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120" yWindow="45" windowWidth="15180" windowHeight="7110"/>
  </bookViews>
  <sheets>
    <sheet name="PAN" sheetId="1" r:id="rId1"/>
    <sheet name="Reporting" sheetId="3" r:id="rId2"/>
    <sheet name="Parms" sheetId="4" state="hidden" r:id="rId3"/>
    <sheet name="listes" sheetId="2" state="hidden" r:id="rId4"/>
    <sheet name="Clients" sheetId="5" r:id="rId5"/>
  </sheets>
  <definedNames>
    <definedName name="_xlnm._FilterDatabase" localSheetId="0" hidden="1">PAN!$A$8:$FJ$194</definedName>
    <definedName name="commande">listes!$D$2:$D$6</definedName>
    <definedName name="Fréquence">Parms!$A$2:$A$9</definedName>
    <definedName name="ouvert_fermé">listes!$G$2:$G$3</definedName>
    <definedName name="priorité_action">listes!$C$2:$C$5</definedName>
    <definedName name="priorité_appel">listes!$D$2:$D$3</definedName>
    <definedName name="prospect_perdu">listes!$F$2:$F$3</definedName>
    <definedName name="segmentation_client">listes!$E$2:$E$5</definedName>
    <definedName name="type_commande">listes!$B$2:$B$9</definedName>
    <definedName name="typo_produit">listes!$A$2:$A$4</definedName>
    <definedName name="_xlnm.Print_Area" localSheetId="0">PAN!$A$1:$R$10</definedName>
    <definedName name="_xlnm.Print_Area" localSheetId="1">Reporting!$A$1:$K$58</definedName>
  </definedNames>
  <calcPr calcId="125725"/>
</workbook>
</file>

<file path=xl/calcChain.xml><?xml version="1.0" encoding="utf-8"?>
<calcChain xmlns="http://schemas.openxmlformats.org/spreadsheetml/2006/main">
  <c r="H35" i="3"/>
  <c r="H34"/>
  <c r="H36" s="1"/>
  <c r="C9" i="1"/>
  <c r="BD10"/>
  <c r="BD11"/>
  <c r="BD12"/>
  <c r="BD13"/>
  <c r="BD14"/>
  <c r="BD15"/>
  <c r="BD16"/>
  <c r="BD17"/>
  <c r="BD18"/>
  <c r="BD19"/>
  <c r="BD20"/>
  <c r="BD21"/>
  <c r="BD22"/>
  <c r="BD23"/>
  <c r="BD24"/>
  <c r="BD25"/>
  <c r="BD26"/>
  <c r="BD27"/>
  <c r="BD28"/>
  <c r="BD29"/>
  <c r="BD30"/>
  <c r="BD31"/>
  <c r="BD32"/>
  <c r="BD33"/>
  <c r="BD34"/>
  <c r="BD35"/>
  <c r="BD36"/>
  <c r="BD37"/>
  <c r="BD38"/>
  <c r="BD39"/>
  <c r="BD40"/>
  <c r="BD41"/>
  <c r="BD42"/>
  <c r="BD43"/>
  <c r="BD44"/>
  <c r="BD45"/>
  <c r="BD46"/>
  <c r="BD47"/>
  <c r="BD48"/>
  <c r="BD49"/>
  <c r="BD50"/>
  <c r="BD51"/>
  <c r="BD52"/>
  <c r="BD53"/>
  <c r="BD54"/>
  <c r="BD55"/>
  <c r="BD56"/>
  <c r="BD57"/>
  <c r="BD58"/>
  <c r="BD59"/>
  <c r="BD60"/>
  <c r="BD61"/>
  <c r="BD62"/>
  <c r="BD63"/>
  <c r="BD64"/>
  <c r="BD65"/>
  <c r="BD66"/>
  <c r="BD67"/>
  <c r="BD68"/>
  <c r="BD69"/>
  <c r="BD70"/>
  <c r="BD71"/>
  <c r="BD72"/>
  <c r="BD73"/>
  <c r="BD74"/>
  <c r="BD75"/>
  <c r="BD76"/>
  <c r="BD77"/>
  <c r="BD78"/>
  <c r="BD79"/>
  <c r="BD80"/>
  <c r="BD81"/>
  <c r="BD82"/>
  <c r="BD83"/>
  <c r="BD84"/>
  <c r="BD85"/>
  <c r="BD86"/>
  <c r="BD87"/>
  <c r="BD88"/>
  <c r="BD89"/>
  <c r="BD90"/>
  <c r="BD91"/>
  <c r="BD92"/>
  <c r="BD93"/>
  <c r="BD94"/>
  <c r="BD95"/>
  <c r="BD96"/>
  <c r="BD97"/>
  <c r="BD98"/>
  <c r="BD99"/>
  <c r="BD100"/>
  <c r="BD101"/>
  <c r="BD102"/>
  <c r="BD103"/>
  <c r="BD104"/>
  <c r="BD105"/>
  <c r="BD106"/>
  <c r="BD107"/>
  <c r="BD108"/>
  <c r="BD109"/>
  <c r="BD110"/>
  <c r="BD111"/>
  <c r="BD112"/>
  <c r="BD113"/>
  <c r="BD114"/>
  <c r="BD115"/>
  <c r="BD116"/>
  <c r="BD117"/>
  <c r="BD118"/>
  <c r="BD119"/>
  <c r="BD120"/>
  <c r="BD121"/>
  <c r="BD122"/>
  <c r="BD123"/>
  <c r="BD124"/>
  <c r="BD125"/>
  <c r="BD126"/>
  <c r="BD127"/>
  <c r="BD128"/>
  <c r="BD129"/>
  <c r="BD130"/>
  <c r="BD131"/>
  <c r="BD132"/>
  <c r="BD133"/>
  <c r="BD134"/>
  <c r="BD135"/>
  <c r="BD136"/>
  <c r="BD137"/>
  <c r="BD138"/>
  <c r="BD139"/>
  <c r="BD140"/>
  <c r="BD141"/>
  <c r="BD142"/>
  <c r="BD143"/>
  <c r="BD144"/>
  <c r="BD145"/>
  <c r="BD146"/>
  <c r="BD147"/>
  <c r="BD148"/>
  <c r="BD149"/>
  <c r="BD150"/>
  <c r="BD151"/>
  <c r="BD152"/>
  <c r="BD153"/>
  <c r="BD154"/>
  <c r="BD155"/>
  <c r="BD156"/>
  <c r="BD157"/>
  <c r="BD158"/>
  <c r="BD159"/>
  <c r="BD160"/>
  <c r="BD161"/>
  <c r="BD162"/>
  <c r="BD163"/>
  <c r="BD164"/>
  <c r="BD165"/>
  <c r="BD166"/>
  <c r="BD167"/>
  <c r="BD168"/>
  <c r="BD169"/>
  <c r="BD170"/>
  <c r="BD171"/>
  <c r="BD172"/>
  <c r="BD173"/>
  <c r="BD174"/>
  <c r="BD175"/>
  <c r="BD176"/>
  <c r="BD177"/>
  <c r="BD178"/>
  <c r="BD179"/>
  <c r="BD180"/>
  <c r="BD181"/>
  <c r="BD182"/>
  <c r="BD183"/>
  <c r="BD184"/>
  <c r="BD185"/>
  <c r="BD186"/>
  <c r="BD187"/>
  <c r="BD188"/>
  <c r="BD189"/>
  <c r="BD190"/>
  <c r="BD191"/>
  <c r="BD192"/>
  <c r="BD193"/>
  <c r="BD194"/>
  <c r="BD195"/>
  <c r="BD196"/>
  <c r="BD197"/>
  <c r="BD198"/>
  <c r="BD199"/>
  <c r="BD200"/>
  <c r="BD201"/>
  <c r="BD202"/>
  <c r="BD203"/>
  <c r="BD204"/>
  <c r="BD205"/>
  <c r="BD206"/>
  <c r="BD207"/>
  <c r="BD208"/>
  <c r="BD209"/>
  <c r="BD210"/>
  <c r="BD211"/>
  <c r="BD212"/>
  <c r="BD213"/>
  <c r="BD214"/>
  <c r="BD215"/>
  <c r="BD216"/>
  <c r="BD217"/>
  <c r="BD218"/>
  <c r="BD219"/>
  <c r="BD220"/>
  <c r="BD221"/>
  <c r="BD222"/>
  <c r="BD223"/>
  <c r="BD224"/>
  <c r="BD225"/>
  <c r="BD226"/>
  <c r="BD227"/>
  <c r="BD228"/>
  <c r="BD229"/>
  <c r="BD230"/>
  <c r="BD231"/>
  <c r="BD232"/>
  <c r="BD233"/>
  <c r="BD234"/>
  <c r="BD235"/>
  <c r="BD236"/>
  <c r="BD237"/>
  <c r="BD238"/>
  <c r="BD239"/>
  <c r="BD240"/>
  <c r="BD241"/>
  <c r="BD242"/>
  <c r="BD243"/>
  <c r="BD244"/>
  <c r="BD245"/>
  <c r="BD246"/>
  <c r="BD247"/>
  <c r="BD248"/>
  <c r="BD249"/>
  <c r="BD250"/>
  <c r="BD251"/>
  <c r="BD252"/>
  <c r="BD253"/>
  <c r="BD254"/>
  <c r="BD255"/>
  <c r="BD256"/>
  <c r="BD257"/>
  <c r="BD258"/>
  <c r="BD259"/>
  <c r="BD260"/>
  <c r="BD261"/>
  <c r="BD262"/>
  <c r="BD263"/>
  <c r="BD264"/>
  <c r="BD265"/>
  <c r="BD266"/>
  <c r="BD267"/>
  <c r="BD268"/>
  <c r="BD269"/>
  <c r="BD270"/>
  <c r="BD271"/>
  <c r="BD272"/>
  <c r="BD273"/>
  <c r="BD274"/>
  <c r="BD275"/>
  <c r="BD276"/>
  <c r="BD277"/>
  <c r="BD278"/>
  <c r="BD279"/>
  <c r="BD280"/>
  <c r="BD281"/>
  <c r="BD282"/>
  <c r="BD283"/>
  <c r="BD284"/>
  <c r="BD285"/>
  <c r="BD286"/>
  <c r="BD287"/>
  <c r="BD288"/>
  <c r="BD289"/>
  <c r="BD290"/>
  <c r="BD291"/>
  <c r="BD292"/>
  <c r="BD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C113"/>
  <c r="BC114"/>
  <c r="BC115"/>
  <c r="BC116"/>
  <c r="BC117"/>
  <c r="BC118"/>
  <c r="BC119"/>
  <c r="BC120"/>
  <c r="BC121"/>
  <c r="BC122"/>
  <c r="BC123"/>
  <c r="BC124"/>
  <c r="BC125"/>
  <c r="BC126"/>
  <c r="BC127"/>
  <c r="BC128"/>
  <c r="BC129"/>
  <c r="BC130"/>
  <c r="BC131"/>
  <c r="BC132"/>
  <c r="BC133"/>
  <c r="BC134"/>
  <c r="BC135"/>
  <c r="BC136"/>
  <c r="BC137"/>
  <c r="BC138"/>
  <c r="BC139"/>
  <c r="BC140"/>
  <c r="BC141"/>
  <c r="BC142"/>
  <c r="BC143"/>
  <c r="BC144"/>
  <c r="BC145"/>
  <c r="BC146"/>
  <c r="BC147"/>
  <c r="BC148"/>
  <c r="BC149"/>
  <c r="BC150"/>
  <c r="BC151"/>
  <c r="BC152"/>
  <c r="BC153"/>
  <c r="BC154"/>
  <c r="BC155"/>
  <c r="BC156"/>
  <c r="BC157"/>
  <c r="BC158"/>
  <c r="BC159"/>
  <c r="BC160"/>
  <c r="BC161"/>
  <c r="BC162"/>
  <c r="BC163"/>
  <c r="BC164"/>
  <c r="BC165"/>
  <c r="BC166"/>
  <c r="BC167"/>
  <c r="BC168"/>
  <c r="BC169"/>
  <c r="BC170"/>
  <c r="BC171"/>
  <c r="BC172"/>
  <c r="BC173"/>
  <c r="BC174"/>
  <c r="BC175"/>
  <c r="BC176"/>
  <c r="BC177"/>
  <c r="BC178"/>
  <c r="BC179"/>
  <c r="BC180"/>
  <c r="BC181"/>
  <c r="BC182"/>
  <c r="BC183"/>
  <c r="BC184"/>
  <c r="BC185"/>
  <c r="BC186"/>
  <c r="BC187"/>
  <c r="BC188"/>
  <c r="BC189"/>
  <c r="BC190"/>
  <c r="BC191"/>
  <c r="BC192"/>
  <c r="BC193"/>
  <c r="BC194"/>
  <c r="BC195"/>
  <c r="BC196"/>
  <c r="BC197"/>
  <c r="BC198"/>
  <c r="BC199"/>
  <c r="BC200"/>
  <c r="BC201"/>
  <c r="BC202"/>
  <c r="BC203"/>
  <c r="BC204"/>
  <c r="BC205"/>
  <c r="BC206"/>
  <c r="BC207"/>
  <c r="BC208"/>
  <c r="BC209"/>
  <c r="BC210"/>
  <c r="BC211"/>
  <c r="BC212"/>
  <c r="BC213"/>
  <c r="BC214"/>
  <c r="BC215"/>
  <c r="BC216"/>
  <c r="BC217"/>
  <c r="BC218"/>
  <c r="BC219"/>
  <c r="BC220"/>
  <c r="BC221"/>
  <c r="BC222"/>
  <c r="BC223"/>
  <c r="BC224"/>
  <c r="BC225"/>
  <c r="BC226"/>
  <c r="BC227"/>
  <c r="BC228"/>
  <c r="BC229"/>
  <c r="BC230"/>
  <c r="BC231"/>
  <c r="BC232"/>
  <c r="BC233"/>
  <c r="BC234"/>
  <c r="BC235"/>
  <c r="BC236"/>
  <c r="BC237"/>
  <c r="BC238"/>
  <c r="BC239"/>
  <c r="BC240"/>
  <c r="BC241"/>
  <c r="BC242"/>
  <c r="BC243"/>
  <c r="BC244"/>
  <c r="BC245"/>
  <c r="BC246"/>
  <c r="BC247"/>
  <c r="BC248"/>
  <c r="BC249"/>
  <c r="BC250"/>
  <c r="BC251"/>
  <c r="BC252"/>
  <c r="BC253"/>
  <c r="BC254"/>
  <c r="BC255"/>
  <c r="BC256"/>
  <c r="BC257"/>
  <c r="BC258"/>
  <c r="BC259"/>
  <c r="BC260"/>
  <c r="BC261"/>
  <c r="BC262"/>
  <c r="BC263"/>
  <c r="BC264"/>
  <c r="BC265"/>
  <c r="BC266"/>
  <c r="BC267"/>
  <c r="BC268"/>
  <c r="BC269"/>
  <c r="BC270"/>
  <c r="BC271"/>
  <c r="BC272"/>
  <c r="BC273"/>
  <c r="BC274"/>
  <c r="BC275"/>
  <c r="BC276"/>
  <c r="BC277"/>
  <c r="BC278"/>
  <c r="BC279"/>
  <c r="BC280"/>
  <c r="BC281"/>
  <c r="BC282"/>
  <c r="BC283"/>
  <c r="BC284"/>
  <c r="BC285"/>
  <c r="BC286"/>
  <c r="BC287"/>
  <c r="BC288"/>
  <c r="BC289"/>
  <c r="BC290"/>
  <c r="BC291"/>
  <c r="BC292"/>
  <c r="BC293"/>
  <c r="BC294"/>
  <c r="BC295"/>
  <c r="BC296"/>
  <c r="BC297"/>
  <c r="BC9"/>
  <c r="BB10"/>
  <c r="BB11"/>
  <c r="BB12"/>
  <c r="BB13"/>
  <c r="BB14"/>
  <c r="BB15"/>
  <c r="BB16"/>
  <c r="BB17"/>
  <c r="BB18"/>
  <c r="BB19"/>
  <c r="BB20"/>
  <c r="BB21"/>
  <c r="BB22"/>
  <c r="BB23"/>
  <c r="BB24"/>
  <c r="BB25"/>
  <c r="BB26"/>
  <c r="BB27"/>
  <c r="BB28"/>
  <c r="BB29"/>
  <c r="BB30"/>
  <c r="BB31"/>
  <c r="BB32"/>
  <c r="BB33"/>
  <c r="BB34"/>
  <c r="BB35"/>
  <c r="BB36"/>
  <c r="BB37"/>
  <c r="BB38"/>
  <c r="BB39"/>
  <c r="BB40"/>
  <c r="BB41"/>
  <c r="BB42"/>
  <c r="BB43"/>
  <c r="BB44"/>
  <c r="BB45"/>
  <c r="BB46"/>
  <c r="BB47"/>
  <c r="BB48"/>
  <c r="BB49"/>
  <c r="BB50"/>
  <c r="BB51"/>
  <c r="BB52"/>
  <c r="BB53"/>
  <c r="BB54"/>
  <c r="BB55"/>
  <c r="BB56"/>
  <c r="BB57"/>
  <c r="BB58"/>
  <c r="BB59"/>
  <c r="BB60"/>
  <c r="BB61"/>
  <c r="BB62"/>
  <c r="BB63"/>
  <c r="BB64"/>
  <c r="BB65"/>
  <c r="BB66"/>
  <c r="BB67"/>
  <c r="BB68"/>
  <c r="BB69"/>
  <c r="BB70"/>
  <c r="BB71"/>
  <c r="BB72"/>
  <c r="BB73"/>
  <c r="BB74"/>
  <c r="BB75"/>
  <c r="BB76"/>
  <c r="BB77"/>
  <c r="BB78"/>
  <c r="BB79"/>
  <c r="BB80"/>
  <c r="BB81"/>
  <c r="BB82"/>
  <c r="BB83"/>
  <c r="BB84"/>
  <c r="BB85"/>
  <c r="BB86"/>
  <c r="BB87"/>
  <c r="BB88"/>
  <c r="BB89"/>
  <c r="BB90"/>
  <c r="BB91"/>
  <c r="BB92"/>
  <c r="BB93"/>
  <c r="BB94"/>
  <c r="BB95"/>
  <c r="BB96"/>
  <c r="BB97"/>
  <c r="BB98"/>
  <c r="BB99"/>
  <c r="BB100"/>
  <c r="BB101"/>
  <c r="BB102"/>
  <c r="BB103"/>
  <c r="BB104"/>
  <c r="BB105"/>
  <c r="BB106"/>
  <c r="BB107"/>
  <c r="BB108"/>
  <c r="BB109"/>
  <c r="BB110"/>
  <c r="BB111"/>
  <c r="BB112"/>
  <c r="BB113"/>
  <c r="BB114"/>
  <c r="BB115"/>
  <c r="BB116"/>
  <c r="BB117"/>
  <c r="BB118"/>
  <c r="BB119"/>
  <c r="BB120"/>
  <c r="BB121"/>
  <c r="BB122"/>
  <c r="BB123"/>
  <c r="BB124"/>
  <c r="BB125"/>
  <c r="BB126"/>
  <c r="BB127"/>
  <c r="BB128"/>
  <c r="BB129"/>
  <c r="BB130"/>
  <c r="BB131"/>
  <c r="BB132"/>
  <c r="BB133"/>
  <c r="BB134"/>
  <c r="BB135"/>
  <c r="BB136"/>
  <c r="BB137"/>
  <c r="BB138"/>
  <c r="BB139"/>
  <c r="BB140"/>
  <c r="BB141"/>
  <c r="BB142"/>
  <c r="BB143"/>
  <c r="BB144"/>
  <c r="BB145"/>
  <c r="BB146"/>
  <c r="BB147"/>
  <c r="BB148"/>
  <c r="BB149"/>
  <c r="BB150"/>
  <c r="BB151"/>
  <c r="BB152"/>
  <c r="BB153"/>
  <c r="BB154"/>
  <c r="BB155"/>
  <c r="BB156"/>
  <c r="BB157"/>
  <c r="BB158"/>
  <c r="BB159"/>
  <c r="BB160"/>
  <c r="BB161"/>
  <c r="BB162"/>
  <c r="BB163"/>
  <c r="BB164"/>
  <c r="BB165"/>
  <c r="BB166"/>
  <c r="BB167"/>
  <c r="BB168"/>
  <c r="BB169"/>
  <c r="BB170"/>
  <c r="BB171"/>
  <c r="BB172"/>
  <c r="BB173"/>
  <c r="BB174"/>
  <c r="BB175"/>
  <c r="BB176"/>
  <c r="BB177"/>
  <c r="BB178"/>
  <c r="BB179"/>
  <c r="BB180"/>
  <c r="BB181"/>
  <c r="BB182"/>
  <c r="BB183"/>
  <c r="BB184"/>
  <c r="BB185"/>
  <c r="BB186"/>
  <c r="BB187"/>
  <c r="BB188"/>
  <c r="BB189"/>
  <c r="BB190"/>
  <c r="BB191"/>
  <c r="BB192"/>
  <c r="BB193"/>
  <c r="BB194"/>
  <c r="BB195"/>
  <c r="BB196"/>
  <c r="BB197"/>
  <c r="BB198"/>
  <c r="BB199"/>
  <c r="BB200"/>
  <c r="BB201"/>
  <c r="BB202"/>
  <c r="BB203"/>
  <c r="BB204"/>
  <c r="BB205"/>
  <c r="BB206"/>
  <c r="BB207"/>
  <c r="BB208"/>
  <c r="BB209"/>
  <c r="BB210"/>
  <c r="BB211"/>
  <c r="BB212"/>
  <c r="BB213"/>
  <c r="BB214"/>
  <c r="BB215"/>
  <c r="BB216"/>
  <c r="BB217"/>
  <c r="BB218"/>
  <c r="BB219"/>
  <c r="BB220"/>
  <c r="BB221"/>
  <c r="BB222"/>
  <c r="BB223"/>
  <c r="BB224"/>
  <c r="BB225"/>
  <c r="BB226"/>
  <c r="BB227"/>
  <c r="BB228"/>
  <c r="BB229"/>
  <c r="BB230"/>
  <c r="BB231"/>
  <c r="BB232"/>
  <c r="BB233"/>
  <c r="BB234"/>
  <c r="BB235"/>
  <c r="BB236"/>
  <c r="BB237"/>
  <c r="BB238"/>
  <c r="BB239"/>
  <c r="BB240"/>
  <c r="BB241"/>
  <c r="BB242"/>
  <c r="BB243"/>
  <c r="BB244"/>
  <c r="BB245"/>
  <c r="BB246"/>
  <c r="BB247"/>
  <c r="BB248"/>
  <c r="BB249"/>
  <c r="BB250"/>
  <c r="BB251"/>
  <c r="BB252"/>
  <c r="BB253"/>
  <c r="BB254"/>
  <c r="BB255"/>
  <c r="BB256"/>
  <c r="BB257"/>
  <c r="BB258"/>
  <c r="BB259"/>
  <c r="BB260"/>
  <c r="BB261"/>
  <c r="BB262"/>
  <c r="BB263"/>
  <c r="BB264"/>
  <c r="BB265"/>
  <c r="BB266"/>
  <c r="BB267"/>
  <c r="BB268"/>
  <c r="BB269"/>
  <c r="BB270"/>
  <c r="BB271"/>
  <c r="BB272"/>
  <c r="BB273"/>
  <c r="BB274"/>
  <c r="BB275"/>
  <c r="BB276"/>
  <c r="BB277"/>
  <c r="BB278"/>
  <c r="BB279"/>
  <c r="BB280"/>
  <c r="BB281"/>
  <c r="BB282"/>
  <c r="BB283"/>
  <c r="BB284"/>
  <c r="BB285"/>
  <c r="BB286"/>
  <c r="BB287"/>
  <c r="BB288"/>
  <c r="BB289"/>
  <c r="BB290"/>
  <c r="BB291"/>
  <c r="BB292"/>
  <c r="BB293"/>
  <c r="BB294"/>
  <c r="BB295"/>
  <c r="BB296"/>
  <c r="BB297"/>
  <c r="BB298"/>
  <c r="BB9"/>
  <c r="G35" i="3" s="1"/>
  <c r="C144" i="1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P144"/>
  <c r="AM144"/>
  <c r="AN144"/>
  <c r="AO144"/>
  <c r="AP144"/>
  <c r="AQ144"/>
  <c r="AR144"/>
  <c r="AS144"/>
  <c r="AT144"/>
  <c r="AU144"/>
  <c r="AV144"/>
  <c r="AW144"/>
  <c r="AX144"/>
  <c r="AY144"/>
  <c r="AZ144"/>
  <c r="BA144"/>
  <c r="P145"/>
  <c r="AM145"/>
  <c r="AN145"/>
  <c r="AO145"/>
  <c r="AP145"/>
  <c r="AQ145"/>
  <c r="AR145"/>
  <c r="AS145"/>
  <c r="AT145"/>
  <c r="AU145"/>
  <c r="AV145"/>
  <c r="AW145"/>
  <c r="AX145"/>
  <c r="AY145"/>
  <c r="AZ145"/>
  <c r="BA145"/>
  <c r="P146"/>
  <c r="AM146"/>
  <c r="AN146"/>
  <c r="AO146"/>
  <c r="AP146"/>
  <c r="AQ146"/>
  <c r="AR146"/>
  <c r="AS146"/>
  <c r="AT146"/>
  <c r="AU146"/>
  <c r="AV146"/>
  <c r="AW146"/>
  <c r="AX146"/>
  <c r="AY146"/>
  <c r="AZ146"/>
  <c r="BA146"/>
  <c r="P147"/>
  <c r="AM147"/>
  <c r="AN147"/>
  <c r="AO147"/>
  <c r="AP147"/>
  <c r="AQ147"/>
  <c r="AR147"/>
  <c r="AS147"/>
  <c r="AT147"/>
  <c r="AU147"/>
  <c r="AV147"/>
  <c r="AW147"/>
  <c r="AX147"/>
  <c r="AY147"/>
  <c r="AZ147"/>
  <c r="BA147"/>
  <c r="P148"/>
  <c r="AM148"/>
  <c r="AN148"/>
  <c r="AO148"/>
  <c r="AP148"/>
  <c r="AQ148"/>
  <c r="AR148"/>
  <c r="AS148"/>
  <c r="AT148"/>
  <c r="AU148"/>
  <c r="AV148"/>
  <c r="AW148"/>
  <c r="AX148"/>
  <c r="AY148"/>
  <c r="AZ148"/>
  <c r="BA148"/>
  <c r="P149"/>
  <c r="AM149"/>
  <c r="AN149"/>
  <c r="AO149"/>
  <c r="AP149"/>
  <c r="AQ149"/>
  <c r="AR149"/>
  <c r="AS149"/>
  <c r="AT149"/>
  <c r="AU149"/>
  <c r="AV149"/>
  <c r="AW149"/>
  <c r="AX149"/>
  <c r="AY149"/>
  <c r="AZ149"/>
  <c r="BA149"/>
  <c r="P150"/>
  <c r="AM150"/>
  <c r="AN150"/>
  <c r="AO150"/>
  <c r="AP150"/>
  <c r="AQ150"/>
  <c r="AR150"/>
  <c r="AS150"/>
  <c r="AT150"/>
  <c r="AU150"/>
  <c r="AV150"/>
  <c r="AW150"/>
  <c r="AX150"/>
  <c r="AY150"/>
  <c r="AZ150"/>
  <c r="BA150"/>
  <c r="P151"/>
  <c r="AM151"/>
  <c r="AN151"/>
  <c r="AO151"/>
  <c r="AP151"/>
  <c r="AQ151"/>
  <c r="AR151"/>
  <c r="AS151"/>
  <c r="AT151"/>
  <c r="AU151"/>
  <c r="AV151"/>
  <c r="AW151"/>
  <c r="AX151"/>
  <c r="AY151"/>
  <c r="AZ151"/>
  <c r="BA151"/>
  <c r="P152"/>
  <c r="AM152"/>
  <c r="AN152"/>
  <c r="AO152"/>
  <c r="AP152"/>
  <c r="AQ152"/>
  <c r="AR152"/>
  <c r="AS152"/>
  <c r="AT152"/>
  <c r="AU152"/>
  <c r="AV152"/>
  <c r="AW152"/>
  <c r="AX152"/>
  <c r="AY152"/>
  <c r="AZ152"/>
  <c r="BA152"/>
  <c r="P153"/>
  <c r="AM153"/>
  <c r="AN153"/>
  <c r="AO153"/>
  <c r="AP153"/>
  <c r="AQ153"/>
  <c r="AR153"/>
  <c r="AS153"/>
  <c r="AT153"/>
  <c r="AU153"/>
  <c r="AV153"/>
  <c r="AW153"/>
  <c r="AX153"/>
  <c r="AY153"/>
  <c r="AZ153"/>
  <c r="BA153"/>
  <c r="P154"/>
  <c r="AM154"/>
  <c r="AN154"/>
  <c r="AO154"/>
  <c r="AP154"/>
  <c r="AQ154"/>
  <c r="AR154"/>
  <c r="AS154"/>
  <c r="AT154"/>
  <c r="AU154"/>
  <c r="AV154"/>
  <c r="AW154"/>
  <c r="AX154"/>
  <c r="AY154"/>
  <c r="AZ154"/>
  <c r="BA154"/>
  <c r="P155"/>
  <c r="AM155"/>
  <c r="AN155"/>
  <c r="AO155"/>
  <c r="AP155"/>
  <c r="AQ155"/>
  <c r="AR155"/>
  <c r="AS155"/>
  <c r="AT155"/>
  <c r="AU155"/>
  <c r="AV155"/>
  <c r="AW155"/>
  <c r="AX155"/>
  <c r="AY155"/>
  <c r="AZ155"/>
  <c r="BA155"/>
  <c r="P156"/>
  <c r="AM156"/>
  <c r="AN156"/>
  <c r="AO156"/>
  <c r="AP156"/>
  <c r="AQ156"/>
  <c r="AR156"/>
  <c r="AS156"/>
  <c r="AT156"/>
  <c r="AU156"/>
  <c r="AV156"/>
  <c r="AW156"/>
  <c r="AX156"/>
  <c r="AY156"/>
  <c r="AZ156"/>
  <c r="BA156"/>
  <c r="P157"/>
  <c r="AM157"/>
  <c r="AN157"/>
  <c r="AO157"/>
  <c r="AP157"/>
  <c r="AQ157"/>
  <c r="AR157"/>
  <c r="AS157"/>
  <c r="AT157"/>
  <c r="AU157"/>
  <c r="AV157"/>
  <c r="AW157"/>
  <c r="AX157"/>
  <c r="AY157"/>
  <c r="AZ157"/>
  <c r="BA157"/>
  <c r="P158"/>
  <c r="AM158"/>
  <c r="AN158"/>
  <c r="AO158"/>
  <c r="AP158"/>
  <c r="AQ158"/>
  <c r="AR158"/>
  <c r="AS158"/>
  <c r="AT158"/>
  <c r="AU158"/>
  <c r="AV158"/>
  <c r="AW158"/>
  <c r="AX158"/>
  <c r="AY158"/>
  <c r="AZ158"/>
  <c r="BA158"/>
  <c r="P159"/>
  <c r="AM159"/>
  <c r="AN159"/>
  <c r="AO159"/>
  <c r="AP159"/>
  <c r="AQ159"/>
  <c r="AR159"/>
  <c r="AS159"/>
  <c r="AT159"/>
  <c r="AU159"/>
  <c r="AV159"/>
  <c r="AW159"/>
  <c r="AX159"/>
  <c r="AY159"/>
  <c r="AZ159"/>
  <c r="BA159"/>
  <c r="P160"/>
  <c r="AM160"/>
  <c r="AN160"/>
  <c r="AO160"/>
  <c r="AP160"/>
  <c r="AQ160"/>
  <c r="AR160"/>
  <c r="AS160"/>
  <c r="AT160"/>
  <c r="AU160"/>
  <c r="AV160"/>
  <c r="AW160"/>
  <c r="AX160"/>
  <c r="AY160"/>
  <c r="AZ160"/>
  <c r="BA160"/>
  <c r="P161"/>
  <c r="AM161"/>
  <c r="AN161"/>
  <c r="AO161"/>
  <c r="AP161"/>
  <c r="AQ161"/>
  <c r="AR161"/>
  <c r="AS161"/>
  <c r="AT161"/>
  <c r="AU161"/>
  <c r="AV161"/>
  <c r="AW161"/>
  <c r="AX161"/>
  <c r="AY161"/>
  <c r="AZ161"/>
  <c r="BA161"/>
  <c r="P162"/>
  <c r="AM162"/>
  <c r="AN162"/>
  <c r="AO162"/>
  <c r="AP162"/>
  <c r="AQ162"/>
  <c r="AR162"/>
  <c r="AS162"/>
  <c r="AT162"/>
  <c r="AU162"/>
  <c r="AV162"/>
  <c r="AW162"/>
  <c r="AX162"/>
  <c r="AY162"/>
  <c r="AZ162"/>
  <c r="BA162"/>
  <c r="P163"/>
  <c r="AM163"/>
  <c r="AN163"/>
  <c r="AO163"/>
  <c r="AP163"/>
  <c r="AQ163"/>
  <c r="AR163"/>
  <c r="AS163"/>
  <c r="AT163"/>
  <c r="AU163"/>
  <c r="AV163"/>
  <c r="AW163"/>
  <c r="AX163"/>
  <c r="AY163"/>
  <c r="AZ163"/>
  <c r="BA163"/>
  <c r="P164"/>
  <c r="AM164"/>
  <c r="AN164"/>
  <c r="AO164"/>
  <c r="AP164"/>
  <c r="AQ164"/>
  <c r="AR164"/>
  <c r="AS164"/>
  <c r="AT164"/>
  <c r="AU164"/>
  <c r="AV164"/>
  <c r="AW164"/>
  <c r="AX164"/>
  <c r="AY164"/>
  <c r="AZ164"/>
  <c r="BA164"/>
  <c r="P165"/>
  <c r="AM165"/>
  <c r="AN165"/>
  <c r="AO165"/>
  <c r="AP165"/>
  <c r="AQ165"/>
  <c r="AR165"/>
  <c r="AS165"/>
  <c r="AT165"/>
  <c r="AU165"/>
  <c r="AV165"/>
  <c r="AW165"/>
  <c r="AX165"/>
  <c r="AY165"/>
  <c r="AZ165"/>
  <c r="BA165"/>
  <c r="P166"/>
  <c r="AM166"/>
  <c r="AN166"/>
  <c r="AO166"/>
  <c r="AP166"/>
  <c r="AQ166"/>
  <c r="AR166"/>
  <c r="AS166"/>
  <c r="AT166"/>
  <c r="AU166"/>
  <c r="AV166"/>
  <c r="AW166"/>
  <c r="AX166"/>
  <c r="AY166"/>
  <c r="AZ166"/>
  <c r="BA166"/>
  <c r="P167"/>
  <c r="AM167"/>
  <c r="AN167"/>
  <c r="AO167"/>
  <c r="AP167"/>
  <c r="AQ167"/>
  <c r="AR167"/>
  <c r="AS167"/>
  <c r="AT167"/>
  <c r="AU167"/>
  <c r="AV167"/>
  <c r="AW167"/>
  <c r="AX167"/>
  <c r="AY167"/>
  <c r="AZ167"/>
  <c r="BA167"/>
  <c r="P168"/>
  <c r="AM168"/>
  <c r="AN168"/>
  <c r="AO168"/>
  <c r="AP168"/>
  <c r="AQ168"/>
  <c r="AR168"/>
  <c r="AS168"/>
  <c r="AT168"/>
  <c r="AU168"/>
  <c r="AV168"/>
  <c r="AW168"/>
  <c r="AX168"/>
  <c r="AY168"/>
  <c r="AZ168"/>
  <c r="BA168"/>
  <c r="P169"/>
  <c r="AM169"/>
  <c r="AN169"/>
  <c r="AO169"/>
  <c r="AP169"/>
  <c r="AQ169"/>
  <c r="AR169"/>
  <c r="AS169"/>
  <c r="AT169"/>
  <c r="AU169"/>
  <c r="AV169"/>
  <c r="AW169"/>
  <c r="AX169"/>
  <c r="AY169"/>
  <c r="AZ169"/>
  <c r="BA169"/>
  <c r="P170"/>
  <c r="AM170"/>
  <c r="AN170"/>
  <c r="AO170"/>
  <c r="AP170"/>
  <c r="AQ170"/>
  <c r="AR170"/>
  <c r="AS170"/>
  <c r="AT170"/>
  <c r="AU170"/>
  <c r="AV170"/>
  <c r="AW170"/>
  <c r="AX170"/>
  <c r="AY170"/>
  <c r="AZ170"/>
  <c r="BA170"/>
  <c r="P171"/>
  <c r="AM171"/>
  <c r="AN171"/>
  <c r="AO171"/>
  <c r="AP171"/>
  <c r="AQ171"/>
  <c r="AR171"/>
  <c r="AS171"/>
  <c r="AT171"/>
  <c r="AU171"/>
  <c r="AV171"/>
  <c r="AW171"/>
  <c r="AX171"/>
  <c r="AY171"/>
  <c r="AZ171"/>
  <c r="BA171"/>
  <c r="P172"/>
  <c r="AM172"/>
  <c r="AN172"/>
  <c r="AO172"/>
  <c r="AP172"/>
  <c r="AQ172"/>
  <c r="AR172"/>
  <c r="AS172"/>
  <c r="AT172"/>
  <c r="AU172"/>
  <c r="AV172"/>
  <c r="AW172"/>
  <c r="AX172"/>
  <c r="AY172"/>
  <c r="AZ172"/>
  <c r="BA172"/>
  <c r="P173"/>
  <c r="AM173"/>
  <c r="AN173"/>
  <c r="AO173"/>
  <c r="AP173"/>
  <c r="AQ173"/>
  <c r="AR173"/>
  <c r="AS173"/>
  <c r="AT173"/>
  <c r="AU173"/>
  <c r="AV173"/>
  <c r="AW173"/>
  <c r="AX173"/>
  <c r="AY173"/>
  <c r="AZ173"/>
  <c r="BA173"/>
  <c r="P174"/>
  <c r="AM174"/>
  <c r="AN174"/>
  <c r="AO174"/>
  <c r="AP174"/>
  <c r="AQ174"/>
  <c r="AR174"/>
  <c r="AS174"/>
  <c r="AT174"/>
  <c r="AU174"/>
  <c r="AV174"/>
  <c r="AW174"/>
  <c r="AX174"/>
  <c r="AY174"/>
  <c r="AZ174"/>
  <c r="BA174"/>
  <c r="P175"/>
  <c r="AM175"/>
  <c r="AN175"/>
  <c r="AO175"/>
  <c r="AP175"/>
  <c r="AQ175"/>
  <c r="AR175"/>
  <c r="AS175"/>
  <c r="AT175"/>
  <c r="AU175"/>
  <c r="AV175"/>
  <c r="AW175"/>
  <c r="AX175"/>
  <c r="AY175"/>
  <c r="AZ175"/>
  <c r="BA175"/>
  <c r="P176"/>
  <c r="AM176"/>
  <c r="AN176"/>
  <c r="AO176"/>
  <c r="AP176"/>
  <c r="AQ176"/>
  <c r="AR176"/>
  <c r="AS176"/>
  <c r="AT176"/>
  <c r="AU176"/>
  <c r="AV176"/>
  <c r="AW176"/>
  <c r="AX176"/>
  <c r="AY176"/>
  <c r="AZ176"/>
  <c r="BA176"/>
  <c r="P177"/>
  <c r="AM177"/>
  <c r="AN177"/>
  <c r="AO177"/>
  <c r="AP177"/>
  <c r="AQ177"/>
  <c r="AR177"/>
  <c r="AS177"/>
  <c r="AT177"/>
  <c r="AU177"/>
  <c r="AV177"/>
  <c r="AW177"/>
  <c r="AX177"/>
  <c r="AY177"/>
  <c r="AZ177"/>
  <c r="BA177"/>
  <c r="P178"/>
  <c r="AM178"/>
  <c r="AN178"/>
  <c r="AO178"/>
  <c r="AP178"/>
  <c r="AQ178"/>
  <c r="AR178"/>
  <c r="AS178"/>
  <c r="AT178"/>
  <c r="AU178"/>
  <c r="AV178"/>
  <c r="AW178"/>
  <c r="AX178"/>
  <c r="AY178"/>
  <c r="AZ178"/>
  <c r="BA178"/>
  <c r="P179"/>
  <c r="AM179"/>
  <c r="AN179"/>
  <c r="AO179"/>
  <c r="AP179"/>
  <c r="AQ179"/>
  <c r="AR179"/>
  <c r="AS179"/>
  <c r="AT179"/>
  <c r="AU179"/>
  <c r="AV179"/>
  <c r="AW179"/>
  <c r="AX179"/>
  <c r="AY179"/>
  <c r="AZ179"/>
  <c r="BA179"/>
  <c r="P180"/>
  <c r="AM180"/>
  <c r="AN180"/>
  <c r="AO180"/>
  <c r="AP180"/>
  <c r="AQ180"/>
  <c r="AR180"/>
  <c r="AS180"/>
  <c r="AT180"/>
  <c r="AU180"/>
  <c r="AV180"/>
  <c r="AW180"/>
  <c r="AX180"/>
  <c r="AY180"/>
  <c r="AZ180"/>
  <c r="BA180"/>
  <c r="P181"/>
  <c r="AM181"/>
  <c r="AN181"/>
  <c r="AO181"/>
  <c r="AP181"/>
  <c r="AQ181"/>
  <c r="AR181"/>
  <c r="AS181"/>
  <c r="AT181"/>
  <c r="AU181"/>
  <c r="AV181"/>
  <c r="AW181"/>
  <c r="AX181"/>
  <c r="AY181"/>
  <c r="AZ181"/>
  <c r="BA181"/>
  <c r="P182"/>
  <c r="AM182"/>
  <c r="AN182"/>
  <c r="AO182"/>
  <c r="AP182"/>
  <c r="AQ182"/>
  <c r="AR182"/>
  <c r="AS182"/>
  <c r="AT182"/>
  <c r="AU182"/>
  <c r="AV182"/>
  <c r="AW182"/>
  <c r="AX182"/>
  <c r="AY182"/>
  <c r="AZ182"/>
  <c r="BA182"/>
  <c r="P183"/>
  <c r="AM183"/>
  <c r="AN183"/>
  <c r="AO183"/>
  <c r="AP183"/>
  <c r="AQ183"/>
  <c r="AR183"/>
  <c r="AS183"/>
  <c r="AT183"/>
  <c r="AU183"/>
  <c r="AV183"/>
  <c r="AW183"/>
  <c r="AX183"/>
  <c r="AY183"/>
  <c r="AZ183"/>
  <c r="BA183"/>
  <c r="P184"/>
  <c r="AM184"/>
  <c r="AN184"/>
  <c r="AO184"/>
  <c r="AP184"/>
  <c r="AQ184"/>
  <c r="AR184"/>
  <c r="AS184"/>
  <c r="AT184"/>
  <c r="AU184"/>
  <c r="AV184"/>
  <c r="AW184"/>
  <c r="AX184"/>
  <c r="AY184"/>
  <c r="AZ184"/>
  <c r="BA184"/>
  <c r="P185"/>
  <c r="AM185"/>
  <c r="AN185"/>
  <c r="AO185"/>
  <c r="AP185"/>
  <c r="AQ185"/>
  <c r="AR185"/>
  <c r="AS185"/>
  <c r="AT185"/>
  <c r="AU185"/>
  <c r="AV185"/>
  <c r="AW185"/>
  <c r="AX185"/>
  <c r="AY185"/>
  <c r="AZ185"/>
  <c r="BA185"/>
  <c r="P186"/>
  <c r="AM186"/>
  <c r="AN186"/>
  <c r="AO186"/>
  <c r="AP186"/>
  <c r="AQ186"/>
  <c r="AR186"/>
  <c r="AS186"/>
  <c r="AT186"/>
  <c r="AU186"/>
  <c r="AV186"/>
  <c r="AW186"/>
  <c r="AX186"/>
  <c r="AY186"/>
  <c r="AZ186"/>
  <c r="BA186"/>
  <c r="P187"/>
  <c r="AM187"/>
  <c r="AN187"/>
  <c r="AO187"/>
  <c r="AP187"/>
  <c r="AQ187"/>
  <c r="AR187"/>
  <c r="AS187"/>
  <c r="AT187"/>
  <c r="AU187"/>
  <c r="AV187"/>
  <c r="AW187"/>
  <c r="AX187"/>
  <c r="AY187"/>
  <c r="AZ187"/>
  <c r="BA187"/>
  <c r="P188"/>
  <c r="AM188"/>
  <c r="AN188"/>
  <c r="AO188"/>
  <c r="AP188"/>
  <c r="AQ188"/>
  <c r="AR188"/>
  <c r="AS188"/>
  <c r="AT188"/>
  <c r="AU188"/>
  <c r="AV188"/>
  <c r="AW188"/>
  <c r="AX188"/>
  <c r="AY188"/>
  <c r="AZ188"/>
  <c r="BA188"/>
  <c r="P189"/>
  <c r="AM189"/>
  <c r="AN189"/>
  <c r="AO189"/>
  <c r="AP189"/>
  <c r="AQ189"/>
  <c r="AR189"/>
  <c r="AS189"/>
  <c r="AT189"/>
  <c r="AU189"/>
  <c r="AV189"/>
  <c r="AW189"/>
  <c r="AX189"/>
  <c r="AY189"/>
  <c r="AZ189"/>
  <c r="BA189"/>
  <c r="P190"/>
  <c r="AM190"/>
  <c r="AN190"/>
  <c r="AO190"/>
  <c r="AP190"/>
  <c r="AQ190"/>
  <c r="AR190"/>
  <c r="AS190"/>
  <c r="AT190"/>
  <c r="AU190"/>
  <c r="AV190"/>
  <c r="AW190"/>
  <c r="AX190"/>
  <c r="AY190"/>
  <c r="AZ190"/>
  <c r="BA190"/>
  <c r="P191"/>
  <c r="AM191"/>
  <c r="AN191"/>
  <c r="AO191"/>
  <c r="AP191"/>
  <c r="AQ191"/>
  <c r="AR191"/>
  <c r="AS191"/>
  <c r="AT191"/>
  <c r="AU191"/>
  <c r="AV191"/>
  <c r="AW191"/>
  <c r="AX191"/>
  <c r="AY191"/>
  <c r="AZ191"/>
  <c r="BA191"/>
  <c r="P192"/>
  <c r="AM192"/>
  <c r="AN192"/>
  <c r="AO192"/>
  <c r="AP192"/>
  <c r="AQ192"/>
  <c r="AR192"/>
  <c r="AS192"/>
  <c r="AT192"/>
  <c r="AU192"/>
  <c r="AV192"/>
  <c r="AW192"/>
  <c r="AX192"/>
  <c r="AY192"/>
  <c r="AZ192"/>
  <c r="BA192"/>
  <c r="P193"/>
  <c r="AM193"/>
  <c r="AN193"/>
  <c r="AO193"/>
  <c r="AP193"/>
  <c r="AQ193"/>
  <c r="AR193"/>
  <c r="AS193"/>
  <c r="AT193"/>
  <c r="AU193"/>
  <c r="AV193"/>
  <c r="AW193"/>
  <c r="AX193"/>
  <c r="AY193"/>
  <c r="AZ193"/>
  <c r="BA193"/>
  <c r="P194"/>
  <c r="AM194"/>
  <c r="AN194"/>
  <c r="AO194"/>
  <c r="AP194"/>
  <c r="AQ194"/>
  <c r="AR194"/>
  <c r="AS194"/>
  <c r="AT194"/>
  <c r="AU194"/>
  <c r="AV194"/>
  <c r="AW194"/>
  <c r="AX194"/>
  <c r="AY194"/>
  <c r="AZ194"/>
  <c r="BA194"/>
  <c r="AX195"/>
  <c r="AY195"/>
  <c r="AZ195"/>
  <c r="BA195"/>
  <c r="AX196"/>
  <c r="AY196"/>
  <c r="AZ196"/>
  <c r="AX197"/>
  <c r="AY197"/>
  <c r="AZ197"/>
  <c r="AY198"/>
  <c r="AY199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0"/>
  <c r="P9"/>
  <c r="AS9"/>
  <c r="D35" i="3" s="1"/>
  <c r="AS10" i="1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30"/>
  <c r="AS29"/>
  <c r="AS31"/>
  <c r="AS33"/>
  <c r="AS34"/>
  <c r="AS32"/>
  <c r="AS35"/>
  <c r="AS36"/>
  <c r="AS42"/>
  <c r="AS41"/>
  <c r="AS37"/>
  <c r="AS38"/>
  <c r="AS44"/>
  <c r="AS45"/>
  <c r="AS39"/>
  <c r="AS43"/>
  <c r="AS40"/>
  <c r="AS46"/>
  <c r="AS47"/>
  <c r="AS48"/>
  <c r="AS49"/>
  <c r="AS51"/>
  <c r="AS50"/>
  <c r="AS53"/>
  <c r="AS52"/>
  <c r="AS54"/>
  <c r="AS55"/>
  <c r="AS56"/>
  <c r="AS57"/>
  <c r="AS58"/>
  <c r="AS59"/>
  <c r="AS60"/>
  <c r="AS62"/>
  <c r="AS61"/>
  <c r="AS63"/>
  <c r="AS64"/>
  <c r="AS67"/>
  <c r="AS65"/>
  <c r="AS68"/>
  <c r="AS69"/>
  <c r="AS66"/>
  <c r="AS70"/>
  <c r="AS71"/>
  <c r="AS72"/>
  <c r="AS73"/>
  <c r="AS74"/>
  <c r="BA10"/>
  <c r="BA11"/>
  <c r="BA12"/>
  <c r="BA13"/>
  <c r="BA14"/>
  <c r="BA15"/>
  <c r="BA16"/>
  <c r="BA17"/>
  <c r="BA18"/>
  <c r="BA19"/>
  <c r="BA20"/>
  <c r="BA21"/>
  <c r="BA22"/>
  <c r="BA23"/>
  <c r="BA24"/>
  <c r="BA25"/>
  <c r="BA26"/>
  <c r="BA27"/>
  <c r="BA28"/>
  <c r="BA30"/>
  <c r="BA29"/>
  <c r="BA31"/>
  <c r="BA33"/>
  <c r="BA34"/>
  <c r="BA32"/>
  <c r="BA35"/>
  <c r="BA36"/>
  <c r="BA42"/>
  <c r="BA41"/>
  <c r="BA37"/>
  <c r="BA38"/>
  <c r="BA44"/>
  <c r="BA45"/>
  <c r="BA39"/>
  <c r="BA43"/>
  <c r="BA40"/>
  <c r="BA46"/>
  <c r="BA47"/>
  <c r="BA48"/>
  <c r="BA49"/>
  <c r="BA51"/>
  <c r="BA50"/>
  <c r="BA53"/>
  <c r="BA52"/>
  <c r="BA54"/>
  <c r="BA55"/>
  <c r="BA56"/>
  <c r="BA57"/>
  <c r="BA58"/>
  <c r="BA59"/>
  <c r="BA60"/>
  <c r="BA62"/>
  <c r="BA61"/>
  <c r="BA63"/>
  <c r="BA64"/>
  <c r="BA67"/>
  <c r="BA65"/>
  <c r="BA68"/>
  <c r="BA69"/>
  <c r="BA66"/>
  <c r="BA70"/>
  <c r="BA71"/>
  <c r="BA72"/>
  <c r="BA73"/>
  <c r="BA74"/>
  <c r="BA76"/>
  <c r="BA77"/>
  <c r="BA78"/>
  <c r="BA79"/>
  <c r="BA75"/>
  <c r="BA80"/>
  <c r="BA81"/>
  <c r="BA82"/>
  <c r="BA83"/>
  <c r="BA84"/>
  <c r="BA85"/>
  <c r="BA89"/>
  <c r="BA90"/>
  <c r="BA91"/>
  <c r="BA86"/>
  <c r="BA87"/>
  <c r="BA88"/>
  <c r="BA92"/>
  <c r="BA93"/>
  <c r="BA95"/>
  <c r="BA94"/>
  <c r="BA96"/>
  <c r="BA97"/>
  <c r="BA98"/>
  <c r="BA99"/>
  <c r="BA100"/>
  <c r="BA101"/>
  <c r="BA102"/>
  <c r="BA103"/>
  <c r="BA104"/>
  <c r="BA105"/>
  <c r="BA106"/>
  <c r="BA107"/>
  <c r="BA108"/>
  <c r="BA109"/>
  <c r="BA111"/>
  <c r="BA110"/>
  <c r="BA112"/>
  <c r="BA113"/>
  <c r="BA114"/>
  <c r="BA115"/>
  <c r="BA131"/>
  <c r="BA132"/>
  <c r="BA133"/>
  <c r="BA116"/>
  <c r="BA130"/>
  <c r="BA122"/>
  <c r="BA118"/>
  <c r="BA134"/>
  <c r="BA120"/>
  <c r="BA121"/>
  <c r="BA135"/>
  <c r="BA123"/>
  <c r="BA124"/>
  <c r="BA125"/>
  <c r="BA126"/>
  <c r="BA127"/>
  <c r="BA128"/>
  <c r="BA129"/>
  <c r="BA117"/>
  <c r="BA119"/>
  <c r="BA136"/>
  <c r="BA137"/>
  <c r="BA138"/>
  <c r="BA139"/>
  <c r="BA140"/>
  <c r="BA141"/>
  <c r="BA142"/>
  <c r="BA143"/>
  <c r="BA9"/>
  <c r="AZ10"/>
  <c r="AZ11"/>
  <c r="AZ12"/>
  <c r="AZ13"/>
  <c r="AZ14"/>
  <c r="AZ15"/>
  <c r="AZ16"/>
  <c r="AZ17"/>
  <c r="AZ18"/>
  <c r="AZ19"/>
  <c r="AZ20"/>
  <c r="AZ21"/>
  <c r="AZ22"/>
  <c r="AZ23"/>
  <c r="AZ24"/>
  <c r="AZ25"/>
  <c r="AZ26"/>
  <c r="AZ27"/>
  <c r="AZ28"/>
  <c r="AZ30"/>
  <c r="AZ29"/>
  <c r="AZ31"/>
  <c r="AZ33"/>
  <c r="AZ34"/>
  <c r="AZ32"/>
  <c r="AZ35"/>
  <c r="AZ36"/>
  <c r="AZ42"/>
  <c r="AZ41"/>
  <c r="AZ37"/>
  <c r="AZ38"/>
  <c r="AZ44"/>
  <c r="AZ45"/>
  <c r="AZ39"/>
  <c r="AZ43"/>
  <c r="AZ40"/>
  <c r="AZ46"/>
  <c r="AZ47"/>
  <c r="AZ48"/>
  <c r="AZ49"/>
  <c r="AZ51"/>
  <c r="AZ50"/>
  <c r="AZ53"/>
  <c r="AZ52"/>
  <c r="AZ54"/>
  <c r="AZ55"/>
  <c r="AZ56"/>
  <c r="AZ57"/>
  <c r="AZ58"/>
  <c r="AZ59"/>
  <c r="AZ60"/>
  <c r="AZ62"/>
  <c r="AZ61"/>
  <c r="AZ63"/>
  <c r="AZ64"/>
  <c r="AZ67"/>
  <c r="AZ65"/>
  <c r="AZ68"/>
  <c r="AZ69"/>
  <c r="AZ66"/>
  <c r="AZ70"/>
  <c r="AZ71"/>
  <c r="AZ72"/>
  <c r="AZ73"/>
  <c r="AZ74"/>
  <c r="AZ76"/>
  <c r="AZ77"/>
  <c r="AZ78"/>
  <c r="AZ79"/>
  <c r="AZ75"/>
  <c r="AZ80"/>
  <c r="AZ81"/>
  <c r="AZ82"/>
  <c r="AZ83"/>
  <c r="AZ84"/>
  <c r="AZ85"/>
  <c r="AZ89"/>
  <c r="AZ90"/>
  <c r="AZ91"/>
  <c r="AZ86"/>
  <c r="AZ87"/>
  <c r="AZ88"/>
  <c r="AZ92"/>
  <c r="AZ93"/>
  <c r="AZ95"/>
  <c r="AZ94"/>
  <c r="AZ96"/>
  <c r="AZ97"/>
  <c r="AZ98"/>
  <c r="AZ99"/>
  <c r="AZ100"/>
  <c r="AZ101"/>
  <c r="AZ102"/>
  <c r="AZ103"/>
  <c r="AZ104"/>
  <c r="AZ105"/>
  <c r="AZ106"/>
  <c r="AZ107"/>
  <c r="AZ108"/>
  <c r="AZ109"/>
  <c r="AZ111"/>
  <c r="AZ110"/>
  <c r="AZ112"/>
  <c r="AZ113"/>
  <c r="AZ114"/>
  <c r="AZ115"/>
  <c r="AZ131"/>
  <c r="AZ132"/>
  <c r="AZ133"/>
  <c r="AZ116"/>
  <c r="AZ130"/>
  <c r="AZ122"/>
  <c r="AZ118"/>
  <c r="AZ134"/>
  <c r="AZ120"/>
  <c r="AZ121"/>
  <c r="AZ135"/>
  <c r="AZ123"/>
  <c r="AZ124"/>
  <c r="AZ125"/>
  <c r="AZ126"/>
  <c r="AZ127"/>
  <c r="AZ128"/>
  <c r="AZ129"/>
  <c r="AZ117"/>
  <c r="AZ119"/>
  <c r="AZ136"/>
  <c r="AZ137"/>
  <c r="AZ138"/>
  <c r="AZ139"/>
  <c r="AZ140"/>
  <c r="AZ141"/>
  <c r="AZ142"/>
  <c r="AZ143"/>
  <c r="AY10"/>
  <c r="AY11"/>
  <c r="AY12"/>
  <c r="AY13"/>
  <c r="AY14"/>
  <c r="AY15"/>
  <c r="AY16"/>
  <c r="AY17"/>
  <c r="AY18"/>
  <c r="AY19"/>
  <c r="AY20"/>
  <c r="AY21"/>
  <c r="AY22"/>
  <c r="AY23"/>
  <c r="AY24"/>
  <c r="AY25"/>
  <c r="AY26"/>
  <c r="AY27"/>
  <c r="AY28"/>
  <c r="AY30"/>
  <c r="AY29"/>
  <c r="AY31"/>
  <c r="AY33"/>
  <c r="AY34"/>
  <c r="AY32"/>
  <c r="AY35"/>
  <c r="AY36"/>
  <c r="AY42"/>
  <c r="AY41"/>
  <c r="AY37"/>
  <c r="AY38"/>
  <c r="AY44"/>
  <c r="AY45"/>
  <c r="AY39"/>
  <c r="AY43"/>
  <c r="AY40"/>
  <c r="AY46"/>
  <c r="AY47"/>
  <c r="AY48"/>
  <c r="AY49"/>
  <c r="AY51"/>
  <c r="AY50"/>
  <c r="AY53"/>
  <c r="AY52"/>
  <c r="AY54"/>
  <c r="AY55"/>
  <c r="AY56"/>
  <c r="AY57"/>
  <c r="AY58"/>
  <c r="AY59"/>
  <c r="AY60"/>
  <c r="AY62"/>
  <c r="AY61"/>
  <c r="AY63"/>
  <c r="AY64"/>
  <c r="AY67"/>
  <c r="AY65"/>
  <c r="AY68"/>
  <c r="AY69"/>
  <c r="AY66"/>
  <c r="AY70"/>
  <c r="AY71"/>
  <c r="AY72"/>
  <c r="AY73"/>
  <c r="AY74"/>
  <c r="AY76"/>
  <c r="AY77"/>
  <c r="AY78"/>
  <c r="AY79"/>
  <c r="AY75"/>
  <c r="AY80"/>
  <c r="AY81"/>
  <c r="AY82"/>
  <c r="AY83"/>
  <c r="AY84"/>
  <c r="AY85"/>
  <c r="AY89"/>
  <c r="AY90"/>
  <c r="AY91"/>
  <c r="AY86"/>
  <c r="AY87"/>
  <c r="AY88"/>
  <c r="AY92"/>
  <c r="AY93"/>
  <c r="AY95"/>
  <c r="AY94"/>
  <c r="AY96"/>
  <c r="AY97"/>
  <c r="AY98"/>
  <c r="AY99"/>
  <c r="AY100"/>
  <c r="AY101"/>
  <c r="AY102"/>
  <c r="AY103"/>
  <c r="AY104"/>
  <c r="AY105"/>
  <c r="AY106"/>
  <c r="AY107"/>
  <c r="AY108"/>
  <c r="AY109"/>
  <c r="AY111"/>
  <c r="AY110"/>
  <c r="AY112"/>
  <c r="AY113"/>
  <c r="AY114"/>
  <c r="AY115"/>
  <c r="AY131"/>
  <c r="AY132"/>
  <c r="AY133"/>
  <c r="AY116"/>
  <c r="AY130"/>
  <c r="AY122"/>
  <c r="AY118"/>
  <c r="AY134"/>
  <c r="AY120"/>
  <c r="AY121"/>
  <c r="AY135"/>
  <c r="AY123"/>
  <c r="AY124"/>
  <c r="AY125"/>
  <c r="AY126"/>
  <c r="AY127"/>
  <c r="AY128"/>
  <c r="AY129"/>
  <c r="AY117"/>
  <c r="AY119"/>
  <c r="AY136"/>
  <c r="AY137"/>
  <c r="AY138"/>
  <c r="AY139"/>
  <c r="AY140"/>
  <c r="AY141"/>
  <c r="AY142"/>
  <c r="AY143"/>
  <c r="AV82"/>
  <c r="AV10"/>
  <c r="AV11"/>
  <c r="AV12"/>
  <c r="AV13"/>
  <c r="AV14"/>
  <c r="AX10"/>
  <c r="AX11"/>
  <c r="AX12"/>
  <c r="AX13"/>
  <c r="AX14"/>
  <c r="AX15"/>
  <c r="AX16"/>
  <c r="AX17"/>
  <c r="AX18"/>
  <c r="AX19"/>
  <c r="AX20"/>
  <c r="AX21"/>
  <c r="AX22"/>
  <c r="AX23"/>
  <c r="AX24"/>
  <c r="AX25"/>
  <c r="AX26"/>
  <c r="AX27"/>
  <c r="AX28"/>
  <c r="AX30"/>
  <c r="AX29"/>
  <c r="AX31"/>
  <c r="AX33"/>
  <c r="AX34"/>
  <c r="AX32"/>
  <c r="AX35"/>
  <c r="AX36"/>
  <c r="AX42"/>
  <c r="AX41"/>
  <c r="AX37"/>
  <c r="AX38"/>
  <c r="AX44"/>
  <c r="AX45"/>
  <c r="AX39"/>
  <c r="AX43"/>
  <c r="AX40"/>
  <c r="AX46"/>
  <c r="AX47"/>
  <c r="AX48"/>
  <c r="AX49"/>
  <c r="AX51"/>
  <c r="AX50"/>
  <c r="AX53"/>
  <c r="AX52"/>
  <c r="AX54"/>
  <c r="AX55"/>
  <c r="AX56"/>
  <c r="AX57"/>
  <c r="AX58"/>
  <c r="AX59"/>
  <c r="AX60"/>
  <c r="AX62"/>
  <c r="AX61"/>
  <c r="AX63"/>
  <c r="AX64"/>
  <c r="AX67"/>
  <c r="AX65"/>
  <c r="AX68"/>
  <c r="AX69"/>
  <c r="AX66"/>
  <c r="AX70"/>
  <c r="AX71"/>
  <c r="AX72"/>
  <c r="AX73"/>
  <c r="AX74"/>
  <c r="AX76"/>
  <c r="AX77"/>
  <c r="AX78"/>
  <c r="AX79"/>
  <c r="AX75"/>
  <c r="AX80"/>
  <c r="AX81"/>
  <c r="AX82"/>
  <c r="AX83"/>
  <c r="AX84"/>
  <c r="AX85"/>
  <c r="AX89"/>
  <c r="AX90"/>
  <c r="AX91"/>
  <c r="AX86"/>
  <c r="AX87"/>
  <c r="AX88"/>
  <c r="AX92"/>
  <c r="AX93"/>
  <c r="AX95"/>
  <c r="AX94"/>
  <c r="AX96"/>
  <c r="AX97"/>
  <c r="AX98"/>
  <c r="AX99"/>
  <c r="AX100"/>
  <c r="AX101"/>
  <c r="AX102"/>
  <c r="AX103"/>
  <c r="AX104"/>
  <c r="AX105"/>
  <c r="AX106"/>
  <c r="AX107"/>
  <c r="AX108"/>
  <c r="AX109"/>
  <c r="AX111"/>
  <c r="AX110"/>
  <c r="AX112"/>
  <c r="AX113"/>
  <c r="AX114"/>
  <c r="AX115"/>
  <c r="AX131"/>
  <c r="AX132"/>
  <c r="AX133"/>
  <c r="AX116"/>
  <c r="AX130"/>
  <c r="AX122"/>
  <c r="AX118"/>
  <c r="AX134"/>
  <c r="AX120"/>
  <c r="AX121"/>
  <c r="AX135"/>
  <c r="AX123"/>
  <c r="AX124"/>
  <c r="AX125"/>
  <c r="AX126"/>
  <c r="AX127"/>
  <c r="AX128"/>
  <c r="AX129"/>
  <c r="AX117"/>
  <c r="AX119"/>
  <c r="AX136"/>
  <c r="AX137"/>
  <c r="AX138"/>
  <c r="AX139"/>
  <c r="AX140"/>
  <c r="AX141"/>
  <c r="AX142"/>
  <c r="AX143"/>
  <c r="AX9"/>
  <c r="AZ9"/>
  <c r="AW87"/>
  <c r="AW88"/>
  <c r="AW92"/>
  <c r="AW93"/>
  <c r="AW22"/>
  <c r="AW24"/>
  <c r="AW25"/>
  <c r="AW95"/>
  <c r="AW94"/>
  <c r="AW96"/>
  <c r="AW97"/>
  <c r="AW98"/>
  <c r="AW33"/>
  <c r="AW34"/>
  <c r="AW99"/>
  <c r="AW32"/>
  <c r="AW35"/>
  <c r="AW48"/>
  <c r="AW100"/>
  <c r="AW101"/>
  <c r="AW102"/>
  <c r="AW103"/>
  <c r="AW36"/>
  <c r="AW58"/>
  <c r="AW59"/>
  <c r="AW104"/>
  <c r="AW105"/>
  <c r="AW63"/>
  <c r="AW64"/>
  <c r="AW106"/>
  <c r="AW57"/>
  <c r="AW70"/>
  <c r="AW107"/>
  <c r="AW71"/>
  <c r="AW72"/>
  <c r="AW73"/>
  <c r="AW108"/>
  <c r="AW74"/>
  <c r="AW109"/>
  <c r="AW80"/>
  <c r="AW81"/>
  <c r="AW111"/>
  <c r="AW110"/>
  <c r="AW112"/>
  <c r="AW113"/>
  <c r="AW16"/>
  <c r="AW17"/>
  <c r="AW23"/>
  <c r="AW114"/>
  <c r="AW115"/>
  <c r="AW131"/>
  <c r="AW132"/>
  <c r="AW133"/>
  <c r="AW21"/>
  <c r="AW26"/>
  <c r="AW27"/>
  <c r="AW28"/>
  <c r="AW116"/>
  <c r="AW30"/>
  <c r="AW42"/>
  <c r="AW41"/>
  <c r="AW130"/>
  <c r="AW37"/>
  <c r="AW38"/>
  <c r="AW44"/>
  <c r="AW45"/>
  <c r="AW49"/>
  <c r="AW122"/>
  <c r="AW56"/>
  <c r="AW51"/>
  <c r="AW39"/>
  <c r="AW118"/>
  <c r="AW50"/>
  <c r="AW53"/>
  <c r="AW62"/>
  <c r="AW134"/>
  <c r="AW54"/>
  <c r="AW55"/>
  <c r="AW67"/>
  <c r="AW61"/>
  <c r="AW65"/>
  <c r="AW120"/>
  <c r="AW68"/>
  <c r="AW69"/>
  <c r="AW121"/>
  <c r="AW76"/>
  <c r="AW77"/>
  <c r="AW78"/>
  <c r="AW79"/>
  <c r="AW135"/>
  <c r="AW13"/>
  <c r="AW14"/>
  <c r="AW123"/>
  <c r="AW18"/>
  <c r="AW19"/>
  <c r="AW60"/>
  <c r="AW124"/>
  <c r="AW125"/>
  <c r="AW29"/>
  <c r="AW126"/>
  <c r="AW43"/>
  <c r="AW127"/>
  <c r="AW128"/>
  <c r="AW52"/>
  <c r="AW129"/>
  <c r="AW66"/>
  <c r="AW75"/>
  <c r="AW40"/>
  <c r="AW117"/>
  <c r="AW119"/>
  <c r="AW20"/>
  <c r="AW46"/>
  <c r="AW47"/>
  <c r="AW136"/>
  <c r="AW137"/>
  <c r="AW138"/>
  <c r="AW139"/>
  <c r="AW140"/>
  <c r="AW141"/>
  <c r="AW142"/>
  <c r="AW143"/>
  <c r="AW9"/>
  <c r="AW10"/>
  <c r="AW11"/>
  <c r="AW12"/>
  <c r="AW82"/>
  <c r="AW83"/>
  <c r="AW84"/>
  <c r="AW15"/>
  <c r="AW85"/>
  <c r="AW31"/>
  <c r="AW89"/>
  <c r="AW90"/>
  <c r="AW91"/>
  <c r="AW86"/>
  <c r="AV84"/>
  <c r="AV113"/>
  <c r="AV16"/>
  <c r="AV17"/>
  <c r="AV23"/>
  <c r="AV114"/>
  <c r="AV115"/>
  <c r="AV131"/>
  <c r="AV132"/>
  <c r="AV133"/>
  <c r="AV21"/>
  <c r="AV24"/>
  <c r="AV26"/>
  <c r="AV27"/>
  <c r="AV28"/>
  <c r="AV116"/>
  <c r="AV30"/>
  <c r="AV42"/>
  <c r="AV41"/>
  <c r="AV130"/>
  <c r="AV37"/>
  <c r="AV38"/>
  <c r="AV44"/>
  <c r="AV45"/>
  <c r="AV48"/>
  <c r="AV49"/>
  <c r="AV122"/>
  <c r="AV102"/>
  <c r="AV56"/>
  <c r="AV51"/>
  <c r="AV39"/>
  <c r="AV118"/>
  <c r="AV50"/>
  <c r="AV53"/>
  <c r="AV62"/>
  <c r="AV134"/>
  <c r="AV54"/>
  <c r="AV55"/>
  <c r="AV67"/>
  <c r="AV58"/>
  <c r="AV59"/>
  <c r="AV61"/>
  <c r="AV63"/>
  <c r="AV65"/>
  <c r="AV57"/>
  <c r="AV64"/>
  <c r="AV120"/>
  <c r="AV68"/>
  <c r="AV69"/>
  <c r="AV121"/>
  <c r="AV70"/>
  <c r="AV76"/>
  <c r="AV77"/>
  <c r="AV78"/>
  <c r="AV79"/>
  <c r="AV135"/>
  <c r="AV80"/>
  <c r="AV81"/>
  <c r="AV123"/>
  <c r="AV18"/>
  <c r="AV19"/>
  <c r="AV31"/>
  <c r="AV60"/>
  <c r="AV89"/>
  <c r="AV124"/>
  <c r="AV125"/>
  <c r="AV22"/>
  <c r="AV90"/>
  <c r="AV25"/>
  <c r="AV29"/>
  <c r="AV126"/>
  <c r="AV33"/>
  <c r="AV34"/>
  <c r="AV43"/>
  <c r="AV91"/>
  <c r="AV99"/>
  <c r="AV127"/>
  <c r="AV128"/>
  <c r="AV100"/>
  <c r="AV95"/>
  <c r="AV15"/>
  <c r="AV52"/>
  <c r="AV129"/>
  <c r="AV66"/>
  <c r="AV107"/>
  <c r="AV71"/>
  <c r="AV72"/>
  <c r="AV73"/>
  <c r="AV108"/>
  <c r="AV74"/>
  <c r="AV75"/>
  <c r="AV111"/>
  <c r="AV112"/>
  <c r="AV86"/>
  <c r="AV87"/>
  <c r="AV94"/>
  <c r="AV32"/>
  <c r="AV40"/>
  <c r="AV117"/>
  <c r="AV88"/>
  <c r="AV103"/>
  <c r="AV119"/>
  <c r="AV104"/>
  <c r="AV106"/>
  <c r="AV109"/>
  <c r="AV110"/>
  <c r="AV20"/>
  <c r="AV35"/>
  <c r="AV36"/>
  <c r="AV46"/>
  <c r="AV47"/>
  <c r="AV83"/>
  <c r="AV85"/>
  <c r="AV92"/>
  <c r="AV93"/>
  <c r="AV96"/>
  <c r="AV97"/>
  <c r="AV98"/>
  <c r="AV101"/>
  <c r="AV105"/>
  <c r="AV136"/>
  <c r="AV137"/>
  <c r="AV138"/>
  <c r="AV139"/>
  <c r="AV140"/>
  <c r="AV141"/>
  <c r="AV142"/>
  <c r="AV143"/>
  <c r="AU114"/>
  <c r="AU115"/>
  <c r="AU131"/>
  <c r="AU132"/>
  <c r="AU133"/>
  <c r="AU21"/>
  <c r="AU24"/>
  <c r="AU26"/>
  <c r="AU27"/>
  <c r="AU28"/>
  <c r="AU116"/>
  <c r="AU30"/>
  <c r="AU42"/>
  <c r="AU41"/>
  <c r="AU130"/>
  <c r="AU37"/>
  <c r="AU38"/>
  <c r="AU44"/>
  <c r="AU45"/>
  <c r="AU48"/>
  <c r="AU49"/>
  <c r="AU122"/>
  <c r="AU102"/>
  <c r="AU56"/>
  <c r="AU51"/>
  <c r="AU39"/>
  <c r="AU118"/>
  <c r="AU50"/>
  <c r="AU53"/>
  <c r="AU62"/>
  <c r="AU134"/>
  <c r="AU54"/>
  <c r="AU55"/>
  <c r="AU67"/>
  <c r="AU58"/>
  <c r="AU59"/>
  <c r="AU61"/>
  <c r="AU63"/>
  <c r="AU65"/>
  <c r="AU57"/>
  <c r="AU64"/>
  <c r="AU120"/>
  <c r="AU68"/>
  <c r="AU69"/>
  <c r="AU121"/>
  <c r="AU70"/>
  <c r="AU76"/>
  <c r="AU77"/>
  <c r="AU78"/>
  <c r="AU79"/>
  <c r="AU135"/>
  <c r="AU80"/>
  <c r="AU81"/>
  <c r="AU11"/>
  <c r="AU12"/>
  <c r="AU13"/>
  <c r="AU14"/>
  <c r="AU82"/>
  <c r="AU123"/>
  <c r="AU18"/>
  <c r="AU19"/>
  <c r="AU31"/>
  <c r="AU60"/>
  <c r="AU89"/>
  <c r="AU124"/>
  <c r="AU125"/>
  <c r="AU22"/>
  <c r="AU90"/>
  <c r="AU25"/>
  <c r="AU29"/>
  <c r="AU126"/>
  <c r="AU33"/>
  <c r="AU34"/>
  <c r="AU43"/>
  <c r="AU91"/>
  <c r="AU99"/>
  <c r="AU127"/>
  <c r="AU128"/>
  <c r="AU100"/>
  <c r="AU95"/>
  <c r="AU15"/>
  <c r="AU52"/>
  <c r="AU129"/>
  <c r="AU66"/>
  <c r="AU107"/>
  <c r="AU71"/>
  <c r="AU72"/>
  <c r="AU73"/>
  <c r="AU108"/>
  <c r="AU74"/>
  <c r="AU75"/>
  <c r="AU111"/>
  <c r="AU112"/>
  <c r="AU86"/>
  <c r="AU87"/>
  <c r="AU94"/>
  <c r="AU32"/>
  <c r="AU40"/>
  <c r="AU117"/>
  <c r="AU88"/>
  <c r="AU103"/>
  <c r="AU119"/>
  <c r="AU104"/>
  <c r="AU106"/>
  <c r="AU109"/>
  <c r="AU110"/>
  <c r="AU20"/>
  <c r="AU35"/>
  <c r="AU36"/>
  <c r="AU46"/>
  <c r="AU47"/>
  <c r="AU83"/>
  <c r="AU85"/>
  <c r="AU92"/>
  <c r="AU93"/>
  <c r="AU96"/>
  <c r="AU97"/>
  <c r="AU98"/>
  <c r="AU101"/>
  <c r="AU105"/>
  <c r="AU136"/>
  <c r="AU137"/>
  <c r="AU138"/>
  <c r="AU139"/>
  <c r="AU140"/>
  <c r="AU141"/>
  <c r="AU142"/>
  <c r="AU143"/>
  <c r="AU9"/>
  <c r="AU10"/>
  <c r="AU84"/>
  <c r="AU113"/>
  <c r="AU16"/>
  <c r="AU17"/>
  <c r="AT10"/>
  <c r="AT84"/>
  <c r="AT113"/>
  <c r="AT16"/>
  <c r="AT17"/>
  <c r="AT23"/>
  <c r="AT114"/>
  <c r="AT115"/>
  <c r="AT131"/>
  <c r="AT132"/>
  <c r="AT133"/>
  <c r="AT21"/>
  <c r="AT24"/>
  <c r="AT26"/>
  <c r="AT27"/>
  <c r="AT28"/>
  <c r="AT116"/>
  <c r="AT30"/>
  <c r="AT42"/>
  <c r="AT41"/>
  <c r="AT130"/>
  <c r="AT37"/>
  <c r="AT38"/>
  <c r="AT44"/>
  <c r="AT45"/>
  <c r="AT48"/>
  <c r="AT49"/>
  <c r="AT122"/>
  <c r="AT102"/>
  <c r="AT56"/>
  <c r="AT51"/>
  <c r="AT39"/>
  <c r="AT118"/>
  <c r="AT50"/>
  <c r="AT53"/>
  <c r="AT62"/>
  <c r="AT134"/>
  <c r="AT54"/>
  <c r="AT55"/>
  <c r="AT67"/>
  <c r="AT58"/>
  <c r="AT59"/>
  <c r="AT61"/>
  <c r="AT63"/>
  <c r="AT65"/>
  <c r="AT57"/>
  <c r="AT64"/>
  <c r="AT120"/>
  <c r="AT68"/>
  <c r="AT69"/>
  <c r="AT121"/>
  <c r="AT70"/>
  <c r="AT76"/>
  <c r="AT77"/>
  <c r="AT78"/>
  <c r="AT79"/>
  <c r="AT135"/>
  <c r="AT80"/>
  <c r="AT81"/>
  <c r="AT11"/>
  <c r="AT12"/>
  <c r="AT13"/>
  <c r="AT14"/>
  <c r="AT82"/>
  <c r="AT123"/>
  <c r="AT18"/>
  <c r="AT19"/>
  <c r="AT31"/>
  <c r="AT60"/>
  <c r="AT89"/>
  <c r="AT124"/>
  <c r="AT125"/>
  <c r="AT22"/>
  <c r="AT90"/>
  <c r="AT25"/>
  <c r="AT29"/>
  <c r="AT126"/>
  <c r="AT33"/>
  <c r="AT34"/>
  <c r="AT43"/>
  <c r="AT91"/>
  <c r="AT99"/>
  <c r="AT127"/>
  <c r="AT128"/>
  <c r="AT100"/>
  <c r="AT95"/>
  <c r="AT15"/>
  <c r="AT52"/>
  <c r="AT129"/>
  <c r="AT66"/>
  <c r="AT107"/>
  <c r="AT71"/>
  <c r="AT72"/>
  <c r="AT73"/>
  <c r="AT108"/>
  <c r="AT74"/>
  <c r="AT75"/>
  <c r="AT111"/>
  <c r="AT112"/>
  <c r="AT86"/>
  <c r="AT87"/>
  <c r="AT94"/>
  <c r="AT32"/>
  <c r="AT40"/>
  <c r="AT117"/>
  <c r="AT88"/>
  <c r="AT103"/>
  <c r="AT119"/>
  <c r="AT104"/>
  <c r="AT106"/>
  <c r="AT109"/>
  <c r="AT110"/>
  <c r="AT20"/>
  <c r="AT35"/>
  <c r="AT36"/>
  <c r="AT46"/>
  <c r="AT47"/>
  <c r="AT83"/>
  <c r="AT85"/>
  <c r="AT92"/>
  <c r="AT93"/>
  <c r="AT96"/>
  <c r="AT97"/>
  <c r="AT98"/>
  <c r="AT101"/>
  <c r="AT105"/>
  <c r="AT136"/>
  <c r="AT137"/>
  <c r="AT138"/>
  <c r="AT139"/>
  <c r="AT140"/>
  <c r="AT141"/>
  <c r="AT142"/>
  <c r="AT143"/>
  <c r="AT9"/>
  <c r="AS84"/>
  <c r="AS113"/>
  <c r="AS114"/>
  <c r="AS115"/>
  <c r="AS131"/>
  <c r="AS132"/>
  <c r="AS133"/>
  <c r="AS116"/>
  <c r="AS130"/>
  <c r="AS122"/>
  <c r="AS102"/>
  <c r="AS118"/>
  <c r="AS134"/>
  <c r="AS120"/>
  <c r="AS121"/>
  <c r="AS76"/>
  <c r="AS77"/>
  <c r="AS78"/>
  <c r="AS79"/>
  <c r="AS135"/>
  <c r="AS80"/>
  <c r="AS81"/>
  <c r="AS82"/>
  <c r="AS123"/>
  <c r="AS89"/>
  <c r="AS124"/>
  <c r="AS125"/>
  <c r="AS90"/>
  <c r="AS126"/>
  <c r="AS91"/>
  <c r="AS99"/>
  <c r="AS127"/>
  <c r="AS128"/>
  <c r="AS100"/>
  <c r="AS95"/>
  <c r="AS129"/>
  <c r="AS107"/>
  <c r="AS108"/>
  <c r="AS75"/>
  <c r="AS111"/>
  <c r="AS112"/>
  <c r="AS86"/>
  <c r="AS87"/>
  <c r="AS94"/>
  <c r="AS117"/>
  <c r="AS88"/>
  <c r="AS103"/>
  <c r="AS119"/>
  <c r="AS104"/>
  <c r="AS106"/>
  <c r="AS109"/>
  <c r="AS110"/>
  <c r="AS83"/>
  <c r="AS85"/>
  <c r="AS92"/>
  <c r="AS93"/>
  <c r="AS96"/>
  <c r="AS97"/>
  <c r="AS98"/>
  <c r="AS101"/>
  <c r="AS105"/>
  <c r="AS136"/>
  <c r="AS137"/>
  <c r="AS138"/>
  <c r="AS139"/>
  <c r="AS140"/>
  <c r="AS141"/>
  <c r="AS142"/>
  <c r="AS143"/>
  <c r="AR143"/>
  <c r="AR141"/>
  <c r="AR140"/>
  <c r="AR138"/>
  <c r="AR135"/>
  <c r="AR134"/>
  <c r="AR133"/>
  <c r="AR132"/>
  <c r="AR131"/>
  <c r="AR101"/>
  <c r="AR98"/>
  <c r="AR97"/>
  <c r="AR96"/>
  <c r="AR93"/>
  <c r="AR92"/>
  <c r="AR85"/>
  <c r="AR83"/>
  <c r="AR78"/>
  <c r="AR77"/>
  <c r="AR76"/>
  <c r="AR69"/>
  <c r="AR68"/>
  <c r="AR67"/>
  <c r="AR62"/>
  <c r="AR55"/>
  <c r="AR54"/>
  <c r="AR53"/>
  <c r="AR47"/>
  <c r="AR46"/>
  <c r="AR45"/>
  <c r="AR44"/>
  <c r="AR30"/>
  <c r="AR20"/>
  <c r="AR110"/>
  <c r="AR122"/>
  <c r="AR121"/>
  <c r="AR106"/>
  <c r="AR120"/>
  <c r="AR104"/>
  <c r="AR59"/>
  <c r="AR119"/>
  <c r="AR118"/>
  <c r="AR103"/>
  <c r="AR61"/>
  <c r="AR49"/>
  <c r="AR117"/>
  <c r="AR40"/>
  <c r="AR39"/>
  <c r="AR38"/>
  <c r="AR37"/>
  <c r="AR32"/>
  <c r="AR116"/>
  <c r="AR94"/>
  <c r="AR28"/>
  <c r="AR27"/>
  <c r="AR26"/>
  <c r="AR21"/>
  <c r="AR115"/>
  <c r="AR114"/>
  <c r="AR87"/>
  <c r="AR86"/>
  <c r="AR23"/>
  <c r="AR17"/>
  <c r="AR16"/>
  <c r="AR113"/>
  <c r="AR112"/>
  <c r="AR111"/>
  <c r="AR81"/>
  <c r="AR80"/>
  <c r="AR108"/>
  <c r="AR71"/>
  <c r="AR70"/>
  <c r="AR130"/>
  <c r="AR66"/>
  <c r="AR64"/>
  <c r="AR57"/>
  <c r="AR65"/>
  <c r="AR63"/>
  <c r="AR129"/>
  <c r="AR58"/>
  <c r="AR15"/>
  <c r="AR95"/>
  <c r="AR51"/>
  <c r="AR102"/>
  <c r="AR100"/>
  <c r="AR48"/>
  <c r="AR128"/>
  <c r="AR99"/>
  <c r="AR91"/>
  <c r="AR43"/>
  <c r="AR42"/>
  <c r="AR33"/>
  <c r="AR25"/>
  <c r="AR24"/>
  <c r="AR90"/>
  <c r="AR125"/>
  <c r="AR124"/>
  <c r="AR60"/>
  <c r="AR31"/>
  <c r="AR18"/>
  <c r="AR84"/>
  <c r="AR14"/>
  <c r="AR13"/>
  <c r="AR10"/>
  <c r="AR9"/>
  <c r="AQ10"/>
  <c r="AQ11"/>
  <c r="AQ12"/>
  <c r="AQ13"/>
  <c r="AQ14"/>
  <c r="AQ82"/>
  <c r="AQ123"/>
  <c r="AQ84"/>
  <c r="AQ18"/>
  <c r="AQ19"/>
  <c r="AQ31"/>
  <c r="AQ60"/>
  <c r="AQ89"/>
  <c r="AQ124"/>
  <c r="AQ125"/>
  <c r="AQ22"/>
  <c r="AQ90"/>
  <c r="AQ24"/>
  <c r="AQ25"/>
  <c r="AQ29"/>
  <c r="AQ126"/>
  <c r="AQ33"/>
  <c r="AQ34"/>
  <c r="AQ42"/>
  <c r="AQ41"/>
  <c r="AQ43"/>
  <c r="AQ91"/>
  <c r="AQ99"/>
  <c r="AQ127"/>
  <c r="AQ128"/>
  <c r="AQ48"/>
  <c r="AQ100"/>
  <c r="AQ102"/>
  <c r="AQ51"/>
  <c r="AQ95"/>
  <c r="AQ15"/>
  <c r="AQ58"/>
  <c r="AQ52"/>
  <c r="AQ129"/>
  <c r="AQ63"/>
  <c r="AQ65"/>
  <c r="AQ57"/>
  <c r="AQ64"/>
  <c r="AQ66"/>
  <c r="AQ130"/>
  <c r="AQ107"/>
  <c r="AQ70"/>
  <c r="AQ71"/>
  <c r="AQ72"/>
  <c r="AQ73"/>
  <c r="AQ108"/>
  <c r="AQ74"/>
  <c r="AQ75"/>
  <c r="AQ80"/>
  <c r="AQ81"/>
  <c r="AQ111"/>
  <c r="AQ112"/>
  <c r="AQ113"/>
  <c r="AQ16"/>
  <c r="AQ17"/>
  <c r="AQ23"/>
  <c r="AQ86"/>
  <c r="AQ87"/>
  <c r="AQ114"/>
  <c r="AQ115"/>
  <c r="AQ21"/>
  <c r="AQ26"/>
  <c r="AQ27"/>
  <c r="AQ28"/>
  <c r="AQ94"/>
  <c r="AQ116"/>
  <c r="AQ32"/>
  <c r="AQ37"/>
  <c r="AQ38"/>
  <c r="AQ39"/>
  <c r="AQ40"/>
  <c r="AQ117"/>
  <c r="AQ49"/>
  <c r="AQ61"/>
  <c r="AQ88"/>
  <c r="AQ103"/>
  <c r="AQ118"/>
  <c r="AQ119"/>
  <c r="AQ50"/>
  <c r="AQ59"/>
  <c r="AQ104"/>
  <c r="AQ120"/>
  <c r="AQ106"/>
  <c r="AQ121"/>
  <c r="AQ122"/>
  <c r="AQ109"/>
  <c r="AQ110"/>
  <c r="AQ20"/>
  <c r="AQ30"/>
  <c r="AQ35"/>
  <c r="AQ36"/>
  <c r="AQ44"/>
  <c r="AQ45"/>
  <c r="AQ46"/>
  <c r="AQ47"/>
  <c r="AQ53"/>
  <c r="AQ54"/>
  <c r="AQ55"/>
  <c r="AQ56"/>
  <c r="AQ62"/>
  <c r="AQ67"/>
  <c r="AQ68"/>
  <c r="AQ69"/>
  <c r="AQ76"/>
  <c r="AQ77"/>
  <c r="AQ78"/>
  <c r="AQ79"/>
  <c r="AQ83"/>
  <c r="AQ85"/>
  <c r="AQ92"/>
  <c r="AQ93"/>
  <c r="AQ96"/>
  <c r="AQ97"/>
  <c r="AQ98"/>
  <c r="AQ101"/>
  <c r="AQ105"/>
  <c r="AQ131"/>
  <c r="AQ132"/>
  <c r="AQ133"/>
  <c r="AQ134"/>
  <c r="AQ135"/>
  <c r="AQ136"/>
  <c r="AQ137"/>
  <c r="AQ138"/>
  <c r="AQ139"/>
  <c r="AQ140"/>
  <c r="AQ141"/>
  <c r="AQ142"/>
  <c r="AQ143"/>
  <c r="AQ9"/>
  <c r="AN13"/>
  <c r="AN84"/>
  <c r="AN113"/>
  <c r="AN16"/>
  <c r="AN17"/>
  <c r="AN23"/>
  <c r="AN86"/>
  <c r="AN87"/>
  <c r="AN114"/>
  <c r="AN115"/>
  <c r="AN21"/>
  <c r="AN24"/>
  <c r="AN26"/>
  <c r="AN27"/>
  <c r="AN28"/>
  <c r="AN94"/>
  <c r="AN116"/>
  <c r="AN70"/>
  <c r="AN32"/>
  <c r="AN37"/>
  <c r="AN38"/>
  <c r="AN39"/>
  <c r="AN40"/>
  <c r="AN117"/>
  <c r="AN48"/>
  <c r="AN49"/>
  <c r="AN102"/>
  <c r="AN61"/>
  <c r="AN88"/>
  <c r="AN103"/>
  <c r="AN118"/>
  <c r="AN119"/>
  <c r="AN58"/>
  <c r="AN50"/>
  <c r="AN59"/>
  <c r="AN104"/>
  <c r="AN120"/>
  <c r="AN63"/>
  <c r="AN65"/>
  <c r="AN106"/>
  <c r="AN121"/>
  <c r="AN122"/>
  <c r="AN109"/>
  <c r="AN80"/>
  <c r="AN110"/>
  <c r="AN10"/>
  <c r="AN11"/>
  <c r="AN12"/>
  <c r="AN14"/>
  <c r="AN82"/>
  <c r="AN123"/>
  <c r="AN18"/>
  <c r="AN19"/>
  <c r="AN31"/>
  <c r="AN60"/>
  <c r="AN89"/>
  <c r="AN124"/>
  <c r="AN125"/>
  <c r="AN22"/>
  <c r="AN90"/>
  <c r="AN25"/>
  <c r="AN29"/>
  <c r="AN126"/>
  <c r="AN33"/>
  <c r="AN34"/>
  <c r="AN42"/>
  <c r="AN41"/>
  <c r="AN43"/>
  <c r="AN91"/>
  <c r="AN99"/>
  <c r="AN127"/>
  <c r="AN128"/>
  <c r="AN100"/>
  <c r="AN51"/>
  <c r="AN95"/>
  <c r="AN15"/>
  <c r="AN52"/>
  <c r="AN129"/>
  <c r="AN57"/>
  <c r="AN64"/>
  <c r="AN66"/>
  <c r="AN130"/>
  <c r="AN107"/>
  <c r="AN71"/>
  <c r="AN72"/>
  <c r="AN73"/>
  <c r="AN108"/>
  <c r="AN74"/>
  <c r="AN75"/>
  <c r="AN81"/>
  <c r="AN111"/>
  <c r="AN112"/>
  <c r="AN20"/>
  <c r="AN30"/>
  <c r="AN35"/>
  <c r="AN36"/>
  <c r="AN44"/>
  <c r="AN45"/>
  <c r="AN46"/>
  <c r="AN47"/>
  <c r="AN53"/>
  <c r="AN54"/>
  <c r="AN55"/>
  <c r="AN56"/>
  <c r="AN62"/>
  <c r="AN67"/>
  <c r="AN68"/>
  <c r="AN69"/>
  <c r="AN76"/>
  <c r="AN77"/>
  <c r="AN78"/>
  <c r="AN79"/>
  <c r="AN83"/>
  <c r="AN85"/>
  <c r="AN92"/>
  <c r="AN93"/>
  <c r="AN96"/>
  <c r="AN97"/>
  <c r="AN98"/>
  <c r="AN101"/>
  <c r="AN105"/>
  <c r="AN131"/>
  <c r="AN132"/>
  <c r="AN133"/>
  <c r="AN134"/>
  <c r="AN135"/>
  <c r="AN136"/>
  <c r="AN137"/>
  <c r="AN138"/>
  <c r="AN139"/>
  <c r="AN140"/>
  <c r="AN141"/>
  <c r="AN142"/>
  <c r="AN143"/>
  <c r="AN9"/>
  <c r="AO13"/>
  <c r="AO84"/>
  <c r="AO113"/>
  <c r="AO16"/>
  <c r="AO17"/>
  <c r="AO23"/>
  <c r="AO86"/>
  <c r="AO87"/>
  <c r="AO114"/>
  <c r="AO115"/>
  <c r="AO21"/>
  <c r="AO24"/>
  <c r="AO26"/>
  <c r="AO27"/>
  <c r="AO28"/>
  <c r="AO94"/>
  <c r="AO116"/>
  <c r="AO70"/>
  <c r="AO32"/>
  <c r="AO37"/>
  <c r="AO38"/>
  <c r="AO39"/>
  <c r="AO40"/>
  <c r="AO117"/>
  <c r="AO48"/>
  <c r="AO49"/>
  <c r="AO102"/>
  <c r="AO61"/>
  <c r="AO88"/>
  <c r="AO103"/>
  <c r="AO118"/>
  <c r="AO119"/>
  <c r="AO58"/>
  <c r="AO50"/>
  <c r="AO59"/>
  <c r="AO104"/>
  <c r="AO120"/>
  <c r="AO63"/>
  <c r="AO65"/>
  <c r="AO106"/>
  <c r="AO121"/>
  <c r="AO122"/>
  <c r="AO109"/>
  <c r="AO80"/>
  <c r="AO110"/>
  <c r="AO10"/>
  <c r="AO11"/>
  <c r="AO12"/>
  <c r="AO14"/>
  <c r="AO82"/>
  <c r="AO123"/>
  <c r="AO18"/>
  <c r="AO19"/>
  <c r="AO31"/>
  <c r="AO60"/>
  <c r="AO89"/>
  <c r="AO124"/>
  <c r="AO125"/>
  <c r="AO22"/>
  <c r="AO90"/>
  <c r="AO25"/>
  <c r="AO29"/>
  <c r="AO126"/>
  <c r="AO33"/>
  <c r="AO34"/>
  <c r="AO42"/>
  <c r="AO41"/>
  <c r="AO43"/>
  <c r="AO91"/>
  <c r="AO99"/>
  <c r="AO127"/>
  <c r="AO128"/>
  <c r="AO100"/>
  <c r="AO51"/>
  <c r="AO95"/>
  <c r="AO15"/>
  <c r="AO52"/>
  <c r="AO129"/>
  <c r="AO57"/>
  <c r="AO64"/>
  <c r="AO66"/>
  <c r="AO130"/>
  <c r="AO107"/>
  <c r="AO71"/>
  <c r="AO72"/>
  <c r="AO73"/>
  <c r="AO108"/>
  <c r="AO74"/>
  <c r="AO75"/>
  <c r="AO81"/>
  <c r="AO111"/>
  <c r="AO112"/>
  <c r="AO20"/>
  <c r="AO30"/>
  <c r="AO35"/>
  <c r="AO36"/>
  <c r="AO44"/>
  <c r="AO45"/>
  <c r="AO46"/>
  <c r="AO47"/>
  <c r="AO53"/>
  <c r="AO54"/>
  <c r="AO55"/>
  <c r="AO56"/>
  <c r="AO62"/>
  <c r="AO67"/>
  <c r="AO68"/>
  <c r="AO69"/>
  <c r="AO76"/>
  <c r="AO77"/>
  <c r="AO78"/>
  <c r="AO79"/>
  <c r="AO83"/>
  <c r="AO85"/>
  <c r="AO92"/>
  <c r="AO93"/>
  <c r="AO96"/>
  <c r="AO97"/>
  <c r="AO98"/>
  <c r="AO101"/>
  <c r="AO105"/>
  <c r="AO131"/>
  <c r="AO132"/>
  <c r="AO133"/>
  <c r="AO134"/>
  <c r="AO135"/>
  <c r="AO136"/>
  <c r="AO137"/>
  <c r="AO138"/>
  <c r="AO139"/>
  <c r="AO140"/>
  <c r="AO141"/>
  <c r="AO142"/>
  <c r="AO143"/>
  <c r="AO9"/>
  <c r="AP13"/>
  <c r="AP84"/>
  <c r="AP113"/>
  <c r="AP16"/>
  <c r="AP17"/>
  <c r="AP23"/>
  <c r="AP86"/>
  <c r="AP87"/>
  <c r="AP114"/>
  <c r="AP115"/>
  <c r="AP21"/>
  <c r="AP24"/>
  <c r="AP26"/>
  <c r="AP27"/>
  <c r="AP28"/>
  <c r="AP94"/>
  <c r="AP116"/>
  <c r="AP70"/>
  <c r="AP32"/>
  <c r="AP37"/>
  <c r="AP38"/>
  <c r="AP39"/>
  <c r="AP40"/>
  <c r="AP117"/>
  <c r="AP48"/>
  <c r="AP49"/>
  <c r="AP102"/>
  <c r="AP61"/>
  <c r="AP88"/>
  <c r="AP103"/>
  <c r="AP118"/>
  <c r="AP119"/>
  <c r="AP58"/>
  <c r="AP50"/>
  <c r="AP59"/>
  <c r="AP104"/>
  <c r="AP120"/>
  <c r="AP63"/>
  <c r="AP65"/>
  <c r="AP106"/>
  <c r="AP121"/>
  <c r="AP122"/>
  <c r="AP109"/>
  <c r="AP80"/>
  <c r="AP110"/>
  <c r="AP10"/>
  <c r="AP11"/>
  <c r="AP12"/>
  <c r="AP14"/>
  <c r="AP82"/>
  <c r="AP123"/>
  <c r="AP18"/>
  <c r="AP19"/>
  <c r="AP31"/>
  <c r="AP60"/>
  <c r="AP89"/>
  <c r="AP124"/>
  <c r="AP125"/>
  <c r="AP22"/>
  <c r="AP90"/>
  <c r="AP25"/>
  <c r="AP29"/>
  <c r="AP126"/>
  <c r="AP33"/>
  <c r="AP34"/>
  <c r="AP42"/>
  <c r="AP41"/>
  <c r="AP43"/>
  <c r="AP91"/>
  <c r="AP99"/>
  <c r="AP127"/>
  <c r="AP128"/>
  <c r="AP100"/>
  <c r="AP51"/>
  <c r="AP95"/>
  <c r="AP15"/>
  <c r="AP52"/>
  <c r="AP129"/>
  <c r="AP57"/>
  <c r="AP64"/>
  <c r="AP66"/>
  <c r="AP130"/>
  <c r="AP107"/>
  <c r="AP71"/>
  <c r="AP72"/>
  <c r="AP73"/>
  <c r="AP108"/>
  <c r="AP74"/>
  <c r="AP75"/>
  <c r="AP81"/>
  <c r="AP111"/>
  <c r="AP112"/>
  <c r="AP20"/>
  <c r="AP30"/>
  <c r="AP35"/>
  <c r="AP36"/>
  <c r="AP44"/>
  <c r="AP45"/>
  <c r="AP46"/>
  <c r="AP47"/>
  <c r="AP53"/>
  <c r="AP54"/>
  <c r="AP55"/>
  <c r="AP56"/>
  <c r="AP62"/>
  <c r="AP67"/>
  <c r="AP68"/>
  <c r="AP69"/>
  <c r="AP76"/>
  <c r="AP77"/>
  <c r="AP78"/>
  <c r="AP79"/>
  <c r="AP83"/>
  <c r="AP85"/>
  <c r="AP92"/>
  <c r="AP93"/>
  <c r="AP96"/>
  <c r="AP97"/>
  <c r="AP98"/>
  <c r="AP101"/>
  <c r="AP105"/>
  <c r="AP131"/>
  <c r="AP132"/>
  <c r="AP133"/>
  <c r="AP134"/>
  <c r="AP135"/>
  <c r="AP136"/>
  <c r="AP137"/>
  <c r="AP138"/>
  <c r="AP139"/>
  <c r="AP140"/>
  <c r="AP141"/>
  <c r="AP142"/>
  <c r="AP143"/>
  <c r="AM9"/>
  <c r="B34" i="3" s="1"/>
  <c r="B36" s="1"/>
  <c r="AM13" i="1"/>
  <c r="AM84"/>
  <c r="AM113"/>
  <c r="AM16"/>
  <c r="AM17"/>
  <c r="AM105"/>
  <c r="AM127"/>
  <c r="AM139"/>
  <c r="AM136"/>
  <c r="AM137"/>
  <c r="AM47"/>
  <c r="AM46"/>
  <c r="AM20"/>
  <c r="AM96"/>
  <c r="AM36"/>
  <c r="AM35"/>
  <c r="AM92"/>
  <c r="AM93"/>
  <c r="AM75"/>
  <c r="AM74"/>
  <c r="AM73"/>
  <c r="AM72"/>
  <c r="AM71"/>
  <c r="AM107"/>
  <c r="AM66"/>
  <c r="AM52"/>
  <c r="AM129"/>
  <c r="AM128"/>
  <c r="AM43"/>
  <c r="AM34"/>
  <c r="AM126"/>
  <c r="AM29"/>
  <c r="AM90"/>
  <c r="AM125"/>
  <c r="AM60"/>
  <c r="AM18"/>
  <c r="AM19"/>
  <c r="AM89"/>
  <c r="AM31"/>
  <c r="AM15"/>
  <c r="AM123"/>
  <c r="AM14"/>
  <c r="AM82"/>
  <c r="AM12"/>
  <c r="AM79"/>
  <c r="AM69"/>
  <c r="AM62"/>
  <c r="AM56"/>
  <c r="AM130"/>
  <c r="AM41"/>
  <c r="AM83"/>
  <c r="AM131"/>
  <c r="AM109"/>
  <c r="AM50"/>
  <c r="AM120"/>
  <c r="AM37"/>
  <c r="AM94"/>
  <c r="AM24"/>
  <c r="AM23"/>
  <c r="AM86"/>
  <c r="AM85"/>
  <c r="AY9"/>
  <c r="F34" i="3" s="1"/>
  <c r="F36" s="1"/>
  <c r="AV9" i="1"/>
  <c r="E35" i="3" s="1"/>
  <c r="AP9" i="1"/>
  <c r="C35" i="3" s="1"/>
  <c r="AM106" i="1"/>
  <c r="AM132"/>
  <c r="AM143"/>
  <c r="AM141"/>
  <c r="AM134"/>
  <c r="AM22"/>
  <c r="AM140"/>
  <c r="AM138"/>
  <c r="AM98"/>
  <c r="AM97"/>
  <c r="AM101"/>
  <c r="AM142"/>
  <c r="AM110"/>
  <c r="AM104"/>
  <c r="AM119"/>
  <c r="AM103"/>
  <c r="AM88"/>
  <c r="AM117"/>
  <c r="AM87"/>
  <c r="AM112"/>
  <c r="AM111"/>
  <c r="AM108"/>
  <c r="AM95"/>
  <c r="AM100"/>
  <c r="AM99"/>
  <c r="AM91"/>
  <c r="AM124"/>
  <c r="AM135"/>
  <c r="AM121"/>
  <c r="AM118"/>
  <c r="AM102"/>
  <c r="AM122"/>
  <c r="AM116"/>
  <c r="AM133"/>
  <c r="AM115"/>
  <c r="AM114"/>
  <c r="AM81"/>
  <c r="AM80"/>
  <c r="AM78"/>
  <c r="AM77"/>
  <c r="AM76"/>
  <c r="AM70"/>
  <c r="AM68"/>
  <c r="AM64"/>
  <c r="AM63"/>
  <c r="AM65"/>
  <c r="AM67"/>
  <c r="AM61"/>
  <c r="AM59"/>
  <c r="AM58"/>
  <c r="AM57"/>
  <c r="AM55"/>
  <c r="AM54"/>
  <c r="AM53"/>
  <c r="AM51"/>
  <c r="AM49"/>
  <c r="AM48"/>
  <c r="AM40"/>
  <c r="AM32"/>
  <c r="AM33"/>
  <c r="AM39"/>
  <c r="AM45"/>
  <c r="AM44"/>
  <c r="AM38"/>
  <c r="AM42"/>
  <c r="AM25"/>
  <c r="AM28"/>
  <c r="AM27"/>
  <c r="AM26"/>
  <c r="AM30"/>
  <c r="AM21"/>
  <c r="AM10"/>
  <c r="AU23"/>
  <c r="AR126"/>
  <c r="AR41"/>
  <c r="AR50"/>
  <c r="AR109"/>
  <c r="AR12"/>
  <c r="AR82"/>
  <c r="AR123"/>
  <c r="AR19"/>
  <c r="AR89"/>
  <c r="AR34"/>
  <c r="AR107"/>
  <c r="AR72"/>
  <c r="AR74"/>
  <c r="AR56"/>
  <c r="AR79"/>
  <c r="AR75"/>
  <c r="AR29"/>
  <c r="AR52"/>
  <c r="AR36"/>
  <c r="AR73"/>
  <c r="AR127"/>
  <c r="AR105"/>
  <c r="AR35"/>
  <c r="AR11"/>
  <c r="AM11"/>
  <c r="BE37"/>
  <c r="BF37"/>
  <c r="BG37"/>
  <c r="BE125"/>
  <c r="BF125"/>
  <c r="BG125"/>
  <c r="BE56"/>
  <c r="BF56"/>
  <c r="BG56"/>
  <c r="BE92"/>
  <c r="BF92"/>
  <c r="BG92"/>
  <c r="BE47"/>
  <c r="BF47"/>
  <c r="BG47"/>
  <c r="D34" i="3" l="1"/>
  <c r="D36" s="1"/>
  <c r="C34"/>
  <c r="C36" s="1"/>
  <c r="B35"/>
  <c r="F35"/>
  <c r="E34"/>
  <c r="E36" s="1"/>
  <c r="G34"/>
  <c r="G36" s="1"/>
  <c r="C29"/>
  <c r="C31" s="1"/>
  <c r="G29"/>
  <c r="G31" s="1"/>
  <c r="D29"/>
  <c r="G5"/>
  <c r="C24"/>
  <c r="F24"/>
  <c r="C12"/>
  <c r="F19"/>
  <c r="E29"/>
  <c r="E31" s="1"/>
  <c r="E5"/>
  <c r="E19"/>
  <c r="D12"/>
  <c r="G19"/>
  <c r="G21" s="1"/>
  <c r="C5"/>
  <c r="B24"/>
  <c r="B26" s="1"/>
  <c r="D19"/>
  <c r="D5"/>
  <c r="B19"/>
  <c r="D24"/>
  <c r="D26" s="1"/>
  <c r="G12"/>
  <c r="G14" s="1"/>
  <c r="G24"/>
  <c r="G26" s="1"/>
  <c r="B5"/>
  <c r="F5"/>
  <c r="E12"/>
  <c r="C19"/>
  <c r="E24"/>
  <c r="F29"/>
  <c r="F31" s="1"/>
  <c r="B29"/>
  <c r="B31" s="1"/>
  <c r="B12"/>
  <c r="F12"/>
  <c r="E15"/>
  <c r="B15"/>
  <c r="D15"/>
  <c r="C15"/>
  <c r="F15"/>
  <c r="C8"/>
  <c r="H8"/>
  <c r="H29"/>
  <c r="H31" s="1"/>
  <c r="D31"/>
  <c r="D8"/>
  <c r="E20"/>
  <c r="F8"/>
  <c r="H20"/>
  <c r="H25"/>
  <c r="G30"/>
  <c r="H13"/>
  <c r="H16" s="1"/>
  <c r="E30"/>
  <c r="G15"/>
  <c r="D25"/>
  <c r="H5"/>
  <c r="H7" s="1"/>
  <c r="H30"/>
  <c r="G25"/>
  <c r="G8"/>
  <c r="G6"/>
  <c r="G9" s="1"/>
  <c r="B13"/>
  <c r="H24"/>
  <c r="H26" s="1"/>
  <c r="G20"/>
  <c r="H19"/>
  <c r="H21" s="1"/>
  <c r="D30"/>
  <c r="B30"/>
  <c r="G13"/>
  <c r="G16" s="1"/>
  <c r="H12"/>
  <c r="H14" s="1"/>
  <c r="H6"/>
  <c r="F20"/>
  <c r="E13"/>
  <c r="E6"/>
  <c r="F30"/>
  <c r="F13"/>
  <c r="F25"/>
  <c r="F6"/>
  <c r="E8"/>
  <c r="E25"/>
  <c r="C13"/>
  <c r="B8"/>
  <c r="D20"/>
  <c r="B25"/>
  <c r="C25"/>
  <c r="D13"/>
  <c r="B20"/>
  <c r="C20"/>
  <c r="C30"/>
  <c r="B6"/>
  <c r="D6"/>
  <c r="H15"/>
  <c r="C6"/>
  <c r="I35" l="1"/>
  <c r="I34"/>
  <c r="I36" s="1"/>
  <c r="F21"/>
  <c r="B21"/>
  <c r="G7"/>
  <c r="F16"/>
  <c r="D16"/>
  <c r="E16"/>
  <c r="C16"/>
  <c r="E21"/>
  <c r="F26"/>
  <c r="F9"/>
  <c r="B14"/>
  <c r="H38"/>
  <c r="H40" s="1"/>
  <c r="H39"/>
  <c r="H9"/>
  <c r="E26"/>
  <c r="D38"/>
  <c r="E38"/>
  <c r="G39"/>
  <c r="I8"/>
  <c r="Q5" s="1"/>
  <c r="D14"/>
  <c r="B16"/>
  <c r="E7"/>
  <c r="C21"/>
  <c r="D21"/>
  <c r="F39"/>
  <c r="I30"/>
  <c r="P9" s="1"/>
  <c r="F38"/>
  <c r="G38"/>
  <c r="I12"/>
  <c r="O6" s="1"/>
  <c r="C38"/>
  <c r="E14"/>
  <c r="E39"/>
  <c r="F7"/>
  <c r="C26"/>
  <c r="B38"/>
  <c r="E9"/>
  <c r="F14"/>
  <c r="B9"/>
  <c r="D39"/>
  <c r="I15"/>
  <c r="Q6" s="1"/>
  <c r="I20"/>
  <c r="P7" s="1"/>
  <c r="D9"/>
  <c r="I25"/>
  <c r="P8" s="1"/>
  <c r="D7"/>
  <c r="C14"/>
  <c r="B39"/>
  <c r="I24"/>
  <c r="O8" s="1"/>
  <c r="B7"/>
  <c r="I5"/>
  <c r="O5" s="1"/>
  <c r="I19"/>
  <c r="O7" s="1"/>
  <c r="I13"/>
  <c r="I29"/>
  <c r="O9" s="1"/>
  <c r="I6"/>
  <c r="C7"/>
  <c r="C9"/>
  <c r="C39"/>
  <c r="G40" l="1"/>
  <c r="B40"/>
  <c r="I14"/>
  <c r="F40"/>
  <c r="E40"/>
  <c r="C40"/>
  <c r="D40"/>
  <c r="I21"/>
  <c r="I26"/>
  <c r="I39"/>
  <c r="P6"/>
  <c r="I16"/>
  <c r="I31"/>
  <c r="I38"/>
  <c r="I9"/>
  <c r="P5"/>
  <c r="I7"/>
  <c r="I40" l="1"/>
</calcChain>
</file>

<file path=xl/comments1.xml><?xml version="1.0" encoding="utf-8"?>
<comments xmlns="http://schemas.openxmlformats.org/spreadsheetml/2006/main">
  <authors>
    <author>pomona</author>
  </authors>
  <commentList>
    <comment ref="A8" authorId="0">
      <text>
        <r>
          <rPr>
            <b/>
            <sz val="8"/>
            <color indexed="81"/>
            <rFont val="Tahoma"/>
            <family val="2"/>
          </rPr>
          <t>Commentaire</t>
        </r>
        <r>
          <rPr>
            <sz val="8"/>
            <color indexed="81"/>
            <rFont val="Tahoma"/>
            <family val="2"/>
          </rPr>
          <t xml:space="preserve">
Si AE, fax ou mail, les heures renseignées correspondent aux heures limites au-delà desquelles le client sera rappelé si rien reçu
Renseigner également les clients perdus ou prospects</t>
        </r>
      </text>
    </comment>
    <comment ref="N8" authorId="0">
      <text>
        <r>
          <rPr>
            <b/>
            <sz val="8"/>
            <color indexed="81"/>
            <rFont val="Tahoma"/>
            <family val="2"/>
          </rPr>
          <t>pomona:</t>
        </r>
        <r>
          <rPr>
            <sz val="8"/>
            <color indexed="81"/>
            <rFont val="Tahoma"/>
            <family val="2"/>
          </rPr>
          <t xml:space="preserve">
Ne pas toucher au contenu (x) de cette colonne</t>
        </r>
      </text>
    </comment>
    <comment ref="O8" authorId="0">
      <text>
        <r>
          <rPr>
            <b/>
            <sz val="8"/>
            <color indexed="81"/>
            <rFont val="Tahoma"/>
            <family val="2"/>
          </rPr>
          <t>pomona:</t>
        </r>
        <r>
          <rPr>
            <sz val="8"/>
            <color indexed="81"/>
            <rFont val="Tahoma"/>
            <family val="2"/>
          </rPr>
          <t xml:space="preserve">
Ne pas toucher au contenu (x) de cette colonne</t>
        </r>
      </text>
    </comment>
    <comment ref="P8" authorId="0">
      <text>
        <r>
          <rPr>
            <b/>
            <sz val="8"/>
            <color indexed="81"/>
            <rFont val="Tahoma"/>
            <family val="2"/>
          </rPr>
          <t>Commentaire</t>
        </r>
        <r>
          <rPr>
            <sz val="8"/>
            <color indexed="81"/>
            <rFont val="Tahoma"/>
            <family val="2"/>
          </rPr>
          <t xml:space="preserve">
Synthèse de la semaine : rouge si aucune commande depuis le début de la semaine</t>
        </r>
      </text>
    </comment>
  </commentList>
</comments>
</file>

<file path=xl/sharedStrings.xml><?xml version="1.0" encoding="utf-8"?>
<sst xmlns="http://schemas.openxmlformats.org/spreadsheetml/2006/main" count="784" uniqueCount="113">
  <si>
    <t>Fonction</t>
  </si>
  <si>
    <t>Tél principal</t>
  </si>
  <si>
    <t>LUN</t>
  </si>
  <si>
    <t>MAR</t>
  </si>
  <si>
    <t>MER</t>
  </si>
  <si>
    <t>JEU</t>
  </si>
  <si>
    <t>VEN</t>
  </si>
  <si>
    <t>SAM</t>
  </si>
  <si>
    <t>Ville</t>
  </si>
  <si>
    <t>FL</t>
  </si>
  <si>
    <t>PDM</t>
  </si>
  <si>
    <t>mixte</t>
  </si>
  <si>
    <t>Nouveau client</t>
  </si>
  <si>
    <t>Perte vitesse</t>
  </si>
  <si>
    <t>A reconquérir</t>
  </si>
  <si>
    <t>Bastion</t>
  </si>
  <si>
    <t>20/80</t>
  </si>
  <si>
    <t>FPD</t>
  </si>
  <si>
    <t>Commentaires</t>
  </si>
  <si>
    <t>Ouvert</t>
  </si>
  <si>
    <t>Fermé</t>
  </si>
  <si>
    <t>Type commande</t>
  </si>
  <si>
    <t>AE</t>
  </si>
  <si>
    <t>AS</t>
  </si>
  <si>
    <t>FAX</t>
  </si>
  <si>
    <t>Ouvert/fermé</t>
  </si>
  <si>
    <t>Perdu</t>
  </si>
  <si>
    <t>Prospect</t>
  </si>
  <si>
    <t>Tél secondaire</t>
  </si>
  <si>
    <t>Mail/fax</t>
  </si>
  <si>
    <t>DIM</t>
  </si>
  <si>
    <t>Action</t>
  </si>
  <si>
    <t>Heure appel</t>
  </si>
  <si>
    <t>c</t>
  </si>
  <si>
    <t>pc</t>
  </si>
  <si>
    <t>r</t>
  </si>
  <si>
    <t>le client a commandé</t>
  </si>
  <si>
    <t>le client a été appelé mais n'a pas commandé</t>
  </si>
  <si>
    <t>client à rappeler</t>
  </si>
  <si>
    <t>LUNDI</t>
  </si>
  <si>
    <t>MARDI</t>
  </si>
  <si>
    <t>MERCREDI</t>
  </si>
  <si>
    <t>JEUDI</t>
  </si>
  <si>
    <t>VENDREDI</t>
  </si>
  <si>
    <t>SAMEDI</t>
  </si>
  <si>
    <t>DIMANCHE</t>
  </si>
  <si>
    <t>nj</t>
  </si>
  <si>
    <t>le client a été appelé mais on n'a pas réussi à le joindre</t>
  </si>
  <si>
    <t>x</t>
  </si>
  <si>
    <t>Autres</t>
  </si>
  <si>
    <t>!</t>
  </si>
  <si>
    <t>Lundi</t>
  </si>
  <si>
    <t>Calculs</t>
  </si>
  <si>
    <t>Mardi</t>
  </si>
  <si>
    <t>Mercredi</t>
  </si>
  <si>
    <t>Jeudi</t>
  </si>
  <si>
    <t>Vendredi</t>
  </si>
  <si>
    <t>Samedi</t>
  </si>
  <si>
    <t>Dimanche</t>
  </si>
  <si>
    <t>Total semaine</t>
  </si>
  <si>
    <t>Prévu</t>
  </si>
  <si>
    <t>Réalisé</t>
  </si>
  <si>
    <t>Avec commande</t>
  </si>
  <si>
    <t>Répondeur</t>
  </si>
  <si>
    <t>Mail</t>
  </si>
  <si>
    <t>Nb prévus</t>
  </si>
  <si>
    <t>Nb réalisés</t>
  </si>
  <si>
    <t>Nb avec commande</t>
  </si>
  <si>
    <t>APPELS ENTRANTS</t>
  </si>
  <si>
    <t>APPELS SORTANTS</t>
  </si>
  <si>
    <t>MAIL</t>
  </si>
  <si>
    <t>Taux de réalisation AS</t>
  </si>
  <si>
    <t>Taux de réalisation AE</t>
  </si>
  <si>
    <t>Taux d'AS avec commande</t>
  </si>
  <si>
    <t>Taux d'AE avec commande</t>
  </si>
  <si>
    <t>Taux de réalisation Commandes par FAX</t>
  </si>
  <si>
    <t>Taux de réalisation Commandes par MAIL</t>
  </si>
  <si>
    <t>REPONDEUR</t>
  </si>
  <si>
    <t>Taux de réalisation total</t>
  </si>
  <si>
    <t>TOTAL</t>
  </si>
  <si>
    <t>Taux de réalisation Commandes par REPONDEUR</t>
  </si>
  <si>
    <t>Opération 
commerciale 
à proposer</t>
  </si>
  <si>
    <t>Catég. 
client</t>
  </si>
  <si>
    <t>Code 
client</t>
  </si>
  <si>
    <t>Nuit</t>
  </si>
  <si>
    <t xml:space="preserve"> </t>
  </si>
  <si>
    <t>Contact</t>
  </si>
  <si>
    <t>Heure Appel</t>
  </si>
  <si>
    <t>*</t>
  </si>
  <si>
    <t>Fréquence</t>
  </si>
  <si>
    <t>Le dernier du mois</t>
  </si>
  <si>
    <t>Le premier du mois</t>
  </si>
  <si>
    <t>Toutes les 2 semaines</t>
  </si>
  <si>
    <t>Toutes les 3 semaines</t>
  </si>
  <si>
    <t>Toutes les 4 semaines</t>
  </si>
  <si>
    <t>Toutes les 5 semaines</t>
  </si>
  <si>
    <t>Toutes les 6 semaines</t>
  </si>
  <si>
    <t>Toutes les semaines</t>
  </si>
  <si>
    <t>CLIENT</t>
  </si>
  <si>
    <t>Compte</t>
  </si>
  <si>
    <t>416DAGOGNET</t>
  </si>
  <si>
    <t>416DUPUIS</t>
  </si>
  <si>
    <t>416EUROBOWLI</t>
  </si>
  <si>
    <t>416GAP</t>
  </si>
  <si>
    <t>416GAUTHIER</t>
  </si>
  <si>
    <t>416GHADDOU</t>
  </si>
  <si>
    <t>416MAZIER</t>
  </si>
  <si>
    <t>416MESSAOUDI</t>
  </si>
  <si>
    <t>416MYOSOTIS</t>
  </si>
  <si>
    <t>INTERGROS</t>
  </si>
  <si>
    <t>VIAPOST</t>
  </si>
  <si>
    <t>SECOND TOUR</t>
  </si>
  <si>
    <t>Taux de réalisation Commandes par SECOND TOUR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</si>
</sst>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00"/>
    <numFmt numFmtId="166" formatCode="0000"/>
  </numFmts>
  <fonts count="32">
    <font>
      <sz val="10"/>
      <name val="Arial"/>
    </font>
    <font>
      <sz val="8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u/>
      <sz val="10"/>
      <color indexed="12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sz val="8"/>
      <color indexed="9"/>
      <name val="Arial"/>
      <family val="2"/>
    </font>
    <font>
      <sz val="10"/>
      <name val="Trebuchet MS"/>
      <family val="2"/>
    </font>
    <font>
      <sz val="8"/>
      <name val="Trebuchet MS"/>
      <family val="2"/>
    </font>
    <font>
      <b/>
      <sz val="1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b/>
      <sz val="8"/>
      <name val="Century Gothic"/>
      <family val="2"/>
    </font>
    <font>
      <b/>
      <u/>
      <sz val="10"/>
      <name val="Century Gothic"/>
      <family val="2"/>
    </font>
    <font>
      <b/>
      <sz val="8"/>
      <name val="Trebuchet MS"/>
      <family val="2"/>
    </font>
    <font>
      <b/>
      <sz val="6"/>
      <name val="Century Gothic"/>
      <family val="2"/>
    </font>
    <font>
      <b/>
      <sz val="10"/>
      <name val="Trebuchet MS"/>
      <family val="2"/>
    </font>
    <font>
      <sz val="12"/>
      <name val="Century Gothic"/>
      <family val="2"/>
    </font>
    <font>
      <b/>
      <sz val="8"/>
      <color theme="0"/>
      <name val="Century Gothic"/>
      <family val="2"/>
    </font>
    <font>
      <b/>
      <sz val="8"/>
      <color theme="7" tint="0.39997558519241921"/>
      <name val="Century Gothic"/>
      <family val="2"/>
    </font>
    <font>
      <sz val="10"/>
      <color theme="4" tint="-0.249977111117893"/>
      <name val="Century Gothic"/>
      <family val="2"/>
    </font>
    <font>
      <b/>
      <sz val="8"/>
      <color theme="4" tint="-0.249977111117893"/>
      <name val="Century Gothic"/>
      <family val="2"/>
    </font>
    <font>
      <b/>
      <sz val="6"/>
      <color theme="4" tint="-0.249977111117893"/>
      <name val="Century Gothic"/>
      <family val="2"/>
    </font>
    <font>
      <sz val="10"/>
      <name val="Arial"/>
      <family val="2"/>
    </font>
    <font>
      <sz val="8"/>
      <color theme="0"/>
      <name val="Arial"/>
      <family val="2"/>
    </font>
    <font>
      <sz val="10"/>
      <color theme="4" tint="-0.249977111117893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Alignment="1">
      <alignment horizontal="center"/>
    </xf>
    <xf numFmtId="0" fontId="7" fillId="0" borderId="0" xfId="0" applyFont="1"/>
    <xf numFmtId="9" fontId="8" fillId="0" borderId="0" xfId="0" applyNumberFormat="1" applyFont="1" applyAlignment="1">
      <alignment horizontal="center"/>
    </xf>
    <xf numFmtId="0" fontId="10" fillId="0" borderId="0" xfId="0" applyFont="1" applyFill="1" applyAlignment="1">
      <alignment horizontal="right"/>
    </xf>
    <xf numFmtId="0" fontId="9" fillId="0" borderId="0" xfId="0" applyFont="1" applyFill="1" applyAlignment="1">
      <alignment horizontal="right"/>
    </xf>
    <xf numFmtId="0" fontId="5" fillId="0" borderId="0" xfId="0" applyFont="1" applyFill="1" applyAlignment="1">
      <alignment horizontal="center"/>
    </xf>
    <xf numFmtId="0" fontId="0" fillId="2" borderId="2" xfId="0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9" fontId="8" fillId="0" borderId="1" xfId="0" applyNumberFormat="1" applyFont="1" applyBorder="1" applyAlignment="1">
      <alignment horizontal="center"/>
    </xf>
    <xf numFmtId="9" fontId="8" fillId="0" borderId="5" xfId="0" applyNumberFormat="1" applyFont="1" applyBorder="1" applyAlignment="1">
      <alignment horizontal="center"/>
    </xf>
    <xf numFmtId="9" fontId="8" fillId="0" borderId="6" xfId="0" applyNumberFormat="1" applyFont="1" applyBorder="1" applyAlignment="1">
      <alignment horizontal="center"/>
    </xf>
    <xf numFmtId="9" fontId="8" fillId="0" borderId="7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8" fillId="5" borderId="2" xfId="0" applyFont="1" applyFill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8" fillId="6" borderId="2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6" fillId="4" borderId="8" xfId="0" applyFont="1" applyFill="1" applyBorder="1" applyAlignment="1">
      <alignment horizontal="right"/>
    </xf>
    <xf numFmtId="0" fontId="1" fillId="4" borderId="9" xfId="0" applyFont="1" applyFill="1" applyBorder="1" applyAlignment="1">
      <alignment horizontal="right"/>
    </xf>
    <xf numFmtId="0" fontId="8" fillId="4" borderId="9" xfId="0" applyFont="1" applyFill="1" applyBorder="1" applyAlignment="1">
      <alignment horizontal="right"/>
    </xf>
    <xf numFmtId="0" fontId="8" fillId="4" borderId="10" xfId="0" applyFont="1" applyFill="1" applyBorder="1" applyAlignment="1">
      <alignment horizontal="right"/>
    </xf>
    <xf numFmtId="0" fontId="6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9" fontId="8" fillId="0" borderId="12" xfId="0" applyNumberFormat="1" applyFont="1" applyBorder="1" applyAlignment="1">
      <alignment horizontal="center"/>
    </xf>
    <xf numFmtId="9" fontId="8" fillId="0" borderId="13" xfId="0" applyNumberFormat="1" applyFont="1" applyBorder="1" applyAlignment="1">
      <alignment horizontal="center"/>
    </xf>
    <xf numFmtId="0" fontId="6" fillId="6" borderId="8" xfId="0" applyFont="1" applyFill="1" applyBorder="1" applyAlignment="1">
      <alignment horizontal="right"/>
    </xf>
    <xf numFmtId="0" fontId="1" fillId="6" borderId="9" xfId="0" applyFont="1" applyFill="1" applyBorder="1" applyAlignment="1">
      <alignment horizontal="right"/>
    </xf>
    <xf numFmtId="0" fontId="8" fillId="6" borderId="9" xfId="0" applyFont="1" applyFill="1" applyBorder="1" applyAlignment="1">
      <alignment horizontal="right"/>
    </xf>
    <xf numFmtId="0" fontId="8" fillId="6" borderId="10" xfId="0" applyFont="1" applyFill="1" applyBorder="1" applyAlignment="1">
      <alignment horizontal="right"/>
    </xf>
    <xf numFmtId="0" fontId="6" fillId="5" borderId="8" xfId="0" applyFont="1" applyFill="1" applyBorder="1" applyAlignment="1">
      <alignment horizontal="right"/>
    </xf>
    <xf numFmtId="0" fontId="1" fillId="5" borderId="9" xfId="0" applyFont="1" applyFill="1" applyBorder="1" applyAlignment="1">
      <alignment horizontal="right"/>
    </xf>
    <xf numFmtId="0" fontId="8" fillId="5" borderId="10" xfId="0" applyFont="1" applyFill="1" applyBorder="1" applyAlignment="1">
      <alignment horizontal="right"/>
    </xf>
    <xf numFmtId="0" fontId="6" fillId="3" borderId="8" xfId="0" applyFont="1" applyFill="1" applyBorder="1" applyAlignment="1">
      <alignment horizontal="right"/>
    </xf>
    <xf numFmtId="0" fontId="1" fillId="3" borderId="9" xfId="0" applyFont="1" applyFill="1" applyBorder="1" applyAlignment="1">
      <alignment horizontal="right"/>
    </xf>
    <xf numFmtId="0" fontId="8" fillId="3" borderId="10" xfId="0" applyFont="1" applyFill="1" applyBorder="1" applyAlignment="1">
      <alignment horizontal="right"/>
    </xf>
    <xf numFmtId="0" fontId="1" fillId="0" borderId="11" xfId="0" applyFont="1" applyBorder="1" applyAlignment="1">
      <alignment horizontal="center"/>
    </xf>
    <xf numFmtId="0" fontId="14" fillId="0" borderId="0" xfId="0" applyFont="1" applyAlignment="1">
      <alignment vertical="center" wrapText="1"/>
    </xf>
    <xf numFmtId="0" fontId="15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wrapText="1"/>
    </xf>
    <xf numFmtId="0" fontId="14" fillId="0" borderId="0" xfId="0" applyFont="1" applyAlignment="1">
      <alignment wrapText="1"/>
    </xf>
    <xf numFmtId="0" fontId="15" fillId="0" borderId="0" xfId="0" applyFont="1" applyAlignment="1">
      <alignment vertical="center" wrapText="1"/>
    </xf>
    <xf numFmtId="0" fontId="14" fillId="0" borderId="0" xfId="0" applyFont="1" applyFill="1" applyAlignment="1">
      <alignment vertical="center" wrapText="1"/>
    </xf>
    <xf numFmtId="0" fontId="14" fillId="0" borderId="0" xfId="0" applyFont="1" applyFill="1" applyAlignment="1">
      <alignment horizontal="center" vertical="center" wrapText="1"/>
    </xf>
    <xf numFmtId="0" fontId="14" fillId="0" borderId="0" xfId="0" applyFont="1" applyFill="1" applyAlignment="1">
      <alignment wrapText="1"/>
    </xf>
    <xf numFmtId="0" fontId="11" fillId="0" borderId="0" xfId="0" applyFont="1" applyAlignment="1">
      <alignment wrapText="1"/>
    </xf>
    <xf numFmtId="0" fontId="14" fillId="0" borderId="0" xfId="0" applyFont="1" applyAlignment="1">
      <alignment horizontal="left" vertical="center" wrapText="1"/>
    </xf>
    <xf numFmtId="0" fontId="11" fillId="0" borderId="0" xfId="0" applyFont="1" applyAlignment="1">
      <alignment horizontal="center" wrapText="1"/>
    </xf>
    <xf numFmtId="0" fontId="12" fillId="8" borderId="0" xfId="0" applyFont="1" applyFill="1" applyAlignment="1">
      <alignment wrapText="1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center" vertical="center" wrapText="1"/>
    </xf>
    <xf numFmtId="164" fontId="11" fillId="0" borderId="0" xfId="0" applyNumberFormat="1" applyFont="1" applyAlignment="1">
      <alignment vertical="center" wrapText="1"/>
    </xf>
    <xf numFmtId="0" fontId="11" fillId="0" borderId="0" xfId="0" applyFont="1" applyAlignment="1">
      <alignment horizontal="right" vertical="center" wrapText="1"/>
    </xf>
    <xf numFmtId="164" fontId="14" fillId="0" borderId="0" xfId="0" applyNumberFormat="1" applyFont="1" applyAlignment="1">
      <alignment vertical="center" wrapText="1"/>
    </xf>
    <xf numFmtId="0" fontId="14" fillId="0" borderId="0" xfId="0" applyFont="1" applyAlignment="1">
      <alignment horizontal="right" vertical="center" wrapText="1"/>
    </xf>
    <xf numFmtId="0" fontId="11" fillId="13" borderId="0" xfId="0" applyFont="1" applyFill="1" applyAlignment="1">
      <alignment wrapText="1"/>
    </xf>
    <xf numFmtId="0" fontId="11" fillId="8" borderId="0" xfId="0" applyFont="1" applyFill="1" applyAlignment="1">
      <alignment wrapText="1"/>
    </xf>
    <xf numFmtId="0" fontId="14" fillId="9" borderId="0" xfId="0" applyFont="1" applyFill="1" applyAlignment="1">
      <alignment vertical="center" wrapText="1"/>
    </xf>
    <xf numFmtId="0" fontId="15" fillId="0" borderId="0" xfId="0" applyFont="1" applyFill="1" applyAlignment="1">
      <alignment vertical="center" wrapText="1"/>
    </xf>
    <xf numFmtId="0" fontId="14" fillId="10" borderId="0" xfId="0" applyFont="1" applyFill="1" applyAlignment="1">
      <alignment vertical="center" wrapText="1"/>
    </xf>
    <xf numFmtId="0" fontId="14" fillId="3" borderId="0" xfId="0" applyFont="1" applyFill="1" applyAlignment="1">
      <alignment vertical="center" wrapText="1"/>
    </xf>
    <xf numFmtId="164" fontId="15" fillId="0" borderId="0" xfId="0" applyNumberFormat="1" applyFont="1" applyAlignment="1">
      <alignment vertical="center" wrapText="1"/>
    </xf>
    <xf numFmtId="0" fontId="15" fillId="0" borderId="0" xfId="0" applyFont="1" applyAlignment="1">
      <alignment horizontal="left" vertical="center" wrapText="1"/>
    </xf>
    <xf numFmtId="0" fontId="14" fillId="0" borderId="0" xfId="0" applyFont="1" applyAlignment="1">
      <alignment horizontal="left" wrapText="1"/>
    </xf>
    <xf numFmtId="0" fontId="12" fillId="0" borderId="0" xfId="0" applyFont="1" applyAlignment="1">
      <alignment horizontal="center" wrapText="1"/>
    </xf>
    <xf numFmtId="0" fontId="16" fillId="11" borderId="16" xfId="0" applyFont="1" applyFill="1" applyBorder="1" applyAlignment="1">
      <alignment vertical="center" wrapText="1"/>
    </xf>
    <xf numFmtId="0" fontId="16" fillId="11" borderId="16" xfId="0" applyFont="1" applyFill="1" applyBorder="1" applyAlignment="1">
      <alignment horizontal="center" vertical="center" wrapText="1"/>
    </xf>
    <xf numFmtId="0" fontId="16" fillId="11" borderId="19" xfId="0" applyFont="1" applyFill="1" applyBorder="1" applyAlignment="1">
      <alignment horizontal="center" vertical="center" wrapText="1"/>
    </xf>
    <xf numFmtId="0" fontId="16" fillId="11" borderId="19" xfId="0" applyFont="1" applyFill="1" applyBorder="1" applyAlignment="1">
      <alignment horizontal="center" wrapText="1"/>
    </xf>
    <xf numFmtId="0" fontId="16" fillId="11" borderId="16" xfId="0" applyFont="1" applyFill="1" applyBorder="1" applyAlignment="1">
      <alignment wrapText="1"/>
    </xf>
    <xf numFmtId="0" fontId="16" fillId="11" borderId="19" xfId="0" applyFont="1" applyFill="1" applyBorder="1" applyAlignment="1">
      <alignment vertical="center" wrapText="1"/>
    </xf>
    <xf numFmtId="0" fontId="16" fillId="11" borderId="2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3" fillId="11" borderId="16" xfId="0" applyFont="1" applyFill="1" applyBorder="1" applyAlignment="1">
      <alignment horizontal="center" vertical="center" wrapText="1"/>
    </xf>
    <xf numFmtId="0" fontId="16" fillId="11" borderId="16" xfId="0" applyFont="1" applyFill="1" applyBorder="1" applyAlignment="1">
      <alignment horizontal="left" vertical="center" wrapText="1"/>
    </xf>
    <xf numFmtId="164" fontId="16" fillId="11" borderId="16" xfId="0" applyNumberFormat="1" applyFont="1" applyFill="1" applyBorder="1" applyAlignment="1">
      <alignment vertical="center" wrapText="1"/>
    </xf>
    <xf numFmtId="0" fontId="16" fillId="11" borderId="20" xfId="0" applyFont="1" applyFill="1" applyBorder="1" applyAlignment="1">
      <alignment horizontal="center" vertical="center" wrapText="1"/>
    </xf>
    <xf numFmtId="0" fontId="22" fillId="11" borderId="16" xfId="0" applyFont="1" applyFill="1" applyBorder="1" applyAlignment="1">
      <alignment horizontal="center" vertical="center" wrapText="1"/>
    </xf>
    <xf numFmtId="0" fontId="16" fillId="11" borderId="21" xfId="0" applyFont="1" applyFill="1" applyBorder="1" applyAlignment="1">
      <alignment horizontal="center" vertical="center" wrapText="1"/>
    </xf>
    <xf numFmtId="0" fontId="16" fillId="11" borderId="22" xfId="0" applyFont="1" applyFill="1" applyBorder="1" applyAlignment="1">
      <alignment vertical="center" textRotation="90" wrapText="1"/>
    </xf>
    <xf numFmtId="0" fontId="19" fillId="11" borderId="23" xfId="0" applyFont="1" applyFill="1" applyBorder="1" applyAlignment="1">
      <alignment horizontal="center" vertical="center" textRotation="90" wrapText="1"/>
    </xf>
    <xf numFmtId="0" fontId="16" fillId="11" borderId="21" xfId="0" applyFont="1" applyFill="1" applyBorder="1" applyAlignment="1">
      <alignment vertical="center" wrapText="1"/>
    </xf>
    <xf numFmtId="0" fontId="14" fillId="14" borderId="0" xfId="0" applyFont="1" applyFill="1" applyAlignment="1">
      <alignment vertical="center" wrapText="1"/>
    </xf>
    <xf numFmtId="0" fontId="23" fillId="11" borderId="16" xfId="0" applyFont="1" applyFill="1" applyBorder="1" applyAlignment="1">
      <alignment horizontal="center" vertical="center" wrapText="1"/>
    </xf>
    <xf numFmtId="0" fontId="15" fillId="11" borderId="16" xfId="0" applyFont="1" applyFill="1" applyBorder="1" applyAlignment="1">
      <alignment horizontal="center" vertical="center" wrapText="1"/>
    </xf>
    <xf numFmtId="0" fontId="13" fillId="0" borderId="0" xfId="0" applyFont="1" applyAlignment="1">
      <alignment vertical="center" wrapText="1"/>
    </xf>
    <xf numFmtId="0" fontId="16" fillId="0" borderId="0" xfId="0" applyFont="1" applyAlignment="1">
      <alignment horizontal="left" vertical="center" wrapText="1"/>
    </xf>
    <xf numFmtId="164" fontId="16" fillId="0" borderId="0" xfId="0" applyNumberFormat="1" applyFont="1" applyAlignment="1">
      <alignment vertical="center" wrapText="1"/>
    </xf>
    <xf numFmtId="0" fontId="16" fillId="0" borderId="0" xfId="0" applyFont="1" applyAlignment="1">
      <alignment vertical="center" wrapText="1"/>
    </xf>
    <xf numFmtId="0" fontId="16" fillId="0" borderId="0" xfId="0" applyFont="1" applyFill="1" applyAlignment="1">
      <alignment vertical="center" wrapText="1"/>
    </xf>
    <xf numFmtId="0" fontId="13" fillId="0" borderId="0" xfId="0" applyFont="1" applyAlignment="1">
      <alignment wrapText="1"/>
    </xf>
    <xf numFmtId="0" fontId="20" fillId="8" borderId="0" xfId="0" applyFont="1" applyFill="1" applyAlignment="1">
      <alignment wrapText="1"/>
    </xf>
    <xf numFmtId="0" fontId="20" fillId="0" borderId="0" xfId="0" applyFont="1" applyAlignment="1">
      <alignment wrapText="1"/>
    </xf>
    <xf numFmtId="0" fontId="16" fillId="11" borderId="19" xfId="0" applyFont="1" applyFill="1" applyBorder="1" applyAlignment="1">
      <alignment horizontal="right" vertical="center" wrapText="1"/>
    </xf>
    <xf numFmtId="0" fontId="21" fillId="0" borderId="0" xfId="0" applyFont="1" applyAlignment="1">
      <alignment vertical="center" wrapText="1"/>
    </xf>
    <xf numFmtId="0" fontId="13" fillId="0" borderId="0" xfId="0" applyFont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16" fillId="11" borderId="22" xfId="0" applyFont="1" applyFill="1" applyBorder="1" applyAlignment="1">
      <alignment horizontal="center" vertical="center" textRotation="90" wrapText="1"/>
    </xf>
    <xf numFmtId="0" fontId="0" fillId="15" borderId="2" xfId="0" applyFill="1" applyBorder="1"/>
    <xf numFmtId="0" fontId="0" fillId="0" borderId="2" xfId="0" applyBorder="1"/>
    <xf numFmtId="0" fontId="24" fillId="16" borderId="0" xfId="0" applyFont="1" applyFill="1" applyAlignment="1">
      <alignment horizontal="center" wrapText="1"/>
    </xf>
    <xf numFmtId="0" fontId="25" fillId="16" borderId="0" xfId="0" applyFont="1" applyFill="1" applyBorder="1" applyAlignment="1">
      <alignment horizontal="center" wrapText="1"/>
    </xf>
    <xf numFmtId="0" fontId="11" fillId="17" borderId="0" xfId="0" applyFont="1" applyFill="1" applyAlignment="1">
      <alignment wrapText="1"/>
    </xf>
    <xf numFmtId="0" fontId="20" fillId="17" borderId="0" xfId="0" applyFont="1" applyFill="1" applyAlignment="1">
      <alignment wrapText="1"/>
    </xf>
    <xf numFmtId="0" fontId="12" fillId="17" borderId="0" xfId="0" applyFont="1" applyFill="1" applyAlignment="1">
      <alignment wrapText="1"/>
    </xf>
    <xf numFmtId="0" fontId="14" fillId="0" borderId="0" xfId="0" applyFont="1" applyAlignment="1">
      <alignment horizontal="left" vertical="center"/>
    </xf>
    <xf numFmtId="0" fontId="1" fillId="0" borderId="14" xfId="0" applyFont="1" applyFill="1" applyBorder="1" applyAlignment="1">
      <alignment horizontal="left" vertical="center" wrapText="1"/>
    </xf>
    <xf numFmtId="0" fontId="1" fillId="0" borderId="14" xfId="0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164" fontId="8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vertical="center" wrapText="1"/>
    </xf>
    <xf numFmtId="49" fontId="1" fillId="0" borderId="14" xfId="0" applyNumberFormat="1" applyFont="1" applyBorder="1" applyAlignment="1">
      <alignment horizontal="left" vertical="center" wrapText="1"/>
    </xf>
    <xf numFmtId="0" fontId="8" fillId="0" borderId="15" xfId="0" applyFont="1" applyFill="1" applyBorder="1" applyAlignment="1">
      <alignment horizontal="center" vertical="center" wrapText="1"/>
    </xf>
    <xf numFmtId="0" fontId="28" fillId="0" borderId="17" xfId="0" applyFont="1" applyBorder="1" applyAlignment="1">
      <alignment vertical="center" wrapText="1"/>
    </xf>
    <xf numFmtId="0" fontId="28" fillId="0" borderId="14" xfId="0" applyFont="1" applyBorder="1" applyAlignment="1">
      <alignment vertical="center" wrapText="1"/>
    </xf>
    <xf numFmtId="0" fontId="28" fillId="0" borderId="1" xfId="0" applyFont="1" applyFill="1" applyBorder="1" applyAlignment="1">
      <alignment vertical="center" wrapText="1"/>
    </xf>
    <xf numFmtId="20" fontId="1" fillId="0" borderId="1" xfId="0" applyNumberFormat="1" applyFont="1" applyFill="1" applyBorder="1" applyAlignment="1">
      <alignment horizontal="center" vertical="center" wrapText="1"/>
    </xf>
    <xf numFmtId="20" fontId="1" fillId="0" borderId="14" xfId="0" applyNumberFormat="1" applyFont="1" applyFill="1" applyBorder="1" applyAlignment="1">
      <alignment vertical="center" wrapText="1"/>
    </xf>
    <xf numFmtId="20" fontId="1" fillId="11" borderId="18" xfId="0" applyNumberFormat="1" applyFont="1" applyFill="1" applyBorder="1" applyAlignment="1">
      <alignment horizontal="center" vertical="center" wrapText="1"/>
    </xf>
    <xf numFmtId="20" fontId="1" fillId="0" borderId="14" xfId="0" applyNumberFormat="1" applyFont="1" applyFill="1" applyBorder="1" applyAlignment="1">
      <alignment horizontal="center" vertical="center" wrapText="1"/>
    </xf>
    <xf numFmtId="20" fontId="1" fillId="11" borderId="14" xfId="0" applyNumberFormat="1" applyFont="1" applyFill="1" applyBorder="1" applyAlignment="1">
      <alignment horizontal="center" vertical="center" wrapText="1"/>
    </xf>
    <xf numFmtId="20" fontId="1" fillId="12" borderId="1" xfId="0" applyNumberFormat="1" applyFont="1" applyFill="1" applyBorder="1" applyAlignment="1">
      <alignment horizontal="right" vertical="center" wrapText="1"/>
    </xf>
    <xf numFmtId="20" fontId="1" fillId="12" borderId="1" xfId="0" applyNumberFormat="1" applyFont="1" applyFill="1" applyBorder="1" applyAlignment="1">
      <alignment horizontal="center" vertical="center" wrapText="1"/>
    </xf>
    <xf numFmtId="20" fontId="1" fillId="12" borderId="14" xfId="0" applyNumberFormat="1" applyFont="1" applyFill="1" applyBorder="1" applyAlignment="1">
      <alignment vertical="center" wrapText="1"/>
    </xf>
    <xf numFmtId="20" fontId="1" fillId="12" borderId="1" xfId="0" applyNumberFormat="1" applyFont="1" applyFill="1" applyBorder="1" applyAlignment="1">
      <alignment vertical="center" wrapText="1"/>
    </xf>
    <xf numFmtId="0" fontId="29" fillId="16" borderId="0" xfId="0" applyFont="1" applyFill="1" applyAlignment="1">
      <alignment horizontal="center" wrapText="1"/>
    </xf>
    <xf numFmtId="0" fontId="1" fillId="13" borderId="0" xfId="0" applyFont="1" applyFill="1" applyAlignment="1">
      <alignment wrapText="1"/>
    </xf>
    <xf numFmtId="0" fontId="1" fillId="17" borderId="0" xfId="0" applyFont="1" applyFill="1" applyAlignment="1">
      <alignment wrapText="1"/>
    </xf>
    <xf numFmtId="0" fontId="1" fillId="8" borderId="0" xfId="0" applyFont="1" applyFill="1" applyAlignment="1">
      <alignment wrapText="1"/>
    </xf>
    <xf numFmtId="0" fontId="27" fillId="8" borderId="0" xfId="0" applyFont="1" applyFill="1" applyAlignment="1">
      <alignment wrapText="1"/>
    </xf>
    <xf numFmtId="0" fontId="27" fillId="0" borderId="0" xfId="0" applyFont="1" applyAlignment="1">
      <alignment wrapText="1"/>
    </xf>
    <xf numFmtId="0" fontId="1" fillId="14" borderId="0" xfId="0" applyFont="1" applyFill="1" applyAlignment="1">
      <alignment wrapText="1"/>
    </xf>
    <xf numFmtId="0" fontId="1" fillId="12" borderId="14" xfId="0" applyFont="1" applyFill="1" applyBorder="1" applyAlignment="1">
      <alignment horizontal="center" vertical="center" wrapText="1"/>
    </xf>
    <xf numFmtId="20" fontId="1" fillId="7" borderId="1" xfId="0" applyNumberFormat="1" applyFont="1" applyFill="1" applyBorder="1" applyAlignment="1">
      <alignment vertical="center" wrapText="1"/>
    </xf>
    <xf numFmtId="0" fontId="1" fillId="0" borderId="0" xfId="0" applyFont="1" applyFill="1" applyAlignment="1">
      <alignment wrapText="1"/>
    </xf>
    <xf numFmtId="0" fontId="27" fillId="0" borderId="0" xfId="0" applyFont="1" applyFill="1" applyAlignment="1">
      <alignment wrapText="1"/>
    </xf>
    <xf numFmtId="0" fontId="1" fillId="0" borderId="15" xfId="0" applyFont="1" applyFill="1" applyBorder="1" applyAlignment="1">
      <alignment horizontal="center" vertical="center" wrapText="1"/>
    </xf>
    <xf numFmtId="0" fontId="8" fillId="0" borderId="15" xfId="0" applyFont="1" applyBorder="1" applyAlignment="1">
      <alignment vertical="center" wrapText="1"/>
    </xf>
    <xf numFmtId="0" fontId="27" fillId="0" borderId="0" xfId="0" applyFont="1" applyAlignment="1">
      <alignment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1" fillId="0" borderId="15" xfId="0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165" fontId="1" fillId="0" borderId="1" xfId="0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20" fontId="1" fillId="0" borderId="1" xfId="0" applyNumberFormat="1" applyFont="1" applyFill="1" applyBorder="1" applyAlignment="1">
      <alignment horizontal="right" vertical="center" wrapText="1"/>
    </xf>
    <xf numFmtId="0" fontId="29" fillId="16" borderId="0" xfId="0" applyFont="1" applyFill="1" applyBorder="1" applyAlignment="1">
      <alignment horizontal="center" wrapText="1"/>
    </xf>
    <xf numFmtId="0" fontId="8" fillId="0" borderId="14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20" fontId="1" fillId="0" borderId="14" xfId="0" applyNumberFormat="1" applyFont="1" applyFill="1" applyBorder="1" applyAlignment="1">
      <alignment horizontal="center" wrapText="1"/>
    </xf>
    <xf numFmtId="0" fontId="8" fillId="0" borderId="15" xfId="0" applyFont="1" applyBorder="1" applyAlignment="1">
      <alignment horizontal="center" vertical="center" wrapText="1"/>
    </xf>
    <xf numFmtId="165" fontId="1" fillId="0" borderId="14" xfId="0" applyNumberFormat="1" applyFont="1" applyBorder="1" applyAlignment="1">
      <alignment horizontal="left" vertical="center" wrapText="1"/>
    </xf>
    <xf numFmtId="0" fontId="27" fillId="0" borderId="0" xfId="0" applyFont="1" applyFill="1" applyAlignment="1">
      <alignment horizont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wrapText="1"/>
    </xf>
    <xf numFmtId="164" fontId="1" fillId="0" borderId="0" xfId="0" applyNumberFormat="1" applyFont="1" applyBorder="1" applyAlignment="1">
      <alignment vertical="center" wrapText="1"/>
    </xf>
    <xf numFmtId="20" fontId="1" fillId="7" borderId="0" xfId="0" applyNumberFormat="1" applyFont="1" applyFill="1" applyBorder="1" applyAlignment="1">
      <alignment vertical="center" wrapText="1"/>
    </xf>
    <xf numFmtId="20" fontId="1" fillId="0" borderId="0" xfId="0" applyNumberFormat="1" applyFont="1" applyFill="1" applyBorder="1" applyAlignment="1">
      <alignment vertical="center" wrapText="1"/>
    </xf>
    <xf numFmtId="0" fontId="1" fillId="0" borderId="17" xfId="0" applyFont="1" applyFill="1" applyBorder="1" applyAlignment="1">
      <alignment horizontal="left" vertical="center" wrapText="1"/>
    </xf>
    <xf numFmtId="0" fontId="1" fillId="0" borderId="17" xfId="0" applyFont="1" applyBorder="1" applyAlignment="1">
      <alignment horizontal="left" vertical="center" wrapText="1"/>
    </xf>
    <xf numFmtId="20" fontId="1" fillId="12" borderId="0" xfId="0" applyNumberFormat="1" applyFont="1" applyFill="1" applyBorder="1" applyAlignment="1">
      <alignment vertical="center" wrapText="1"/>
    </xf>
    <xf numFmtId="0" fontId="29" fillId="16" borderId="0" xfId="0" applyFont="1" applyFill="1" applyAlignment="1">
      <alignment wrapText="1"/>
    </xf>
    <xf numFmtId="0" fontId="8" fillId="0" borderId="14" xfId="0" applyFont="1" applyBorder="1" applyAlignment="1">
      <alignment horizontal="center" vertical="center" wrapText="1"/>
    </xf>
    <xf numFmtId="20" fontId="1" fillId="12" borderId="0" xfId="0" applyNumberFormat="1" applyFont="1" applyFill="1" applyBorder="1" applyAlignment="1">
      <alignment horizontal="right" vertical="center" wrapText="1"/>
    </xf>
    <xf numFmtId="20" fontId="1" fillId="0" borderId="0" xfId="0" applyNumberFormat="1" applyFont="1" applyFill="1" applyBorder="1" applyAlignment="1">
      <alignment horizontal="center" wrapText="1"/>
    </xf>
    <xf numFmtId="49" fontId="1" fillId="0" borderId="14" xfId="0" applyNumberFormat="1" applyFont="1" applyFill="1" applyBorder="1" applyAlignment="1">
      <alignment horizontal="left" vertical="center" wrapText="1"/>
    </xf>
    <xf numFmtId="0" fontId="27" fillId="0" borderId="14" xfId="0" applyFont="1" applyFill="1" applyBorder="1" applyAlignment="1">
      <alignment horizontal="center" vertical="center" wrapText="1"/>
    </xf>
    <xf numFmtId="164" fontId="4" fillId="0" borderId="1" xfId="1" applyNumberFormat="1" applyFont="1" applyBorder="1" applyAlignment="1" applyProtection="1">
      <alignment vertical="center" wrapText="1"/>
    </xf>
    <xf numFmtId="0" fontId="8" fillId="12" borderId="14" xfId="0" applyFont="1" applyFill="1" applyBorder="1" applyAlignment="1">
      <alignment horizontal="center" vertical="center" wrapText="1"/>
    </xf>
    <xf numFmtId="20" fontId="1" fillId="0" borderId="1" xfId="0" applyNumberFormat="1" applyFont="1" applyFill="1" applyBorder="1" applyAlignment="1">
      <alignment vertical="center" wrapText="1"/>
    </xf>
    <xf numFmtId="0" fontId="8" fillId="0" borderId="14" xfId="0" applyFont="1" applyBorder="1" applyAlignment="1">
      <alignment vertical="center" wrapText="1"/>
    </xf>
    <xf numFmtId="0" fontId="29" fillId="16" borderId="0" xfId="0" applyFont="1" applyFill="1" applyAlignment="1"/>
    <xf numFmtId="0" fontId="27" fillId="0" borderId="0" xfId="0" applyFont="1" applyAlignment="1"/>
    <xf numFmtId="0" fontId="1" fillId="0" borderId="1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166" fontId="1" fillId="0" borderId="25" xfId="0" applyNumberFormat="1" applyFont="1" applyFill="1" applyBorder="1" applyAlignment="1">
      <alignment horizontal="center" vertical="center" wrapText="1"/>
    </xf>
    <xf numFmtId="20" fontId="1" fillId="11" borderId="14" xfId="0" applyNumberFormat="1" applyFont="1" applyFill="1" applyBorder="1" applyAlignment="1">
      <alignment vertical="center" wrapText="1"/>
    </xf>
    <xf numFmtId="0" fontId="15" fillId="11" borderId="22" xfId="0" applyFont="1" applyFill="1" applyBorder="1" applyAlignment="1">
      <alignment horizontal="center" vertical="center" textRotation="90" wrapText="1"/>
    </xf>
    <xf numFmtId="0" fontId="26" fillId="16" borderId="0" xfId="0" applyFont="1" applyFill="1" applyBorder="1" applyAlignment="1">
      <alignment horizontal="center" vertical="center" textRotation="90" wrapText="1"/>
    </xf>
    <xf numFmtId="0" fontId="18" fillId="13" borderId="0" xfId="0" applyFont="1" applyFill="1" applyAlignment="1">
      <alignment horizontal="center" vertical="center" wrapText="1"/>
    </xf>
    <xf numFmtId="0" fontId="18" fillId="17" borderId="0" xfId="0" applyFont="1" applyFill="1" applyAlignment="1">
      <alignment horizontal="center" vertical="center" wrapText="1"/>
    </xf>
    <xf numFmtId="0" fontId="18" fillId="8" borderId="0" xfId="0" applyFont="1" applyFill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27" fillId="0" borderId="1" xfId="0" applyFont="1" applyBorder="1" applyAlignment="1">
      <alignment vertical="center"/>
    </xf>
    <xf numFmtId="0" fontId="27" fillId="0" borderId="0" xfId="0" applyFont="1"/>
    <xf numFmtId="166" fontId="27" fillId="0" borderId="0" xfId="0" applyNumberFormat="1" applyFont="1" applyAlignment="1">
      <alignment horizontal="center"/>
    </xf>
    <xf numFmtId="166" fontId="30" fillId="0" borderId="0" xfId="0" applyNumberFormat="1" applyFont="1" applyAlignment="1">
      <alignment horizontal="center"/>
    </xf>
    <xf numFmtId="0" fontId="31" fillId="0" borderId="0" xfId="0" applyFont="1"/>
    <xf numFmtId="0" fontId="1" fillId="12" borderId="14" xfId="0" applyFont="1" applyFill="1" applyBorder="1" applyAlignment="1">
      <alignment horizontal="left" vertical="center" wrapText="1"/>
    </xf>
    <xf numFmtId="0" fontId="1" fillId="12" borderId="1" xfId="0" applyFont="1" applyFill="1" applyBorder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8" fillId="18" borderId="2" xfId="0" applyFont="1" applyFill="1" applyBorder="1" applyAlignment="1">
      <alignment horizontal="center"/>
    </xf>
    <xf numFmtId="0" fontId="6" fillId="18" borderId="8" xfId="0" applyFont="1" applyFill="1" applyBorder="1" applyAlignment="1">
      <alignment horizontal="right"/>
    </xf>
    <xf numFmtId="0" fontId="1" fillId="18" borderId="9" xfId="0" applyFont="1" applyFill="1" applyBorder="1" applyAlignment="1">
      <alignment horizontal="right"/>
    </xf>
    <xf numFmtId="0" fontId="8" fillId="18" borderId="10" xfId="0" applyFont="1" applyFill="1" applyBorder="1" applyAlignment="1">
      <alignment horizontal="right"/>
    </xf>
    <xf numFmtId="0" fontId="20" fillId="13" borderId="0" xfId="0" applyFont="1" applyFill="1" applyAlignment="1">
      <alignment horizontal="center" wrapText="1"/>
    </xf>
    <xf numFmtId="0" fontId="5" fillId="3" borderId="19" xfId="0" applyFont="1" applyFill="1" applyBorder="1" applyAlignment="1">
      <alignment horizontal="center"/>
    </xf>
    <xf numFmtId="0" fontId="0" fillId="0" borderId="24" xfId="0" applyBorder="1" applyAlignment="1"/>
  </cellXfs>
  <cellStyles count="2">
    <cellStyle name="Lien hypertexte" xfId="1" builtinId="8"/>
    <cellStyle name="Normal" xfId="0" builtinId="0"/>
  </cellStyles>
  <dxfs count="10">
    <dxf>
      <font>
        <condense val="0"/>
        <extend val="0"/>
        <color indexed="9"/>
      </font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1"/>
        </patternFill>
      </fill>
    </dxf>
    <dxf>
      <fill>
        <patternFill>
          <bgColor rgb="FF00B0F0"/>
        </patternFill>
      </fill>
    </dxf>
    <dxf>
      <fill>
        <patternFill>
          <bgColor rgb="FFFF7C80"/>
        </patternFill>
      </fill>
    </dxf>
    <dxf>
      <font>
        <condense val="0"/>
        <extend val="0"/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9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Suivi quotidien de l'activité commerciale TV</a:t>
            </a:r>
          </a:p>
        </c:rich>
      </c:tx>
      <c:layout>
        <c:manualLayout>
          <c:xMode val="edge"/>
          <c:yMode val="edge"/>
          <c:x val="0.24590163934426276"/>
          <c:y val="3.6065573770491806E-2"/>
        </c:manualLayout>
      </c:layout>
      <c:spPr>
        <a:noFill/>
        <a:ln w="25400">
          <a:noFill/>
        </a:ln>
      </c:spPr>
    </c:title>
    <c:view3D>
      <c:rotX val="24"/>
      <c:hPercent val="47"/>
      <c:rotY val="44"/>
      <c:depthPercent val="100"/>
      <c:rAngAx val="1"/>
    </c:view3D>
    <c:floor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spPr>
        <a:solidFill>
          <a:srgbClr val="FFFFFF"/>
        </a:solidFill>
        <a:ln w="25400">
          <a:noFill/>
        </a:ln>
      </c:spPr>
    </c:sideWall>
    <c:backWall>
      <c:spPr>
        <a:solidFill>
          <a:srgbClr val="FFFFFF"/>
        </a:solidFill>
        <a:ln w="25400">
          <a:noFill/>
        </a:ln>
      </c:spPr>
    </c:backWall>
    <c:plotArea>
      <c:layout>
        <c:manualLayout>
          <c:layoutTarget val="inner"/>
          <c:xMode val="edge"/>
          <c:yMode val="edge"/>
          <c:x val="0.18647540983606625"/>
          <c:y val="0.1836065573770492"/>
          <c:w val="0.76639344262295084"/>
          <c:h val="0.54098360655737765"/>
        </c:manualLayout>
      </c:layout>
      <c:bar3DChart>
        <c:barDir val="col"/>
        <c:grouping val="stacked"/>
        <c:ser>
          <c:idx val="0"/>
          <c:order val="0"/>
          <c:tx>
            <c:v>AS</c:v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Reporting!$B$2:$H$2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Reporting!$B$6:$H$6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v>AE</c:v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Reporting!$B$2:$H$2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Reporting!$B$13:$H$13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"/>
          <c:order val="2"/>
          <c:tx>
            <c:v>FAX</c:v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Reporting!$B$2:$H$2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Reporting!$B$20:$H$20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3"/>
          <c:order val="3"/>
          <c:tx>
            <c:v>MAIL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Reporting!$B$2:$H$2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Reporting!$B$25:$H$25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4"/>
          <c:order val="4"/>
          <c:tx>
            <c:v>REPONDEUR</c:v>
          </c:tx>
          <c:spPr>
            <a:solidFill>
              <a:srgbClr val="660066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Reporting!$B$2:$H$2</c:f>
              <c:strCache>
                <c:ptCount val="7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  <c:pt idx="5">
                  <c:v>Samedi</c:v>
                </c:pt>
                <c:pt idx="6">
                  <c:v>Dimanche</c:v>
                </c:pt>
              </c:strCache>
            </c:strRef>
          </c:cat>
          <c:val>
            <c:numRef>
              <c:f>Reporting!$B$30:$H$30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hape val="box"/>
        <c:axId val="107876352"/>
        <c:axId val="107877888"/>
        <c:axId val="0"/>
      </c:bar3DChart>
      <c:catAx>
        <c:axId val="107876352"/>
        <c:scaling>
          <c:orientation val="minMax"/>
        </c:scaling>
        <c:axPos val="b"/>
        <c:numFmt formatCode="General" sourceLinked="1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7877888"/>
        <c:crosses val="autoZero"/>
        <c:auto val="1"/>
        <c:lblAlgn val="ctr"/>
        <c:lblOffset val="100"/>
        <c:tickLblSkip val="1"/>
        <c:tickMarkSkip val="1"/>
      </c:catAx>
      <c:valAx>
        <c:axId val="107877888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nb d'actions réalisées</a:t>
                </a:r>
              </a:p>
            </c:rich>
          </c:tx>
          <c:layout>
            <c:manualLayout>
              <c:xMode val="edge"/>
              <c:yMode val="edge"/>
              <c:x val="6.5573770491803282E-2"/>
              <c:y val="9.8360655737704944E-2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7876352"/>
        <c:crosses val="autoZero"/>
        <c:crossBetween val="between"/>
      </c:valAx>
      <c:spPr>
        <a:noFill/>
        <a:ln w="25400">
          <a:noFill/>
        </a:ln>
      </c:spPr>
    </c:plotArea>
    <c:legend>
      <c:legendPos val="b"/>
      <c:layout>
        <c:manualLayout>
          <c:xMode val="edge"/>
          <c:yMode val="edge"/>
          <c:x val="0.23155737704918034"/>
          <c:y val="0.90163934426229508"/>
          <c:w val="0.55122950819672134"/>
          <c:h val="7.2131147540983598E-2"/>
        </c:manualLayout>
      </c:layout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47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67" footer="0.4921259845000006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95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Synthèse hebdomadaire de l'activité commerciale TV</a:t>
            </a:r>
          </a:p>
        </c:rich>
      </c:tx>
      <c:layout>
        <c:manualLayout>
          <c:xMode val="edge"/>
          <c:yMode val="edge"/>
          <c:x val="0.14928446827582176"/>
          <c:y val="3.6065573770491806E-2"/>
        </c:manualLayout>
      </c:layout>
      <c:spPr>
        <a:noFill/>
        <a:ln w="25400">
          <a:noFill/>
        </a:ln>
      </c:spPr>
    </c:title>
    <c:plotArea>
      <c:layout>
        <c:manualLayout>
          <c:layoutTarget val="inner"/>
          <c:xMode val="edge"/>
          <c:yMode val="edge"/>
          <c:x val="9.815970523330704E-2"/>
          <c:y val="0.2"/>
          <c:w val="0.62781311472135959"/>
          <c:h val="0.5540983606557377"/>
        </c:manualLayout>
      </c:layout>
      <c:barChart>
        <c:barDir val="col"/>
        <c:grouping val="clustered"/>
        <c:ser>
          <c:idx val="0"/>
          <c:order val="0"/>
          <c:tx>
            <c:strRef>
              <c:f>Reporting!$O$4</c:f>
              <c:strCache>
                <c:ptCount val="1"/>
                <c:pt idx="0">
                  <c:v>Prévu</c:v>
                </c:pt>
              </c:strCache>
            </c:strRef>
          </c:tx>
          <c:spPr>
            <a:solidFill>
              <a:srgbClr val="FF99CC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Reporting!$N$5:$N$9</c:f>
              <c:strCache>
                <c:ptCount val="5"/>
                <c:pt idx="0">
                  <c:v>AS</c:v>
                </c:pt>
                <c:pt idx="1">
                  <c:v>AE</c:v>
                </c:pt>
                <c:pt idx="2">
                  <c:v>FAX</c:v>
                </c:pt>
                <c:pt idx="3">
                  <c:v>MAIL</c:v>
                </c:pt>
                <c:pt idx="4">
                  <c:v>REPONDEUR</c:v>
                </c:pt>
              </c:strCache>
            </c:strRef>
          </c:cat>
          <c:val>
            <c:numRef>
              <c:f>Reporting!$O$5:$O$9</c:f>
              <c:numCache>
                <c:formatCode>General</c:formatCode>
                <c:ptCount val="5"/>
                <c:pt idx="0">
                  <c:v>594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Reporting!$P$4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cat>
            <c:strRef>
              <c:f>Reporting!$N$5:$N$9</c:f>
              <c:strCache>
                <c:ptCount val="5"/>
                <c:pt idx="0">
                  <c:v>AS</c:v>
                </c:pt>
                <c:pt idx="1">
                  <c:v>AE</c:v>
                </c:pt>
                <c:pt idx="2">
                  <c:v>FAX</c:v>
                </c:pt>
                <c:pt idx="3">
                  <c:v>MAIL</c:v>
                </c:pt>
                <c:pt idx="4">
                  <c:v>REPONDEUR</c:v>
                </c:pt>
              </c:strCache>
            </c:strRef>
          </c:cat>
          <c:val>
            <c:numRef>
              <c:f>Reporting!$P$5:$P$9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Reporting!$Q$4</c:f>
              <c:strCache>
                <c:ptCount val="1"/>
                <c:pt idx="0">
                  <c:v>Avec commande</c:v>
                </c:pt>
              </c:strCache>
            </c:strRef>
          </c:tx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val>
            <c:numRef>
              <c:f>Reporting!$Q$5:$Q$9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</c:numCache>
            </c:numRef>
          </c:val>
        </c:ser>
        <c:axId val="107719680"/>
        <c:axId val="107860736"/>
      </c:barChart>
      <c:catAx>
        <c:axId val="107719680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7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7860736"/>
        <c:crosses val="autoZero"/>
        <c:auto val="1"/>
        <c:lblAlgn val="ctr"/>
        <c:lblOffset val="100"/>
        <c:tickLblSkip val="1"/>
        <c:tickMarkSkip val="1"/>
      </c:catAx>
      <c:valAx>
        <c:axId val="107860736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771968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4846776054833641"/>
          <c:y val="0.37377049180327987"/>
          <c:w val="0.23721924330010943"/>
          <c:h val="0.20983606557377071"/>
        </c:manualLayout>
      </c:layout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59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67" footer="0.49212598450000067"/>
    <c:pageSetup paperSize="9" orientation="landscape"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380999</xdr:colOff>
      <xdr:row>0</xdr:row>
      <xdr:rowOff>57150</xdr:rowOff>
    </xdr:from>
    <xdr:to>
      <xdr:col>11</xdr:col>
      <xdr:colOff>0</xdr:colOff>
      <xdr:row>6</xdr:row>
      <xdr:rowOff>152400</xdr:rowOff>
    </xdr:to>
    <xdr:sp macro="" textlink="">
      <xdr:nvSpPr>
        <xdr:cNvPr id="1086" name="Text Box 62"/>
        <xdr:cNvSpPr txBox="1">
          <a:spLocks noChangeArrowheads="1"/>
        </xdr:cNvSpPr>
      </xdr:nvSpPr>
      <xdr:spPr bwMode="auto">
        <a:xfrm>
          <a:off x="4162424" y="57150"/>
          <a:ext cx="6753225" cy="2400300"/>
        </a:xfrm>
        <a:prstGeom prst="rect">
          <a:avLst/>
        </a:prstGeom>
        <a:solidFill>
          <a:srgbClr val="EAEAEA"/>
        </a:solidFill>
        <a:ln w="9525">
          <a:solidFill>
            <a:srgbClr val="969696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lnSpc>
              <a:spcPts val="500"/>
            </a:lnSpc>
            <a:defRPr sz="1000"/>
          </a:pPr>
          <a:endParaRPr lang="fr-FR" sz="8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500"/>
            </a:lnSpc>
            <a:defRPr sz="1000"/>
          </a:pPr>
          <a:r>
            <a:rPr lang="fr-FR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PENSE BETE DU JOUR</a:t>
          </a:r>
        </a:p>
        <a:p>
          <a:pPr algn="l" rtl="0">
            <a:lnSpc>
              <a:spcPts val="400"/>
            </a:lnSpc>
            <a:defRPr sz="1000"/>
          </a:pPr>
          <a:endParaRPr lang="fr-FR" sz="8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l" rtl="0">
            <a:lnSpc>
              <a:spcPts val="400"/>
            </a:lnSpc>
            <a:defRPr sz="1000"/>
          </a:pPr>
          <a:endParaRPr lang="fr-FR" sz="800" b="1" i="0" u="none" strike="noStrike" baseline="0">
            <a:solidFill>
              <a:srgbClr val="FF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42</xdr:row>
      <xdr:rowOff>114300</xdr:rowOff>
    </xdr:from>
    <xdr:to>
      <xdr:col>3</xdr:col>
      <xdr:colOff>609600</xdr:colOff>
      <xdr:row>60</xdr:row>
      <xdr:rowOff>104775</xdr:rowOff>
    </xdr:to>
    <xdr:graphicFrame macro="">
      <xdr:nvGraphicFramePr>
        <xdr:cNvPr id="34492384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638175</xdr:colOff>
      <xdr:row>38</xdr:row>
      <xdr:rowOff>114300</xdr:rowOff>
    </xdr:from>
    <xdr:to>
      <xdr:col>10</xdr:col>
      <xdr:colOff>38100</xdr:colOff>
      <xdr:row>56</xdr:row>
      <xdr:rowOff>104775</xdr:rowOff>
    </xdr:to>
    <xdr:graphicFrame macro="">
      <xdr:nvGraphicFramePr>
        <xdr:cNvPr id="34492385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FJ65081"/>
  <sheetViews>
    <sheetView showGridLines="0" tabSelected="1" zoomScale="70" zoomScaleNormal="70" zoomScaleSheetLayoutView="130" workbookViewId="0">
      <pane xSplit="3" ySplit="8" topLeftCell="D9" activePane="bottomRight" state="frozen"/>
      <selection activeCell="C1" sqref="C1"/>
      <selection pane="topRight" activeCell="F1" sqref="F1"/>
      <selection pane="bottomLeft" activeCell="C10" sqref="C10"/>
      <selection pane="bottomRight" activeCell="I18" sqref="I18"/>
    </sheetView>
  </sheetViews>
  <sheetFormatPr baseColWidth="10" defaultRowHeight="15" outlineLevelCol="2"/>
  <cols>
    <col min="1" max="1" width="9.85546875" style="58" bestFit="1" customWidth="1" outlineLevel="1"/>
    <col min="2" max="2" width="9.140625" style="48" customWidth="1"/>
    <col min="3" max="3" width="38.5703125" style="55" customWidth="1"/>
    <col min="4" max="4" width="20.5703125" style="49" customWidth="1" outlineLevel="1"/>
    <col min="5" max="5" width="7.28515625" style="202" customWidth="1" outlineLevel="2"/>
    <col min="6" max="6" width="15.28515625" style="72" customWidth="1" outlineLevel="1"/>
    <col min="7" max="7" width="7.42578125" style="58" customWidth="1" outlineLevel="2"/>
    <col min="8" max="8" width="16.140625" style="81" customWidth="1" outlineLevel="1"/>
    <col min="9" max="9" width="15.5703125" style="73" customWidth="1" outlineLevel="1"/>
    <col min="10" max="10" width="5.7109375" style="60" customWidth="1" outlineLevel="2"/>
    <col min="11" max="11" width="25.140625" style="49" customWidth="1" outlineLevel="1"/>
    <col min="12" max="12" width="15.28515625" style="49" customWidth="1" outlineLevel="1"/>
    <col min="13" max="13" width="30" style="48" customWidth="1" outlineLevel="1"/>
    <col min="14" max="14" width="5.140625" style="49" hidden="1" customWidth="1"/>
    <col min="15" max="15" width="5.7109375" style="49" hidden="1" customWidth="1"/>
    <col min="16" max="16" width="3.7109375" style="53" customWidth="1"/>
    <col min="17" max="17" width="9.7109375" style="59" customWidth="1" outlineLevel="1"/>
    <col min="18" max="18" width="3.7109375" style="59" customWidth="1" outlineLevel="1"/>
    <col min="19" max="19" width="3.7109375" style="48" customWidth="1"/>
    <col min="20" max="20" width="9.7109375" style="59" customWidth="1" outlineLevel="1"/>
    <col min="21" max="21" width="3.7109375" style="59" customWidth="1" outlineLevel="1"/>
    <col min="22" max="22" width="3.7109375" style="48" customWidth="1"/>
    <col min="23" max="23" width="9.7109375" style="61" customWidth="1" outlineLevel="1"/>
    <col min="24" max="24" width="3.7109375" style="59" customWidth="1" outlineLevel="1"/>
    <col min="25" max="25" width="3.7109375" style="48" customWidth="1"/>
    <col min="26" max="26" width="9.7109375" style="56" customWidth="1" outlineLevel="1"/>
    <col min="27" max="27" width="3.28515625" style="49" customWidth="1" outlineLevel="1"/>
    <col min="28" max="28" width="5.7109375" style="48" customWidth="1"/>
    <col min="29" max="29" width="9.7109375" style="45" customWidth="1" outlineLevel="1"/>
    <col min="30" max="30" width="3.7109375" style="45" customWidth="1" outlineLevel="1"/>
    <col min="31" max="31" width="5.7109375" style="48" customWidth="1"/>
    <col min="32" max="32" width="9.7109375" style="58" customWidth="1" outlineLevel="1"/>
    <col min="33" max="33" width="5.7109375" style="58" customWidth="1" outlineLevel="1"/>
    <col min="34" max="34" width="5.7109375" style="48" customWidth="1"/>
    <col min="35" max="35" width="9.7109375" style="58" customWidth="1" outlineLevel="1"/>
    <col min="36" max="36" width="5.7109375" style="58" customWidth="1" outlineLevel="1"/>
    <col min="37" max="37" width="5.7109375" style="48" customWidth="1"/>
    <col min="38" max="38" width="6.28515625" style="109" customWidth="1"/>
    <col min="39" max="41" width="10.7109375" style="64" customWidth="1" outlineLevel="1"/>
    <col min="42" max="44" width="10.7109375" style="111" customWidth="1" outlineLevel="1"/>
    <col min="45" max="47" width="10.7109375" style="65" customWidth="1" outlineLevel="1"/>
    <col min="48" max="50" width="10.7109375" style="111" customWidth="1" outlineLevel="1"/>
    <col min="51" max="53" width="10.7109375" style="65" customWidth="1" outlineLevel="1"/>
    <col min="54" max="56" width="10.7109375" style="111" customWidth="1" outlineLevel="1"/>
    <col min="57" max="59" width="10.7109375" style="65" customWidth="1" outlineLevel="1"/>
    <col min="60" max="60" width="10.7109375" style="54" customWidth="1"/>
    <col min="61" max="61" width="10.7109375" style="49" customWidth="1"/>
    <col min="62" max="16384" width="11.42578125" style="49"/>
  </cols>
  <sheetData>
    <row r="1" spans="1:166" ht="14.25" customHeight="1">
      <c r="A1" s="45"/>
      <c r="B1" s="104"/>
      <c r="D1" s="103"/>
      <c r="E1" s="55"/>
      <c r="F1" s="55"/>
      <c r="G1" s="45"/>
      <c r="I1" s="46"/>
      <c r="J1" s="62"/>
      <c r="K1" s="45"/>
      <c r="L1" s="66" t="s">
        <v>33</v>
      </c>
      <c r="M1" s="50" t="s">
        <v>36</v>
      </c>
      <c r="N1" s="45"/>
      <c r="O1" s="45"/>
      <c r="P1" s="51"/>
      <c r="Q1" s="47"/>
      <c r="R1" s="47"/>
      <c r="S1" s="47"/>
      <c r="T1" s="47"/>
      <c r="U1" s="47"/>
      <c r="V1" s="47"/>
      <c r="W1" s="63"/>
      <c r="X1" s="47"/>
      <c r="Y1" s="47"/>
      <c r="Z1" s="48"/>
      <c r="AB1" s="47"/>
      <c r="AE1" s="47"/>
      <c r="AF1" s="45"/>
      <c r="AG1" s="45"/>
      <c r="AH1" s="47"/>
      <c r="AI1" s="45"/>
      <c r="AJ1" s="45"/>
      <c r="AK1" s="47"/>
    </row>
    <row r="2" spans="1:166" ht="39" customHeight="1">
      <c r="A2" s="45"/>
      <c r="B2" s="104"/>
      <c r="D2" s="103"/>
      <c r="E2" s="55"/>
      <c r="F2" s="55"/>
      <c r="G2" s="45"/>
      <c r="I2" s="46"/>
      <c r="J2" s="62"/>
      <c r="K2" s="45"/>
      <c r="L2" s="68" t="s">
        <v>34</v>
      </c>
      <c r="M2" s="50" t="s">
        <v>37</v>
      </c>
      <c r="P2" s="67"/>
      <c r="Q2" s="47"/>
      <c r="R2" s="47"/>
      <c r="S2" s="47"/>
      <c r="T2" s="47"/>
      <c r="U2" s="47"/>
      <c r="V2" s="47"/>
      <c r="W2" s="63"/>
      <c r="X2" s="47"/>
      <c r="Y2" s="47"/>
      <c r="Z2" s="48"/>
      <c r="AB2" s="47"/>
      <c r="AE2" s="47"/>
      <c r="AF2" s="45"/>
      <c r="AG2" s="45"/>
      <c r="AH2" s="47"/>
      <c r="AI2" s="45"/>
      <c r="AJ2" s="45"/>
      <c r="AK2" s="47"/>
    </row>
    <row r="3" spans="1:166" ht="38.25" customHeight="1">
      <c r="A3" s="45"/>
      <c r="C3" s="105"/>
      <c r="D3" s="103"/>
      <c r="E3" s="55"/>
      <c r="F3" s="55"/>
      <c r="G3" s="45"/>
      <c r="I3" s="46"/>
      <c r="J3" s="62"/>
      <c r="K3" s="45"/>
      <c r="L3" s="69" t="s">
        <v>35</v>
      </c>
      <c r="M3" s="50" t="s">
        <v>38</v>
      </c>
      <c r="P3" s="67"/>
      <c r="Q3" s="47"/>
      <c r="R3" s="47"/>
      <c r="S3" s="46"/>
      <c r="T3" s="47"/>
      <c r="U3" s="47"/>
      <c r="V3" s="47"/>
      <c r="W3" s="63"/>
      <c r="X3" s="47"/>
      <c r="Y3" s="47"/>
      <c r="Z3" s="48"/>
      <c r="AB3" s="47"/>
      <c r="AE3" s="47"/>
      <c r="AF3" s="45"/>
      <c r="AG3" s="45"/>
      <c r="AH3" s="47"/>
      <c r="AI3" s="45"/>
      <c r="AJ3" s="45"/>
      <c r="AK3" s="47"/>
    </row>
    <row r="4" spans="1:166" ht="36" customHeight="1">
      <c r="A4" s="45"/>
      <c r="B4" s="47"/>
      <c r="C4" s="114"/>
      <c r="D4" s="45"/>
      <c r="E4" s="55"/>
      <c r="F4" s="55"/>
      <c r="G4" s="45"/>
      <c r="I4" s="46"/>
      <c r="J4" s="62"/>
      <c r="K4" s="45"/>
      <c r="L4" s="91" t="s">
        <v>46</v>
      </c>
      <c r="M4" s="50" t="s">
        <v>47</v>
      </c>
      <c r="P4" s="67"/>
      <c r="Q4" s="47"/>
      <c r="R4" s="47"/>
      <c r="S4" s="46"/>
      <c r="T4" s="47"/>
      <c r="U4" s="47"/>
      <c r="V4" s="47"/>
      <c r="W4" s="63"/>
      <c r="X4" s="47"/>
      <c r="Y4" s="47"/>
      <c r="Z4" s="48"/>
      <c r="AB4" s="47"/>
      <c r="AE4" s="47"/>
      <c r="AF4" s="45"/>
      <c r="AG4" s="45"/>
      <c r="AH4" s="47"/>
      <c r="AI4" s="45"/>
      <c r="AJ4" s="45"/>
      <c r="AK4" s="47"/>
    </row>
    <row r="5" spans="1:166" ht="39" customHeight="1">
      <c r="A5" s="45"/>
      <c r="B5" s="47"/>
      <c r="D5" s="45"/>
      <c r="E5" s="55"/>
      <c r="F5" s="71"/>
      <c r="G5" s="50"/>
      <c r="I5" s="46"/>
      <c r="J5" s="70"/>
      <c r="K5" s="50"/>
      <c r="L5" s="50"/>
      <c r="M5" s="46"/>
      <c r="P5" s="67"/>
      <c r="Q5" s="47"/>
      <c r="R5" s="47"/>
      <c r="S5" s="46"/>
      <c r="T5" s="47"/>
      <c r="U5" s="47"/>
      <c r="V5" s="47"/>
      <c r="W5" s="63"/>
      <c r="X5" s="47"/>
      <c r="Y5" s="47"/>
      <c r="Z5" s="48"/>
      <c r="AB5" s="47"/>
      <c r="AE5" s="47"/>
      <c r="AF5" s="45"/>
      <c r="AG5" s="45"/>
      <c r="AH5" s="47"/>
      <c r="AI5" s="45"/>
      <c r="AJ5" s="45"/>
      <c r="AK5" s="47"/>
    </row>
    <row r="6" spans="1:166">
      <c r="A6" s="45"/>
      <c r="B6" s="47"/>
      <c r="D6" s="45"/>
      <c r="E6" s="55"/>
      <c r="F6" s="55"/>
      <c r="G6" s="45"/>
      <c r="I6" s="46"/>
      <c r="J6" s="62"/>
      <c r="K6" s="45"/>
      <c r="L6" s="45"/>
      <c r="M6" s="47" t="s">
        <v>85</v>
      </c>
      <c r="N6" s="45"/>
      <c r="O6" s="45"/>
      <c r="P6" s="51"/>
      <c r="Q6" s="52"/>
      <c r="R6" s="52"/>
      <c r="S6" s="46"/>
      <c r="T6" s="47"/>
      <c r="U6" s="47"/>
      <c r="V6" s="47"/>
      <c r="W6" s="63"/>
      <c r="X6" s="47"/>
      <c r="Y6" s="47"/>
      <c r="Z6" s="48"/>
      <c r="AB6" s="47"/>
      <c r="AE6" s="47"/>
      <c r="AF6" s="45"/>
      <c r="AG6" s="45"/>
      <c r="AH6" s="47"/>
      <c r="AI6" s="45"/>
      <c r="AJ6" s="45"/>
      <c r="AK6" s="47"/>
      <c r="AM6" s="64" t="s">
        <v>52</v>
      </c>
    </row>
    <row r="7" spans="1:166" s="99" customFormat="1" ht="15.75" customHeight="1">
      <c r="A7" s="94"/>
      <c r="B7" s="81"/>
      <c r="C7" s="55"/>
      <c r="D7" s="97"/>
      <c r="E7" s="71"/>
      <c r="F7" s="95"/>
      <c r="G7" s="50"/>
      <c r="H7" s="81"/>
      <c r="I7" s="81"/>
      <c r="J7" s="96"/>
      <c r="K7" s="97"/>
      <c r="L7" s="97"/>
      <c r="M7" s="81"/>
      <c r="N7" s="97"/>
      <c r="O7" s="97"/>
      <c r="P7" s="98"/>
      <c r="Q7" s="76" t="s">
        <v>2</v>
      </c>
      <c r="R7" s="75"/>
      <c r="S7" s="75"/>
      <c r="T7" s="76" t="s">
        <v>3</v>
      </c>
      <c r="U7" s="74"/>
      <c r="V7" s="75"/>
      <c r="W7" s="102" t="s">
        <v>4</v>
      </c>
      <c r="X7" s="93"/>
      <c r="Y7" s="75"/>
      <c r="Z7" s="77" t="s">
        <v>5</v>
      </c>
      <c r="AA7" s="78"/>
      <c r="AB7" s="75"/>
      <c r="AC7" s="79" t="s">
        <v>6</v>
      </c>
      <c r="AD7" s="74"/>
      <c r="AE7" s="75" t="s">
        <v>85</v>
      </c>
      <c r="AF7" s="79" t="s">
        <v>7</v>
      </c>
      <c r="AG7" s="74"/>
      <c r="AH7" s="75"/>
      <c r="AI7" s="79" t="s">
        <v>30</v>
      </c>
      <c r="AJ7" s="74"/>
      <c r="AK7" s="80"/>
      <c r="AL7" s="110"/>
      <c r="AM7" s="207" t="s">
        <v>51</v>
      </c>
      <c r="AN7" s="207"/>
      <c r="AO7" s="207"/>
      <c r="AP7" s="112" t="s">
        <v>53</v>
      </c>
      <c r="AQ7" s="112"/>
      <c r="AR7" s="112"/>
      <c r="AS7" s="100" t="s">
        <v>54</v>
      </c>
      <c r="AT7" s="100"/>
      <c r="AU7" s="100"/>
      <c r="AV7" s="112" t="s">
        <v>55</v>
      </c>
      <c r="AW7" s="112"/>
      <c r="AX7" s="112"/>
      <c r="AY7" s="100" t="s">
        <v>56</v>
      </c>
      <c r="AZ7" s="100"/>
      <c r="BA7" s="65"/>
      <c r="BB7" s="112" t="s">
        <v>57</v>
      </c>
      <c r="BC7" s="112"/>
      <c r="BD7" s="112"/>
      <c r="BE7" s="100" t="s">
        <v>58</v>
      </c>
      <c r="BF7" s="100"/>
      <c r="BG7" s="100"/>
      <c r="BH7" s="101"/>
    </row>
    <row r="8" spans="1:166" s="194" customFormat="1" ht="45.75">
      <c r="A8" s="79" t="s">
        <v>21</v>
      </c>
      <c r="B8" s="75" t="s">
        <v>83</v>
      </c>
      <c r="C8" s="82" t="s">
        <v>98</v>
      </c>
      <c r="D8" s="74" t="s">
        <v>8</v>
      </c>
      <c r="E8" s="75" t="s">
        <v>25</v>
      </c>
      <c r="F8" s="83" t="s">
        <v>86</v>
      </c>
      <c r="G8" s="74" t="s">
        <v>0</v>
      </c>
      <c r="H8" s="75" t="s">
        <v>1</v>
      </c>
      <c r="I8" s="75" t="s">
        <v>28</v>
      </c>
      <c r="J8" s="84" t="s">
        <v>29</v>
      </c>
      <c r="K8" s="85" t="s">
        <v>18</v>
      </c>
      <c r="L8" s="85" t="s">
        <v>82</v>
      </c>
      <c r="M8" s="75" t="s">
        <v>81</v>
      </c>
      <c r="N8" s="86"/>
      <c r="O8" s="86"/>
      <c r="P8" s="92" t="s">
        <v>50</v>
      </c>
      <c r="Q8" s="87" t="s">
        <v>87</v>
      </c>
      <c r="R8" s="106" t="s">
        <v>31</v>
      </c>
      <c r="S8" s="89" t="s">
        <v>39</v>
      </c>
      <c r="T8" s="87" t="s">
        <v>32</v>
      </c>
      <c r="U8" s="88"/>
      <c r="V8" s="89" t="s">
        <v>40</v>
      </c>
      <c r="W8" s="87" t="s">
        <v>32</v>
      </c>
      <c r="X8" s="188" t="s">
        <v>31</v>
      </c>
      <c r="Y8" s="89" t="s">
        <v>41</v>
      </c>
      <c r="Z8" s="87" t="s">
        <v>32</v>
      </c>
      <c r="AA8" s="88" t="s">
        <v>31</v>
      </c>
      <c r="AB8" s="89" t="s">
        <v>42</v>
      </c>
      <c r="AC8" s="90" t="s">
        <v>32</v>
      </c>
      <c r="AD8" s="88" t="s">
        <v>31</v>
      </c>
      <c r="AE8" s="89" t="s">
        <v>43</v>
      </c>
      <c r="AF8" s="90" t="s">
        <v>32</v>
      </c>
      <c r="AG8" s="88" t="s">
        <v>31</v>
      </c>
      <c r="AH8" s="89" t="s">
        <v>44</v>
      </c>
      <c r="AI8" s="90" t="s">
        <v>32</v>
      </c>
      <c r="AJ8" s="88" t="s">
        <v>31</v>
      </c>
      <c r="AK8" s="89" t="s">
        <v>45</v>
      </c>
      <c r="AL8" s="189"/>
      <c r="AM8" s="190" t="s">
        <v>60</v>
      </c>
      <c r="AN8" s="190" t="s">
        <v>61</v>
      </c>
      <c r="AO8" s="190" t="s">
        <v>62</v>
      </c>
      <c r="AP8" s="191" t="s">
        <v>60</v>
      </c>
      <c r="AQ8" s="191" t="s">
        <v>61</v>
      </c>
      <c r="AR8" s="191" t="s">
        <v>62</v>
      </c>
      <c r="AS8" s="192" t="s">
        <v>60</v>
      </c>
      <c r="AT8" s="192" t="s">
        <v>61</v>
      </c>
      <c r="AU8" s="192" t="s">
        <v>62</v>
      </c>
      <c r="AV8" s="191" t="s">
        <v>60</v>
      </c>
      <c r="AW8" s="191" t="s">
        <v>61</v>
      </c>
      <c r="AX8" s="191" t="s">
        <v>62</v>
      </c>
      <c r="AY8" s="192" t="s">
        <v>60</v>
      </c>
      <c r="AZ8" s="192" t="s">
        <v>61</v>
      </c>
      <c r="BA8" s="192" t="s">
        <v>62</v>
      </c>
      <c r="BB8" s="191" t="s">
        <v>60</v>
      </c>
      <c r="BC8" s="191" t="s">
        <v>61</v>
      </c>
      <c r="BD8" s="191" t="s">
        <v>62</v>
      </c>
      <c r="BE8" s="192" t="s">
        <v>60</v>
      </c>
      <c r="BF8" s="192" t="s">
        <v>61</v>
      </c>
      <c r="BG8" s="192" t="s">
        <v>62</v>
      </c>
      <c r="BH8" s="193"/>
    </row>
    <row r="9" spans="1:166" s="141" customFormat="1" ht="20.100000000000001" customHeight="1">
      <c r="A9" s="116" t="s">
        <v>23</v>
      </c>
      <c r="B9" s="186"/>
      <c r="C9" s="195" t="str">
        <f>IF(B9&lt;&gt;"",VLOOKUP(B9,Clients!A:B,2,FALSE),"")</f>
        <v/>
      </c>
      <c r="D9" s="115"/>
      <c r="E9" s="115" t="s">
        <v>19</v>
      </c>
      <c r="F9" s="115"/>
      <c r="G9" s="117"/>
      <c r="H9" s="118"/>
      <c r="I9" s="119"/>
      <c r="J9" s="120"/>
      <c r="K9" s="117"/>
      <c r="L9" s="121"/>
      <c r="M9" s="122"/>
      <c r="N9" s="123"/>
      <c r="O9" s="124" t="s">
        <v>48</v>
      </c>
      <c r="P9" s="125" t="str">
        <f t="shared" ref="P9:P40" si="0">IF(COUNTA(R9,U9,X9,AA9,AD9,AG9,AJ9)=0,"X",COUNTIF(Q9:AK9,"c"))</f>
        <v>X</v>
      </c>
      <c r="Q9" s="126">
        <v>0.33333333333333331</v>
      </c>
      <c r="R9" s="127"/>
      <c r="S9" s="128"/>
      <c r="T9" s="126">
        <v>0.33333333333333331</v>
      </c>
      <c r="U9" s="129"/>
      <c r="V9" s="130"/>
      <c r="W9" s="131">
        <v>0.33333333333333331</v>
      </c>
      <c r="X9" s="129"/>
      <c r="Y9" s="128"/>
      <c r="Z9" s="132">
        <v>0.33333333333333331</v>
      </c>
      <c r="AA9" s="127"/>
      <c r="AB9" s="128"/>
      <c r="AC9" s="133">
        <v>0.33333333333333331</v>
      </c>
      <c r="AD9" s="127"/>
      <c r="AE9" s="128"/>
      <c r="AF9" s="134">
        <v>0.33333333333333331</v>
      </c>
      <c r="AG9" s="127"/>
      <c r="AH9" s="128"/>
      <c r="AI9" s="133"/>
      <c r="AJ9" s="127"/>
      <c r="AK9" s="128"/>
      <c r="AL9" s="135"/>
      <c r="AM9" s="136" t="str">
        <f t="shared" ref="AM9:AM40" si="1">IF(E9="ouvert",IF(AND($A9="AS",Q9&lt;&gt;0),"ASOK",IF(AND($A9="AE",Q9&lt;&gt;0),"AEOK",IF(AND($A9="FAX",Q9&lt;&gt;0),"FAXOK",IF(AND($A9="mail",Q9&lt;&gt;0),"mailOK",IF(AND($A9="répondeur",Q9&lt;&gt;0),"répOK",""))))),"")</f>
        <v>ASOK</v>
      </c>
      <c r="AN9" s="136" t="str">
        <f t="shared" ref="AN9:AN40" si="2">IF(E9="ouvert",IF(R9&lt;&gt;0,1,""),"")</f>
        <v/>
      </c>
      <c r="AO9" s="136" t="str">
        <f t="shared" ref="AO9:AO40" si="3">IF(E9="ouvert",IF(R9="c",1,""),"")</f>
        <v/>
      </c>
      <c r="AP9" s="137" t="str">
        <f t="shared" ref="AP9:AP40" si="4">IF(E9="ouvert",IF(AND($A9="AS",T9&lt;&gt;0),"ASOK",IF(AND($A9="AE",T9&lt;&gt;0),"AEOK",IF(AND($A9="FAX",T9&lt;&gt;0),"FAXOK",IF(AND($A9="mail",T9&lt;&gt;0),"mailOK",IF(AND($A9="répondeur",T9&lt;&gt;0),"répOK"," "))))),"")</f>
        <v>ASOK</v>
      </c>
      <c r="AQ9" s="137" t="str">
        <f t="shared" ref="AQ9:AQ40" si="5">IF(E9="ouvert",IF(U9&lt;&gt;0,1,""),"")</f>
        <v/>
      </c>
      <c r="AR9" s="137" t="str">
        <f t="shared" ref="AR9:AR21" si="6">IF(E9="ouvert",IF(U9="c",1,""),"")</f>
        <v/>
      </c>
      <c r="AS9" s="138" t="str">
        <f t="shared" ref="AS9:AS40" si="7">IF(E9="ouvert",IF(AND($A9="AS",W9&lt;&gt;0),"ASOK",IF(AND($A9="AE",W9&lt;&gt;0),"AEOK",IF(AND($A9="FAX",W9&lt;&gt;0),"FAXOK",IF(AND($A9="mail",W9&lt;&gt;0),"mailOK",IF(AND($A9="répondeur",W9&lt;&gt;0),"répOK"," "))))),"")</f>
        <v>ASOK</v>
      </c>
      <c r="AT9" s="138" t="str">
        <f t="shared" ref="AT9:AT40" si="8">IF(E9="ouvert",IF(X9&lt;&gt;0,1,""),"")</f>
        <v/>
      </c>
      <c r="AU9" s="138" t="str">
        <f t="shared" ref="AU9:AU40" si="9">IF(E9="ouvert",IF(X9="c",1,""),"")</f>
        <v/>
      </c>
      <c r="AV9" s="137" t="str">
        <f t="shared" ref="AV9:AV40" si="10">IF(E9="ouvert",IF(AND($A9="AS",Z9&lt;&gt;0),"ASOK",IF(AND($A9="AE",Z9&lt;&gt;0),"AEOK",IF(AND($A9="FAX",Z9&lt;&gt;0),"FAXOK",IF(AND($A9="mail",Z9&lt;&gt;0),"mailOK",IF(AND($A9="répondeur",Z9&lt;&gt;0),"répOK"," "))))),"")</f>
        <v>ASOK</v>
      </c>
      <c r="AW9" s="137" t="str">
        <f t="shared" ref="AW9:AW40" si="11">IF(E9="ouvert",IF(AA9&lt;&gt;0,1,""),"")</f>
        <v/>
      </c>
      <c r="AX9" s="137" t="str">
        <f t="shared" ref="AX9:AX40" si="12">IF(E9="ouvert",IF(AA9="c",1,""),"")</f>
        <v/>
      </c>
      <c r="AY9" s="138" t="str">
        <f t="shared" ref="AY9:AY40" si="13">IF(E9="ouvert",IF(AND($A9="AS",AC9&lt;&gt;0),"ASOK",IF(AND($A9="AE",AC9&lt;&gt;0),"AEOK",IF(AND($A9="FAX",AC9&lt;&gt;0),"FAXOK",IF(AND($A9="mail",AC9&lt;&gt;0),"mailOK",IF(AND($A9="répondeur",AC9&lt;&gt;0),"répOK"," "))))),"")</f>
        <v>ASOK</v>
      </c>
      <c r="AZ9" s="138" t="str">
        <f t="shared" ref="AZ9:AZ40" si="14">IF(E9="ouvert",IF(AD9&lt;&gt;0,1,""),"")</f>
        <v/>
      </c>
      <c r="BA9" s="139" t="str">
        <f t="shared" ref="BA9:BA40" si="15">IF(E9="ouvert",IF(AD9="c",1,""),"")</f>
        <v/>
      </c>
      <c r="BB9" s="137" t="str">
        <f t="shared" ref="BB9:BB72" si="16">IF(E9="ouvert",IF(AND($A9="AS",AF9&lt;&gt;0),"ASOK",IF(AND($A9="AE",AF9&lt;&gt;0),"AEOK",IF(AND($A9="FAX",AF9&lt;&gt;0),"FAXOK",IF(AND($A9="mail",AF9&lt;&gt;0),"mailOK",IF(AND($A9="répondeur",AF9&lt;&gt;0),"répOK"," "))))),"")</f>
        <v>ASOK</v>
      </c>
      <c r="BC9" s="137" t="str">
        <f t="shared" ref="BC9:BC72" si="17">IF(E9="ouvert",IF(AD9&lt;&gt;0,1,""),"")</f>
        <v/>
      </c>
      <c r="BD9" s="137" t="str">
        <f t="shared" ref="BD9:BD72" si="18">IF(E9="ouvert",IF(AD9="c",1,""),"")</f>
        <v/>
      </c>
      <c r="BE9" s="138"/>
      <c r="BF9" s="138"/>
      <c r="BG9" s="138"/>
      <c r="BH9" s="140"/>
      <c r="BI9" s="140"/>
      <c r="BJ9" s="140"/>
      <c r="BK9" s="140"/>
      <c r="BL9" s="140"/>
      <c r="BM9" s="140"/>
      <c r="BN9" s="140"/>
      <c r="BO9" s="140"/>
      <c r="BP9" s="140"/>
      <c r="BQ9" s="140"/>
      <c r="BR9" s="140"/>
      <c r="BS9" s="140"/>
      <c r="BT9" s="140"/>
      <c r="BU9" s="140"/>
      <c r="BV9" s="140"/>
      <c r="BW9" s="140"/>
      <c r="BX9" s="140"/>
      <c r="BY9" s="140"/>
      <c r="BZ9" s="140"/>
      <c r="CA9" s="140"/>
      <c r="CB9" s="140"/>
      <c r="CC9" s="140"/>
      <c r="CD9" s="140"/>
      <c r="CE9" s="140"/>
      <c r="CF9" s="140"/>
      <c r="CG9" s="140"/>
      <c r="CH9" s="140"/>
      <c r="CI9" s="140"/>
      <c r="CJ9" s="140"/>
      <c r="CK9" s="140"/>
      <c r="CL9" s="140"/>
      <c r="CM9" s="140"/>
      <c r="CN9" s="140"/>
      <c r="CO9" s="140"/>
      <c r="CP9" s="140"/>
      <c r="CQ9" s="140"/>
      <c r="CR9" s="140"/>
      <c r="CS9" s="140"/>
      <c r="CT9" s="140"/>
      <c r="CU9" s="140"/>
      <c r="CV9" s="140"/>
      <c r="CW9" s="140"/>
      <c r="CX9" s="140"/>
      <c r="CY9" s="140"/>
      <c r="CZ9" s="140"/>
      <c r="DA9" s="140"/>
      <c r="DB9" s="140"/>
      <c r="DC9" s="140"/>
      <c r="DD9" s="140"/>
      <c r="DE9" s="140"/>
      <c r="DF9" s="140"/>
      <c r="DG9" s="140"/>
      <c r="DH9" s="140"/>
      <c r="DI9" s="140"/>
      <c r="DJ9" s="140"/>
      <c r="DK9" s="140"/>
      <c r="DL9" s="140"/>
      <c r="DM9" s="140"/>
      <c r="DN9" s="140"/>
      <c r="DO9" s="140"/>
      <c r="DP9" s="140"/>
      <c r="DQ9" s="140"/>
      <c r="DR9" s="140"/>
      <c r="DS9" s="140"/>
      <c r="DT9" s="140"/>
      <c r="DU9" s="140"/>
      <c r="DV9" s="140"/>
      <c r="DW9" s="140"/>
      <c r="DX9" s="140"/>
      <c r="DY9" s="140"/>
      <c r="DZ9" s="140"/>
      <c r="EA9" s="140"/>
      <c r="EB9" s="140"/>
      <c r="EC9" s="140"/>
      <c r="ED9" s="140"/>
      <c r="EE9" s="140"/>
      <c r="EF9" s="140"/>
      <c r="EG9" s="140"/>
      <c r="EH9" s="140"/>
      <c r="EI9" s="140"/>
      <c r="EJ9" s="140"/>
      <c r="EK9" s="140"/>
      <c r="EL9" s="140"/>
      <c r="EM9" s="140"/>
      <c r="EN9" s="140"/>
      <c r="EO9" s="140"/>
      <c r="EP9" s="140"/>
      <c r="EQ9" s="140"/>
      <c r="ER9" s="140"/>
      <c r="ES9" s="140"/>
      <c r="ET9" s="140"/>
      <c r="EU9" s="140"/>
      <c r="EV9" s="140"/>
      <c r="EW9" s="140"/>
      <c r="EX9" s="140"/>
      <c r="EY9" s="140"/>
      <c r="EZ9" s="140"/>
      <c r="FA9" s="140"/>
      <c r="FB9" s="140"/>
      <c r="FC9" s="140"/>
      <c r="FD9" s="140"/>
      <c r="FE9" s="140"/>
      <c r="FF9" s="140"/>
      <c r="FG9" s="140"/>
      <c r="FH9" s="140"/>
      <c r="FI9" s="140"/>
      <c r="FJ9" s="140"/>
    </row>
    <row r="10" spans="1:166" s="144" customFormat="1" ht="20.100000000000001" customHeight="1">
      <c r="A10" s="116" t="s">
        <v>23</v>
      </c>
      <c r="B10" s="186"/>
      <c r="C10" s="195" t="str">
        <f>IF(B10&lt;&gt;"",VLOOKUP(B10,Clients!A:B,2,FALSE),"")</f>
        <v/>
      </c>
      <c r="D10" s="115"/>
      <c r="E10" s="200" t="s">
        <v>19</v>
      </c>
      <c r="F10" s="115"/>
      <c r="G10" s="117"/>
      <c r="H10" s="118"/>
      <c r="I10" s="119"/>
      <c r="J10" s="120"/>
      <c r="K10" s="117"/>
      <c r="L10" s="121"/>
      <c r="M10" s="122"/>
      <c r="N10" s="124"/>
      <c r="O10" s="124" t="s">
        <v>48</v>
      </c>
      <c r="P10" s="125" t="str">
        <f t="shared" si="0"/>
        <v>X</v>
      </c>
      <c r="Q10" s="126">
        <v>0.33333333333333331</v>
      </c>
      <c r="R10" s="127"/>
      <c r="S10" s="128"/>
      <c r="T10" s="126">
        <v>0.33333333333333331</v>
      </c>
      <c r="U10" s="129"/>
      <c r="V10" s="128"/>
      <c r="W10" s="131">
        <v>0.33333333333333331</v>
      </c>
      <c r="X10" s="129"/>
      <c r="Y10" s="128"/>
      <c r="Z10" s="132">
        <v>0.33333333333333331</v>
      </c>
      <c r="AA10" s="127"/>
      <c r="AB10" s="128"/>
      <c r="AC10" s="133">
        <v>0.33333333333333331</v>
      </c>
      <c r="AD10" s="127"/>
      <c r="AE10" s="128"/>
      <c r="AF10" s="134">
        <v>0.33333333333333331</v>
      </c>
      <c r="AG10" s="127"/>
      <c r="AH10" s="128"/>
      <c r="AI10" s="143"/>
      <c r="AJ10" s="127"/>
      <c r="AK10" s="128"/>
      <c r="AL10" s="135"/>
      <c r="AM10" s="136" t="str">
        <f t="shared" si="1"/>
        <v>ASOK</v>
      </c>
      <c r="AN10" s="136" t="str">
        <f t="shared" si="2"/>
        <v/>
      </c>
      <c r="AO10" s="136" t="str">
        <f t="shared" si="3"/>
        <v/>
      </c>
      <c r="AP10" s="137" t="str">
        <f t="shared" si="4"/>
        <v>ASOK</v>
      </c>
      <c r="AQ10" s="137" t="str">
        <f t="shared" si="5"/>
        <v/>
      </c>
      <c r="AR10" s="137" t="str">
        <f t="shared" si="6"/>
        <v/>
      </c>
      <c r="AS10" s="138" t="str">
        <f t="shared" si="7"/>
        <v>ASOK</v>
      </c>
      <c r="AT10" s="138" t="str">
        <f t="shared" si="8"/>
        <v/>
      </c>
      <c r="AU10" s="138" t="str">
        <f t="shared" si="9"/>
        <v/>
      </c>
      <c r="AV10" s="137" t="str">
        <f t="shared" si="10"/>
        <v>ASOK</v>
      </c>
      <c r="AW10" s="137" t="str">
        <f t="shared" si="11"/>
        <v/>
      </c>
      <c r="AX10" s="137" t="str">
        <f t="shared" si="12"/>
        <v/>
      </c>
      <c r="AY10" s="138" t="str">
        <f t="shared" si="13"/>
        <v>ASOK</v>
      </c>
      <c r="AZ10" s="138" t="str">
        <f t="shared" si="14"/>
        <v/>
      </c>
      <c r="BA10" s="139" t="str">
        <f t="shared" si="15"/>
        <v/>
      </c>
      <c r="BB10" s="137" t="str">
        <f t="shared" si="16"/>
        <v>ASOK</v>
      </c>
      <c r="BC10" s="137" t="str">
        <f t="shared" si="17"/>
        <v/>
      </c>
      <c r="BD10" s="137" t="str">
        <f t="shared" si="18"/>
        <v/>
      </c>
      <c r="BE10" s="138"/>
      <c r="BF10" s="138"/>
      <c r="BG10" s="138"/>
      <c r="BH10" s="140"/>
      <c r="BI10" s="140"/>
      <c r="BJ10" s="140"/>
      <c r="BK10" s="140"/>
      <c r="BL10" s="140"/>
      <c r="BM10" s="140"/>
      <c r="BN10" s="140"/>
      <c r="BO10" s="140"/>
      <c r="BP10" s="140"/>
      <c r="BQ10" s="140"/>
      <c r="BR10" s="140"/>
      <c r="BS10" s="140"/>
      <c r="BT10" s="140"/>
      <c r="BU10" s="140"/>
      <c r="BV10" s="140"/>
      <c r="BW10" s="140"/>
      <c r="BX10" s="140"/>
      <c r="BY10" s="140"/>
      <c r="BZ10" s="140"/>
      <c r="CA10" s="140"/>
      <c r="CB10" s="140"/>
      <c r="CC10" s="140"/>
      <c r="CD10" s="140"/>
      <c r="CE10" s="140"/>
      <c r="CF10" s="140"/>
      <c r="CG10" s="140"/>
      <c r="CH10" s="140"/>
      <c r="CI10" s="140"/>
      <c r="CJ10" s="140"/>
      <c r="CK10" s="140"/>
      <c r="CL10" s="140"/>
      <c r="CM10" s="140"/>
      <c r="CN10" s="140"/>
      <c r="CO10" s="140"/>
      <c r="CP10" s="140"/>
      <c r="CQ10" s="140"/>
      <c r="CR10" s="140"/>
      <c r="CS10" s="140"/>
      <c r="CT10" s="140"/>
      <c r="CU10" s="140"/>
      <c r="CV10" s="140"/>
      <c r="CW10" s="140"/>
      <c r="CX10" s="140"/>
      <c r="CY10" s="140"/>
      <c r="CZ10" s="140"/>
      <c r="DA10" s="140"/>
      <c r="DB10" s="140"/>
      <c r="DC10" s="140"/>
      <c r="DD10" s="140"/>
      <c r="DE10" s="140"/>
      <c r="DF10" s="140"/>
      <c r="DG10" s="140"/>
      <c r="DH10" s="140"/>
      <c r="DI10" s="140"/>
      <c r="DJ10" s="140"/>
      <c r="DK10" s="140"/>
      <c r="DL10" s="140"/>
      <c r="DM10" s="140"/>
      <c r="DN10" s="140"/>
      <c r="DO10" s="140"/>
      <c r="DP10" s="140"/>
      <c r="DQ10" s="140"/>
      <c r="DR10" s="140"/>
      <c r="DS10" s="140"/>
      <c r="DT10" s="140"/>
      <c r="DU10" s="140"/>
      <c r="DV10" s="140"/>
      <c r="DW10" s="140"/>
      <c r="DX10" s="140"/>
      <c r="DY10" s="140"/>
      <c r="DZ10" s="140"/>
      <c r="EA10" s="140"/>
      <c r="EB10" s="140"/>
      <c r="EC10" s="140"/>
      <c r="ED10" s="140"/>
      <c r="EE10" s="140"/>
      <c r="EF10" s="140"/>
      <c r="EG10" s="140"/>
      <c r="EH10" s="140"/>
      <c r="EI10" s="140"/>
      <c r="EJ10" s="140"/>
      <c r="EK10" s="140"/>
      <c r="EL10" s="140"/>
      <c r="EM10" s="140"/>
      <c r="EN10" s="140"/>
      <c r="EO10" s="140"/>
      <c r="EP10" s="140"/>
      <c r="EQ10" s="140"/>
      <c r="ER10" s="140"/>
      <c r="ES10" s="140"/>
      <c r="ET10" s="140"/>
      <c r="EU10" s="140"/>
      <c r="EV10" s="140"/>
      <c r="EW10" s="140"/>
      <c r="EX10" s="140"/>
      <c r="EY10" s="140"/>
      <c r="EZ10" s="140"/>
      <c r="FA10" s="140"/>
      <c r="FB10" s="140"/>
      <c r="FC10" s="140"/>
      <c r="FD10" s="140"/>
      <c r="FE10" s="140"/>
      <c r="FF10" s="140"/>
      <c r="FG10" s="140"/>
      <c r="FH10" s="140"/>
      <c r="FI10" s="140"/>
      <c r="FJ10" s="140"/>
    </row>
    <row r="11" spans="1:166" s="140" customFormat="1" ht="20.100000000000001" customHeight="1">
      <c r="A11" s="116" t="s">
        <v>23</v>
      </c>
      <c r="B11" s="186"/>
      <c r="C11" s="195" t="str">
        <f>IF(B11&lt;&gt;"",VLOOKUP(B11,Clients!A:B,2,FALSE),"")</f>
        <v/>
      </c>
      <c r="D11" s="115"/>
      <c r="E11" s="200" t="s">
        <v>19</v>
      </c>
      <c r="F11" s="115"/>
      <c r="G11" s="117"/>
      <c r="H11" s="118"/>
      <c r="I11" s="119"/>
      <c r="J11" s="120"/>
      <c r="K11" s="117"/>
      <c r="L11" s="121"/>
      <c r="M11" s="122"/>
      <c r="N11" s="124" t="s">
        <v>48</v>
      </c>
      <c r="O11" s="124" t="s">
        <v>48</v>
      </c>
      <c r="P11" s="125" t="str">
        <f t="shared" si="0"/>
        <v>X</v>
      </c>
      <c r="Q11" s="126">
        <v>0.33333333333333331</v>
      </c>
      <c r="R11" s="127"/>
      <c r="S11" s="130"/>
      <c r="T11" s="126">
        <v>0.33333333333333331</v>
      </c>
      <c r="U11" s="129"/>
      <c r="V11" s="130"/>
      <c r="W11" s="131">
        <v>0.33333333333333331</v>
      </c>
      <c r="X11" s="129"/>
      <c r="Y11" s="130"/>
      <c r="Z11" s="132">
        <v>0.33333333333333331</v>
      </c>
      <c r="AA11" s="127"/>
      <c r="AB11" s="130"/>
      <c r="AC11" s="133">
        <v>0.33333333333333331</v>
      </c>
      <c r="AD11" s="127"/>
      <c r="AE11" s="130"/>
      <c r="AF11" s="134">
        <v>0.33333333333333331</v>
      </c>
      <c r="AG11" s="127"/>
      <c r="AH11" s="130"/>
      <c r="AI11" s="143"/>
      <c r="AJ11" s="127"/>
      <c r="AK11" s="130"/>
      <c r="AL11" s="135"/>
      <c r="AM11" s="136" t="str">
        <f t="shared" si="1"/>
        <v>ASOK</v>
      </c>
      <c r="AN11" s="136" t="str">
        <f t="shared" si="2"/>
        <v/>
      </c>
      <c r="AO11" s="136" t="str">
        <f t="shared" si="3"/>
        <v/>
      </c>
      <c r="AP11" s="137" t="str">
        <f t="shared" si="4"/>
        <v>ASOK</v>
      </c>
      <c r="AQ11" s="137" t="str">
        <f t="shared" si="5"/>
        <v/>
      </c>
      <c r="AR11" s="137" t="str">
        <f t="shared" si="6"/>
        <v/>
      </c>
      <c r="AS11" s="138" t="str">
        <f t="shared" si="7"/>
        <v>ASOK</v>
      </c>
      <c r="AT11" s="138" t="str">
        <f t="shared" si="8"/>
        <v/>
      </c>
      <c r="AU11" s="138" t="str">
        <f t="shared" si="9"/>
        <v/>
      </c>
      <c r="AV11" s="137" t="str">
        <f t="shared" si="10"/>
        <v>ASOK</v>
      </c>
      <c r="AW11" s="137" t="str">
        <f t="shared" si="11"/>
        <v/>
      </c>
      <c r="AX11" s="137" t="str">
        <f t="shared" si="12"/>
        <v/>
      </c>
      <c r="AY11" s="138" t="str">
        <f t="shared" si="13"/>
        <v>ASOK</v>
      </c>
      <c r="AZ11" s="138" t="str">
        <f t="shared" si="14"/>
        <v/>
      </c>
      <c r="BA11" s="139" t="str">
        <f t="shared" si="15"/>
        <v/>
      </c>
      <c r="BB11" s="137" t="str">
        <f t="shared" si="16"/>
        <v>ASOK</v>
      </c>
      <c r="BC11" s="137" t="str">
        <f t="shared" si="17"/>
        <v/>
      </c>
      <c r="BD11" s="137" t="str">
        <f t="shared" si="18"/>
        <v/>
      </c>
      <c r="BE11" s="138"/>
      <c r="BF11" s="138"/>
      <c r="BG11" s="138"/>
    </row>
    <row r="12" spans="1:166" s="140" customFormat="1" ht="20.100000000000001" customHeight="1">
      <c r="A12" s="116" t="s">
        <v>23</v>
      </c>
      <c r="B12" s="186"/>
      <c r="C12" s="195" t="str">
        <f>IF(B12&lt;&gt;"",VLOOKUP(B12,Clients!A:B,2,FALSE),"")</f>
        <v/>
      </c>
      <c r="D12" s="115"/>
      <c r="E12" s="200" t="s">
        <v>19</v>
      </c>
      <c r="F12" s="115"/>
      <c r="G12" s="117"/>
      <c r="H12" s="118"/>
      <c r="I12" s="119"/>
      <c r="J12" s="120"/>
      <c r="K12" s="117"/>
      <c r="L12" s="121"/>
      <c r="M12" s="122"/>
      <c r="N12" s="124" t="s">
        <v>48</v>
      </c>
      <c r="O12" s="124" t="s">
        <v>48</v>
      </c>
      <c r="P12" s="125" t="str">
        <f t="shared" si="0"/>
        <v>X</v>
      </c>
      <c r="Q12" s="126">
        <v>0.33333333333333331</v>
      </c>
      <c r="R12" s="127"/>
      <c r="S12" s="130"/>
      <c r="T12" s="126">
        <v>0.33333333333333331</v>
      </c>
      <c r="U12" s="129"/>
      <c r="V12" s="130"/>
      <c r="W12" s="131">
        <v>0.33333333333333331</v>
      </c>
      <c r="X12" s="129"/>
      <c r="Y12" s="130"/>
      <c r="Z12" s="132">
        <v>0.33333333333333331</v>
      </c>
      <c r="AA12" s="127"/>
      <c r="AB12" s="130"/>
      <c r="AC12" s="133">
        <v>0.33333333333333331</v>
      </c>
      <c r="AD12" s="127"/>
      <c r="AE12" s="130"/>
      <c r="AF12" s="134">
        <v>0.33333333333333331</v>
      </c>
      <c r="AG12" s="127"/>
      <c r="AH12" s="130"/>
      <c r="AI12" s="143"/>
      <c r="AJ12" s="127"/>
      <c r="AK12" s="130"/>
      <c r="AL12" s="135"/>
      <c r="AM12" s="136" t="str">
        <f t="shared" si="1"/>
        <v>ASOK</v>
      </c>
      <c r="AN12" s="136" t="str">
        <f t="shared" si="2"/>
        <v/>
      </c>
      <c r="AO12" s="136" t="str">
        <f t="shared" si="3"/>
        <v/>
      </c>
      <c r="AP12" s="137" t="str">
        <f t="shared" si="4"/>
        <v>ASOK</v>
      </c>
      <c r="AQ12" s="137" t="str">
        <f t="shared" si="5"/>
        <v/>
      </c>
      <c r="AR12" s="137" t="str">
        <f t="shared" si="6"/>
        <v/>
      </c>
      <c r="AS12" s="138" t="str">
        <f t="shared" si="7"/>
        <v>ASOK</v>
      </c>
      <c r="AT12" s="138" t="str">
        <f t="shared" si="8"/>
        <v/>
      </c>
      <c r="AU12" s="138" t="str">
        <f t="shared" si="9"/>
        <v/>
      </c>
      <c r="AV12" s="137" t="str">
        <f t="shared" si="10"/>
        <v>ASOK</v>
      </c>
      <c r="AW12" s="137" t="str">
        <f t="shared" si="11"/>
        <v/>
      </c>
      <c r="AX12" s="137" t="str">
        <f t="shared" si="12"/>
        <v/>
      </c>
      <c r="AY12" s="138" t="str">
        <f t="shared" si="13"/>
        <v>ASOK</v>
      </c>
      <c r="AZ12" s="138" t="str">
        <f t="shared" si="14"/>
        <v/>
      </c>
      <c r="BA12" s="139" t="str">
        <f t="shared" si="15"/>
        <v/>
      </c>
      <c r="BB12" s="137" t="str">
        <f t="shared" si="16"/>
        <v>ASOK</v>
      </c>
      <c r="BC12" s="137" t="str">
        <f t="shared" si="17"/>
        <v/>
      </c>
      <c r="BD12" s="137" t="str">
        <f t="shared" si="18"/>
        <v/>
      </c>
      <c r="BE12" s="138"/>
      <c r="BF12" s="138"/>
      <c r="BG12" s="138"/>
      <c r="BH12" s="136"/>
    </row>
    <row r="13" spans="1:166" s="145" customFormat="1" ht="20.100000000000001" customHeight="1">
      <c r="A13" s="116" t="s">
        <v>23</v>
      </c>
      <c r="B13" s="186"/>
      <c r="C13" s="195" t="str">
        <f>IF(B13&lt;&gt;"",VLOOKUP(B13,Clients!A:B,2,FALSE),"")</f>
        <v/>
      </c>
      <c r="D13" s="115"/>
      <c r="E13" s="115" t="s">
        <v>19</v>
      </c>
      <c r="F13" s="115"/>
      <c r="G13" s="117"/>
      <c r="H13" s="118"/>
      <c r="I13" s="119"/>
      <c r="J13" s="120"/>
      <c r="K13" s="117"/>
      <c r="L13" s="121"/>
      <c r="M13" s="122"/>
      <c r="N13" s="124"/>
      <c r="O13" s="124" t="s">
        <v>48</v>
      </c>
      <c r="P13" s="125" t="str">
        <f t="shared" si="0"/>
        <v>X</v>
      </c>
      <c r="Q13" s="126">
        <v>0.33333333333333331</v>
      </c>
      <c r="R13" s="127"/>
      <c r="S13" s="130"/>
      <c r="T13" s="126">
        <v>0.33333333333333331</v>
      </c>
      <c r="U13" s="129"/>
      <c r="V13" s="130"/>
      <c r="W13" s="131">
        <v>0.33333333333333331</v>
      </c>
      <c r="X13" s="129"/>
      <c r="Y13" s="130"/>
      <c r="Z13" s="132">
        <v>0.33333333333333331</v>
      </c>
      <c r="AA13" s="127"/>
      <c r="AB13" s="130"/>
      <c r="AC13" s="133">
        <v>0.33333333333333331</v>
      </c>
      <c r="AD13" s="127"/>
      <c r="AE13" s="130"/>
      <c r="AF13" s="134">
        <v>0.33333333333333331</v>
      </c>
      <c r="AG13" s="127"/>
      <c r="AH13" s="130"/>
      <c r="AI13" s="143"/>
      <c r="AJ13" s="127"/>
      <c r="AK13" s="130"/>
      <c r="AL13" s="135"/>
      <c r="AM13" s="136" t="str">
        <f t="shared" si="1"/>
        <v>ASOK</v>
      </c>
      <c r="AN13" s="136" t="str">
        <f t="shared" si="2"/>
        <v/>
      </c>
      <c r="AO13" s="136" t="str">
        <f t="shared" si="3"/>
        <v/>
      </c>
      <c r="AP13" s="137" t="str">
        <f t="shared" si="4"/>
        <v>ASOK</v>
      </c>
      <c r="AQ13" s="137" t="str">
        <f t="shared" si="5"/>
        <v/>
      </c>
      <c r="AR13" s="137" t="str">
        <f t="shared" si="6"/>
        <v/>
      </c>
      <c r="AS13" s="138" t="str">
        <f t="shared" si="7"/>
        <v>ASOK</v>
      </c>
      <c r="AT13" s="138" t="str">
        <f t="shared" si="8"/>
        <v/>
      </c>
      <c r="AU13" s="138" t="str">
        <f t="shared" si="9"/>
        <v/>
      </c>
      <c r="AV13" s="137" t="str">
        <f t="shared" si="10"/>
        <v>ASOK</v>
      </c>
      <c r="AW13" s="137" t="str">
        <f t="shared" si="11"/>
        <v/>
      </c>
      <c r="AX13" s="137" t="str">
        <f t="shared" si="12"/>
        <v/>
      </c>
      <c r="AY13" s="138" t="str">
        <f t="shared" si="13"/>
        <v>ASOK</v>
      </c>
      <c r="AZ13" s="138" t="str">
        <f t="shared" si="14"/>
        <v/>
      </c>
      <c r="BA13" s="139" t="str">
        <f t="shared" si="15"/>
        <v/>
      </c>
      <c r="BB13" s="137" t="str">
        <f t="shared" si="16"/>
        <v>ASOK</v>
      </c>
      <c r="BC13" s="137" t="str">
        <f t="shared" si="17"/>
        <v/>
      </c>
      <c r="BD13" s="137" t="str">
        <f t="shared" si="18"/>
        <v/>
      </c>
      <c r="BE13" s="138"/>
      <c r="BF13" s="138"/>
      <c r="BG13" s="138"/>
      <c r="BH13" s="140"/>
      <c r="BI13" s="140"/>
      <c r="BJ13" s="140"/>
      <c r="BK13" s="140"/>
      <c r="BL13" s="140"/>
      <c r="BM13" s="140"/>
      <c r="BN13" s="140"/>
      <c r="BO13" s="140"/>
      <c r="BP13" s="140"/>
      <c r="BQ13" s="140"/>
      <c r="BR13" s="140"/>
      <c r="BS13" s="140"/>
      <c r="BT13" s="140"/>
      <c r="BU13" s="140"/>
      <c r="BV13" s="140"/>
      <c r="BW13" s="140"/>
      <c r="BX13" s="140"/>
      <c r="BY13" s="140"/>
      <c r="BZ13" s="140"/>
      <c r="CA13" s="140"/>
      <c r="CB13" s="140"/>
      <c r="CC13" s="140"/>
      <c r="CD13" s="140"/>
      <c r="CE13" s="140"/>
      <c r="CF13" s="140"/>
      <c r="CG13" s="140"/>
      <c r="CH13" s="140"/>
      <c r="CI13" s="140"/>
      <c r="CJ13" s="140"/>
      <c r="CK13" s="140"/>
      <c r="CL13" s="140"/>
      <c r="CM13" s="140"/>
      <c r="CN13" s="140"/>
      <c r="CO13" s="140"/>
      <c r="CP13" s="140"/>
      <c r="CQ13" s="140"/>
      <c r="CR13" s="140"/>
      <c r="CS13" s="140"/>
      <c r="CT13" s="140"/>
      <c r="CU13" s="140"/>
      <c r="CV13" s="140"/>
      <c r="CW13" s="140"/>
      <c r="CX13" s="140"/>
      <c r="CY13" s="140"/>
      <c r="CZ13" s="140"/>
      <c r="DA13" s="140"/>
      <c r="DB13" s="140"/>
      <c r="DC13" s="140"/>
      <c r="DD13" s="140"/>
      <c r="DE13" s="140"/>
      <c r="DF13" s="140"/>
      <c r="DG13" s="140"/>
      <c r="DH13" s="140"/>
      <c r="DI13" s="140"/>
      <c r="DJ13" s="140"/>
      <c r="DK13" s="140"/>
      <c r="DL13" s="140"/>
      <c r="DM13" s="140"/>
      <c r="DN13" s="140"/>
      <c r="DO13" s="140"/>
      <c r="DP13" s="140"/>
      <c r="DQ13" s="140"/>
      <c r="DR13" s="140"/>
      <c r="DS13" s="140"/>
      <c r="DT13" s="140"/>
      <c r="DU13" s="140"/>
      <c r="DV13" s="140"/>
      <c r="DW13" s="140"/>
      <c r="DX13" s="140"/>
      <c r="DY13" s="140"/>
      <c r="DZ13" s="140"/>
      <c r="EA13" s="140"/>
      <c r="EB13" s="140"/>
      <c r="EC13" s="140"/>
      <c r="ED13" s="140"/>
      <c r="EE13" s="140"/>
      <c r="EF13" s="140"/>
      <c r="EG13" s="140"/>
      <c r="EH13" s="140"/>
      <c r="EI13" s="140"/>
      <c r="EJ13" s="140"/>
      <c r="EK13" s="140"/>
      <c r="EL13" s="140"/>
      <c r="EM13" s="140"/>
      <c r="EN13" s="140"/>
      <c r="EO13" s="140"/>
      <c r="EP13" s="140"/>
      <c r="EQ13" s="140"/>
      <c r="ER13" s="140"/>
      <c r="ES13" s="140"/>
      <c r="ET13" s="140"/>
      <c r="EU13" s="140"/>
      <c r="EV13" s="140"/>
      <c r="EW13" s="140"/>
      <c r="EX13" s="140"/>
      <c r="EY13" s="140"/>
      <c r="EZ13" s="140"/>
      <c r="FA13" s="140"/>
      <c r="FB13" s="140"/>
      <c r="FC13" s="140"/>
      <c r="FD13" s="140"/>
      <c r="FE13" s="140"/>
      <c r="FF13" s="140"/>
      <c r="FG13" s="140"/>
      <c r="FH13" s="140"/>
      <c r="FI13" s="140"/>
      <c r="FJ13" s="140"/>
    </row>
    <row r="14" spans="1:166" s="140" customFormat="1" ht="20.100000000000001" customHeight="1">
      <c r="A14" s="116" t="s">
        <v>23</v>
      </c>
      <c r="B14" s="186"/>
      <c r="C14" s="195" t="str">
        <f>IF(B14&lt;&gt;"",VLOOKUP(B14,Clients!A:B,2,FALSE),"")</f>
        <v/>
      </c>
      <c r="D14" s="115"/>
      <c r="E14" s="200" t="s">
        <v>19</v>
      </c>
      <c r="F14" s="115"/>
      <c r="G14" s="117"/>
      <c r="H14" s="118"/>
      <c r="I14" s="119"/>
      <c r="J14" s="120"/>
      <c r="K14" s="117"/>
      <c r="L14" s="121"/>
      <c r="M14" s="146"/>
      <c r="N14" s="124" t="s">
        <v>48</v>
      </c>
      <c r="O14" s="124" t="s">
        <v>48</v>
      </c>
      <c r="P14" s="125" t="str">
        <f t="shared" si="0"/>
        <v>X</v>
      </c>
      <c r="Q14" s="126">
        <v>0.33333333333333331</v>
      </c>
      <c r="R14" s="127"/>
      <c r="S14" s="130"/>
      <c r="T14" s="126">
        <v>0.33333333333333331</v>
      </c>
      <c r="U14" s="129"/>
      <c r="V14" s="130"/>
      <c r="W14" s="131">
        <v>0.33333333333333331</v>
      </c>
      <c r="X14" s="129"/>
      <c r="Y14" s="130"/>
      <c r="Z14" s="132">
        <v>0.33333333333333331</v>
      </c>
      <c r="AA14" s="127"/>
      <c r="AB14" s="130"/>
      <c r="AC14" s="133">
        <v>0.33333333333333331</v>
      </c>
      <c r="AD14" s="127"/>
      <c r="AE14" s="130"/>
      <c r="AF14" s="134">
        <v>0.33333333333333331</v>
      </c>
      <c r="AG14" s="127"/>
      <c r="AH14" s="130"/>
      <c r="AI14" s="143"/>
      <c r="AJ14" s="127"/>
      <c r="AK14" s="130"/>
      <c r="AL14" s="135"/>
      <c r="AM14" s="136" t="str">
        <f t="shared" si="1"/>
        <v>ASOK</v>
      </c>
      <c r="AN14" s="136" t="str">
        <f t="shared" si="2"/>
        <v/>
      </c>
      <c r="AO14" s="136" t="str">
        <f t="shared" si="3"/>
        <v/>
      </c>
      <c r="AP14" s="137" t="str">
        <f t="shared" si="4"/>
        <v>ASOK</v>
      </c>
      <c r="AQ14" s="137" t="str">
        <f t="shared" si="5"/>
        <v/>
      </c>
      <c r="AR14" s="137" t="str">
        <f t="shared" si="6"/>
        <v/>
      </c>
      <c r="AS14" s="138" t="str">
        <f t="shared" si="7"/>
        <v>ASOK</v>
      </c>
      <c r="AT14" s="138" t="str">
        <f t="shared" si="8"/>
        <v/>
      </c>
      <c r="AU14" s="138" t="str">
        <f t="shared" si="9"/>
        <v/>
      </c>
      <c r="AV14" s="137" t="str">
        <f t="shared" si="10"/>
        <v>ASOK</v>
      </c>
      <c r="AW14" s="137" t="str">
        <f t="shared" si="11"/>
        <v/>
      </c>
      <c r="AX14" s="137" t="str">
        <f t="shared" si="12"/>
        <v/>
      </c>
      <c r="AY14" s="138" t="str">
        <f t="shared" si="13"/>
        <v>ASOK</v>
      </c>
      <c r="AZ14" s="138" t="str">
        <f t="shared" si="14"/>
        <v/>
      </c>
      <c r="BA14" s="139" t="str">
        <f t="shared" si="15"/>
        <v/>
      </c>
      <c r="BB14" s="137" t="str">
        <f t="shared" si="16"/>
        <v>ASOK</v>
      </c>
      <c r="BC14" s="137" t="str">
        <f t="shared" si="17"/>
        <v/>
      </c>
      <c r="BD14" s="137" t="str">
        <f t="shared" si="18"/>
        <v/>
      </c>
      <c r="BE14" s="138"/>
      <c r="BF14" s="138"/>
      <c r="BG14" s="138"/>
    </row>
    <row r="15" spans="1:166" s="148" customFormat="1" ht="20.100000000000001" customHeight="1">
      <c r="A15" s="116" t="s">
        <v>23</v>
      </c>
      <c r="B15" s="186"/>
      <c r="C15" s="195" t="str">
        <f>IF(B15&lt;&gt;"",VLOOKUP(B15,Clients!A:B,2,FALSE),"")</f>
        <v/>
      </c>
      <c r="D15" s="115"/>
      <c r="E15" s="200" t="s">
        <v>19</v>
      </c>
      <c r="F15" s="115"/>
      <c r="G15" s="117"/>
      <c r="H15" s="118"/>
      <c r="I15" s="119"/>
      <c r="J15" s="120"/>
      <c r="K15" s="117"/>
      <c r="L15" s="121"/>
      <c r="M15" s="147"/>
      <c r="N15" s="124" t="s">
        <v>48</v>
      </c>
      <c r="O15" s="124" t="s">
        <v>48</v>
      </c>
      <c r="P15" s="125" t="str">
        <f t="shared" si="0"/>
        <v>X</v>
      </c>
      <c r="Q15" s="126">
        <v>0.33333333333333331</v>
      </c>
      <c r="R15" s="127"/>
      <c r="S15" s="130"/>
      <c r="T15" s="126">
        <v>0.33333333333333331</v>
      </c>
      <c r="U15" s="129"/>
      <c r="V15" s="130"/>
      <c r="W15" s="131">
        <v>0.33333333333333331</v>
      </c>
      <c r="X15" s="129"/>
      <c r="Y15" s="130"/>
      <c r="Z15" s="132">
        <v>0.33333333333333331</v>
      </c>
      <c r="AA15" s="127"/>
      <c r="AB15" s="130"/>
      <c r="AC15" s="133">
        <v>0.33333333333333331</v>
      </c>
      <c r="AD15" s="127"/>
      <c r="AE15" s="130"/>
      <c r="AF15" s="134">
        <v>0.33333333333333331</v>
      </c>
      <c r="AG15" s="127"/>
      <c r="AH15" s="130"/>
      <c r="AI15" s="143"/>
      <c r="AJ15" s="127"/>
      <c r="AK15" s="130"/>
      <c r="AL15" s="135"/>
      <c r="AM15" s="136" t="str">
        <f t="shared" si="1"/>
        <v>ASOK</v>
      </c>
      <c r="AN15" s="136" t="str">
        <f t="shared" si="2"/>
        <v/>
      </c>
      <c r="AO15" s="136" t="str">
        <f t="shared" si="3"/>
        <v/>
      </c>
      <c r="AP15" s="137" t="str">
        <f t="shared" si="4"/>
        <v>ASOK</v>
      </c>
      <c r="AQ15" s="137" t="str">
        <f t="shared" si="5"/>
        <v/>
      </c>
      <c r="AR15" s="137" t="str">
        <f t="shared" si="6"/>
        <v/>
      </c>
      <c r="AS15" s="138" t="str">
        <f t="shared" si="7"/>
        <v>ASOK</v>
      </c>
      <c r="AT15" s="138" t="str">
        <f t="shared" si="8"/>
        <v/>
      </c>
      <c r="AU15" s="138" t="str">
        <f t="shared" si="9"/>
        <v/>
      </c>
      <c r="AV15" s="137" t="str">
        <f t="shared" si="10"/>
        <v>ASOK</v>
      </c>
      <c r="AW15" s="137" t="str">
        <f t="shared" si="11"/>
        <v/>
      </c>
      <c r="AX15" s="137" t="str">
        <f t="shared" si="12"/>
        <v/>
      </c>
      <c r="AY15" s="138" t="str">
        <f t="shared" si="13"/>
        <v>ASOK</v>
      </c>
      <c r="AZ15" s="138" t="str">
        <f t="shared" si="14"/>
        <v/>
      </c>
      <c r="BA15" s="139" t="str">
        <f t="shared" si="15"/>
        <v/>
      </c>
      <c r="BB15" s="137" t="str">
        <f t="shared" si="16"/>
        <v>ASOK</v>
      </c>
      <c r="BC15" s="137" t="str">
        <f t="shared" si="17"/>
        <v/>
      </c>
      <c r="BD15" s="137" t="str">
        <f t="shared" si="18"/>
        <v/>
      </c>
      <c r="BE15" s="138"/>
      <c r="BF15" s="138"/>
      <c r="BG15" s="138"/>
      <c r="BH15" s="140"/>
      <c r="BI15" s="140"/>
      <c r="BJ15" s="140"/>
      <c r="BK15" s="140"/>
      <c r="BL15" s="140"/>
      <c r="BM15" s="140"/>
      <c r="BN15" s="140"/>
      <c r="BO15" s="140"/>
      <c r="BP15" s="140"/>
      <c r="BQ15" s="140"/>
      <c r="BR15" s="140"/>
      <c r="BS15" s="140"/>
      <c r="BT15" s="140"/>
      <c r="BU15" s="140"/>
      <c r="BV15" s="140"/>
      <c r="BW15" s="140"/>
      <c r="BX15" s="140"/>
      <c r="BY15" s="140"/>
      <c r="BZ15" s="140"/>
      <c r="CA15" s="140"/>
      <c r="CB15" s="140"/>
      <c r="CC15" s="140"/>
      <c r="CD15" s="140"/>
      <c r="CE15" s="140"/>
      <c r="CF15" s="140"/>
      <c r="CG15" s="140"/>
      <c r="CH15" s="140"/>
      <c r="CI15" s="140"/>
      <c r="CJ15" s="140"/>
      <c r="CK15" s="140"/>
      <c r="CL15" s="140"/>
      <c r="CM15" s="140"/>
      <c r="CN15" s="140"/>
      <c r="CO15" s="140"/>
      <c r="CP15" s="140"/>
      <c r="CQ15" s="140"/>
      <c r="CR15" s="140"/>
      <c r="CS15" s="140"/>
      <c r="CT15" s="140"/>
      <c r="CU15" s="140"/>
      <c r="CV15" s="140"/>
      <c r="CW15" s="140"/>
      <c r="CX15" s="140"/>
      <c r="CY15" s="140"/>
      <c r="CZ15" s="140"/>
      <c r="DA15" s="140"/>
      <c r="DB15" s="140"/>
      <c r="DC15" s="140"/>
      <c r="DD15" s="140"/>
      <c r="DE15" s="140"/>
      <c r="DF15" s="140"/>
      <c r="DG15" s="140"/>
      <c r="DH15" s="140"/>
      <c r="DI15" s="140"/>
      <c r="DJ15" s="140"/>
      <c r="DK15" s="140"/>
      <c r="DL15" s="140"/>
      <c r="DM15" s="140"/>
      <c r="DN15" s="140"/>
      <c r="DO15" s="140"/>
      <c r="DP15" s="140"/>
      <c r="DQ15" s="140"/>
      <c r="DR15" s="140"/>
      <c r="DS15" s="140"/>
      <c r="DT15" s="140"/>
      <c r="DU15" s="140"/>
      <c r="DV15" s="140"/>
      <c r="DW15" s="140"/>
      <c r="DX15" s="140"/>
      <c r="DY15" s="140"/>
      <c r="DZ15" s="140"/>
      <c r="EA15" s="140"/>
      <c r="EB15" s="140"/>
      <c r="EC15" s="140"/>
      <c r="ED15" s="140"/>
      <c r="EE15" s="140"/>
      <c r="EF15" s="140"/>
      <c r="EG15" s="140"/>
      <c r="EH15" s="140"/>
      <c r="EI15" s="140"/>
      <c r="EJ15" s="140"/>
      <c r="EK15" s="140"/>
      <c r="EL15" s="140"/>
      <c r="EM15" s="140"/>
      <c r="EN15" s="140"/>
      <c r="EO15" s="140"/>
      <c r="EP15" s="140"/>
      <c r="EQ15" s="140"/>
      <c r="ER15" s="140"/>
      <c r="ES15" s="140"/>
      <c r="ET15" s="140"/>
      <c r="EU15" s="140"/>
      <c r="EV15" s="140"/>
      <c r="EW15" s="140"/>
      <c r="EX15" s="140"/>
      <c r="EY15" s="140"/>
      <c r="EZ15" s="140"/>
      <c r="FA15" s="140"/>
      <c r="FB15" s="140"/>
      <c r="FC15" s="140"/>
      <c r="FD15" s="140"/>
      <c r="FE15" s="140"/>
      <c r="FF15" s="140"/>
      <c r="FG15" s="140"/>
      <c r="FH15" s="140"/>
      <c r="FI15" s="140"/>
      <c r="FJ15" s="140"/>
    </row>
    <row r="16" spans="1:166" s="140" customFormat="1" ht="20.100000000000001" customHeight="1">
      <c r="A16" s="116" t="s">
        <v>23</v>
      </c>
      <c r="B16" s="186"/>
      <c r="C16" s="195" t="str">
        <f>IF(B16&lt;&gt;"",VLOOKUP(B16,Clients!A:B,2,FALSE),"")</f>
        <v/>
      </c>
      <c r="D16" s="115"/>
      <c r="E16" s="115" t="s">
        <v>19</v>
      </c>
      <c r="F16" s="115"/>
      <c r="G16" s="117"/>
      <c r="H16" s="118"/>
      <c r="I16" s="119"/>
      <c r="J16" s="120"/>
      <c r="K16" s="117"/>
      <c r="L16" s="121"/>
      <c r="M16" s="122"/>
      <c r="N16" s="124"/>
      <c r="O16" s="124" t="s">
        <v>48</v>
      </c>
      <c r="P16" s="125" t="str">
        <f t="shared" si="0"/>
        <v>X</v>
      </c>
      <c r="Q16" s="126">
        <v>0.33333333333333331</v>
      </c>
      <c r="R16" s="127"/>
      <c r="S16" s="130"/>
      <c r="T16" s="126">
        <v>0.33333333333333331</v>
      </c>
      <c r="U16" s="129"/>
      <c r="V16" s="130"/>
      <c r="W16" s="131">
        <v>0.33333333333333331</v>
      </c>
      <c r="X16" s="129"/>
      <c r="Y16" s="130"/>
      <c r="Z16" s="132">
        <v>0.33333333333333331</v>
      </c>
      <c r="AA16" s="127"/>
      <c r="AB16" s="130"/>
      <c r="AC16" s="133">
        <v>0.33333333333333331</v>
      </c>
      <c r="AD16" s="127"/>
      <c r="AE16" s="130"/>
      <c r="AF16" s="134">
        <v>0.33333333333333331</v>
      </c>
      <c r="AG16" s="127"/>
      <c r="AH16" s="130"/>
      <c r="AI16" s="143"/>
      <c r="AJ16" s="127"/>
      <c r="AK16" s="130"/>
      <c r="AL16" s="135"/>
      <c r="AM16" s="136" t="str">
        <f t="shared" si="1"/>
        <v>ASOK</v>
      </c>
      <c r="AN16" s="136" t="str">
        <f t="shared" si="2"/>
        <v/>
      </c>
      <c r="AO16" s="136" t="str">
        <f t="shared" si="3"/>
        <v/>
      </c>
      <c r="AP16" s="137" t="str">
        <f t="shared" si="4"/>
        <v>ASOK</v>
      </c>
      <c r="AQ16" s="137" t="str">
        <f t="shared" si="5"/>
        <v/>
      </c>
      <c r="AR16" s="137" t="str">
        <f t="shared" si="6"/>
        <v/>
      </c>
      <c r="AS16" s="138" t="str">
        <f t="shared" si="7"/>
        <v>ASOK</v>
      </c>
      <c r="AT16" s="138" t="str">
        <f t="shared" si="8"/>
        <v/>
      </c>
      <c r="AU16" s="138" t="str">
        <f t="shared" si="9"/>
        <v/>
      </c>
      <c r="AV16" s="137" t="str">
        <f t="shared" si="10"/>
        <v>ASOK</v>
      </c>
      <c r="AW16" s="137" t="str">
        <f t="shared" si="11"/>
        <v/>
      </c>
      <c r="AX16" s="137" t="str">
        <f t="shared" si="12"/>
        <v/>
      </c>
      <c r="AY16" s="138" t="str">
        <f t="shared" si="13"/>
        <v>ASOK</v>
      </c>
      <c r="AZ16" s="138" t="str">
        <f t="shared" si="14"/>
        <v/>
      </c>
      <c r="BA16" s="139" t="str">
        <f t="shared" si="15"/>
        <v/>
      </c>
      <c r="BB16" s="137" t="str">
        <f t="shared" si="16"/>
        <v>ASOK</v>
      </c>
      <c r="BC16" s="137" t="str">
        <f t="shared" si="17"/>
        <v/>
      </c>
      <c r="BD16" s="137" t="str">
        <f t="shared" si="18"/>
        <v/>
      </c>
      <c r="BE16" s="138"/>
      <c r="BF16" s="138"/>
      <c r="BG16" s="138"/>
    </row>
    <row r="17" spans="1:166" s="140" customFormat="1" ht="20.100000000000001" customHeight="1">
      <c r="A17" s="116" t="s">
        <v>23</v>
      </c>
      <c r="B17" s="186"/>
      <c r="C17" s="195" t="str">
        <f>IF(B17&lt;&gt;"",VLOOKUP(B17,Clients!A:B,2,FALSE),"")</f>
        <v/>
      </c>
      <c r="D17" s="115"/>
      <c r="E17" s="115" t="s">
        <v>19</v>
      </c>
      <c r="F17" s="115"/>
      <c r="G17" s="117"/>
      <c r="H17" s="118"/>
      <c r="I17" s="119"/>
      <c r="J17" s="120"/>
      <c r="K17" s="117"/>
      <c r="L17" s="121"/>
      <c r="M17" s="122"/>
      <c r="N17" s="124"/>
      <c r="O17" s="124" t="s">
        <v>48</v>
      </c>
      <c r="P17" s="125" t="str">
        <f t="shared" si="0"/>
        <v>X</v>
      </c>
      <c r="Q17" s="126">
        <v>0.33333333333333331</v>
      </c>
      <c r="R17" s="127"/>
      <c r="S17" s="130"/>
      <c r="T17" s="126">
        <v>0.33333333333333331</v>
      </c>
      <c r="U17" s="129"/>
      <c r="V17" s="130"/>
      <c r="W17" s="131">
        <v>0.33333333333333331</v>
      </c>
      <c r="X17" s="129"/>
      <c r="Y17" s="130"/>
      <c r="Z17" s="132">
        <v>0.33333333333333331</v>
      </c>
      <c r="AA17" s="127"/>
      <c r="AB17" s="130"/>
      <c r="AC17" s="133">
        <v>0.33333333333333331</v>
      </c>
      <c r="AD17" s="127"/>
      <c r="AE17" s="130"/>
      <c r="AF17" s="134">
        <v>0.33333333333333331</v>
      </c>
      <c r="AG17" s="127"/>
      <c r="AH17" s="130"/>
      <c r="AI17" s="143"/>
      <c r="AJ17" s="127"/>
      <c r="AK17" s="130"/>
      <c r="AL17" s="135"/>
      <c r="AM17" s="136" t="str">
        <f t="shared" si="1"/>
        <v>ASOK</v>
      </c>
      <c r="AN17" s="136" t="str">
        <f t="shared" si="2"/>
        <v/>
      </c>
      <c r="AO17" s="136" t="str">
        <f t="shared" si="3"/>
        <v/>
      </c>
      <c r="AP17" s="137" t="str">
        <f t="shared" si="4"/>
        <v>ASOK</v>
      </c>
      <c r="AQ17" s="137" t="str">
        <f t="shared" si="5"/>
        <v/>
      </c>
      <c r="AR17" s="137" t="str">
        <f t="shared" si="6"/>
        <v/>
      </c>
      <c r="AS17" s="138" t="str">
        <f t="shared" si="7"/>
        <v>ASOK</v>
      </c>
      <c r="AT17" s="138" t="str">
        <f t="shared" si="8"/>
        <v/>
      </c>
      <c r="AU17" s="138" t="str">
        <f t="shared" si="9"/>
        <v/>
      </c>
      <c r="AV17" s="137" t="str">
        <f t="shared" si="10"/>
        <v>ASOK</v>
      </c>
      <c r="AW17" s="137" t="str">
        <f t="shared" si="11"/>
        <v/>
      </c>
      <c r="AX17" s="137" t="str">
        <f t="shared" si="12"/>
        <v/>
      </c>
      <c r="AY17" s="138" t="str">
        <f t="shared" si="13"/>
        <v>ASOK</v>
      </c>
      <c r="AZ17" s="138" t="str">
        <f t="shared" si="14"/>
        <v/>
      </c>
      <c r="BA17" s="139" t="str">
        <f t="shared" si="15"/>
        <v/>
      </c>
      <c r="BB17" s="137" t="str">
        <f t="shared" si="16"/>
        <v>ASOK</v>
      </c>
      <c r="BC17" s="137" t="str">
        <f t="shared" si="17"/>
        <v/>
      </c>
      <c r="BD17" s="137" t="str">
        <f t="shared" si="18"/>
        <v/>
      </c>
      <c r="BE17" s="138"/>
      <c r="BF17" s="138"/>
      <c r="BG17" s="138"/>
    </row>
    <row r="18" spans="1:166" s="140" customFormat="1" ht="20.100000000000001" customHeight="1">
      <c r="A18" s="116" t="s">
        <v>23</v>
      </c>
      <c r="B18" s="186"/>
      <c r="C18" s="195" t="str">
        <f>IF(B18&lt;&gt;"",VLOOKUP(B18,Clients!A:B,2,FALSE),"")</f>
        <v/>
      </c>
      <c r="D18" s="115"/>
      <c r="E18" s="200" t="s">
        <v>19</v>
      </c>
      <c r="F18" s="149"/>
      <c r="G18" s="117"/>
      <c r="H18" s="118"/>
      <c r="I18" s="119"/>
      <c r="J18" s="120"/>
      <c r="K18" s="150"/>
      <c r="L18" s="121"/>
      <c r="M18" s="122"/>
      <c r="N18" s="124" t="s">
        <v>48</v>
      </c>
      <c r="O18" s="124" t="s">
        <v>48</v>
      </c>
      <c r="P18" s="125" t="str">
        <f t="shared" si="0"/>
        <v>X</v>
      </c>
      <c r="Q18" s="126">
        <v>0.33333333333333331</v>
      </c>
      <c r="R18" s="127"/>
      <c r="S18" s="130"/>
      <c r="T18" s="126">
        <v>0.33333333333333331</v>
      </c>
      <c r="U18" s="129"/>
      <c r="V18" s="130"/>
      <c r="W18" s="131">
        <v>0.33333333333333331</v>
      </c>
      <c r="X18" s="129"/>
      <c r="Y18" s="130"/>
      <c r="Z18" s="132">
        <v>0.33333333333333331</v>
      </c>
      <c r="AA18" s="127"/>
      <c r="AB18" s="130"/>
      <c r="AC18" s="133">
        <v>0.33333333333333331</v>
      </c>
      <c r="AD18" s="127"/>
      <c r="AE18" s="130"/>
      <c r="AF18" s="134">
        <v>0.33333333333333331</v>
      </c>
      <c r="AG18" s="127"/>
      <c r="AH18" s="130"/>
      <c r="AI18" s="143"/>
      <c r="AJ18" s="127"/>
      <c r="AK18" s="130"/>
      <c r="AL18" s="135"/>
      <c r="AM18" s="136" t="str">
        <f t="shared" si="1"/>
        <v>ASOK</v>
      </c>
      <c r="AN18" s="136" t="str">
        <f t="shared" si="2"/>
        <v/>
      </c>
      <c r="AO18" s="136" t="str">
        <f t="shared" si="3"/>
        <v/>
      </c>
      <c r="AP18" s="137" t="str">
        <f t="shared" si="4"/>
        <v>ASOK</v>
      </c>
      <c r="AQ18" s="137" t="str">
        <f t="shared" si="5"/>
        <v/>
      </c>
      <c r="AR18" s="137" t="str">
        <f t="shared" si="6"/>
        <v/>
      </c>
      <c r="AS18" s="138" t="str">
        <f t="shared" si="7"/>
        <v>ASOK</v>
      </c>
      <c r="AT18" s="138" t="str">
        <f t="shared" si="8"/>
        <v/>
      </c>
      <c r="AU18" s="138" t="str">
        <f t="shared" si="9"/>
        <v/>
      </c>
      <c r="AV18" s="137" t="str">
        <f t="shared" si="10"/>
        <v>ASOK</v>
      </c>
      <c r="AW18" s="137" t="str">
        <f t="shared" si="11"/>
        <v/>
      </c>
      <c r="AX18" s="137" t="str">
        <f t="shared" si="12"/>
        <v/>
      </c>
      <c r="AY18" s="138" t="str">
        <f t="shared" si="13"/>
        <v>ASOK</v>
      </c>
      <c r="AZ18" s="138" t="str">
        <f t="shared" si="14"/>
        <v/>
      </c>
      <c r="BA18" s="139" t="str">
        <f t="shared" si="15"/>
        <v/>
      </c>
      <c r="BB18" s="137" t="str">
        <f t="shared" si="16"/>
        <v>ASOK</v>
      </c>
      <c r="BC18" s="137" t="str">
        <f t="shared" si="17"/>
        <v/>
      </c>
      <c r="BD18" s="137" t="str">
        <f t="shared" si="18"/>
        <v/>
      </c>
      <c r="BE18" s="138"/>
      <c r="BF18" s="138"/>
      <c r="BG18" s="138"/>
    </row>
    <row r="19" spans="1:166" s="148" customFormat="1" ht="20.100000000000001" customHeight="1">
      <c r="A19" s="116" t="s">
        <v>23</v>
      </c>
      <c r="B19" s="186"/>
      <c r="C19" s="195" t="str">
        <f>IF(B19&lt;&gt;"",VLOOKUP(B19,Clients!A:B,2,FALSE),"")</f>
        <v/>
      </c>
      <c r="D19" s="115"/>
      <c r="E19" s="200" t="s">
        <v>19</v>
      </c>
      <c r="F19" s="115"/>
      <c r="G19" s="117"/>
      <c r="H19" s="118"/>
      <c r="I19" s="119"/>
      <c r="J19" s="120"/>
      <c r="K19" s="150"/>
      <c r="L19" s="121"/>
      <c r="M19" s="146"/>
      <c r="N19" s="124"/>
      <c r="O19" s="124" t="s">
        <v>48</v>
      </c>
      <c r="P19" s="125" t="str">
        <f t="shared" si="0"/>
        <v>X</v>
      </c>
      <c r="Q19" s="126">
        <v>0.33333333333333331</v>
      </c>
      <c r="R19" s="127"/>
      <c r="S19" s="130"/>
      <c r="T19" s="126">
        <v>0.33333333333333331</v>
      </c>
      <c r="U19" s="129"/>
      <c r="V19" s="130"/>
      <c r="W19" s="131">
        <v>0.33333333333333331</v>
      </c>
      <c r="X19" s="129"/>
      <c r="Y19" s="130"/>
      <c r="Z19" s="132">
        <v>0.33333333333333331</v>
      </c>
      <c r="AA19" s="127"/>
      <c r="AB19" s="130"/>
      <c r="AC19" s="133">
        <v>0.33333333333333331</v>
      </c>
      <c r="AD19" s="127"/>
      <c r="AE19" s="130"/>
      <c r="AF19" s="134">
        <v>0.33333333333333331</v>
      </c>
      <c r="AG19" s="127"/>
      <c r="AH19" s="130"/>
      <c r="AI19" s="143"/>
      <c r="AJ19" s="127"/>
      <c r="AK19" s="130"/>
      <c r="AL19" s="135"/>
      <c r="AM19" s="136" t="str">
        <f t="shared" si="1"/>
        <v>ASOK</v>
      </c>
      <c r="AN19" s="136" t="str">
        <f t="shared" si="2"/>
        <v/>
      </c>
      <c r="AO19" s="136" t="str">
        <f t="shared" si="3"/>
        <v/>
      </c>
      <c r="AP19" s="137" t="str">
        <f t="shared" si="4"/>
        <v>ASOK</v>
      </c>
      <c r="AQ19" s="137" t="str">
        <f t="shared" si="5"/>
        <v/>
      </c>
      <c r="AR19" s="137" t="str">
        <f t="shared" si="6"/>
        <v/>
      </c>
      <c r="AS19" s="138" t="str">
        <f t="shared" si="7"/>
        <v>ASOK</v>
      </c>
      <c r="AT19" s="138" t="str">
        <f t="shared" si="8"/>
        <v/>
      </c>
      <c r="AU19" s="138" t="str">
        <f t="shared" si="9"/>
        <v/>
      </c>
      <c r="AV19" s="137" t="str">
        <f t="shared" si="10"/>
        <v>ASOK</v>
      </c>
      <c r="AW19" s="137" t="str">
        <f t="shared" si="11"/>
        <v/>
      </c>
      <c r="AX19" s="137" t="str">
        <f t="shared" si="12"/>
        <v/>
      </c>
      <c r="AY19" s="138" t="str">
        <f t="shared" si="13"/>
        <v>ASOK</v>
      </c>
      <c r="AZ19" s="138" t="str">
        <f t="shared" si="14"/>
        <v/>
      </c>
      <c r="BA19" s="139" t="str">
        <f t="shared" si="15"/>
        <v/>
      </c>
      <c r="BB19" s="137" t="str">
        <f t="shared" si="16"/>
        <v>ASOK</v>
      </c>
      <c r="BC19" s="137" t="str">
        <f t="shared" si="17"/>
        <v/>
      </c>
      <c r="BD19" s="137" t="str">
        <f t="shared" si="18"/>
        <v/>
      </c>
      <c r="BE19" s="138"/>
      <c r="BF19" s="138"/>
      <c r="BG19" s="138"/>
      <c r="BH19" s="140"/>
      <c r="BI19" s="140"/>
      <c r="BJ19" s="140"/>
      <c r="BK19" s="140"/>
      <c r="BL19" s="140"/>
      <c r="BM19" s="140"/>
      <c r="BN19" s="140"/>
      <c r="BO19" s="140"/>
      <c r="BP19" s="140"/>
      <c r="BQ19" s="140"/>
      <c r="BR19" s="140"/>
      <c r="BS19" s="140"/>
      <c r="BT19" s="140"/>
      <c r="BU19" s="140"/>
      <c r="BV19" s="140"/>
      <c r="BW19" s="140"/>
      <c r="BX19" s="140"/>
      <c r="BY19" s="140"/>
      <c r="BZ19" s="140"/>
      <c r="CA19" s="140"/>
      <c r="CB19" s="140"/>
      <c r="CC19" s="140"/>
      <c r="CD19" s="140"/>
      <c r="CE19" s="140"/>
      <c r="CF19" s="140"/>
      <c r="CG19" s="140"/>
      <c r="CH19" s="140"/>
      <c r="CI19" s="140"/>
      <c r="CJ19" s="140"/>
      <c r="CK19" s="140"/>
      <c r="CL19" s="140"/>
      <c r="CM19" s="140"/>
      <c r="CN19" s="140"/>
      <c r="CO19" s="140"/>
      <c r="CP19" s="140"/>
      <c r="CQ19" s="140"/>
      <c r="CR19" s="140"/>
      <c r="CS19" s="140"/>
      <c r="CT19" s="140"/>
      <c r="CU19" s="140"/>
      <c r="CV19" s="140"/>
      <c r="CW19" s="140"/>
      <c r="CX19" s="140"/>
      <c r="CY19" s="140"/>
      <c r="CZ19" s="140"/>
      <c r="DA19" s="140"/>
      <c r="DB19" s="140"/>
      <c r="DC19" s="140"/>
      <c r="DD19" s="140"/>
      <c r="DE19" s="140"/>
      <c r="DF19" s="140"/>
      <c r="DG19" s="140"/>
      <c r="DH19" s="140"/>
      <c r="DI19" s="140"/>
      <c r="DJ19" s="140"/>
      <c r="DK19" s="140"/>
      <c r="DL19" s="140"/>
      <c r="DM19" s="140"/>
      <c r="DN19" s="140"/>
      <c r="DO19" s="140"/>
      <c r="DP19" s="140"/>
      <c r="DQ19" s="140"/>
      <c r="DR19" s="140"/>
      <c r="DS19" s="140"/>
      <c r="DT19" s="140"/>
      <c r="DU19" s="140"/>
      <c r="DV19" s="140"/>
      <c r="DW19" s="140"/>
      <c r="DX19" s="140"/>
      <c r="DY19" s="140"/>
      <c r="DZ19" s="140"/>
      <c r="EA19" s="140"/>
      <c r="EB19" s="140"/>
      <c r="EC19" s="140"/>
      <c r="ED19" s="140"/>
      <c r="EE19" s="140"/>
      <c r="EF19" s="140"/>
      <c r="EG19" s="140"/>
      <c r="EH19" s="140"/>
      <c r="EI19" s="140"/>
      <c r="EJ19" s="140"/>
      <c r="EK19" s="140"/>
      <c r="EL19" s="140"/>
      <c r="EM19" s="140"/>
      <c r="EN19" s="140"/>
      <c r="EO19" s="140"/>
      <c r="EP19" s="140"/>
      <c r="EQ19" s="140"/>
      <c r="ER19" s="140"/>
      <c r="ES19" s="140"/>
      <c r="ET19" s="140"/>
      <c r="EU19" s="140"/>
      <c r="EV19" s="140"/>
      <c r="EW19" s="140"/>
      <c r="EX19" s="140"/>
      <c r="EY19" s="140"/>
      <c r="EZ19" s="140"/>
      <c r="FA19" s="140"/>
      <c r="FB19" s="140"/>
      <c r="FC19" s="140"/>
      <c r="FD19" s="140"/>
      <c r="FE19" s="140"/>
      <c r="FF19" s="140"/>
      <c r="FG19" s="140"/>
      <c r="FH19" s="140"/>
      <c r="FI19" s="140"/>
      <c r="FJ19" s="140"/>
    </row>
    <row r="20" spans="1:166" s="140" customFormat="1" ht="20.100000000000001" customHeight="1">
      <c r="A20" s="116" t="s">
        <v>23</v>
      </c>
      <c r="B20" s="186"/>
      <c r="C20" s="195" t="str">
        <f>IF(B20&lt;&gt;"",VLOOKUP(B20,Clients!A:B,2,FALSE),"")</f>
        <v/>
      </c>
      <c r="D20" s="149"/>
      <c r="E20" s="200" t="s">
        <v>19</v>
      </c>
      <c r="F20" s="149"/>
      <c r="G20" s="117"/>
      <c r="H20" s="118"/>
      <c r="I20" s="119"/>
      <c r="J20" s="120"/>
      <c r="K20" s="117"/>
      <c r="L20" s="121"/>
      <c r="M20" s="122"/>
      <c r="N20" s="124" t="s">
        <v>48</v>
      </c>
      <c r="O20" s="124" t="s">
        <v>48</v>
      </c>
      <c r="P20" s="125" t="str">
        <f t="shared" si="0"/>
        <v>X</v>
      </c>
      <c r="Q20" s="126">
        <v>0.33333333333333331</v>
      </c>
      <c r="R20" s="127"/>
      <c r="S20" s="130"/>
      <c r="T20" s="126">
        <v>0.33333333333333331</v>
      </c>
      <c r="U20" s="129"/>
      <c r="V20" s="130"/>
      <c r="W20" s="131">
        <v>0.33333333333333331</v>
      </c>
      <c r="X20" s="129"/>
      <c r="Y20" s="130"/>
      <c r="Z20" s="132">
        <v>0.33333333333333331</v>
      </c>
      <c r="AA20" s="127"/>
      <c r="AB20" s="130"/>
      <c r="AC20" s="133">
        <v>0.33333333333333331</v>
      </c>
      <c r="AD20" s="127"/>
      <c r="AE20" s="130"/>
      <c r="AF20" s="134">
        <v>0.33333333333333331</v>
      </c>
      <c r="AG20" s="127"/>
      <c r="AH20" s="130"/>
      <c r="AI20" s="143"/>
      <c r="AJ20" s="127"/>
      <c r="AK20" s="130"/>
      <c r="AL20" s="135"/>
      <c r="AM20" s="136" t="str">
        <f t="shared" si="1"/>
        <v>ASOK</v>
      </c>
      <c r="AN20" s="136" t="str">
        <f t="shared" si="2"/>
        <v/>
      </c>
      <c r="AO20" s="136" t="str">
        <f t="shared" si="3"/>
        <v/>
      </c>
      <c r="AP20" s="137" t="str">
        <f t="shared" si="4"/>
        <v>ASOK</v>
      </c>
      <c r="AQ20" s="137" t="str">
        <f t="shared" si="5"/>
        <v/>
      </c>
      <c r="AR20" s="137" t="str">
        <f t="shared" si="6"/>
        <v/>
      </c>
      <c r="AS20" s="138" t="str">
        <f t="shared" si="7"/>
        <v>ASOK</v>
      </c>
      <c r="AT20" s="138" t="str">
        <f t="shared" si="8"/>
        <v/>
      </c>
      <c r="AU20" s="138" t="str">
        <f t="shared" si="9"/>
        <v/>
      </c>
      <c r="AV20" s="137" t="str">
        <f t="shared" si="10"/>
        <v>ASOK</v>
      </c>
      <c r="AW20" s="137" t="str">
        <f t="shared" si="11"/>
        <v/>
      </c>
      <c r="AX20" s="137" t="str">
        <f t="shared" si="12"/>
        <v/>
      </c>
      <c r="AY20" s="138" t="str">
        <f t="shared" si="13"/>
        <v>ASOK</v>
      </c>
      <c r="AZ20" s="138" t="str">
        <f t="shared" si="14"/>
        <v/>
      </c>
      <c r="BA20" s="139" t="str">
        <f t="shared" si="15"/>
        <v/>
      </c>
      <c r="BB20" s="137" t="str">
        <f t="shared" si="16"/>
        <v>ASOK</v>
      </c>
      <c r="BC20" s="137" t="str">
        <f t="shared" si="17"/>
        <v/>
      </c>
      <c r="BD20" s="137" t="str">
        <f t="shared" si="18"/>
        <v/>
      </c>
      <c r="BE20" s="138"/>
      <c r="BF20" s="138"/>
      <c r="BG20" s="138"/>
    </row>
    <row r="21" spans="1:166" s="140" customFormat="1" ht="20.100000000000001" customHeight="1">
      <c r="A21" s="116" t="s">
        <v>23</v>
      </c>
      <c r="B21" s="186"/>
      <c r="C21" s="195" t="str">
        <f>IF(B21&lt;&gt;"",VLOOKUP(B21,Clients!A:B,2,FALSE),"")</f>
        <v/>
      </c>
      <c r="D21" s="149"/>
      <c r="E21" s="115" t="s">
        <v>19</v>
      </c>
      <c r="F21" s="149"/>
      <c r="G21" s="117"/>
      <c r="H21" s="118"/>
      <c r="I21" s="119"/>
      <c r="J21" s="120"/>
      <c r="K21" s="117"/>
      <c r="L21" s="121"/>
      <c r="M21" s="122"/>
      <c r="N21" s="124"/>
      <c r="O21" s="124" t="s">
        <v>48</v>
      </c>
      <c r="P21" s="125" t="str">
        <f t="shared" si="0"/>
        <v>X</v>
      </c>
      <c r="Q21" s="126">
        <v>0.33333333333333331</v>
      </c>
      <c r="R21" s="127"/>
      <c r="S21" s="130"/>
      <c r="T21" s="126">
        <v>0.33333333333333331</v>
      </c>
      <c r="U21" s="129"/>
      <c r="V21" s="130"/>
      <c r="W21" s="131">
        <v>0.33333333333333331</v>
      </c>
      <c r="X21" s="129"/>
      <c r="Y21" s="130"/>
      <c r="Z21" s="132">
        <v>0.33333333333333331</v>
      </c>
      <c r="AA21" s="127"/>
      <c r="AB21" s="130"/>
      <c r="AC21" s="133">
        <v>0.33333333333333331</v>
      </c>
      <c r="AD21" s="127"/>
      <c r="AE21" s="130"/>
      <c r="AF21" s="134">
        <v>0.33333333333333331</v>
      </c>
      <c r="AG21" s="127"/>
      <c r="AH21" s="130"/>
      <c r="AI21" s="143"/>
      <c r="AJ21" s="127"/>
      <c r="AK21" s="130"/>
      <c r="AL21" s="135"/>
      <c r="AM21" s="136" t="str">
        <f t="shared" si="1"/>
        <v>ASOK</v>
      </c>
      <c r="AN21" s="136" t="str">
        <f t="shared" si="2"/>
        <v/>
      </c>
      <c r="AO21" s="136" t="str">
        <f t="shared" si="3"/>
        <v/>
      </c>
      <c r="AP21" s="137" t="str">
        <f t="shared" si="4"/>
        <v>ASOK</v>
      </c>
      <c r="AQ21" s="137" t="str">
        <f t="shared" si="5"/>
        <v/>
      </c>
      <c r="AR21" s="137" t="str">
        <f t="shared" si="6"/>
        <v/>
      </c>
      <c r="AS21" s="138" t="str">
        <f t="shared" si="7"/>
        <v>ASOK</v>
      </c>
      <c r="AT21" s="138" t="str">
        <f t="shared" si="8"/>
        <v/>
      </c>
      <c r="AU21" s="138" t="str">
        <f t="shared" si="9"/>
        <v/>
      </c>
      <c r="AV21" s="137" t="str">
        <f t="shared" si="10"/>
        <v>ASOK</v>
      </c>
      <c r="AW21" s="137" t="str">
        <f t="shared" si="11"/>
        <v/>
      </c>
      <c r="AX21" s="137" t="str">
        <f t="shared" si="12"/>
        <v/>
      </c>
      <c r="AY21" s="138" t="str">
        <f t="shared" si="13"/>
        <v>ASOK</v>
      </c>
      <c r="AZ21" s="138" t="str">
        <f t="shared" si="14"/>
        <v/>
      </c>
      <c r="BA21" s="139" t="str">
        <f t="shared" si="15"/>
        <v/>
      </c>
      <c r="BB21" s="137" t="str">
        <f t="shared" si="16"/>
        <v>ASOK</v>
      </c>
      <c r="BC21" s="137" t="str">
        <f t="shared" si="17"/>
        <v/>
      </c>
      <c r="BD21" s="137" t="str">
        <f t="shared" si="18"/>
        <v/>
      </c>
      <c r="BE21" s="138"/>
      <c r="BF21" s="138"/>
      <c r="BG21" s="138"/>
    </row>
    <row r="22" spans="1:166" s="140" customFormat="1" ht="20.100000000000001" customHeight="1">
      <c r="A22" s="116" t="s">
        <v>23</v>
      </c>
      <c r="B22" s="186"/>
      <c r="C22" s="195" t="str">
        <f>IF(B22&lt;&gt;"",VLOOKUP(B22,Clients!A:B,2,FALSE),"")</f>
        <v/>
      </c>
      <c r="D22" s="149"/>
      <c r="E22" s="200" t="s">
        <v>19</v>
      </c>
      <c r="F22" s="149"/>
      <c r="G22" s="117"/>
      <c r="H22" s="118"/>
      <c r="I22" s="119"/>
      <c r="J22" s="120"/>
      <c r="K22" s="151"/>
      <c r="L22" s="121"/>
      <c r="M22" s="122"/>
      <c r="N22" s="124"/>
      <c r="O22" s="124" t="s">
        <v>48</v>
      </c>
      <c r="P22" s="125" t="str">
        <f t="shared" si="0"/>
        <v>X</v>
      </c>
      <c r="Q22" s="126">
        <v>0.33333333333333331</v>
      </c>
      <c r="R22" s="127"/>
      <c r="S22" s="130"/>
      <c r="T22" s="126">
        <v>0.33333333333333331</v>
      </c>
      <c r="U22" s="129"/>
      <c r="V22" s="130"/>
      <c r="W22" s="131">
        <v>0.33333333333333331</v>
      </c>
      <c r="X22" s="129"/>
      <c r="Y22" s="130"/>
      <c r="Z22" s="132">
        <v>0.33333333333333331</v>
      </c>
      <c r="AA22" s="127"/>
      <c r="AB22" s="130"/>
      <c r="AC22" s="133">
        <v>0.33333333333333331</v>
      </c>
      <c r="AD22" s="127"/>
      <c r="AE22" s="130"/>
      <c r="AF22" s="134">
        <v>0.33333333333333331</v>
      </c>
      <c r="AG22" s="127"/>
      <c r="AH22" s="130"/>
      <c r="AI22" s="143"/>
      <c r="AJ22" s="127"/>
      <c r="AK22" s="130"/>
      <c r="AL22" s="135"/>
      <c r="AM22" s="136" t="str">
        <f t="shared" si="1"/>
        <v>ASOK</v>
      </c>
      <c r="AN22" s="136" t="str">
        <f t="shared" si="2"/>
        <v/>
      </c>
      <c r="AO22" s="136" t="str">
        <f t="shared" si="3"/>
        <v/>
      </c>
      <c r="AP22" s="137" t="str">
        <f t="shared" si="4"/>
        <v>ASOK</v>
      </c>
      <c r="AQ22" s="137" t="str">
        <f t="shared" si="5"/>
        <v/>
      </c>
      <c r="AR22" s="137"/>
      <c r="AS22" s="138" t="str">
        <f t="shared" si="7"/>
        <v>ASOK</v>
      </c>
      <c r="AT22" s="138" t="str">
        <f t="shared" si="8"/>
        <v/>
      </c>
      <c r="AU22" s="138" t="str">
        <f t="shared" si="9"/>
        <v/>
      </c>
      <c r="AV22" s="137" t="str">
        <f t="shared" si="10"/>
        <v>ASOK</v>
      </c>
      <c r="AW22" s="137" t="str">
        <f t="shared" si="11"/>
        <v/>
      </c>
      <c r="AX22" s="137" t="str">
        <f t="shared" si="12"/>
        <v/>
      </c>
      <c r="AY22" s="138" t="str">
        <f t="shared" si="13"/>
        <v>ASOK</v>
      </c>
      <c r="AZ22" s="138" t="str">
        <f t="shared" si="14"/>
        <v/>
      </c>
      <c r="BA22" s="139" t="str">
        <f t="shared" si="15"/>
        <v/>
      </c>
      <c r="BB22" s="137" t="str">
        <f t="shared" si="16"/>
        <v>ASOK</v>
      </c>
      <c r="BC22" s="137" t="str">
        <f t="shared" si="17"/>
        <v/>
      </c>
      <c r="BD22" s="137" t="str">
        <f t="shared" si="18"/>
        <v/>
      </c>
      <c r="BE22" s="138"/>
      <c r="BF22" s="138"/>
      <c r="BG22" s="138"/>
    </row>
    <row r="23" spans="1:166" s="140" customFormat="1" ht="20.100000000000001" customHeight="1">
      <c r="A23" s="116" t="s">
        <v>23</v>
      </c>
      <c r="B23" s="186"/>
      <c r="C23" s="195" t="str">
        <f>IF(B23&lt;&gt;"",VLOOKUP(B23,Clients!A:B,2,FALSE),"")</f>
        <v/>
      </c>
      <c r="D23" s="149"/>
      <c r="E23" s="115" t="s">
        <v>19</v>
      </c>
      <c r="F23" s="149"/>
      <c r="G23" s="117"/>
      <c r="H23" s="118"/>
      <c r="I23" s="119"/>
      <c r="J23" s="120"/>
      <c r="K23" s="151"/>
      <c r="L23" s="121"/>
      <c r="M23" s="146"/>
      <c r="N23" s="124" t="s">
        <v>48</v>
      </c>
      <c r="O23" s="124" t="s">
        <v>48</v>
      </c>
      <c r="P23" s="125" t="str">
        <f t="shared" si="0"/>
        <v>X</v>
      </c>
      <c r="Q23" s="126">
        <v>0.33333333333333331</v>
      </c>
      <c r="R23" s="127"/>
      <c r="S23" s="130"/>
      <c r="T23" s="126">
        <v>0.33333333333333331</v>
      </c>
      <c r="U23" s="129"/>
      <c r="V23" s="130"/>
      <c r="W23" s="131">
        <v>0.33333333333333331</v>
      </c>
      <c r="X23" s="129"/>
      <c r="Y23" s="130"/>
      <c r="Z23" s="132">
        <v>0.33333333333333331</v>
      </c>
      <c r="AA23" s="127"/>
      <c r="AB23" s="130"/>
      <c r="AC23" s="133">
        <v>0.33333333333333331</v>
      </c>
      <c r="AD23" s="127"/>
      <c r="AE23" s="130"/>
      <c r="AF23" s="134">
        <v>0.33333333333333331</v>
      </c>
      <c r="AG23" s="127"/>
      <c r="AH23" s="130"/>
      <c r="AI23" s="143"/>
      <c r="AJ23" s="127"/>
      <c r="AK23" s="130"/>
      <c r="AL23" s="135"/>
      <c r="AM23" s="136" t="str">
        <f t="shared" si="1"/>
        <v>ASOK</v>
      </c>
      <c r="AN23" s="136" t="str">
        <f t="shared" si="2"/>
        <v/>
      </c>
      <c r="AO23" s="136" t="str">
        <f t="shared" si="3"/>
        <v/>
      </c>
      <c r="AP23" s="137" t="str">
        <f t="shared" si="4"/>
        <v>ASOK</v>
      </c>
      <c r="AQ23" s="137" t="str">
        <f t="shared" si="5"/>
        <v/>
      </c>
      <c r="AR23" s="137" t="str">
        <f t="shared" ref="AR23:AR54" si="19">IF(E23="ouvert",IF(U23="c",1,""),"")</f>
        <v/>
      </c>
      <c r="AS23" s="138" t="str">
        <f t="shared" si="7"/>
        <v>ASOK</v>
      </c>
      <c r="AT23" s="138" t="str">
        <f t="shared" si="8"/>
        <v/>
      </c>
      <c r="AU23" s="138" t="str">
        <f t="shared" si="9"/>
        <v/>
      </c>
      <c r="AV23" s="137" t="str">
        <f t="shared" si="10"/>
        <v>ASOK</v>
      </c>
      <c r="AW23" s="137" t="str">
        <f t="shared" si="11"/>
        <v/>
      </c>
      <c r="AX23" s="137" t="str">
        <f t="shared" si="12"/>
        <v/>
      </c>
      <c r="AY23" s="138" t="str">
        <f t="shared" si="13"/>
        <v>ASOK</v>
      </c>
      <c r="AZ23" s="138" t="str">
        <f t="shared" si="14"/>
        <v/>
      </c>
      <c r="BA23" s="139" t="str">
        <f t="shared" si="15"/>
        <v/>
      </c>
      <c r="BB23" s="137" t="str">
        <f t="shared" si="16"/>
        <v>ASOK</v>
      </c>
      <c r="BC23" s="137" t="str">
        <f t="shared" si="17"/>
        <v/>
      </c>
      <c r="BD23" s="137" t="str">
        <f t="shared" si="18"/>
        <v/>
      </c>
      <c r="BE23" s="138"/>
      <c r="BF23" s="138"/>
      <c r="BG23" s="138"/>
    </row>
    <row r="24" spans="1:166" s="140" customFormat="1" ht="20.100000000000001" customHeight="1">
      <c r="A24" s="116" t="s">
        <v>23</v>
      </c>
      <c r="B24" s="186"/>
      <c r="C24" s="195" t="str">
        <f>IF(B24&lt;&gt;"",VLOOKUP(B24,Clients!A:B,2,FALSE),"")</f>
        <v/>
      </c>
      <c r="D24" s="149"/>
      <c r="E24" s="152" t="s">
        <v>19</v>
      </c>
      <c r="F24" s="149"/>
      <c r="G24" s="117"/>
      <c r="H24" s="118"/>
      <c r="I24" s="119"/>
      <c r="J24" s="120"/>
      <c r="K24" s="153"/>
      <c r="L24" s="121"/>
      <c r="M24" s="146"/>
      <c r="N24" s="124" t="s">
        <v>48</v>
      </c>
      <c r="O24" s="124" t="s">
        <v>48</v>
      </c>
      <c r="P24" s="125" t="str">
        <f t="shared" si="0"/>
        <v>X</v>
      </c>
      <c r="Q24" s="126">
        <v>0.33333333333333331</v>
      </c>
      <c r="R24" s="127"/>
      <c r="S24" s="130"/>
      <c r="T24" s="126">
        <v>0.33333333333333331</v>
      </c>
      <c r="U24" s="129"/>
      <c r="V24" s="130"/>
      <c r="W24" s="131">
        <v>0.33333333333333331</v>
      </c>
      <c r="X24" s="129"/>
      <c r="Y24" s="130"/>
      <c r="Z24" s="132">
        <v>0.33333333333333331</v>
      </c>
      <c r="AA24" s="127"/>
      <c r="AB24" s="130"/>
      <c r="AC24" s="133">
        <v>0.33333333333333331</v>
      </c>
      <c r="AD24" s="127"/>
      <c r="AE24" s="130"/>
      <c r="AF24" s="134">
        <v>0.33333333333333331</v>
      </c>
      <c r="AG24" s="127"/>
      <c r="AH24" s="130"/>
      <c r="AI24" s="154"/>
      <c r="AJ24" s="127"/>
      <c r="AK24" s="130"/>
      <c r="AL24" s="155"/>
      <c r="AM24" s="136" t="str">
        <f t="shared" si="1"/>
        <v>ASOK</v>
      </c>
      <c r="AN24" s="136" t="str">
        <f t="shared" si="2"/>
        <v/>
      </c>
      <c r="AO24" s="136" t="str">
        <f t="shared" si="3"/>
        <v/>
      </c>
      <c r="AP24" s="137" t="str">
        <f t="shared" si="4"/>
        <v>ASOK</v>
      </c>
      <c r="AQ24" s="137" t="str">
        <f t="shared" si="5"/>
        <v/>
      </c>
      <c r="AR24" s="137" t="str">
        <f t="shared" si="19"/>
        <v/>
      </c>
      <c r="AS24" s="138" t="str">
        <f t="shared" si="7"/>
        <v>ASOK</v>
      </c>
      <c r="AT24" s="138" t="str">
        <f t="shared" si="8"/>
        <v/>
      </c>
      <c r="AU24" s="138" t="str">
        <f t="shared" si="9"/>
        <v/>
      </c>
      <c r="AV24" s="137" t="str">
        <f t="shared" si="10"/>
        <v>ASOK</v>
      </c>
      <c r="AW24" s="137" t="str">
        <f t="shared" si="11"/>
        <v/>
      </c>
      <c r="AX24" s="137" t="str">
        <f t="shared" si="12"/>
        <v/>
      </c>
      <c r="AY24" s="138" t="str">
        <f t="shared" si="13"/>
        <v>ASOK</v>
      </c>
      <c r="AZ24" s="138" t="str">
        <f t="shared" si="14"/>
        <v/>
      </c>
      <c r="BA24" s="139" t="str">
        <f t="shared" si="15"/>
        <v/>
      </c>
      <c r="BB24" s="137" t="str">
        <f t="shared" si="16"/>
        <v>ASOK</v>
      </c>
      <c r="BC24" s="137" t="str">
        <f t="shared" si="17"/>
        <v/>
      </c>
      <c r="BD24" s="137" t="str">
        <f t="shared" si="18"/>
        <v/>
      </c>
      <c r="BE24" s="145"/>
      <c r="BF24" s="145"/>
      <c r="BG24" s="145"/>
    </row>
    <row r="25" spans="1:166" s="140" customFormat="1" ht="20.100000000000001" customHeight="1">
      <c r="A25" s="116" t="s">
        <v>23</v>
      </c>
      <c r="B25" s="186"/>
      <c r="C25" s="195" t="str">
        <f>IF(B25&lt;&gt;"",VLOOKUP(B25,Clients!A:B,2,FALSE),"")</f>
        <v/>
      </c>
      <c r="D25" s="149"/>
      <c r="E25" s="200" t="s">
        <v>19</v>
      </c>
      <c r="F25" s="149"/>
      <c r="G25" s="117"/>
      <c r="H25" s="118"/>
      <c r="I25" s="119"/>
      <c r="J25" s="120"/>
      <c r="K25" s="117"/>
      <c r="L25" s="121"/>
      <c r="M25" s="146"/>
      <c r="N25" s="123"/>
      <c r="O25" s="124" t="s">
        <v>48</v>
      </c>
      <c r="P25" s="125" t="str">
        <f t="shared" si="0"/>
        <v>X</v>
      </c>
      <c r="Q25" s="126">
        <v>0.33333333333333331</v>
      </c>
      <c r="R25" s="127"/>
      <c r="S25" s="130"/>
      <c r="T25" s="126">
        <v>0.33333333333333331</v>
      </c>
      <c r="U25" s="129"/>
      <c r="V25" s="130"/>
      <c r="W25" s="131">
        <v>0.33333333333333331</v>
      </c>
      <c r="X25" s="129"/>
      <c r="Y25" s="130"/>
      <c r="Z25" s="132">
        <v>0.33333333333333331</v>
      </c>
      <c r="AA25" s="127"/>
      <c r="AB25" s="130"/>
      <c r="AC25" s="133">
        <v>0.33333333333333331</v>
      </c>
      <c r="AD25" s="127"/>
      <c r="AE25" s="130"/>
      <c r="AF25" s="134">
        <v>0.33333333333333331</v>
      </c>
      <c r="AG25" s="127"/>
      <c r="AH25" s="130"/>
      <c r="AI25" s="143"/>
      <c r="AJ25" s="127"/>
      <c r="AK25" s="130"/>
      <c r="AL25" s="135"/>
      <c r="AM25" s="136" t="str">
        <f t="shared" si="1"/>
        <v>ASOK</v>
      </c>
      <c r="AN25" s="136" t="str">
        <f t="shared" si="2"/>
        <v/>
      </c>
      <c r="AO25" s="136" t="str">
        <f t="shared" si="3"/>
        <v/>
      </c>
      <c r="AP25" s="137" t="str">
        <f t="shared" si="4"/>
        <v>ASOK</v>
      </c>
      <c r="AQ25" s="137" t="str">
        <f t="shared" si="5"/>
        <v/>
      </c>
      <c r="AR25" s="137" t="str">
        <f t="shared" si="19"/>
        <v/>
      </c>
      <c r="AS25" s="138" t="str">
        <f t="shared" si="7"/>
        <v>ASOK</v>
      </c>
      <c r="AT25" s="138" t="str">
        <f t="shared" si="8"/>
        <v/>
      </c>
      <c r="AU25" s="138" t="str">
        <f t="shared" si="9"/>
        <v/>
      </c>
      <c r="AV25" s="137" t="str">
        <f t="shared" si="10"/>
        <v>ASOK</v>
      </c>
      <c r="AW25" s="137" t="str">
        <f t="shared" si="11"/>
        <v/>
      </c>
      <c r="AX25" s="137" t="str">
        <f t="shared" si="12"/>
        <v/>
      </c>
      <c r="AY25" s="138" t="str">
        <f t="shared" si="13"/>
        <v>ASOK</v>
      </c>
      <c r="AZ25" s="138" t="str">
        <f t="shared" si="14"/>
        <v/>
      </c>
      <c r="BA25" s="139" t="str">
        <f t="shared" si="15"/>
        <v/>
      </c>
      <c r="BB25" s="137" t="str">
        <f t="shared" si="16"/>
        <v>ASOK</v>
      </c>
      <c r="BC25" s="137" t="str">
        <f t="shared" si="17"/>
        <v/>
      </c>
      <c r="BD25" s="137" t="str">
        <f t="shared" si="18"/>
        <v/>
      </c>
      <c r="BE25" s="138"/>
      <c r="BF25" s="138"/>
      <c r="BG25" s="138"/>
    </row>
    <row r="26" spans="1:166" s="140" customFormat="1" ht="12.75">
      <c r="A26" s="116" t="s">
        <v>23</v>
      </c>
      <c r="B26" s="186"/>
      <c r="C26" s="195" t="str">
        <f>IF(B26&lt;&gt;"",VLOOKUP(B26,Clients!A:B,2,FALSE),"")</f>
        <v/>
      </c>
      <c r="D26" s="149"/>
      <c r="E26" s="115" t="s">
        <v>19</v>
      </c>
      <c r="F26" s="149"/>
      <c r="G26" s="117"/>
      <c r="H26" s="118"/>
      <c r="I26" s="119"/>
      <c r="J26" s="120"/>
      <c r="K26" s="117"/>
      <c r="L26" s="121"/>
      <c r="M26" s="146"/>
      <c r="N26" s="123"/>
      <c r="O26" s="124" t="s">
        <v>48</v>
      </c>
      <c r="P26" s="125" t="str">
        <f t="shared" si="0"/>
        <v>X</v>
      </c>
      <c r="Q26" s="126">
        <v>0.33333333333333331</v>
      </c>
      <c r="R26" s="127"/>
      <c r="S26" s="130"/>
      <c r="T26" s="126">
        <v>0.33333333333333331</v>
      </c>
      <c r="U26" s="129"/>
      <c r="V26" s="130"/>
      <c r="W26" s="131">
        <v>0.33333333333333331</v>
      </c>
      <c r="X26" s="129"/>
      <c r="Y26" s="130"/>
      <c r="Z26" s="132">
        <v>0.33333333333333331</v>
      </c>
      <c r="AA26" s="127"/>
      <c r="AB26" s="130"/>
      <c r="AC26" s="133">
        <v>0.33333333333333331</v>
      </c>
      <c r="AD26" s="127"/>
      <c r="AE26" s="130"/>
      <c r="AF26" s="134">
        <v>0.33333333333333331</v>
      </c>
      <c r="AG26" s="127"/>
      <c r="AH26" s="130"/>
      <c r="AI26" s="143"/>
      <c r="AJ26" s="127"/>
      <c r="AK26" s="130"/>
      <c r="AL26" s="135"/>
      <c r="AM26" s="136" t="str">
        <f t="shared" si="1"/>
        <v>ASOK</v>
      </c>
      <c r="AN26" s="136" t="str">
        <f t="shared" si="2"/>
        <v/>
      </c>
      <c r="AO26" s="136" t="str">
        <f t="shared" si="3"/>
        <v/>
      </c>
      <c r="AP26" s="137" t="str">
        <f t="shared" si="4"/>
        <v>ASOK</v>
      </c>
      <c r="AQ26" s="137" t="str">
        <f t="shared" si="5"/>
        <v/>
      </c>
      <c r="AR26" s="137" t="str">
        <f t="shared" si="19"/>
        <v/>
      </c>
      <c r="AS26" s="138" t="str">
        <f t="shared" si="7"/>
        <v>ASOK</v>
      </c>
      <c r="AT26" s="138" t="str">
        <f t="shared" si="8"/>
        <v/>
      </c>
      <c r="AU26" s="138" t="str">
        <f t="shared" si="9"/>
        <v/>
      </c>
      <c r="AV26" s="137" t="str">
        <f t="shared" si="10"/>
        <v>ASOK</v>
      </c>
      <c r="AW26" s="137" t="str">
        <f t="shared" si="11"/>
        <v/>
      </c>
      <c r="AX26" s="137" t="str">
        <f t="shared" si="12"/>
        <v/>
      </c>
      <c r="AY26" s="138" t="str">
        <f t="shared" si="13"/>
        <v>ASOK</v>
      </c>
      <c r="AZ26" s="138" t="str">
        <f t="shared" si="14"/>
        <v/>
      </c>
      <c r="BA26" s="139" t="str">
        <f t="shared" si="15"/>
        <v/>
      </c>
      <c r="BB26" s="137" t="str">
        <f t="shared" si="16"/>
        <v>ASOK</v>
      </c>
      <c r="BC26" s="137" t="str">
        <f t="shared" si="17"/>
        <v/>
      </c>
      <c r="BD26" s="137" t="str">
        <f t="shared" si="18"/>
        <v/>
      </c>
      <c r="BE26" s="138"/>
      <c r="BF26" s="138"/>
      <c r="BG26" s="138"/>
    </row>
    <row r="27" spans="1:166" s="140" customFormat="1" ht="20.100000000000001" customHeight="1">
      <c r="A27" s="116" t="s">
        <v>23</v>
      </c>
      <c r="B27" s="186"/>
      <c r="C27" s="195" t="str">
        <f>IF(B27&lt;&gt;"",VLOOKUP(B27,Clients!A:B,2,FALSE),"")</f>
        <v/>
      </c>
      <c r="D27" s="149"/>
      <c r="E27" s="115" t="s">
        <v>19</v>
      </c>
      <c r="F27" s="149"/>
      <c r="G27" s="117"/>
      <c r="H27" s="118"/>
      <c r="I27" s="119"/>
      <c r="J27" s="120"/>
      <c r="K27" s="117"/>
      <c r="L27" s="121"/>
      <c r="M27" s="146"/>
      <c r="N27" s="123"/>
      <c r="O27" s="124" t="s">
        <v>48</v>
      </c>
      <c r="P27" s="125" t="str">
        <f t="shared" si="0"/>
        <v>X</v>
      </c>
      <c r="Q27" s="126">
        <v>0.33333333333333331</v>
      </c>
      <c r="R27" s="127"/>
      <c r="S27" s="130"/>
      <c r="T27" s="126"/>
      <c r="U27" s="129"/>
      <c r="V27" s="130"/>
      <c r="W27" s="131">
        <v>0.33333333333333331</v>
      </c>
      <c r="X27" s="129"/>
      <c r="Y27" s="130"/>
      <c r="Z27" s="132">
        <v>0.33333333333333331</v>
      </c>
      <c r="AA27" s="127"/>
      <c r="AB27" s="130"/>
      <c r="AC27" s="133">
        <v>0.33333333333333331</v>
      </c>
      <c r="AD27" s="127"/>
      <c r="AE27" s="130"/>
      <c r="AF27" s="134">
        <v>0.33333333333333331</v>
      </c>
      <c r="AG27" s="127"/>
      <c r="AH27" s="130"/>
      <c r="AI27" s="143"/>
      <c r="AJ27" s="127"/>
      <c r="AK27" s="130"/>
      <c r="AL27" s="135"/>
      <c r="AM27" s="136" t="str">
        <f t="shared" si="1"/>
        <v>ASOK</v>
      </c>
      <c r="AN27" s="136" t="str">
        <f t="shared" si="2"/>
        <v/>
      </c>
      <c r="AO27" s="136" t="str">
        <f t="shared" si="3"/>
        <v/>
      </c>
      <c r="AP27" s="137" t="str">
        <f t="shared" si="4"/>
        <v xml:space="preserve"> </v>
      </c>
      <c r="AQ27" s="137" t="str">
        <f t="shared" si="5"/>
        <v/>
      </c>
      <c r="AR27" s="137" t="str">
        <f t="shared" si="19"/>
        <v/>
      </c>
      <c r="AS27" s="138" t="str">
        <f t="shared" si="7"/>
        <v>ASOK</v>
      </c>
      <c r="AT27" s="138" t="str">
        <f t="shared" si="8"/>
        <v/>
      </c>
      <c r="AU27" s="138" t="str">
        <f t="shared" si="9"/>
        <v/>
      </c>
      <c r="AV27" s="137" t="str">
        <f t="shared" si="10"/>
        <v>ASOK</v>
      </c>
      <c r="AW27" s="137" t="str">
        <f t="shared" si="11"/>
        <v/>
      </c>
      <c r="AX27" s="137" t="str">
        <f t="shared" si="12"/>
        <v/>
      </c>
      <c r="AY27" s="138" t="str">
        <f t="shared" si="13"/>
        <v>ASOK</v>
      </c>
      <c r="AZ27" s="138" t="str">
        <f t="shared" si="14"/>
        <v/>
      </c>
      <c r="BA27" s="139" t="str">
        <f t="shared" si="15"/>
        <v/>
      </c>
      <c r="BB27" s="137" t="str">
        <f t="shared" si="16"/>
        <v>ASOK</v>
      </c>
      <c r="BC27" s="137" t="str">
        <f t="shared" si="17"/>
        <v/>
      </c>
      <c r="BD27" s="137" t="str">
        <f t="shared" si="18"/>
        <v/>
      </c>
      <c r="BE27" s="138"/>
      <c r="BF27" s="138"/>
      <c r="BG27" s="138"/>
    </row>
    <row r="28" spans="1:166" s="140" customFormat="1" ht="20.100000000000001" customHeight="1">
      <c r="A28" s="116" t="s">
        <v>23</v>
      </c>
      <c r="B28" s="186"/>
      <c r="C28" s="195" t="str">
        <f>IF(B28&lt;&gt;"",VLOOKUP(B28,Clients!A:B,2,FALSE),"")</f>
        <v/>
      </c>
      <c r="D28" s="149"/>
      <c r="E28" s="149" t="s">
        <v>19</v>
      </c>
      <c r="F28" s="149"/>
      <c r="G28" s="117"/>
      <c r="H28" s="118"/>
      <c r="I28" s="119"/>
      <c r="J28" s="120"/>
      <c r="K28" s="117"/>
      <c r="L28" s="121"/>
      <c r="M28" s="146"/>
      <c r="N28" s="123"/>
      <c r="O28" s="124" t="s">
        <v>48</v>
      </c>
      <c r="P28" s="125" t="str">
        <f t="shared" si="0"/>
        <v>X</v>
      </c>
      <c r="Q28" s="126">
        <v>0.33333333333333331</v>
      </c>
      <c r="R28" s="127"/>
      <c r="S28" s="130"/>
      <c r="T28" s="126">
        <v>0.33333333333333331</v>
      </c>
      <c r="U28" s="129"/>
      <c r="V28" s="130"/>
      <c r="W28" s="131">
        <v>0.33333333333333331</v>
      </c>
      <c r="X28" s="129"/>
      <c r="Y28" s="130"/>
      <c r="Z28" s="132">
        <v>0.33333333333333331</v>
      </c>
      <c r="AA28" s="127"/>
      <c r="AB28" s="130"/>
      <c r="AC28" s="133">
        <v>0.33333333333333331</v>
      </c>
      <c r="AD28" s="127"/>
      <c r="AE28" s="130"/>
      <c r="AF28" s="134">
        <v>0.33333333333333331</v>
      </c>
      <c r="AG28" s="127"/>
      <c r="AH28" s="130"/>
      <c r="AI28" s="143"/>
      <c r="AJ28" s="127"/>
      <c r="AK28" s="130"/>
      <c r="AL28" s="135"/>
      <c r="AM28" s="136" t="str">
        <f t="shared" si="1"/>
        <v>ASOK</v>
      </c>
      <c r="AN28" s="136" t="str">
        <f t="shared" si="2"/>
        <v/>
      </c>
      <c r="AO28" s="136" t="str">
        <f t="shared" si="3"/>
        <v/>
      </c>
      <c r="AP28" s="137" t="str">
        <f t="shared" si="4"/>
        <v>ASOK</v>
      </c>
      <c r="AQ28" s="137" t="str">
        <f t="shared" si="5"/>
        <v/>
      </c>
      <c r="AR28" s="137" t="str">
        <f t="shared" si="19"/>
        <v/>
      </c>
      <c r="AS28" s="138" t="str">
        <f t="shared" si="7"/>
        <v>ASOK</v>
      </c>
      <c r="AT28" s="138" t="str">
        <f t="shared" si="8"/>
        <v/>
      </c>
      <c r="AU28" s="138" t="str">
        <f t="shared" si="9"/>
        <v/>
      </c>
      <c r="AV28" s="137" t="str">
        <f t="shared" si="10"/>
        <v>ASOK</v>
      </c>
      <c r="AW28" s="137" t="str">
        <f t="shared" si="11"/>
        <v/>
      </c>
      <c r="AX28" s="137" t="str">
        <f t="shared" si="12"/>
        <v/>
      </c>
      <c r="AY28" s="138" t="str">
        <f t="shared" si="13"/>
        <v>ASOK</v>
      </c>
      <c r="AZ28" s="138" t="str">
        <f t="shared" si="14"/>
        <v/>
      </c>
      <c r="BA28" s="139" t="str">
        <f t="shared" si="15"/>
        <v/>
      </c>
      <c r="BB28" s="137" t="str">
        <f t="shared" si="16"/>
        <v>ASOK</v>
      </c>
      <c r="BC28" s="137" t="str">
        <f t="shared" si="17"/>
        <v/>
      </c>
      <c r="BD28" s="137" t="str">
        <f t="shared" si="18"/>
        <v/>
      </c>
      <c r="BE28" s="138"/>
      <c r="BF28" s="138"/>
      <c r="BG28" s="138"/>
    </row>
    <row r="29" spans="1:166" s="140" customFormat="1" ht="20.100000000000001" customHeight="1">
      <c r="A29" s="116" t="s">
        <v>23</v>
      </c>
      <c r="B29" s="186"/>
      <c r="C29" s="195" t="str">
        <f>IF(B29&lt;&gt;"",VLOOKUP(B29,Clients!A:B,2,FALSE),"")</f>
        <v/>
      </c>
      <c r="D29" s="149"/>
      <c r="E29" s="201" t="s">
        <v>19</v>
      </c>
      <c r="F29" s="149"/>
      <c r="G29" s="117"/>
      <c r="H29" s="118"/>
      <c r="I29" s="119"/>
      <c r="J29" s="120"/>
      <c r="K29" s="117"/>
      <c r="L29" s="121"/>
      <c r="M29" s="146"/>
      <c r="N29" s="123"/>
      <c r="O29" s="124" t="s">
        <v>48</v>
      </c>
      <c r="P29" s="125" t="str">
        <f t="shared" si="0"/>
        <v>X</v>
      </c>
      <c r="Q29" s="126">
        <v>0.33333333333333331</v>
      </c>
      <c r="R29" s="127"/>
      <c r="S29" s="130"/>
      <c r="T29" s="126">
        <v>0.33333333333333331</v>
      </c>
      <c r="U29" s="129"/>
      <c r="V29" s="130"/>
      <c r="W29" s="131">
        <v>0.33333333333333331</v>
      </c>
      <c r="X29" s="129"/>
      <c r="Y29" s="130"/>
      <c r="Z29" s="132">
        <v>0.33333333333333331</v>
      </c>
      <c r="AA29" s="127"/>
      <c r="AB29" s="130"/>
      <c r="AC29" s="133">
        <v>0.33333333333333331</v>
      </c>
      <c r="AD29" s="127"/>
      <c r="AE29" s="130"/>
      <c r="AF29" s="134">
        <v>0.33333333333333331</v>
      </c>
      <c r="AG29" s="127"/>
      <c r="AH29" s="130"/>
      <c r="AI29" s="143"/>
      <c r="AJ29" s="127"/>
      <c r="AK29" s="130"/>
      <c r="AL29" s="135"/>
      <c r="AM29" s="136" t="str">
        <f t="shared" si="1"/>
        <v>ASOK</v>
      </c>
      <c r="AN29" s="136" t="str">
        <f t="shared" si="2"/>
        <v/>
      </c>
      <c r="AO29" s="136" t="str">
        <f t="shared" si="3"/>
        <v/>
      </c>
      <c r="AP29" s="137" t="str">
        <f t="shared" si="4"/>
        <v>ASOK</v>
      </c>
      <c r="AQ29" s="137" t="str">
        <f t="shared" si="5"/>
        <v/>
      </c>
      <c r="AR29" s="137" t="str">
        <f t="shared" si="19"/>
        <v/>
      </c>
      <c r="AS29" s="138" t="str">
        <f t="shared" si="7"/>
        <v>ASOK</v>
      </c>
      <c r="AT29" s="138" t="str">
        <f t="shared" si="8"/>
        <v/>
      </c>
      <c r="AU29" s="138" t="str">
        <f t="shared" si="9"/>
        <v/>
      </c>
      <c r="AV29" s="137" t="str">
        <f t="shared" si="10"/>
        <v>ASOK</v>
      </c>
      <c r="AW29" s="137" t="str">
        <f t="shared" si="11"/>
        <v/>
      </c>
      <c r="AX29" s="137" t="str">
        <f t="shared" si="12"/>
        <v/>
      </c>
      <c r="AY29" s="138" t="str">
        <f t="shared" si="13"/>
        <v>ASOK</v>
      </c>
      <c r="AZ29" s="138" t="str">
        <f t="shared" si="14"/>
        <v/>
      </c>
      <c r="BA29" s="139" t="str">
        <f t="shared" si="15"/>
        <v/>
      </c>
      <c r="BB29" s="137" t="str">
        <f t="shared" si="16"/>
        <v>ASOK</v>
      </c>
      <c r="BC29" s="137" t="str">
        <f t="shared" si="17"/>
        <v/>
      </c>
      <c r="BD29" s="137" t="str">
        <f t="shared" si="18"/>
        <v/>
      </c>
      <c r="BE29" s="138"/>
      <c r="BF29" s="138"/>
      <c r="BG29" s="138"/>
    </row>
    <row r="30" spans="1:166" s="140" customFormat="1" ht="20.100000000000001" customHeight="1">
      <c r="A30" s="116" t="s">
        <v>23</v>
      </c>
      <c r="B30" s="186"/>
      <c r="C30" s="195" t="str">
        <f>IF(B30&lt;&gt;"",VLOOKUP(B30,Clients!A:B,2,FALSE),"")</f>
        <v/>
      </c>
      <c r="D30" s="149"/>
      <c r="E30" s="201" t="s">
        <v>19</v>
      </c>
      <c r="F30" s="149"/>
      <c r="G30" s="117"/>
      <c r="H30" s="118"/>
      <c r="I30" s="119"/>
      <c r="J30" s="120"/>
      <c r="K30" s="117"/>
      <c r="L30" s="121"/>
      <c r="M30" s="122"/>
      <c r="N30" s="124"/>
      <c r="O30" s="124" t="s">
        <v>48</v>
      </c>
      <c r="P30" s="125" t="str">
        <f t="shared" si="0"/>
        <v>X</v>
      </c>
      <c r="Q30" s="126">
        <v>0.33333333333333331</v>
      </c>
      <c r="R30" s="127"/>
      <c r="S30" s="130"/>
      <c r="T30" s="126">
        <v>0.33333333333333331</v>
      </c>
      <c r="U30" s="129"/>
      <c r="V30" s="130"/>
      <c r="W30" s="131">
        <v>0.33333333333333331</v>
      </c>
      <c r="X30" s="129"/>
      <c r="Y30" s="130"/>
      <c r="Z30" s="132">
        <v>0.33333333333333331</v>
      </c>
      <c r="AA30" s="127"/>
      <c r="AB30" s="130"/>
      <c r="AC30" s="133">
        <v>0.33333333333333331</v>
      </c>
      <c r="AD30" s="127"/>
      <c r="AE30" s="130"/>
      <c r="AF30" s="134">
        <v>0.33333333333333331</v>
      </c>
      <c r="AG30" s="127"/>
      <c r="AH30" s="130"/>
      <c r="AI30" s="143"/>
      <c r="AJ30" s="127"/>
      <c r="AK30" s="130"/>
      <c r="AL30" s="135"/>
      <c r="AM30" s="136" t="str">
        <f t="shared" si="1"/>
        <v>ASOK</v>
      </c>
      <c r="AN30" s="136" t="str">
        <f t="shared" si="2"/>
        <v/>
      </c>
      <c r="AO30" s="136" t="str">
        <f t="shared" si="3"/>
        <v/>
      </c>
      <c r="AP30" s="137" t="str">
        <f t="shared" si="4"/>
        <v>ASOK</v>
      </c>
      <c r="AQ30" s="137" t="str">
        <f t="shared" si="5"/>
        <v/>
      </c>
      <c r="AR30" s="137" t="str">
        <f t="shared" si="19"/>
        <v/>
      </c>
      <c r="AS30" s="138" t="str">
        <f t="shared" si="7"/>
        <v>ASOK</v>
      </c>
      <c r="AT30" s="138" t="str">
        <f t="shared" si="8"/>
        <v/>
      </c>
      <c r="AU30" s="138" t="str">
        <f t="shared" si="9"/>
        <v/>
      </c>
      <c r="AV30" s="137" t="str">
        <f t="shared" si="10"/>
        <v>ASOK</v>
      </c>
      <c r="AW30" s="137" t="str">
        <f t="shared" si="11"/>
        <v/>
      </c>
      <c r="AX30" s="137" t="str">
        <f t="shared" si="12"/>
        <v/>
      </c>
      <c r="AY30" s="138" t="str">
        <f t="shared" si="13"/>
        <v>ASOK</v>
      </c>
      <c r="AZ30" s="138" t="str">
        <f t="shared" si="14"/>
        <v/>
      </c>
      <c r="BA30" s="139" t="str">
        <f t="shared" si="15"/>
        <v/>
      </c>
      <c r="BB30" s="137" t="str">
        <f t="shared" si="16"/>
        <v>ASOK</v>
      </c>
      <c r="BC30" s="137" t="str">
        <f t="shared" si="17"/>
        <v/>
      </c>
      <c r="BD30" s="137" t="str">
        <f t="shared" si="18"/>
        <v/>
      </c>
      <c r="BE30" s="138"/>
      <c r="BF30" s="138"/>
      <c r="BG30" s="138"/>
    </row>
    <row r="31" spans="1:166" s="140" customFormat="1" ht="20.100000000000001" customHeight="1">
      <c r="A31" s="116" t="s">
        <v>23</v>
      </c>
      <c r="B31" s="186"/>
      <c r="C31" s="195" t="str">
        <f>IF(B31&lt;&gt;"",VLOOKUP(B31,Clients!A:B,2,FALSE),"")</f>
        <v/>
      </c>
      <c r="D31" s="149"/>
      <c r="E31" s="201" t="s">
        <v>19</v>
      </c>
      <c r="F31" s="149"/>
      <c r="G31" s="152"/>
      <c r="H31" s="118"/>
      <c r="I31" s="119"/>
      <c r="J31" s="120"/>
      <c r="K31" s="157"/>
      <c r="L31" s="121"/>
      <c r="M31" s="158"/>
      <c r="N31" s="124" t="s">
        <v>48</v>
      </c>
      <c r="O31" s="124" t="s">
        <v>48</v>
      </c>
      <c r="P31" s="125" t="str">
        <f t="shared" si="0"/>
        <v>X</v>
      </c>
      <c r="Q31" s="126">
        <v>0.33333333333333331</v>
      </c>
      <c r="R31" s="127"/>
      <c r="S31" s="130"/>
      <c r="T31" s="126">
        <v>0.33333333333333331</v>
      </c>
      <c r="U31" s="129"/>
      <c r="V31" s="130"/>
      <c r="W31" s="131">
        <v>0.33333333333333331</v>
      </c>
      <c r="X31" s="129"/>
      <c r="Y31" s="130"/>
      <c r="Z31" s="132">
        <v>0.33333333333333331</v>
      </c>
      <c r="AA31" s="127"/>
      <c r="AB31" s="130"/>
      <c r="AC31" s="133">
        <v>0.33333333333333331</v>
      </c>
      <c r="AD31" s="127"/>
      <c r="AE31" s="130"/>
      <c r="AF31" s="134">
        <v>0.33333333333333331</v>
      </c>
      <c r="AG31" s="127"/>
      <c r="AH31" s="130"/>
      <c r="AI31" s="131"/>
      <c r="AJ31" s="159"/>
      <c r="AK31" s="130"/>
      <c r="AL31" s="135"/>
      <c r="AM31" s="136" t="str">
        <f t="shared" si="1"/>
        <v>ASOK</v>
      </c>
      <c r="AN31" s="136" t="str">
        <f t="shared" si="2"/>
        <v/>
      </c>
      <c r="AO31" s="136" t="str">
        <f t="shared" si="3"/>
        <v/>
      </c>
      <c r="AP31" s="137" t="str">
        <f t="shared" si="4"/>
        <v>ASOK</v>
      </c>
      <c r="AQ31" s="137" t="str">
        <f t="shared" si="5"/>
        <v/>
      </c>
      <c r="AR31" s="137" t="str">
        <f t="shared" si="19"/>
        <v/>
      </c>
      <c r="AS31" s="138" t="str">
        <f t="shared" si="7"/>
        <v>ASOK</v>
      </c>
      <c r="AT31" s="138" t="str">
        <f t="shared" si="8"/>
        <v/>
      </c>
      <c r="AU31" s="138" t="str">
        <f t="shared" si="9"/>
        <v/>
      </c>
      <c r="AV31" s="137" t="str">
        <f t="shared" si="10"/>
        <v>ASOK</v>
      </c>
      <c r="AW31" s="137" t="str">
        <f t="shared" si="11"/>
        <v/>
      </c>
      <c r="AX31" s="137" t="str">
        <f t="shared" si="12"/>
        <v/>
      </c>
      <c r="AY31" s="138" t="str">
        <f t="shared" si="13"/>
        <v>ASOK</v>
      </c>
      <c r="AZ31" s="138" t="str">
        <f t="shared" si="14"/>
        <v/>
      </c>
      <c r="BA31" s="139" t="str">
        <f t="shared" si="15"/>
        <v/>
      </c>
      <c r="BB31" s="137" t="str">
        <f t="shared" si="16"/>
        <v>ASOK</v>
      </c>
      <c r="BC31" s="137" t="str">
        <f t="shared" si="17"/>
        <v/>
      </c>
      <c r="BD31" s="137" t="str">
        <f t="shared" si="18"/>
        <v/>
      </c>
      <c r="BE31" s="138"/>
      <c r="BF31" s="138"/>
      <c r="BG31" s="138"/>
    </row>
    <row r="32" spans="1:166" s="140" customFormat="1" ht="20.100000000000001" customHeight="1">
      <c r="A32" s="116" t="s">
        <v>23</v>
      </c>
      <c r="B32" s="186"/>
      <c r="C32" s="195" t="str">
        <f>IF(B32&lt;&gt;"",VLOOKUP(B32,Clients!A:B,2,FALSE),"")</f>
        <v/>
      </c>
      <c r="D32" s="149"/>
      <c r="E32" s="149" t="s">
        <v>19</v>
      </c>
      <c r="F32" s="149"/>
      <c r="G32" s="117"/>
      <c r="H32" s="118"/>
      <c r="I32" s="119"/>
      <c r="J32" s="120"/>
      <c r="K32" s="117"/>
      <c r="L32" s="121"/>
      <c r="M32" s="122"/>
      <c r="N32" s="124"/>
      <c r="O32" s="124" t="s">
        <v>48</v>
      </c>
      <c r="P32" s="125" t="str">
        <f t="shared" si="0"/>
        <v>X</v>
      </c>
      <c r="Q32" s="126">
        <v>0.33333333333333331</v>
      </c>
      <c r="R32" s="127"/>
      <c r="S32" s="130"/>
      <c r="T32" s="126">
        <v>0.33333333333333331</v>
      </c>
      <c r="U32" s="129"/>
      <c r="V32" s="130"/>
      <c r="W32" s="131">
        <v>0.33333333333333331</v>
      </c>
      <c r="X32" s="129"/>
      <c r="Y32" s="130"/>
      <c r="Z32" s="132">
        <v>0.33333333333333331</v>
      </c>
      <c r="AA32" s="127"/>
      <c r="AB32" s="130"/>
      <c r="AC32" s="133">
        <v>0.33333333333333331</v>
      </c>
      <c r="AD32" s="127"/>
      <c r="AE32" s="130"/>
      <c r="AF32" s="134">
        <v>0.33333333333333331</v>
      </c>
      <c r="AG32" s="127"/>
      <c r="AH32" s="130"/>
      <c r="AI32" s="143"/>
      <c r="AJ32" s="127"/>
      <c r="AK32" s="130"/>
      <c r="AL32" s="135"/>
      <c r="AM32" s="136" t="str">
        <f t="shared" si="1"/>
        <v>ASOK</v>
      </c>
      <c r="AN32" s="136" t="str">
        <f t="shared" si="2"/>
        <v/>
      </c>
      <c r="AO32" s="136" t="str">
        <f t="shared" si="3"/>
        <v/>
      </c>
      <c r="AP32" s="137" t="str">
        <f t="shared" si="4"/>
        <v>ASOK</v>
      </c>
      <c r="AQ32" s="137" t="str">
        <f t="shared" si="5"/>
        <v/>
      </c>
      <c r="AR32" s="137" t="str">
        <f t="shared" si="19"/>
        <v/>
      </c>
      <c r="AS32" s="138" t="str">
        <f t="shared" si="7"/>
        <v>ASOK</v>
      </c>
      <c r="AT32" s="138" t="str">
        <f t="shared" si="8"/>
        <v/>
      </c>
      <c r="AU32" s="138" t="str">
        <f t="shared" si="9"/>
        <v/>
      </c>
      <c r="AV32" s="137" t="str">
        <f t="shared" si="10"/>
        <v>ASOK</v>
      </c>
      <c r="AW32" s="137" t="str">
        <f t="shared" si="11"/>
        <v/>
      </c>
      <c r="AX32" s="137" t="str">
        <f t="shared" si="12"/>
        <v/>
      </c>
      <c r="AY32" s="138" t="str">
        <f t="shared" si="13"/>
        <v>ASOK</v>
      </c>
      <c r="AZ32" s="138" t="str">
        <f t="shared" si="14"/>
        <v/>
      </c>
      <c r="BA32" s="139" t="str">
        <f t="shared" si="15"/>
        <v/>
      </c>
      <c r="BB32" s="137" t="str">
        <f t="shared" si="16"/>
        <v>ASOK</v>
      </c>
      <c r="BC32" s="137" t="str">
        <f t="shared" si="17"/>
        <v/>
      </c>
      <c r="BD32" s="137" t="str">
        <f t="shared" si="18"/>
        <v/>
      </c>
      <c r="BE32" s="138"/>
      <c r="BF32" s="138"/>
      <c r="BG32" s="138"/>
    </row>
    <row r="33" spans="1:166" s="140" customFormat="1" ht="20.100000000000001" customHeight="1">
      <c r="A33" s="116" t="s">
        <v>23</v>
      </c>
      <c r="B33" s="186"/>
      <c r="C33" s="195" t="str">
        <f>IF(B33&lt;&gt;"",VLOOKUP(B33,Clients!A:B,2,FALSE),"")</f>
        <v/>
      </c>
      <c r="D33" s="149"/>
      <c r="E33" s="201" t="s">
        <v>19</v>
      </c>
      <c r="F33" s="149"/>
      <c r="G33" s="117"/>
      <c r="H33" s="118"/>
      <c r="I33" s="119"/>
      <c r="J33" s="120"/>
      <c r="K33" s="117"/>
      <c r="L33" s="121"/>
      <c r="M33" s="122"/>
      <c r="N33" s="124"/>
      <c r="O33" s="124" t="s">
        <v>48</v>
      </c>
      <c r="P33" s="125" t="str">
        <f t="shared" si="0"/>
        <v>X</v>
      </c>
      <c r="Q33" s="126">
        <v>0.33333333333333331</v>
      </c>
      <c r="R33" s="127"/>
      <c r="S33" s="130"/>
      <c r="T33" s="126">
        <v>0.33333333333333331</v>
      </c>
      <c r="U33" s="129"/>
      <c r="V33" s="130"/>
      <c r="W33" s="131">
        <v>0.33333333333333331</v>
      </c>
      <c r="X33" s="129"/>
      <c r="Y33" s="130"/>
      <c r="Z33" s="132">
        <v>0.33333333333333331</v>
      </c>
      <c r="AA33" s="127"/>
      <c r="AB33" s="130"/>
      <c r="AC33" s="133">
        <v>0.33333333333333331</v>
      </c>
      <c r="AD33" s="127"/>
      <c r="AE33" s="130"/>
      <c r="AF33" s="134">
        <v>0.33333333333333331</v>
      </c>
      <c r="AG33" s="127"/>
      <c r="AH33" s="130"/>
      <c r="AI33" s="143"/>
      <c r="AJ33" s="127"/>
      <c r="AK33" s="130"/>
      <c r="AL33" s="135"/>
      <c r="AM33" s="136" t="str">
        <f t="shared" si="1"/>
        <v>ASOK</v>
      </c>
      <c r="AN33" s="136" t="str">
        <f t="shared" si="2"/>
        <v/>
      </c>
      <c r="AO33" s="136" t="str">
        <f t="shared" si="3"/>
        <v/>
      </c>
      <c r="AP33" s="137" t="str">
        <f t="shared" si="4"/>
        <v>ASOK</v>
      </c>
      <c r="AQ33" s="137" t="str">
        <f t="shared" si="5"/>
        <v/>
      </c>
      <c r="AR33" s="137" t="str">
        <f t="shared" si="19"/>
        <v/>
      </c>
      <c r="AS33" s="138" t="str">
        <f t="shared" si="7"/>
        <v>ASOK</v>
      </c>
      <c r="AT33" s="138" t="str">
        <f t="shared" si="8"/>
        <v/>
      </c>
      <c r="AU33" s="138" t="str">
        <f t="shared" si="9"/>
        <v/>
      </c>
      <c r="AV33" s="137" t="str">
        <f t="shared" si="10"/>
        <v>ASOK</v>
      </c>
      <c r="AW33" s="137" t="str">
        <f t="shared" si="11"/>
        <v/>
      </c>
      <c r="AX33" s="137" t="str">
        <f t="shared" si="12"/>
        <v/>
      </c>
      <c r="AY33" s="138" t="str">
        <f t="shared" si="13"/>
        <v>ASOK</v>
      </c>
      <c r="AZ33" s="138" t="str">
        <f t="shared" si="14"/>
        <v/>
      </c>
      <c r="BA33" s="139" t="str">
        <f t="shared" si="15"/>
        <v/>
      </c>
      <c r="BB33" s="137" t="str">
        <f t="shared" si="16"/>
        <v>ASOK</v>
      </c>
      <c r="BC33" s="137" t="str">
        <f t="shared" si="17"/>
        <v/>
      </c>
      <c r="BD33" s="137" t="str">
        <f t="shared" si="18"/>
        <v/>
      </c>
      <c r="BE33" s="138"/>
      <c r="BF33" s="138"/>
      <c r="BG33" s="138"/>
    </row>
    <row r="34" spans="1:166" s="140" customFormat="1" ht="20.100000000000001" customHeight="1">
      <c r="A34" s="116" t="s">
        <v>23</v>
      </c>
      <c r="B34" s="186"/>
      <c r="C34" s="195" t="str">
        <f>IF(B34&lt;&gt;"",VLOOKUP(B34,Clients!A:B,2,FALSE),"")</f>
        <v/>
      </c>
      <c r="D34" s="149"/>
      <c r="E34" s="201" t="s">
        <v>19</v>
      </c>
      <c r="F34" s="149"/>
      <c r="G34" s="117"/>
      <c r="H34" s="118"/>
      <c r="I34" s="119"/>
      <c r="J34" s="120"/>
      <c r="K34" s="117"/>
      <c r="L34" s="121"/>
      <c r="M34" s="160"/>
      <c r="N34" s="124" t="s">
        <v>48</v>
      </c>
      <c r="O34" s="124" t="s">
        <v>48</v>
      </c>
      <c r="P34" s="125" t="str">
        <f t="shared" si="0"/>
        <v>X</v>
      </c>
      <c r="Q34" s="126">
        <v>0.33333333333333331</v>
      </c>
      <c r="R34" s="127"/>
      <c r="S34" s="130"/>
      <c r="T34" s="126">
        <v>0.33333333333333331</v>
      </c>
      <c r="U34" s="129"/>
      <c r="V34" s="130"/>
      <c r="W34" s="131">
        <v>0.33333333333333331</v>
      </c>
      <c r="X34" s="129"/>
      <c r="Y34" s="130"/>
      <c r="Z34" s="132">
        <v>0.33333333333333331</v>
      </c>
      <c r="AA34" s="127"/>
      <c r="AB34" s="130"/>
      <c r="AC34" s="133">
        <v>0.33333333333333331</v>
      </c>
      <c r="AD34" s="127"/>
      <c r="AE34" s="130"/>
      <c r="AF34" s="134">
        <v>0.33333333333333331</v>
      </c>
      <c r="AG34" s="127"/>
      <c r="AH34" s="130"/>
      <c r="AI34" s="117"/>
      <c r="AJ34" s="161"/>
      <c r="AK34" s="130"/>
      <c r="AL34" s="135"/>
      <c r="AM34" s="136" t="str">
        <f t="shared" si="1"/>
        <v>ASOK</v>
      </c>
      <c r="AN34" s="136" t="str">
        <f t="shared" si="2"/>
        <v/>
      </c>
      <c r="AO34" s="136" t="str">
        <f t="shared" si="3"/>
        <v/>
      </c>
      <c r="AP34" s="137" t="str">
        <f t="shared" si="4"/>
        <v>ASOK</v>
      </c>
      <c r="AQ34" s="137" t="str">
        <f t="shared" si="5"/>
        <v/>
      </c>
      <c r="AR34" s="137" t="str">
        <f t="shared" si="19"/>
        <v/>
      </c>
      <c r="AS34" s="138" t="str">
        <f t="shared" si="7"/>
        <v>ASOK</v>
      </c>
      <c r="AT34" s="138" t="str">
        <f t="shared" si="8"/>
        <v/>
      </c>
      <c r="AU34" s="138" t="str">
        <f t="shared" si="9"/>
        <v/>
      </c>
      <c r="AV34" s="137" t="str">
        <f t="shared" si="10"/>
        <v>ASOK</v>
      </c>
      <c r="AW34" s="137" t="str">
        <f t="shared" si="11"/>
        <v/>
      </c>
      <c r="AX34" s="137" t="str">
        <f t="shared" si="12"/>
        <v/>
      </c>
      <c r="AY34" s="138" t="str">
        <f t="shared" si="13"/>
        <v>ASOK</v>
      </c>
      <c r="AZ34" s="138" t="str">
        <f t="shared" si="14"/>
        <v/>
      </c>
      <c r="BA34" s="139" t="str">
        <f t="shared" si="15"/>
        <v/>
      </c>
      <c r="BB34" s="137" t="str">
        <f t="shared" si="16"/>
        <v>ASOK</v>
      </c>
      <c r="BC34" s="137" t="str">
        <f t="shared" si="17"/>
        <v/>
      </c>
      <c r="BD34" s="137" t="str">
        <f t="shared" si="18"/>
        <v/>
      </c>
      <c r="BE34" s="136"/>
      <c r="BF34" s="136"/>
      <c r="BG34" s="136"/>
      <c r="BH34" s="145"/>
      <c r="BI34" s="162"/>
      <c r="BJ34" s="162"/>
      <c r="BK34" s="162"/>
      <c r="BL34" s="162"/>
      <c r="BM34" s="162"/>
      <c r="BN34" s="162"/>
      <c r="BO34" s="162"/>
      <c r="BP34" s="162"/>
      <c r="BQ34" s="162"/>
      <c r="BR34" s="162"/>
      <c r="BS34" s="162"/>
      <c r="BT34" s="162"/>
      <c r="BU34" s="162"/>
      <c r="BV34" s="162"/>
      <c r="BW34" s="162"/>
      <c r="BX34" s="162"/>
      <c r="BY34" s="162"/>
      <c r="BZ34" s="162"/>
      <c r="CA34" s="162"/>
      <c r="CB34" s="162"/>
      <c r="CC34" s="162"/>
      <c r="CD34" s="162"/>
      <c r="CE34" s="162"/>
      <c r="CF34" s="162"/>
      <c r="CG34" s="162"/>
      <c r="CH34" s="162"/>
      <c r="CI34" s="162"/>
      <c r="CJ34" s="162"/>
      <c r="CK34" s="162"/>
      <c r="CL34" s="162"/>
      <c r="CM34" s="162"/>
      <c r="CN34" s="162"/>
      <c r="CO34" s="162"/>
      <c r="CP34" s="162"/>
      <c r="CQ34" s="162"/>
      <c r="CR34" s="162"/>
      <c r="CS34" s="162"/>
      <c r="CT34" s="162"/>
      <c r="CU34" s="162"/>
      <c r="CV34" s="162"/>
      <c r="CW34" s="162"/>
      <c r="CX34" s="162"/>
      <c r="CY34" s="162"/>
      <c r="CZ34" s="162"/>
      <c r="DA34" s="162"/>
      <c r="DB34" s="162"/>
      <c r="DC34" s="162"/>
      <c r="DD34" s="162"/>
      <c r="DE34" s="162"/>
      <c r="DF34" s="162"/>
      <c r="DG34" s="162"/>
      <c r="DH34" s="162"/>
      <c r="DI34" s="162"/>
      <c r="DJ34" s="162"/>
      <c r="DK34" s="162"/>
      <c r="DL34" s="162"/>
      <c r="DM34" s="162"/>
      <c r="DN34" s="162"/>
      <c r="DO34" s="162"/>
      <c r="DP34" s="162"/>
      <c r="DQ34" s="162"/>
      <c r="DR34" s="162"/>
      <c r="DS34" s="162"/>
      <c r="DT34" s="162"/>
      <c r="DU34" s="162"/>
      <c r="DV34" s="162"/>
      <c r="DW34" s="162"/>
      <c r="DX34" s="162"/>
      <c r="DY34" s="162"/>
      <c r="DZ34" s="162"/>
      <c r="EA34" s="162"/>
      <c r="EB34" s="162"/>
      <c r="EC34" s="162"/>
      <c r="ED34" s="162"/>
      <c r="EE34" s="162"/>
      <c r="EF34" s="162"/>
      <c r="EG34" s="162"/>
      <c r="EH34" s="162"/>
      <c r="EI34" s="162"/>
      <c r="EJ34" s="162"/>
      <c r="EK34" s="162"/>
      <c r="EL34" s="162"/>
      <c r="EM34" s="162"/>
      <c r="EN34" s="162"/>
      <c r="EO34" s="162"/>
      <c r="EP34" s="162"/>
      <c r="EQ34" s="162"/>
      <c r="ER34" s="162"/>
      <c r="ES34" s="162"/>
      <c r="ET34" s="162"/>
      <c r="EU34" s="162"/>
      <c r="EV34" s="162"/>
      <c r="EW34" s="162"/>
      <c r="EX34" s="162"/>
      <c r="EY34" s="162"/>
      <c r="EZ34" s="162"/>
      <c r="FA34" s="162"/>
      <c r="FB34" s="162"/>
      <c r="FC34" s="162"/>
      <c r="FD34" s="162"/>
      <c r="FE34" s="162"/>
      <c r="FF34" s="162"/>
      <c r="FG34" s="162"/>
      <c r="FH34" s="162"/>
      <c r="FI34" s="162"/>
      <c r="FJ34" s="162"/>
    </row>
    <row r="35" spans="1:166" s="140" customFormat="1" ht="20.100000000000001" customHeight="1">
      <c r="A35" s="116" t="s">
        <v>23</v>
      </c>
      <c r="B35" s="186"/>
      <c r="C35" s="195" t="str">
        <f>IF(B35&lt;&gt;"",VLOOKUP(B35,Clients!A:B,2,FALSE),"")</f>
        <v/>
      </c>
      <c r="D35" s="149"/>
      <c r="E35" s="201" t="s">
        <v>19</v>
      </c>
      <c r="F35" s="149"/>
      <c r="G35" s="117"/>
      <c r="H35" s="118"/>
      <c r="I35" s="119"/>
      <c r="J35" s="120"/>
      <c r="K35" s="117"/>
      <c r="L35" s="121"/>
      <c r="M35" s="122"/>
      <c r="N35" s="123" t="s">
        <v>48</v>
      </c>
      <c r="O35" s="124" t="s">
        <v>48</v>
      </c>
      <c r="P35" s="125" t="str">
        <f t="shared" si="0"/>
        <v>X</v>
      </c>
      <c r="Q35" s="126">
        <v>0.33333333333333331</v>
      </c>
      <c r="R35" s="127"/>
      <c r="S35" s="130"/>
      <c r="T35" s="126">
        <v>0.33333333333333331</v>
      </c>
      <c r="U35" s="129"/>
      <c r="V35" s="130"/>
      <c r="W35" s="154">
        <v>0.33333333333333331</v>
      </c>
      <c r="X35" s="129"/>
      <c r="Y35" s="130"/>
      <c r="Z35" s="132">
        <v>0.33333333333333331</v>
      </c>
      <c r="AA35" s="127"/>
      <c r="AB35" s="130"/>
      <c r="AC35" s="133">
        <v>0.33333333333333331</v>
      </c>
      <c r="AD35" s="127"/>
      <c r="AE35" s="130"/>
      <c r="AF35" s="134"/>
      <c r="AG35" s="127"/>
      <c r="AH35" s="130"/>
      <c r="AI35" s="131"/>
      <c r="AJ35" s="159"/>
      <c r="AK35" s="130"/>
      <c r="AL35" s="135"/>
      <c r="AM35" s="136" t="str">
        <f t="shared" si="1"/>
        <v>ASOK</v>
      </c>
      <c r="AN35" s="136" t="str">
        <f t="shared" si="2"/>
        <v/>
      </c>
      <c r="AO35" s="136" t="str">
        <f t="shared" si="3"/>
        <v/>
      </c>
      <c r="AP35" s="137" t="str">
        <f t="shared" si="4"/>
        <v>ASOK</v>
      </c>
      <c r="AQ35" s="137" t="str">
        <f t="shared" si="5"/>
        <v/>
      </c>
      <c r="AR35" s="137" t="str">
        <f t="shared" si="19"/>
        <v/>
      </c>
      <c r="AS35" s="138" t="str">
        <f t="shared" si="7"/>
        <v>ASOK</v>
      </c>
      <c r="AT35" s="138" t="str">
        <f t="shared" si="8"/>
        <v/>
      </c>
      <c r="AU35" s="138" t="str">
        <f t="shared" si="9"/>
        <v/>
      </c>
      <c r="AV35" s="137" t="str">
        <f t="shared" si="10"/>
        <v>ASOK</v>
      </c>
      <c r="AW35" s="137" t="str">
        <f t="shared" si="11"/>
        <v/>
      </c>
      <c r="AX35" s="137" t="str">
        <f t="shared" si="12"/>
        <v/>
      </c>
      <c r="AY35" s="138" t="str">
        <f t="shared" si="13"/>
        <v>ASOK</v>
      </c>
      <c r="AZ35" s="138" t="str">
        <f t="shared" si="14"/>
        <v/>
      </c>
      <c r="BA35" s="139" t="str">
        <f t="shared" si="15"/>
        <v/>
      </c>
      <c r="BB35" s="137" t="str">
        <f t="shared" si="16"/>
        <v xml:space="preserve"> </v>
      </c>
      <c r="BC35" s="137" t="str">
        <f t="shared" si="17"/>
        <v/>
      </c>
      <c r="BD35" s="137" t="str">
        <f t="shared" si="18"/>
        <v/>
      </c>
      <c r="BE35" s="138"/>
      <c r="BF35" s="138"/>
      <c r="BG35" s="138"/>
    </row>
    <row r="36" spans="1:166" s="140" customFormat="1" ht="20.100000000000001" customHeight="1">
      <c r="A36" s="116" t="s">
        <v>23</v>
      </c>
      <c r="B36" s="186"/>
      <c r="C36" s="195" t="str">
        <f>IF(B36&lt;&gt;"",VLOOKUP(B36,Clients!A:B,2,FALSE),"")</f>
        <v/>
      </c>
      <c r="D36" s="149"/>
      <c r="E36" s="201" t="s">
        <v>19</v>
      </c>
      <c r="F36" s="149"/>
      <c r="G36" s="117"/>
      <c r="H36" s="118"/>
      <c r="I36" s="119"/>
      <c r="J36" s="120"/>
      <c r="K36" s="117"/>
      <c r="L36" s="121"/>
      <c r="M36" s="122"/>
      <c r="N36" s="123" t="s">
        <v>48</v>
      </c>
      <c r="O36" s="124" t="s">
        <v>48</v>
      </c>
      <c r="P36" s="125" t="str">
        <f t="shared" si="0"/>
        <v>X</v>
      </c>
      <c r="Q36" s="126">
        <v>0.33333333333333331</v>
      </c>
      <c r="R36" s="127"/>
      <c r="S36" s="130"/>
      <c r="T36" s="126">
        <v>0.33333333333333331</v>
      </c>
      <c r="U36" s="129"/>
      <c r="V36" s="130"/>
      <c r="W36" s="154">
        <v>0.33333333333333331</v>
      </c>
      <c r="X36" s="129"/>
      <c r="Y36" s="130"/>
      <c r="Z36" s="132">
        <v>0.33333333333333331</v>
      </c>
      <c r="AA36" s="127"/>
      <c r="AB36" s="130"/>
      <c r="AC36" s="133">
        <v>0.33333333333333331</v>
      </c>
      <c r="AD36" s="127"/>
      <c r="AE36" s="130"/>
      <c r="AF36" s="134"/>
      <c r="AG36" s="127"/>
      <c r="AH36" s="130"/>
      <c r="AI36" s="131"/>
      <c r="AJ36" s="159"/>
      <c r="AK36" s="130"/>
      <c r="AL36" s="135"/>
      <c r="AM36" s="136" t="str">
        <f t="shared" si="1"/>
        <v>ASOK</v>
      </c>
      <c r="AN36" s="136" t="str">
        <f t="shared" si="2"/>
        <v/>
      </c>
      <c r="AO36" s="136" t="str">
        <f t="shared" si="3"/>
        <v/>
      </c>
      <c r="AP36" s="137" t="str">
        <f t="shared" si="4"/>
        <v>ASOK</v>
      </c>
      <c r="AQ36" s="137" t="str">
        <f t="shared" si="5"/>
        <v/>
      </c>
      <c r="AR36" s="137" t="str">
        <f t="shared" si="19"/>
        <v/>
      </c>
      <c r="AS36" s="138" t="str">
        <f t="shared" si="7"/>
        <v>ASOK</v>
      </c>
      <c r="AT36" s="138" t="str">
        <f t="shared" si="8"/>
        <v/>
      </c>
      <c r="AU36" s="138" t="str">
        <f t="shared" si="9"/>
        <v/>
      </c>
      <c r="AV36" s="137" t="str">
        <f t="shared" si="10"/>
        <v>ASOK</v>
      </c>
      <c r="AW36" s="137" t="str">
        <f t="shared" si="11"/>
        <v/>
      </c>
      <c r="AX36" s="137" t="str">
        <f t="shared" si="12"/>
        <v/>
      </c>
      <c r="AY36" s="138" t="str">
        <f t="shared" si="13"/>
        <v>ASOK</v>
      </c>
      <c r="AZ36" s="138" t="str">
        <f t="shared" si="14"/>
        <v/>
      </c>
      <c r="BA36" s="139" t="str">
        <f t="shared" si="15"/>
        <v/>
      </c>
      <c r="BB36" s="137" t="str">
        <f t="shared" si="16"/>
        <v xml:space="preserve"> </v>
      </c>
      <c r="BC36" s="137" t="str">
        <f t="shared" si="17"/>
        <v/>
      </c>
      <c r="BD36" s="137" t="str">
        <f t="shared" si="18"/>
        <v/>
      </c>
      <c r="BE36" s="145"/>
      <c r="BF36" s="145"/>
      <c r="BG36" s="145"/>
      <c r="BI36" s="145"/>
      <c r="BJ36" s="145"/>
      <c r="BK36" s="145"/>
      <c r="BL36" s="145"/>
      <c r="BM36" s="145"/>
      <c r="BN36" s="145"/>
      <c r="BO36" s="145"/>
      <c r="BP36" s="145"/>
      <c r="BQ36" s="145"/>
      <c r="BR36" s="145"/>
      <c r="BS36" s="145"/>
      <c r="BT36" s="145"/>
      <c r="BU36" s="145"/>
      <c r="BV36" s="145"/>
      <c r="BW36" s="145"/>
      <c r="BX36" s="145"/>
      <c r="BY36" s="145"/>
      <c r="BZ36" s="145"/>
      <c r="CA36" s="145"/>
      <c r="CB36" s="145"/>
      <c r="CC36" s="145"/>
      <c r="CD36" s="145"/>
      <c r="CE36" s="145"/>
      <c r="CF36" s="145"/>
      <c r="CG36" s="145"/>
      <c r="CH36" s="145"/>
      <c r="CI36" s="145"/>
      <c r="CJ36" s="145"/>
      <c r="CK36" s="145"/>
      <c r="CL36" s="145"/>
      <c r="CM36" s="145"/>
      <c r="CN36" s="145"/>
      <c r="CO36" s="145"/>
      <c r="CP36" s="145"/>
      <c r="CQ36" s="145"/>
      <c r="CR36" s="145"/>
      <c r="CS36" s="145"/>
      <c r="CT36" s="145"/>
      <c r="CU36" s="145"/>
      <c r="CV36" s="145"/>
      <c r="CW36" s="145"/>
      <c r="CX36" s="145"/>
      <c r="CY36" s="145"/>
      <c r="CZ36" s="145"/>
      <c r="DA36" s="145"/>
      <c r="DB36" s="145"/>
      <c r="DC36" s="145"/>
      <c r="DD36" s="145"/>
      <c r="DE36" s="145"/>
      <c r="DF36" s="145"/>
      <c r="DG36" s="145"/>
      <c r="DH36" s="145"/>
      <c r="DI36" s="145"/>
      <c r="DJ36" s="145"/>
      <c r="DK36" s="145"/>
      <c r="DL36" s="145"/>
      <c r="DM36" s="145"/>
      <c r="DN36" s="145"/>
      <c r="DO36" s="145"/>
      <c r="DP36" s="145"/>
      <c r="DQ36" s="145"/>
      <c r="DR36" s="145"/>
      <c r="DS36" s="145"/>
      <c r="DT36" s="145"/>
      <c r="DU36" s="145"/>
      <c r="DV36" s="145"/>
      <c r="DW36" s="145"/>
      <c r="DX36" s="145"/>
      <c r="DY36" s="145"/>
      <c r="DZ36" s="145"/>
      <c r="EA36" s="145"/>
      <c r="EB36" s="145"/>
      <c r="EC36" s="145"/>
      <c r="ED36" s="145"/>
      <c r="EE36" s="145"/>
      <c r="EF36" s="145"/>
      <c r="EG36" s="145"/>
      <c r="EH36" s="145"/>
      <c r="EI36" s="145"/>
      <c r="EJ36" s="145"/>
      <c r="EK36" s="145"/>
      <c r="EL36" s="145"/>
      <c r="EM36" s="145"/>
      <c r="EN36" s="145"/>
      <c r="EO36" s="145"/>
      <c r="EP36" s="145"/>
      <c r="EQ36" s="145"/>
      <c r="ER36" s="145"/>
      <c r="ES36" s="145"/>
      <c r="ET36" s="145"/>
      <c r="EU36" s="145"/>
      <c r="EV36" s="145"/>
      <c r="EW36" s="145"/>
      <c r="EX36" s="145"/>
      <c r="EY36" s="145"/>
      <c r="EZ36" s="145"/>
      <c r="FA36" s="145"/>
      <c r="FB36" s="145"/>
      <c r="FC36" s="145"/>
      <c r="FD36" s="145"/>
      <c r="FE36" s="145"/>
      <c r="FF36" s="145"/>
      <c r="FG36" s="145"/>
      <c r="FH36" s="145"/>
      <c r="FI36" s="145"/>
      <c r="FJ36" s="145"/>
    </row>
    <row r="37" spans="1:166" s="140" customFormat="1" ht="20.100000000000001" customHeight="1">
      <c r="A37" s="116" t="s">
        <v>23</v>
      </c>
      <c r="B37" s="186"/>
      <c r="C37" s="195" t="str">
        <f>IF(B37&lt;&gt;"",VLOOKUP(B37,Clients!A:B,2,FALSE),"")</f>
        <v/>
      </c>
      <c r="D37" s="164"/>
      <c r="E37" s="201" t="s">
        <v>19</v>
      </c>
      <c r="F37" s="165"/>
      <c r="G37" s="117"/>
      <c r="H37" s="118"/>
      <c r="I37" s="119"/>
      <c r="J37" s="120"/>
      <c r="K37" s="117"/>
      <c r="L37" s="121"/>
      <c r="M37" s="146"/>
      <c r="N37" s="124" t="s">
        <v>48</v>
      </c>
      <c r="O37" s="124" t="s">
        <v>48</v>
      </c>
      <c r="P37" s="125" t="str">
        <f t="shared" si="0"/>
        <v>X</v>
      </c>
      <c r="Q37" s="126">
        <v>0.33333333333333331</v>
      </c>
      <c r="R37" s="127"/>
      <c r="S37" s="130"/>
      <c r="T37" s="126">
        <v>0.33333333333333331</v>
      </c>
      <c r="U37" s="129"/>
      <c r="V37" s="130"/>
      <c r="W37" s="154">
        <v>0.33333333333333331</v>
      </c>
      <c r="X37" s="129"/>
      <c r="Y37" s="130"/>
      <c r="Z37" s="132">
        <v>0.33333333333333331</v>
      </c>
      <c r="AA37" s="127"/>
      <c r="AB37" s="130"/>
      <c r="AC37" s="133">
        <v>0.33333333333333331</v>
      </c>
      <c r="AD37" s="127"/>
      <c r="AE37" s="130"/>
      <c r="AF37" s="134"/>
      <c r="AG37" s="127"/>
      <c r="AH37" s="130"/>
      <c r="AI37" s="143"/>
      <c r="AJ37" s="133"/>
      <c r="AK37" s="130"/>
      <c r="AL37" s="135"/>
      <c r="AM37" s="136" t="str">
        <f t="shared" si="1"/>
        <v>ASOK</v>
      </c>
      <c r="AN37" s="136" t="str">
        <f t="shared" si="2"/>
        <v/>
      </c>
      <c r="AO37" s="136" t="str">
        <f t="shared" si="3"/>
        <v/>
      </c>
      <c r="AP37" s="137" t="str">
        <f t="shared" si="4"/>
        <v>ASOK</v>
      </c>
      <c r="AQ37" s="137" t="str">
        <f t="shared" si="5"/>
        <v/>
      </c>
      <c r="AR37" s="137" t="str">
        <f t="shared" si="19"/>
        <v/>
      </c>
      <c r="AS37" s="138" t="str">
        <f t="shared" si="7"/>
        <v>ASOK</v>
      </c>
      <c r="AT37" s="138" t="str">
        <f t="shared" si="8"/>
        <v/>
      </c>
      <c r="AU37" s="138" t="str">
        <f t="shared" si="9"/>
        <v/>
      </c>
      <c r="AV37" s="137" t="str">
        <f t="shared" si="10"/>
        <v>ASOK</v>
      </c>
      <c r="AW37" s="137" t="str">
        <f t="shared" si="11"/>
        <v/>
      </c>
      <c r="AX37" s="137" t="str">
        <f t="shared" si="12"/>
        <v/>
      </c>
      <c r="AY37" s="138" t="str">
        <f t="shared" si="13"/>
        <v>ASOK</v>
      </c>
      <c r="AZ37" s="138" t="str">
        <f t="shared" si="14"/>
        <v/>
      </c>
      <c r="BA37" s="139" t="str">
        <f t="shared" si="15"/>
        <v/>
      </c>
      <c r="BB37" s="137" t="str">
        <f t="shared" si="16"/>
        <v xml:space="preserve"> </v>
      </c>
      <c r="BC37" s="137" t="str">
        <f t="shared" si="17"/>
        <v/>
      </c>
      <c r="BD37" s="137" t="str">
        <f t="shared" si="18"/>
        <v/>
      </c>
      <c r="BE37" s="138" t="str">
        <f>IF(E37="ouvert",IF(AND($A37="AS",AI37&lt;&gt;0),"ASOK",IF(AND($A37="AE",AI37&lt;&gt;0),"AEOK",IF(AND($A37="FAX",AI37&lt;&gt;0),"FAXOK",IF(AND($A37="mail",AI37&lt;&gt;0),"mailOK",IF(AND($A37="répondeur",AI37&lt;&gt;0),"répOK"," "))))),"")</f>
        <v xml:space="preserve"> </v>
      </c>
      <c r="BF37" s="138" t="str">
        <f>IF(E37="ouvert",IF(AJ37&lt;&gt;0,1,""),"")</f>
        <v/>
      </c>
      <c r="BG37" s="138" t="str">
        <f>IF(E37="ouvert",IF(AJ37="c",1,""),"")</f>
        <v/>
      </c>
    </row>
    <row r="38" spans="1:166" s="140" customFormat="1" ht="20.100000000000001" customHeight="1">
      <c r="A38" s="116" t="s">
        <v>23</v>
      </c>
      <c r="B38" s="186"/>
      <c r="C38" s="195" t="str">
        <f>IF(B38&lt;&gt;"",VLOOKUP(B38,Clients!A:B,2,FALSE),"")</f>
        <v/>
      </c>
      <c r="D38" s="149"/>
      <c r="E38" s="201" t="s">
        <v>19</v>
      </c>
      <c r="F38" s="149"/>
      <c r="G38" s="117"/>
      <c r="H38" s="118"/>
      <c r="I38" s="119"/>
      <c r="J38" s="120"/>
      <c r="K38" s="117"/>
      <c r="L38" s="121"/>
      <c r="M38" s="122"/>
      <c r="N38" s="124"/>
      <c r="O38" s="124" t="s">
        <v>48</v>
      </c>
      <c r="P38" s="125" t="str">
        <f t="shared" si="0"/>
        <v>X</v>
      </c>
      <c r="Q38" s="126">
        <v>0.33333333333333331</v>
      </c>
      <c r="R38" s="127"/>
      <c r="S38" s="130"/>
      <c r="T38" s="126">
        <v>0.33333333333333331</v>
      </c>
      <c r="U38" s="129"/>
      <c r="V38" s="130"/>
      <c r="W38" s="154">
        <v>0.33333333333333331</v>
      </c>
      <c r="X38" s="129"/>
      <c r="Y38" s="130"/>
      <c r="Z38" s="132">
        <v>0.33333333333333331</v>
      </c>
      <c r="AA38" s="127"/>
      <c r="AB38" s="130"/>
      <c r="AC38" s="133">
        <v>0.33333333333333331</v>
      </c>
      <c r="AD38" s="127"/>
      <c r="AE38" s="130"/>
      <c r="AF38" s="134"/>
      <c r="AG38" s="127"/>
      <c r="AH38" s="130"/>
      <c r="AI38" s="143"/>
      <c r="AJ38" s="127"/>
      <c r="AK38" s="130"/>
      <c r="AL38" s="135"/>
      <c r="AM38" s="136" t="str">
        <f t="shared" si="1"/>
        <v>ASOK</v>
      </c>
      <c r="AN38" s="136" t="str">
        <f t="shared" si="2"/>
        <v/>
      </c>
      <c r="AO38" s="136" t="str">
        <f t="shared" si="3"/>
        <v/>
      </c>
      <c r="AP38" s="137" t="str">
        <f t="shared" si="4"/>
        <v>ASOK</v>
      </c>
      <c r="AQ38" s="137" t="str">
        <f t="shared" si="5"/>
        <v/>
      </c>
      <c r="AR38" s="137" t="str">
        <f t="shared" si="19"/>
        <v/>
      </c>
      <c r="AS38" s="138" t="str">
        <f t="shared" si="7"/>
        <v>ASOK</v>
      </c>
      <c r="AT38" s="138" t="str">
        <f t="shared" si="8"/>
        <v/>
      </c>
      <c r="AU38" s="138" t="str">
        <f t="shared" si="9"/>
        <v/>
      </c>
      <c r="AV38" s="137" t="str">
        <f t="shared" si="10"/>
        <v>ASOK</v>
      </c>
      <c r="AW38" s="137" t="str">
        <f t="shared" si="11"/>
        <v/>
      </c>
      <c r="AX38" s="137" t="str">
        <f t="shared" si="12"/>
        <v/>
      </c>
      <c r="AY38" s="138" t="str">
        <f t="shared" si="13"/>
        <v>ASOK</v>
      </c>
      <c r="AZ38" s="138" t="str">
        <f t="shared" si="14"/>
        <v/>
      </c>
      <c r="BA38" s="139" t="str">
        <f t="shared" si="15"/>
        <v/>
      </c>
      <c r="BB38" s="137" t="str">
        <f t="shared" si="16"/>
        <v xml:space="preserve"> </v>
      </c>
      <c r="BC38" s="137" t="str">
        <f t="shared" si="17"/>
        <v/>
      </c>
      <c r="BD38" s="137" t="str">
        <f t="shared" si="18"/>
        <v/>
      </c>
      <c r="BE38" s="138"/>
      <c r="BF38" s="138"/>
      <c r="BG38" s="138"/>
    </row>
    <row r="39" spans="1:166" s="140" customFormat="1" ht="20.100000000000001" customHeight="1">
      <c r="A39" s="116" t="s">
        <v>23</v>
      </c>
      <c r="B39" s="186"/>
      <c r="C39" s="195" t="str">
        <f>IF(B39&lt;&gt;"",VLOOKUP(B39,Clients!A:B,2,FALSE),"")</f>
        <v/>
      </c>
      <c r="D39" s="149"/>
      <c r="E39" s="201" t="s">
        <v>19</v>
      </c>
      <c r="F39" s="149"/>
      <c r="G39" s="117"/>
      <c r="H39" s="118"/>
      <c r="I39" s="119"/>
      <c r="J39" s="120"/>
      <c r="K39" s="117"/>
      <c r="L39" s="121"/>
      <c r="M39" s="122"/>
      <c r="N39" s="124"/>
      <c r="O39" s="124" t="s">
        <v>48</v>
      </c>
      <c r="P39" s="125" t="str">
        <f t="shared" si="0"/>
        <v>X</v>
      </c>
      <c r="Q39" s="126">
        <v>0.33333333333333331</v>
      </c>
      <c r="R39" s="127"/>
      <c r="S39" s="130"/>
      <c r="T39" s="126">
        <v>0.33333333333333331</v>
      </c>
      <c r="U39" s="129"/>
      <c r="V39" s="130"/>
      <c r="W39" s="154">
        <v>0.33333333333333331</v>
      </c>
      <c r="X39" s="129"/>
      <c r="Y39" s="130"/>
      <c r="Z39" s="132">
        <v>0.33333333333333331</v>
      </c>
      <c r="AA39" s="127"/>
      <c r="AB39" s="130"/>
      <c r="AC39" s="133">
        <v>0.33333333333333331</v>
      </c>
      <c r="AD39" s="127"/>
      <c r="AE39" s="130"/>
      <c r="AF39" s="134"/>
      <c r="AG39" s="127"/>
      <c r="AH39" s="130"/>
      <c r="AI39" s="143"/>
      <c r="AJ39" s="127"/>
      <c r="AK39" s="130"/>
      <c r="AL39" s="135"/>
      <c r="AM39" s="136" t="str">
        <f t="shared" si="1"/>
        <v>ASOK</v>
      </c>
      <c r="AN39" s="136" t="str">
        <f t="shared" si="2"/>
        <v/>
      </c>
      <c r="AO39" s="136" t="str">
        <f t="shared" si="3"/>
        <v/>
      </c>
      <c r="AP39" s="137" t="str">
        <f t="shared" si="4"/>
        <v>ASOK</v>
      </c>
      <c r="AQ39" s="137" t="str">
        <f t="shared" si="5"/>
        <v/>
      </c>
      <c r="AR39" s="137" t="str">
        <f t="shared" si="19"/>
        <v/>
      </c>
      <c r="AS39" s="138" t="str">
        <f t="shared" si="7"/>
        <v>ASOK</v>
      </c>
      <c r="AT39" s="138" t="str">
        <f t="shared" si="8"/>
        <v/>
      </c>
      <c r="AU39" s="138" t="str">
        <f t="shared" si="9"/>
        <v/>
      </c>
      <c r="AV39" s="137" t="str">
        <f t="shared" si="10"/>
        <v>ASOK</v>
      </c>
      <c r="AW39" s="137" t="str">
        <f t="shared" si="11"/>
        <v/>
      </c>
      <c r="AX39" s="137" t="str">
        <f t="shared" si="12"/>
        <v/>
      </c>
      <c r="AY39" s="138" t="str">
        <f t="shared" si="13"/>
        <v>ASOK</v>
      </c>
      <c r="AZ39" s="138" t="str">
        <f t="shared" si="14"/>
        <v/>
      </c>
      <c r="BA39" s="139" t="str">
        <f t="shared" si="15"/>
        <v/>
      </c>
      <c r="BB39" s="137" t="str">
        <f t="shared" si="16"/>
        <v xml:space="preserve"> </v>
      </c>
      <c r="BC39" s="137" t="str">
        <f t="shared" si="17"/>
        <v/>
      </c>
      <c r="BD39" s="137" t="str">
        <f t="shared" si="18"/>
        <v/>
      </c>
      <c r="BE39" s="138"/>
      <c r="BF39" s="138"/>
      <c r="BG39" s="138"/>
    </row>
    <row r="40" spans="1:166" s="140" customFormat="1" ht="20.100000000000001" customHeight="1">
      <c r="A40" s="116" t="s">
        <v>23</v>
      </c>
      <c r="B40" s="186"/>
      <c r="C40" s="195" t="str">
        <f>IF(B40&lt;&gt;"",VLOOKUP(B40,Clients!A:B,2,FALSE),"")</f>
        <v/>
      </c>
      <c r="D40" s="149"/>
      <c r="E40" s="201" t="s">
        <v>19</v>
      </c>
      <c r="F40" s="149"/>
      <c r="G40" s="117"/>
      <c r="H40" s="118"/>
      <c r="I40" s="119"/>
      <c r="J40" s="120"/>
      <c r="K40" s="117"/>
      <c r="L40" s="121"/>
      <c r="M40" s="122"/>
      <c r="N40" s="124"/>
      <c r="O40" s="124" t="s">
        <v>48</v>
      </c>
      <c r="P40" s="125" t="str">
        <f t="shared" si="0"/>
        <v>X</v>
      </c>
      <c r="Q40" s="126">
        <v>0.33333333333333331</v>
      </c>
      <c r="R40" s="127"/>
      <c r="S40" s="130"/>
      <c r="T40" s="126"/>
      <c r="U40" s="129"/>
      <c r="V40" s="130"/>
      <c r="W40" s="154">
        <v>0.33333333333333331</v>
      </c>
      <c r="X40" s="129"/>
      <c r="Y40" s="130"/>
      <c r="Z40" s="132"/>
      <c r="AA40" s="127"/>
      <c r="AB40" s="130"/>
      <c r="AC40" s="134"/>
      <c r="AD40" s="127"/>
      <c r="AE40" s="130"/>
      <c r="AF40" s="134"/>
      <c r="AG40" s="127"/>
      <c r="AH40" s="130"/>
      <c r="AI40" s="143"/>
      <c r="AJ40" s="127"/>
      <c r="AK40" s="130"/>
      <c r="AL40" s="135"/>
      <c r="AM40" s="136" t="str">
        <f t="shared" si="1"/>
        <v>ASOK</v>
      </c>
      <c r="AN40" s="136" t="str">
        <f t="shared" si="2"/>
        <v/>
      </c>
      <c r="AO40" s="136" t="str">
        <f t="shared" si="3"/>
        <v/>
      </c>
      <c r="AP40" s="137" t="str">
        <f t="shared" si="4"/>
        <v xml:space="preserve"> </v>
      </c>
      <c r="AQ40" s="137" t="str">
        <f t="shared" si="5"/>
        <v/>
      </c>
      <c r="AR40" s="137" t="str">
        <f t="shared" si="19"/>
        <v/>
      </c>
      <c r="AS40" s="138" t="str">
        <f t="shared" si="7"/>
        <v>ASOK</v>
      </c>
      <c r="AT40" s="138" t="str">
        <f t="shared" si="8"/>
        <v/>
      </c>
      <c r="AU40" s="138" t="str">
        <f t="shared" si="9"/>
        <v/>
      </c>
      <c r="AV40" s="137" t="str">
        <f t="shared" si="10"/>
        <v xml:space="preserve"> </v>
      </c>
      <c r="AW40" s="137" t="str">
        <f t="shared" si="11"/>
        <v/>
      </c>
      <c r="AX40" s="137" t="str">
        <f t="shared" si="12"/>
        <v/>
      </c>
      <c r="AY40" s="138" t="str">
        <f t="shared" si="13"/>
        <v xml:space="preserve"> </v>
      </c>
      <c r="AZ40" s="138" t="str">
        <f t="shared" si="14"/>
        <v/>
      </c>
      <c r="BA40" s="139" t="str">
        <f t="shared" si="15"/>
        <v/>
      </c>
      <c r="BB40" s="137" t="str">
        <f t="shared" si="16"/>
        <v xml:space="preserve"> </v>
      </c>
      <c r="BC40" s="137" t="str">
        <f t="shared" si="17"/>
        <v/>
      </c>
      <c r="BD40" s="137" t="str">
        <f t="shared" si="18"/>
        <v/>
      </c>
      <c r="BE40" s="138"/>
      <c r="BF40" s="138"/>
      <c r="BG40" s="138"/>
    </row>
    <row r="41" spans="1:166" s="140" customFormat="1" ht="20.100000000000001" customHeight="1">
      <c r="A41" s="116" t="s">
        <v>23</v>
      </c>
      <c r="B41" s="186"/>
      <c r="C41" s="195" t="str">
        <f>IF(B41&lt;&gt;"",VLOOKUP(B41,Clients!A:B,2,FALSE),"")</f>
        <v/>
      </c>
      <c r="D41" s="164"/>
      <c r="E41" s="201" t="s">
        <v>19</v>
      </c>
      <c r="F41" s="165"/>
      <c r="G41" s="117"/>
      <c r="H41" s="118"/>
      <c r="I41" s="119"/>
      <c r="J41" s="120"/>
      <c r="K41" s="152"/>
      <c r="L41" s="121"/>
      <c r="M41" s="146"/>
      <c r="N41" s="124" t="s">
        <v>48</v>
      </c>
      <c r="O41" s="124" t="s">
        <v>48</v>
      </c>
      <c r="P41" s="125" t="str">
        <f t="shared" ref="P41:P72" si="20">IF(COUNTA(R41,U41,X41,AA41,AD41,AG41,AJ41)=0,"X",COUNTIF(Q41:AK41,"c"))</f>
        <v>X</v>
      </c>
      <c r="Q41" s="126">
        <v>0.33333333333333331</v>
      </c>
      <c r="R41" s="127"/>
      <c r="S41" s="130"/>
      <c r="T41" s="126">
        <v>0.33333333333333331</v>
      </c>
      <c r="U41" s="129"/>
      <c r="V41" s="130"/>
      <c r="W41" s="154">
        <v>0.33333333333333331</v>
      </c>
      <c r="X41" s="129"/>
      <c r="Y41" s="130"/>
      <c r="Z41" s="132">
        <v>0.33333333333333331</v>
      </c>
      <c r="AA41" s="127"/>
      <c r="AB41" s="130"/>
      <c r="AC41" s="133">
        <v>0.33333333333333331</v>
      </c>
      <c r="AD41" s="127"/>
      <c r="AE41" s="130"/>
      <c r="AF41" s="134"/>
      <c r="AG41" s="127"/>
      <c r="AH41" s="130"/>
      <c r="AI41" s="143"/>
      <c r="AJ41" s="133"/>
      <c r="AK41" s="130"/>
      <c r="AL41" s="135"/>
      <c r="AM41" s="136" t="str">
        <f t="shared" ref="AM41:AM72" si="21">IF(E41="ouvert",IF(AND($A41="AS",Q41&lt;&gt;0),"ASOK",IF(AND($A41="AE",Q41&lt;&gt;0),"AEOK",IF(AND($A41="FAX",Q41&lt;&gt;0),"FAXOK",IF(AND($A41="mail",Q41&lt;&gt;0),"mailOK",IF(AND($A41="répondeur",Q41&lt;&gt;0),"répOK",""))))),"")</f>
        <v>ASOK</v>
      </c>
      <c r="AN41" s="136" t="str">
        <f t="shared" ref="AN41:AN72" si="22">IF(E41="ouvert",IF(R41&lt;&gt;0,1,""),"")</f>
        <v/>
      </c>
      <c r="AO41" s="136" t="str">
        <f t="shared" ref="AO41:AO72" si="23">IF(E41="ouvert",IF(R41="c",1,""),"")</f>
        <v/>
      </c>
      <c r="AP41" s="137" t="str">
        <f t="shared" ref="AP41:AP72" si="24">IF(E41="ouvert",IF(AND($A41="AS",T41&lt;&gt;0),"ASOK",IF(AND($A41="AE",T41&lt;&gt;0),"AEOK",IF(AND($A41="FAX",T41&lt;&gt;0),"FAXOK",IF(AND($A41="mail",T41&lt;&gt;0),"mailOK",IF(AND($A41="répondeur",T41&lt;&gt;0),"répOK"," "))))),"")</f>
        <v>ASOK</v>
      </c>
      <c r="AQ41" s="137" t="str">
        <f t="shared" ref="AQ41:AQ72" si="25">IF(E41="ouvert",IF(U41&lt;&gt;0,1,""),"")</f>
        <v/>
      </c>
      <c r="AR41" s="137" t="str">
        <f t="shared" si="19"/>
        <v/>
      </c>
      <c r="AS41" s="138" t="str">
        <f t="shared" ref="AS41:AS72" si="26">IF(E41="ouvert",IF(AND($A41="AS",W41&lt;&gt;0),"ASOK",IF(AND($A41="AE",W41&lt;&gt;0),"AEOK",IF(AND($A41="FAX",W41&lt;&gt;0),"FAXOK",IF(AND($A41="mail",W41&lt;&gt;0),"mailOK",IF(AND($A41="répondeur",W41&lt;&gt;0),"répOK"," "))))),"")</f>
        <v>ASOK</v>
      </c>
      <c r="AT41" s="138" t="str">
        <f t="shared" ref="AT41:AT72" si="27">IF(E41="ouvert",IF(X41&lt;&gt;0,1,""),"")</f>
        <v/>
      </c>
      <c r="AU41" s="138" t="str">
        <f t="shared" ref="AU41:AU72" si="28">IF(E41="ouvert",IF(X41="c",1,""),"")</f>
        <v/>
      </c>
      <c r="AV41" s="137" t="str">
        <f t="shared" ref="AV41:AV72" si="29">IF(E41="ouvert",IF(AND($A41="AS",Z41&lt;&gt;0),"ASOK",IF(AND($A41="AE",Z41&lt;&gt;0),"AEOK",IF(AND($A41="FAX",Z41&lt;&gt;0),"FAXOK",IF(AND($A41="mail",Z41&lt;&gt;0),"mailOK",IF(AND($A41="répondeur",Z41&lt;&gt;0),"répOK"," "))))),"")</f>
        <v>ASOK</v>
      </c>
      <c r="AW41" s="137" t="str">
        <f t="shared" ref="AW41:AW72" si="30">IF(E41="ouvert",IF(AA41&lt;&gt;0,1,""),"")</f>
        <v/>
      </c>
      <c r="AX41" s="137" t="str">
        <f t="shared" ref="AX41:AX72" si="31">IF(E41="ouvert",IF(AA41="c",1,""),"")</f>
        <v/>
      </c>
      <c r="AY41" s="138" t="str">
        <f t="shared" ref="AY41:AY72" si="32">IF(E41="ouvert",IF(AND($A41="AS",AC41&lt;&gt;0),"ASOK",IF(AND($A41="AE",AC41&lt;&gt;0),"AEOK",IF(AND($A41="FAX",AC41&lt;&gt;0),"FAXOK",IF(AND($A41="mail",AC41&lt;&gt;0),"mailOK",IF(AND($A41="répondeur",AC41&lt;&gt;0),"répOK"," "))))),"")</f>
        <v>ASOK</v>
      </c>
      <c r="AZ41" s="138" t="str">
        <f t="shared" ref="AZ41:AZ72" si="33">IF(E41="ouvert",IF(AD41&lt;&gt;0,1,""),"")</f>
        <v/>
      </c>
      <c r="BA41" s="139" t="str">
        <f t="shared" ref="BA41:BA72" si="34">IF(E41="ouvert",IF(AD41="c",1,""),"")</f>
        <v/>
      </c>
      <c r="BB41" s="137" t="str">
        <f t="shared" si="16"/>
        <v xml:space="preserve"> </v>
      </c>
      <c r="BC41" s="137" t="str">
        <f t="shared" si="17"/>
        <v/>
      </c>
      <c r="BD41" s="137" t="str">
        <f t="shared" si="18"/>
        <v/>
      </c>
      <c r="BE41" s="138"/>
      <c r="BF41" s="138"/>
      <c r="BG41" s="138"/>
    </row>
    <row r="42" spans="1:166" s="140" customFormat="1" ht="20.100000000000001" customHeight="1">
      <c r="A42" s="116" t="s">
        <v>23</v>
      </c>
      <c r="B42" s="186"/>
      <c r="C42" s="195" t="str">
        <f>IF(B42&lt;&gt;"",VLOOKUP(B42,Clients!A:B,2,FALSE),"")</f>
        <v/>
      </c>
      <c r="D42" s="149"/>
      <c r="E42" s="201" t="s">
        <v>19</v>
      </c>
      <c r="F42" s="149"/>
      <c r="G42" s="117"/>
      <c r="H42" s="118"/>
      <c r="I42" s="119"/>
      <c r="J42" s="120"/>
      <c r="K42" s="117"/>
      <c r="L42" s="121"/>
      <c r="M42" s="122"/>
      <c r="N42" s="124"/>
      <c r="O42" s="124" t="s">
        <v>48</v>
      </c>
      <c r="P42" s="125" t="str">
        <f t="shared" si="20"/>
        <v>X</v>
      </c>
      <c r="Q42" s="126">
        <v>0.33333333333333331</v>
      </c>
      <c r="R42" s="127"/>
      <c r="S42" s="130"/>
      <c r="T42" s="126">
        <v>0.33333333333333331</v>
      </c>
      <c r="U42" s="129"/>
      <c r="V42" s="130"/>
      <c r="W42" s="154">
        <v>0.33333333333333331</v>
      </c>
      <c r="X42" s="129"/>
      <c r="Y42" s="130"/>
      <c r="Z42" s="132">
        <v>0.33333333333333331</v>
      </c>
      <c r="AA42" s="127"/>
      <c r="AB42" s="130"/>
      <c r="AC42" s="133">
        <v>0.33333333333333331</v>
      </c>
      <c r="AD42" s="127"/>
      <c r="AE42" s="130"/>
      <c r="AF42" s="134"/>
      <c r="AG42" s="127"/>
      <c r="AH42" s="130"/>
      <c r="AI42" s="143"/>
      <c r="AJ42" s="127"/>
      <c r="AK42" s="130"/>
      <c r="AL42" s="135"/>
      <c r="AM42" s="136" t="str">
        <f t="shared" si="21"/>
        <v>ASOK</v>
      </c>
      <c r="AN42" s="136" t="str">
        <f t="shared" si="22"/>
        <v/>
      </c>
      <c r="AO42" s="136" t="str">
        <f t="shared" si="23"/>
        <v/>
      </c>
      <c r="AP42" s="137" t="str">
        <f t="shared" si="24"/>
        <v>ASOK</v>
      </c>
      <c r="AQ42" s="137" t="str">
        <f t="shared" si="25"/>
        <v/>
      </c>
      <c r="AR42" s="137" t="str">
        <f t="shared" si="19"/>
        <v/>
      </c>
      <c r="AS42" s="138" t="str">
        <f t="shared" si="26"/>
        <v>ASOK</v>
      </c>
      <c r="AT42" s="138" t="str">
        <f t="shared" si="27"/>
        <v/>
      </c>
      <c r="AU42" s="138" t="str">
        <f t="shared" si="28"/>
        <v/>
      </c>
      <c r="AV42" s="137" t="str">
        <f t="shared" si="29"/>
        <v>ASOK</v>
      </c>
      <c r="AW42" s="137" t="str">
        <f t="shared" si="30"/>
        <v/>
      </c>
      <c r="AX42" s="137" t="str">
        <f t="shared" si="31"/>
        <v/>
      </c>
      <c r="AY42" s="138" t="str">
        <f t="shared" si="32"/>
        <v>ASOK</v>
      </c>
      <c r="AZ42" s="138" t="str">
        <f t="shared" si="33"/>
        <v/>
      </c>
      <c r="BA42" s="139" t="str">
        <f t="shared" si="34"/>
        <v/>
      </c>
      <c r="BB42" s="137" t="str">
        <f t="shared" si="16"/>
        <v xml:space="preserve"> </v>
      </c>
      <c r="BC42" s="137" t="str">
        <f t="shared" si="17"/>
        <v/>
      </c>
      <c r="BD42" s="137" t="str">
        <f t="shared" si="18"/>
        <v/>
      </c>
      <c r="BE42" s="138"/>
      <c r="BF42" s="138"/>
      <c r="BG42" s="138"/>
    </row>
    <row r="43" spans="1:166" s="140" customFormat="1" ht="20.100000000000001" customHeight="1">
      <c r="A43" s="116" t="s">
        <v>23</v>
      </c>
      <c r="B43" s="186"/>
      <c r="C43" s="195" t="str">
        <f>IF(B43&lt;&gt;"",VLOOKUP(B43,Clients!A:B,2,FALSE),"")</f>
        <v/>
      </c>
      <c r="D43" s="149"/>
      <c r="E43" s="201" t="s">
        <v>19</v>
      </c>
      <c r="F43" s="149"/>
      <c r="G43" s="117"/>
      <c r="H43" s="118"/>
      <c r="I43" s="119"/>
      <c r="J43" s="120"/>
      <c r="K43" s="117"/>
      <c r="L43" s="121"/>
      <c r="M43" s="146"/>
      <c r="N43" s="124" t="s">
        <v>48</v>
      </c>
      <c r="O43" s="124" t="s">
        <v>48</v>
      </c>
      <c r="P43" s="125" t="str">
        <f t="shared" si="20"/>
        <v>X</v>
      </c>
      <c r="Q43" s="126">
        <v>0.33333333333333331</v>
      </c>
      <c r="R43" s="127"/>
      <c r="S43" s="130"/>
      <c r="T43" s="126">
        <v>0.33333333333333331</v>
      </c>
      <c r="U43" s="129"/>
      <c r="V43" s="130"/>
      <c r="W43" s="154">
        <v>0.33333333333333331</v>
      </c>
      <c r="X43" s="129"/>
      <c r="Y43" s="130"/>
      <c r="Z43" s="132">
        <v>0.33333333333333331</v>
      </c>
      <c r="AA43" s="127"/>
      <c r="AB43" s="130"/>
      <c r="AC43" s="133">
        <v>0.33333333333333331</v>
      </c>
      <c r="AD43" s="127"/>
      <c r="AE43" s="130"/>
      <c r="AF43" s="134"/>
      <c r="AG43" s="127"/>
      <c r="AH43" s="130"/>
      <c r="AI43" s="143"/>
      <c r="AJ43" s="127"/>
      <c r="AK43" s="130"/>
      <c r="AL43" s="135"/>
      <c r="AM43" s="136" t="str">
        <f t="shared" si="21"/>
        <v>ASOK</v>
      </c>
      <c r="AN43" s="136" t="str">
        <f t="shared" si="22"/>
        <v/>
      </c>
      <c r="AO43" s="136" t="str">
        <f t="shared" si="23"/>
        <v/>
      </c>
      <c r="AP43" s="137" t="str">
        <f t="shared" si="24"/>
        <v>ASOK</v>
      </c>
      <c r="AQ43" s="137" t="str">
        <f t="shared" si="25"/>
        <v/>
      </c>
      <c r="AR43" s="137" t="str">
        <f t="shared" si="19"/>
        <v/>
      </c>
      <c r="AS43" s="138" t="str">
        <f t="shared" si="26"/>
        <v>ASOK</v>
      </c>
      <c r="AT43" s="138" t="str">
        <f t="shared" si="27"/>
        <v/>
      </c>
      <c r="AU43" s="138" t="str">
        <f t="shared" si="28"/>
        <v/>
      </c>
      <c r="AV43" s="137" t="str">
        <f t="shared" si="29"/>
        <v>ASOK</v>
      </c>
      <c r="AW43" s="137" t="str">
        <f t="shared" si="30"/>
        <v/>
      </c>
      <c r="AX43" s="137" t="str">
        <f t="shared" si="31"/>
        <v/>
      </c>
      <c r="AY43" s="138" t="str">
        <f t="shared" si="32"/>
        <v>ASOK</v>
      </c>
      <c r="AZ43" s="138" t="str">
        <f t="shared" si="33"/>
        <v/>
      </c>
      <c r="BA43" s="139" t="str">
        <f t="shared" si="34"/>
        <v/>
      </c>
      <c r="BB43" s="137" t="str">
        <f t="shared" si="16"/>
        <v xml:space="preserve"> </v>
      </c>
      <c r="BC43" s="137" t="str">
        <f t="shared" si="17"/>
        <v/>
      </c>
      <c r="BD43" s="137" t="str">
        <f t="shared" si="18"/>
        <v/>
      </c>
      <c r="BE43" s="138"/>
      <c r="BF43" s="138"/>
      <c r="BG43" s="138"/>
    </row>
    <row r="44" spans="1:166" s="140" customFormat="1" ht="20.100000000000001" customHeight="1">
      <c r="A44" s="116" t="s">
        <v>23</v>
      </c>
      <c r="B44" s="186"/>
      <c r="C44" s="195" t="str">
        <f>IF(B44&lt;&gt;"",VLOOKUP(B44,Clients!A:B,2,FALSE),"")</f>
        <v/>
      </c>
      <c r="D44" s="149"/>
      <c r="E44" s="201" t="s">
        <v>19</v>
      </c>
      <c r="F44" s="149"/>
      <c r="G44" s="117"/>
      <c r="H44" s="118"/>
      <c r="I44" s="119"/>
      <c r="J44" s="166"/>
      <c r="K44" s="117"/>
      <c r="L44" s="121"/>
      <c r="M44" s="122"/>
      <c r="N44" s="124"/>
      <c r="O44" s="124" t="s">
        <v>48</v>
      </c>
      <c r="P44" s="125" t="str">
        <f t="shared" si="20"/>
        <v>X</v>
      </c>
      <c r="Q44" s="126">
        <v>0.33333333333333331</v>
      </c>
      <c r="R44" s="127"/>
      <c r="S44" s="130"/>
      <c r="T44" s="126">
        <v>0.33333333333333331</v>
      </c>
      <c r="U44" s="129"/>
      <c r="V44" s="130"/>
      <c r="W44" s="154">
        <v>0.33333333333333331</v>
      </c>
      <c r="X44" s="129"/>
      <c r="Y44" s="130"/>
      <c r="Z44" s="132">
        <v>0.33333333333333331</v>
      </c>
      <c r="AA44" s="127"/>
      <c r="AB44" s="130"/>
      <c r="AC44" s="133">
        <v>0.33333333333333331</v>
      </c>
      <c r="AD44" s="127"/>
      <c r="AE44" s="130"/>
      <c r="AF44" s="134"/>
      <c r="AG44" s="127"/>
      <c r="AH44" s="130"/>
      <c r="AI44" s="143"/>
      <c r="AJ44" s="127"/>
      <c r="AK44" s="130"/>
      <c r="AL44" s="135"/>
      <c r="AM44" s="136" t="str">
        <f t="shared" si="21"/>
        <v>ASOK</v>
      </c>
      <c r="AN44" s="136" t="str">
        <f t="shared" si="22"/>
        <v/>
      </c>
      <c r="AO44" s="136" t="str">
        <f t="shared" si="23"/>
        <v/>
      </c>
      <c r="AP44" s="137" t="str">
        <f t="shared" si="24"/>
        <v>ASOK</v>
      </c>
      <c r="AQ44" s="137" t="str">
        <f t="shared" si="25"/>
        <v/>
      </c>
      <c r="AR44" s="137" t="str">
        <f t="shared" si="19"/>
        <v/>
      </c>
      <c r="AS44" s="138" t="str">
        <f t="shared" si="26"/>
        <v>ASOK</v>
      </c>
      <c r="AT44" s="138" t="str">
        <f t="shared" si="27"/>
        <v/>
      </c>
      <c r="AU44" s="138" t="str">
        <f t="shared" si="28"/>
        <v/>
      </c>
      <c r="AV44" s="137" t="str">
        <f t="shared" si="29"/>
        <v>ASOK</v>
      </c>
      <c r="AW44" s="137" t="str">
        <f t="shared" si="30"/>
        <v/>
      </c>
      <c r="AX44" s="137" t="str">
        <f t="shared" si="31"/>
        <v/>
      </c>
      <c r="AY44" s="138" t="str">
        <f t="shared" si="32"/>
        <v>ASOK</v>
      </c>
      <c r="AZ44" s="138" t="str">
        <f t="shared" si="33"/>
        <v/>
      </c>
      <c r="BA44" s="139" t="str">
        <f t="shared" si="34"/>
        <v/>
      </c>
      <c r="BB44" s="137" t="str">
        <f t="shared" si="16"/>
        <v xml:space="preserve"> </v>
      </c>
      <c r="BC44" s="137" t="str">
        <f t="shared" si="17"/>
        <v/>
      </c>
      <c r="BD44" s="137" t="str">
        <f t="shared" si="18"/>
        <v/>
      </c>
      <c r="BE44" s="138"/>
      <c r="BF44" s="138"/>
      <c r="BG44" s="138"/>
    </row>
    <row r="45" spans="1:166" s="140" customFormat="1" ht="20.100000000000001" customHeight="1">
      <c r="A45" s="116" t="s">
        <v>23</v>
      </c>
      <c r="B45" s="186"/>
      <c r="C45" s="195" t="str">
        <f>IF(B45&lt;&gt;"",VLOOKUP(B45,Clients!A:B,2,FALSE),"")</f>
        <v/>
      </c>
      <c r="D45" s="149"/>
      <c r="E45" s="201" t="s">
        <v>19</v>
      </c>
      <c r="F45" s="149"/>
      <c r="G45" s="117"/>
      <c r="H45" s="118"/>
      <c r="I45" s="119"/>
      <c r="J45" s="120"/>
      <c r="K45" s="117"/>
      <c r="L45" s="121"/>
      <c r="M45" s="122"/>
      <c r="N45" s="124"/>
      <c r="O45" s="124" t="s">
        <v>48</v>
      </c>
      <c r="P45" s="125" t="str">
        <f t="shared" si="20"/>
        <v>X</v>
      </c>
      <c r="Q45" s="126">
        <v>0.33333333333333331</v>
      </c>
      <c r="R45" s="127"/>
      <c r="S45" s="130"/>
      <c r="T45" s="126">
        <v>0.33333333333333331</v>
      </c>
      <c r="U45" s="129"/>
      <c r="V45" s="130"/>
      <c r="W45" s="154">
        <v>0.33333333333333331</v>
      </c>
      <c r="X45" s="129"/>
      <c r="Y45" s="130"/>
      <c r="Z45" s="132">
        <v>0.33333333333333331</v>
      </c>
      <c r="AA45" s="127"/>
      <c r="AB45" s="130"/>
      <c r="AC45" s="133">
        <v>0.33333333333333331</v>
      </c>
      <c r="AD45" s="127"/>
      <c r="AE45" s="130"/>
      <c r="AF45" s="134"/>
      <c r="AG45" s="127"/>
      <c r="AH45" s="130"/>
      <c r="AI45" s="143"/>
      <c r="AJ45" s="127"/>
      <c r="AK45" s="130"/>
      <c r="AL45" s="135"/>
      <c r="AM45" s="136" t="str">
        <f t="shared" si="21"/>
        <v>ASOK</v>
      </c>
      <c r="AN45" s="136" t="str">
        <f t="shared" si="22"/>
        <v/>
      </c>
      <c r="AO45" s="136" t="str">
        <f t="shared" si="23"/>
        <v/>
      </c>
      <c r="AP45" s="137" t="str">
        <f t="shared" si="24"/>
        <v>ASOK</v>
      </c>
      <c r="AQ45" s="137" t="str">
        <f t="shared" si="25"/>
        <v/>
      </c>
      <c r="AR45" s="137" t="str">
        <f t="shared" si="19"/>
        <v/>
      </c>
      <c r="AS45" s="138" t="str">
        <f t="shared" si="26"/>
        <v>ASOK</v>
      </c>
      <c r="AT45" s="138" t="str">
        <f t="shared" si="27"/>
        <v/>
      </c>
      <c r="AU45" s="138" t="str">
        <f t="shared" si="28"/>
        <v/>
      </c>
      <c r="AV45" s="137" t="str">
        <f t="shared" si="29"/>
        <v>ASOK</v>
      </c>
      <c r="AW45" s="137" t="str">
        <f t="shared" si="30"/>
        <v/>
      </c>
      <c r="AX45" s="137" t="str">
        <f t="shared" si="31"/>
        <v/>
      </c>
      <c r="AY45" s="138" t="str">
        <f t="shared" si="32"/>
        <v>ASOK</v>
      </c>
      <c r="AZ45" s="138" t="str">
        <f t="shared" si="33"/>
        <v/>
      </c>
      <c r="BA45" s="139" t="str">
        <f t="shared" si="34"/>
        <v/>
      </c>
      <c r="BB45" s="137" t="str">
        <f t="shared" si="16"/>
        <v xml:space="preserve"> </v>
      </c>
      <c r="BC45" s="137" t="str">
        <f t="shared" si="17"/>
        <v/>
      </c>
      <c r="BD45" s="137" t="str">
        <f t="shared" si="18"/>
        <v/>
      </c>
      <c r="BE45" s="138"/>
      <c r="BF45" s="138"/>
      <c r="BG45" s="138"/>
    </row>
    <row r="46" spans="1:166" s="140" customFormat="1" ht="20.100000000000001" customHeight="1">
      <c r="A46" s="116" t="s">
        <v>23</v>
      </c>
      <c r="B46" s="186"/>
      <c r="C46" s="195" t="str">
        <f>IF(B46&lt;&gt;"",VLOOKUP(B46,Clients!A:B,2,FALSE),"")</f>
        <v/>
      </c>
      <c r="D46" s="149"/>
      <c r="E46" s="201" t="s">
        <v>19</v>
      </c>
      <c r="F46" s="149"/>
      <c r="G46" s="117"/>
      <c r="H46" s="118"/>
      <c r="I46" s="119"/>
      <c r="J46" s="120"/>
      <c r="K46" s="117"/>
      <c r="L46" s="121"/>
      <c r="M46" s="122"/>
      <c r="N46" s="124" t="s">
        <v>48</v>
      </c>
      <c r="O46" s="124" t="s">
        <v>48</v>
      </c>
      <c r="P46" s="125" t="str">
        <f t="shared" si="20"/>
        <v>X</v>
      </c>
      <c r="Q46" s="126">
        <v>0.33333333333333331</v>
      </c>
      <c r="R46" s="127"/>
      <c r="S46" s="130"/>
      <c r="T46" s="126"/>
      <c r="U46" s="129"/>
      <c r="V46" s="130"/>
      <c r="W46" s="154">
        <v>0.33333333333333331</v>
      </c>
      <c r="X46" s="129"/>
      <c r="Y46" s="130"/>
      <c r="Z46" s="132">
        <v>0.33333333333333331</v>
      </c>
      <c r="AA46" s="127"/>
      <c r="AB46" s="130"/>
      <c r="AC46" s="133">
        <v>0.33333333333333331</v>
      </c>
      <c r="AD46" s="127"/>
      <c r="AE46" s="130"/>
      <c r="AF46" s="134"/>
      <c r="AG46" s="127"/>
      <c r="AH46" s="130"/>
      <c r="AI46" s="143"/>
      <c r="AJ46" s="127"/>
      <c r="AK46" s="130"/>
      <c r="AL46" s="135"/>
      <c r="AM46" s="136" t="str">
        <f t="shared" si="21"/>
        <v>ASOK</v>
      </c>
      <c r="AN46" s="136" t="str">
        <f t="shared" si="22"/>
        <v/>
      </c>
      <c r="AO46" s="136" t="str">
        <f t="shared" si="23"/>
        <v/>
      </c>
      <c r="AP46" s="137" t="str">
        <f t="shared" si="24"/>
        <v xml:space="preserve"> </v>
      </c>
      <c r="AQ46" s="137" t="str">
        <f t="shared" si="25"/>
        <v/>
      </c>
      <c r="AR46" s="137" t="str">
        <f t="shared" si="19"/>
        <v/>
      </c>
      <c r="AS46" s="138" t="str">
        <f t="shared" si="26"/>
        <v>ASOK</v>
      </c>
      <c r="AT46" s="138" t="str">
        <f t="shared" si="27"/>
        <v/>
      </c>
      <c r="AU46" s="138" t="str">
        <f t="shared" si="28"/>
        <v/>
      </c>
      <c r="AV46" s="137" t="str">
        <f t="shared" si="29"/>
        <v>ASOK</v>
      </c>
      <c r="AW46" s="137" t="str">
        <f t="shared" si="30"/>
        <v/>
      </c>
      <c r="AX46" s="137" t="str">
        <f t="shared" si="31"/>
        <v/>
      </c>
      <c r="AY46" s="138" t="str">
        <f t="shared" si="32"/>
        <v>ASOK</v>
      </c>
      <c r="AZ46" s="138" t="str">
        <f t="shared" si="33"/>
        <v/>
      </c>
      <c r="BA46" s="139" t="str">
        <f t="shared" si="34"/>
        <v/>
      </c>
      <c r="BB46" s="137" t="str">
        <f t="shared" si="16"/>
        <v xml:space="preserve"> </v>
      </c>
      <c r="BC46" s="137" t="str">
        <f t="shared" si="17"/>
        <v/>
      </c>
      <c r="BD46" s="137" t="str">
        <f t="shared" si="18"/>
        <v/>
      </c>
      <c r="BE46" s="138"/>
      <c r="BF46" s="138"/>
      <c r="BG46" s="138"/>
    </row>
    <row r="47" spans="1:166" s="140" customFormat="1" ht="20.100000000000001" customHeight="1">
      <c r="A47" s="116" t="s">
        <v>23</v>
      </c>
      <c r="B47" s="186"/>
      <c r="C47" s="195" t="str">
        <f>IF(B47&lt;&gt;"",VLOOKUP(B47,Clients!A:B,2,FALSE),"")</f>
        <v/>
      </c>
      <c r="D47" s="149"/>
      <c r="E47" s="201" t="s">
        <v>19</v>
      </c>
      <c r="F47" s="149"/>
      <c r="G47" s="117"/>
      <c r="H47" s="118"/>
      <c r="I47" s="119"/>
      <c r="J47" s="120"/>
      <c r="K47" s="117"/>
      <c r="L47" s="121"/>
      <c r="M47" s="122"/>
      <c r="N47" s="124" t="s">
        <v>48</v>
      </c>
      <c r="O47" s="124" t="s">
        <v>48</v>
      </c>
      <c r="P47" s="125" t="str">
        <f t="shared" si="20"/>
        <v>X</v>
      </c>
      <c r="Q47" s="126">
        <v>0.33333333333333331</v>
      </c>
      <c r="R47" s="127"/>
      <c r="S47" s="130"/>
      <c r="T47" s="126">
        <v>0.33333333333333331</v>
      </c>
      <c r="U47" s="129"/>
      <c r="V47" s="130"/>
      <c r="W47" s="154">
        <v>0.33333333333333331</v>
      </c>
      <c r="X47" s="129"/>
      <c r="Y47" s="130"/>
      <c r="Z47" s="132">
        <v>0.33333333333333331</v>
      </c>
      <c r="AA47" s="127"/>
      <c r="AB47" s="130"/>
      <c r="AC47" s="133">
        <v>0.33333333333333331</v>
      </c>
      <c r="AD47" s="127"/>
      <c r="AE47" s="130"/>
      <c r="AF47" s="134"/>
      <c r="AG47" s="127"/>
      <c r="AH47" s="130"/>
      <c r="AI47" s="143"/>
      <c r="AJ47" s="127"/>
      <c r="AK47" s="130"/>
      <c r="AL47" s="155"/>
      <c r="AM47" s="136" t="str">
        <f t="shared" si="21"/>
        <v>ASOK</v>
      </c>
      <c r="AN47" s="136" t="str">
        <f t="shared" si="22"/>
        <v/>
      </c>
      <c r="AO47" s="136" t="str">
        <f t="shared" si="23"/>
        <v/>
      </c>
      <c r="AP47" s="137" t="str">
        <f t="shared" si="24"/>
        <v>ASOK</v>
      </c>
      <c r="AQ47" s="137" t="str">
        <f t="shared" si="25"/>
        <v/>
      </c>
      <c r="AR47" s="137" t="str">
        <f t="shared" si="19"/>
        <v/>
      </c>
      <c r="AS47" s="138" t="str">
        <f t="shared" si="26"/>
        <v>ASOK</v>
      </c>
      <c r="AT47" s="138" t="str">
        <f t="shared" si="27"/>
        <v/>
      </c>
      <c r="AU47" s="138" t="str">
        <f t="shared" si="28"/>
        <v/>
      </c>
      <c r="AV47" s="137" t="str">
        <f t="shared" si="29"/>
        <v>ASOK</v>
      </c>
      <c r="AW47" s="137" t="str">
        <f t="shared" si="30"/>
        <v/>
      </c>
      <c r="AX47" s="137" t="str">
        <f t="shared" si="31"/>
        <v/>
      </c>
      <c r="AY47" s="138" t="str">
        <f t="shared" si="32"/>
        <v>ASOK</v>
      </c>
      <c r="AZ47" s="138" t="str">
        <f t="shared" si="33"/>
        <v/>
      </c>
      <c r="BA47" s="139" t="str">
        <f t="shared" si="34"/>
        <v/>
      </c>
      <c r="BB47" s="137" t="str">
        <f t="shared" si="16"/>
        <v xml:space="preserve"> </v>
      </c>
      <c r="BC47" s="137" t="str">
        <f t="shared" si="17"/>
        <v/>
      </c>
      <c r="BD47" s="137" t="str">
        <f t="shared" si="18"/>
        <v/>
      </c>
      <c r="BE47" s="138" t="str">
        <f>IF(E47="ouvert",IF(AND($A47="AS",AI47&lt;&gt;0),"ASOK",IF(AND($A47="AE",AI47&lt;&gt;0),"AEOK",IF(AND($A47="FAX",AI47&lt;&gt;0),"FAXOK",IF(AND($A47="mail",AI47&lt;&gt;0),"mailOK",IF(AND($A47="répondeur",AI47&lt;&gt;0),"répOK"," "))))),"")</f>
        <v xml:space="preserve"> </v>
      </c>
      <c r="BF47" s="138" t="str">
        <f>IF(E47="ouvert",IF(AJ47&lt;&gt;0,1,""),"")</f>
        <v/>
      </c>
      <c r="BG47" s="138" t="str">
        <f>IF(E47="ouvert",IF(AJ47="c",1,""),"")</f>
        <v/>
      </c>
      <c r="BI47" s="145"/>
      <c r="BJ47" s="145"/>
      <c r="BK47" s="145"/>
      <c r="BL47" s="145"/>
      <c r="BM47" s="145"/>
      <c r="BN47" s="145"/>
      <c r="BO47" s="145"/>
      <c r="BP47" s="145"/>
      <c r="BQ47" s="145"/>
      <c r="BR47" s="145"/>
      <c r="BS47" s="145"/>
      <c r="BT47" s="145"/>
      <c r="BU47" s="145"/>
      <c r="BV47" s="145"/>
      <c r="BW47" s="145"/>
      <c r="BX47" s="145"/>
      <c r="BY47" s="145"/>
      <c r="BZ47" s="145"/>
      <c r="CA47" s="145"/>
      <c r="CB47" s="145"/>
      <c r="CC47" s="145"/>
      <c r="CD47" s="145"/>
      <c r="CE47" s="145"/>
      <c r="CF47" s="145"/>
      <c r="CG47" s="145"/>
      <c r="CH47" s="145"/>
      <c r="CI47" s="145"/>
      <c r="CJ47" s="145"/>
      <c r="CK47" s="145"/>
      <c r="CL47" s="145"/>
      <c r="CM47" s="145"/>
      <c r="CN47" s="145"/>
      <c r="CO47" s="145"/>
      <c r="CP47" s="145"/>
      <c r="CQ47" s="145"/>
      <c r="CR47" s="145"/>
      <c r="CS47" s="145"/>
      <c r="CT47" s="145"/>
      <c r="CU47" s="145"/>
      <c r="CV47" s="145"/>
      <c r="CW47" s="145"/>
      <c r="CX47" s="145"/>
      <c r="CY47" s="145"/>
      <c r="CZ47" s="145"/>
      <c r="DA47" s="145"/>
      <c r="DB47" s="145"/>
      <c r="DC47" s="145"/>
      <c r="DD47" s="145"/>
      <c r="DE47" s="145"/>
      <c r="DF47" s="145"/>
      <c r="DG47" s="145"/>
      <c r="DH47" s="145"/>
      <c r="DI47" s="145"/>
      <c r="DJ47" s="145"/>
      <c r="DK47" s="145"/>
      <c r="DL47" s="145"/>
      <c r="DM47" s="145"/>
      <c r="DN47" s="145"/>
      <c r="DO47" s="145"/>
      <c r="DP47" s="145"/>
      <c r="DQ47" s="145"/>
      <c r="DR47" s="145"/>
      <c r="DS47" s="145"/>
      <c r="DT47" s="145"/>
      <c r="DU47" s="145"/>
      <c r="DV47" s="145"/>
      <c r="DW47" s="145"/>
      <c r="DX47" s="145"/>
      <c r="DY47" s="145"/>
      <c r="DZ47" s="145"/>
      <c r="EA47" s="145"/>
      <c r="EB47" s="145"/>
      <c r="EC47" s="145"/>
      <c r="ED47" s="145"/>
      <c r="EE47" s="145"/>
      <c r="EF47" s="145"/>
      <c r="EG47" s="145"/>
      <c r="EH47" s="145"/>
      <c r="EI47" s="145"/>
      <c r="EJ47" s="145"/>
      <c r="EK47" s="145"/>
      <c r="EL47" s="145"/>
      <c r="EM47" s="145"/>
      <c r="EN47" s="145"/>
      <c r="EO47" s="145"/>
      <c r="EP47" s="145"/>
      <c r="EQ47" s="145"/>
      <c r="ER47" s="145"/>
      <c r="ES47" s="145"/>
      <c r="ET47" s="145"/>
      <c r="EU47" s="145"/>
      <c r="EV47" s="145"/>
      <c r="EW47" s="145"/>
      <c r="EX47" s="145"/>
      <c r="EY47" s="145"/>
      <c r="EZ47" s="145"/>
      <c r="FA47" s="145"/>
      <c r="FB47" s="145"/>
      <c r="FC47" s="145"/>
      <c r="FD47" s="145"/>
      <c r="FE47" s="145"/>
      <c r="FF47" s="145"/>
      <c r="FG47" s="145"/>
      <c r="FH47" s="145"/>
      <c r="FI47" s="145"/>
      <c r="FJ47" s="145"/>
    </row>
    <row r="48" spans="1:166" s="140" customFormat="1" ht="20.100000000000001" customHeight="1">
      <c r="A48" s="116" t="s">
        <v>23</v>
      </c>
      <c r="B48" s="186"/>
      <c r="C48" s="195" t="str">
        <f>IF(B48&lt;&gt;"",VLOOKUP(B48,Clients!A:B,2,FALSE),"")</f>
        <v/>
      </c>
      <c r="D48" s="115"/>
      <c r="E48" s="201" t="s">
        <v>19</v>
      </c>
      <c r="F48" s="115"/>
      <c r="G48" s="116"/>
      <c r="H48" s="118"/>
      <c r="I48" s="119"/>
      <c r="J48" s="120"/>
      <c r="K48" s="116"/>
      <c r="L48" s="121"/>
      <c r="M48" s="122"/>
      <c r="N48" s="124"/>
      <c r="O48" s="124" t="s">
        <v>48</v>
      </c>
      <c r="P48" s="125" t="str">
        <f t="shared" si="20"/>
        <v>X</v>
      </c>
      <c r="Q48" s="126">
        <v>0.33333333333333331</v>
      </c>
      <c r="R48" s="127"/>
      <c r="S48" s="130"/>
      <c r="T48" s="126">
        <v>0.33333333333333331</v>
      </c>
      <c r="U48" s="129"/>
      <c r="V48" s="130"/>
      <c r="W48" s="154">
        <v>0.33333333333333331</v>
      </c>
      <c r="X48" s="129"/>
      <c r="Y48" s="130"/>
      <c r="Z48" s="132">
        <v>0.33333333333333331</v>
      </c>
      <c r="AA48" s="127"/>
      <c r="AB48" s="130"/>
      <c r="AC48" s="133">
        <v>0.33333333333333331</v>
      </c>
      <c r="AD48" s="127"/>
      <c r="AE48" s="130"/>
      <c r="AF48" s="134"/>
      <c r="AG48" s="127"/>
      <c r="AH48" s="130"/>
      <c r="AI48" s="167"/>
      <c r="AJ48" s="168"/>
      <c r="AK48" s="130"/>
      <c r="AL48" s="135"/>
      <c r="AM48" s="136" t="str">
        <f t="shared" si="21"/>
        <v>ASOK</v>
      </c>
      <c r="AN48" s="136" t="str">
        <f t="shared" si="22"/>
        <v/>
      </c>
      <c r="AO48" s="136" t="str">
        <f t="shared" si="23"/>
        <v/>
      </c>
      <c r="AP48" s="137" t="str">
        <f t="shared" si="24"/>
        <v>ASOK</v>
      </c>
      <c r="AQ48" s="137" t="str">
        <f t="shared" si="25"/>
        <v/>
      </c>
      <c r="AR48" s="137" t="str">
        <f t="shared" si="19"/>
        <v/>
      </c>
      <c r="AS48" s="138" t="str">
        <f t="shared" si="26"/>
        <v>ASOK</v>
      </c>
      <c r="AT48" s="138" t="str">
        <f t="shared" si="27"/>
        <v/>
      </c>
      <c r="AU48" s="138" t="str">
        <f t="shared" si="28"/>
        <v/>
      </c>
      <c r="AV48" s="137" t="str">
        <f t="shared" si="29"/>
        <v>ASOK</v>
      </c>
      <c r="AW48" s="137" t="str">
        <f t="shared" si="30"/>
        <v/>
      </c>
      <c r="AX48" s="137" t="str">
        <f t="shared" si="31"/>
        <v/>
      </c>
      <c r="AY48" s="138" t="str">
        <f t="shared" si="32"/>
        <v>ASOK</v>
      </c>
      <c r="AZ48" s="138" t="str">
        <f t="shared" si="33"/>
        <v/>
      </c>
      <c r="BA48" s="139" t="str">
        <f t="shared" si="34"/>
        <v/>
      </c>
      <c r="BB48" s="137" t="str">
        <f t="shared" si="16"/>
        <v xml:space="preserve"> </v>
      </c>
      <c r="BC48" s="137" t="str">
        <f t="shared" si="17"/>
        <v/>
      </c>
      <c r="BD48" s="137" t="str">
        <f t="shared" si="18"/>
        <v/>
      </c>
      <c r="BE48" s="138"/>
      <c r="BF48" s="138"/>
      <c r="BG48" s="138"/>
    </row>
    <row r="49" spans="1:166" s="140" customFormat="1" ht="20.100000000000001" customHeight="1">
      <c r="A49" s="116" t="s">
        <v>23</v>
      </c>
      <c r="B49" s="186"/>
      <c r="C49" s="195" t="str">
        <f>IF(B49&lt;&gt;"",VLOOKUP(B49,Clients!A:B,2,FALSE),"")</f>
        <v/>
      </c>
      <c r="D49" s="169"/>
      <c r="E49" s="201" t="s">
        <v>19</v>
      </c>
      <c r="F49" s="149"/>
      <c r="G49" s="117"/>
      <c r="H49" s="118"/>
      <c r="I49" s="119"/>
      <c r="J49" s="120"/>
      <c r="K49" s="116"/>
      <c r="L49" s="121"/>
      <c r="M49" s="156"/>
      <c r="N49" s="124"/>
      <c r="O49" s="124" t="s">
        <v>48</v>
      </c>
      <c r="P49" s="125" t="str">
        <f t="shared" si="20"/>
        <v>X</v>
      </c>
      <c r="Q49" s="126">
        <v>0.33333333333333331</v>
      </c>
      <c r="R49" s="127"/>
      <c r="S49" s="130"/>
      <c r="T49" s="126">
        <v>0.33333333333333331</v>
      </c>
      <c r="U49" s="129"/>
      <c r="V49" s="130"/>
      <c r="W49" s="154">
        <v>0.33333333333333331</v>
      </c>
      <c r="X49" s="129"/>
      <c r="Y49" s="130"/>
      <c r="Z49" s="132">
        <v>0.33333333333333331</v>
      </c>
      <c r="AA49" s="127"/>
      <c r="AB49" s="130"/>
      <c r="AC49" s="133">
        <v>0.33333333333333331</v>
      </c>
      <c r="AD49" s="127"/>
      <c r="AE49" s="130"/>
      <c r="AF49" s="134"/>
      <c r="AG49" s="127"/>
      <c r="AH49" s="130"/>
      <c r="AI49" s="167"/>
      <c r="AJ49" s="168"/>
      <c r="AK49" s="130"/>
      <c r="AL49" s="135"/>
      <c r="AM49" s="136" t="str">
        <f t="shared" si="21"/>
        <v>ASOK</v>
      </c>
      <c r="AN49" s="136" t="str">
        <f t="shared" si="22"/>
        <v/>
      </c>
      <c r="AO49" s="136" t="str">
        <f t="shared" si="23"/>
        <v/>
      </c>
      <c r="AP49" s="137" t="str">
        <f t="shared" si="24"/>
        <v>ASOK</v>
      </c>
      <c r="AQ49" s="137" t="str">
        <f t="shared" si="25"/>
        <v/>
      </c>
      <c r="AR49" s="137" t="str">
        <f t="shared" si="19"/>
        <v/>
      </c>
      <c r="AS49" s="138" t="str">
        <f t="shared" si="26"/>
        <v>ASOK</v>
      </c>
      <c r="AT49" s="138" t="str">
        <f t="shared" si="27"/>
        <v/>
      </c>
      <c r="AU49" s="138" t="str">
        <f t="shared" si="28"/>
        <v/>
      </c>
      <c r="AV49" s="137" t="str">
        <f t="shared" si="29"/>
        <v>ASOK</v>
      </c>
      <c r="AW49" s="137" t="str">
        <f t="shared" si="30"/>
        <v/>
      </c>
      <c r="AX49" s="137" t="str">
        <f t="shared" si="31"/>
        <v/>
      </c>
      <c r="AY49" s="138" t="str">
        <f t="shared" si="32"/>
        <v>ASOK</v>
      </c>
      <c r="AZ49" s="138" t="str">
        <f t="shared" si="33"/>
        <v/>
      </c>
      <c r="BA49" s="139" t="str">
        <f t="shared" si="34"/>
        <v/>
      </c>
      <c r="BB49" s="137" t="str">
        <f t="shared" si="16"/>
        <v xml:space="preserve"> </v>
      </c>
      <c r="BC49" s="137" t="str">
        <f t="shared" si="17"/>
        <v/>
      </c>
      <c r="BD49" s="137" t="str">
        <f t="shared" si="18"/>
        <v/>
      </c>
      <c r="BE49" s="138"/>
      <c r="BF49" s="138"/>
      <c r="BG49" s="138"/>
    </row>
    <row r="50" spans="1:166" s="140" customFormat="1" ht="20.100000000000001" customHeight="1">
      <c r="A50" s="116" t="s">
        <v>23</v>
      </c>
      <c r="B50" s="186"/>
      <c r="C50" s="195" t="str">
        <f>IF(B50&lt;&gt;"",VLOOKUP(B50,Clients!A:B,2,FALSE),"")</f>
        <v/>
      </c>
      <c r="D50" s="170"/>
      <c r="E50" s="201" t="s">
        <v>19</v>
      </c>
      <c r="F50" s="149"/>
      <c r="G50" s="117"/>
      <c r="H50" s="118"/>
      <c r="I50" s="119"/>
      <c r="J50" s="120"/>
      <c r="K50" s="161"/>
      <c r="L50" s="121"/>
      <c r="M50" s="163"/>
      <c r="N50" s="124" t="s">
        <v>48</v>
      </c>
      <c r="O50" s="124" t="s">
        <v>48</v>
      </c>
      <c r="P50" s="125" t="str">
        <f t="shared" si="20"/>
        <v>X</v>
      </c>
      <c r="Q50" s="126">
        <v>0.33333333333333331</v>
      </c>
      <c r="R50" s="127"/>
      <c r="S50" s="130"/>
      <c r="T50" s="126">
        <v>0.33333333333333331</v>
      </c>
      <c r="U50" s="129"/>
      <c r="V50" s="130"/>
      <c r="W50" s="154">
        <v>0.33333333333333331</v>
      </c>
      <c r="X50" s="129"/>
      <c r="Y50" s="130"/>
      <c r="Z50" s="132">
        <v>0.33333333333333331</v>
      </c>
      <c r="AA50" s="127"/>
      <c r="AB50" s="130"/>
      <c r="AC50" s="133">
        <v>0.33333333333333331</v>
      </c>
      <c r="AD50" s="127"/>
      <c r="AE50" s="130"/>
      <c r="AF50" s="134"/>
      <c r="AG50" s="127"/>
      <c r="AH50" s="130"/>
      <c r="AI50" s="167"/>
      <c r="AJ50" s="171"/>
      <c r="AK50" s="130"/>
      <c r="AL50" s="135"/>
      <c r="AM50" s="136" t="str">
        <f t="shared" si="21"/>
        <v>ASOK</v>
      </c>
      <c r="AN50" s="136" t="str">
        <f t="shared" si="22"/>
        <v/>
      </c>
      <c r="AO50" s="136" t="str">
        <f t="shared" si="23"/>
        <v/>
      </c>
      <c r="AP50" s="137" t="str">
        <f t="shared" si="24"/>
        <v>ASOK</v>
      </c>
      <c r="AQ50" s="137" t="str">
        <f t="shared" si="25"/>
        <v/>
      </c>
      <c r="AR50" s="137" t="str">
        <f t="shared" si="19"/>
        <v/>
      </c>
      <c r="AS50" s="138" t="str">
        <f t="shared" si="26"/>
        <v>ASOK</v>
      </c>
      <c r="AT50" s="138" t="str">
        <f t="shared" si="27"/>
        <v/>
      </c>
      <c r="AU50" s="138" t="str">
        <f t="shared" si="28"/>
        <v/>
      </c>
      <c r="AV50" s="137" t="str">
        <f t="shared" si="29"/>
        <v>ASOK</v>
      </c>
      <c r="AW50" s="137" t="str">
        <f t="shared" si="30"/>
        <v/>
      </c>
      <c r="AX50" s="137" t="str">
        <f t="shared" si="31"/>
        <v/>
      </c>
      <c r="AY50" s="138" t="str">
        <f t="shared" si="32"/>
        <v>ASOK</v>
      </c>
      <c r="AZ50" s="138" t="str">
        <f t="shared" si="33"/>
        <v/>
      </c>
      <c r="BA50" s="139" t="str">
        <f t="shared" si="34"/>
        <v/>
      </c>
      <c r="BB50" s="137" t="str">
        <f t="shared" si="16"/>
        <v xml:space="preserve"> </v>
      </c>
      <c r="BC50" s="137" t="str">
        <f t="shared" si="17"/>
        <v/>
      </c>
      <c r="BD50" s="137" t="str">
        <f t="shared" si="18"/>
        <v/>
      </c>
      <c r="BE50" s="138"/>
      <c r="BF50" s="138"/>
      <c r="BG50" s="138"/>
    </row>
    <row r="51" spans="1:166" s="140" customFormat="1" ht="20.100000000000001" customHeight="1">
      <c r="A51" s="116" t="s">
        <v>23</v>
      </c>
      <c r="B51" s="186"/>
      <c r="C51" s="195" t="str">
        <f>IF(B51&lt;&gt;"",VLOOKUP(B51,Clients!A:B,2,FALSE),"")</f>
        <v/>
      </c>
      <c r="D51" s="169"/>
      <c r="E51" s="201" t="s">
        <v>19</v>
      </c>
      <c r="F51" s="149"/>
      <c r="G51" s="117"/>
      <c r="H51" s="118"/>
      <c r="I51" s="119"/>
      <c r="J51" s="120"/>
      <c r="K51" s="116"/>
      <c r="L51" s="121"/>
      <c r="M51" s="156"/>
      <c r="N51" s="124"/>
      <c r="O51" s="124" t="s">
        <v>48</v>
      </c>
      <c r="P51" s="125" t="str">
        <f t="shared" si="20"/>
        <v>X</v>
      </c>
      <c r="Q51" s="126">
        <v>0.33333333333333331</v>
      </c>
      <c r="R51" s="127"/>
      <c r="S51" s="130"/>
      <c r="T51" s="126"/>
      <c r="U51" s="129"/>
      <c r="V51" s="130"/>
      <c r="W51" s="154">
        <v>0.33333333333333331</v>
      </c>
      <c r="X51" s="129"/>
      <c r="Y51" s="130"/>
      <c r="Z51" s="132">
        <v>0.33333333333333331</v>
      </c>
      <c r="AA51" s="127"/>
      <c r="AB51" s="130"/>
      <c r="AC51" s="133">
        <v>0.33333333333333331</v>
      </c>
      <c r="AD51" s="127"/>
      <c r="AE51" s="130"/>
      <c r="AF51" s="134"/>
      <c r="AG51" s="127"/>
      <c r="AH51" s="130"/>
      <c r="AI51" s="167"/>
      <c r="AJ51" s="168"/>
      <c r="AK51" s="130"/>
      <c r="AL51" s="135"/>
      <c r="AM51" s="136" t="str">
        <f t="shared" si="21"/>
        <v>ASOK</v>
      </c>
      <c r="AN51" s="136" t="str">
        <f t="shared" si="22"/>
        <v/>
      </c>
      <c r="AO51" s="136" t="str">
        <f t="shared" si="23"/>
        <v/>
      </c>
      <c r="AP51" s="137" t="str">
        <f t="shared" si="24"/>
        <v xml:space="preserve"> </v>
      </c>
      <c r="AQ51" s="137" t="str">
        <f t="shared" si="25"/>
        <v/>
      </c>
      <c r="AR51" s="137" t="str">
        <f t="shared" si="19"/>
        <v/>
      </c>
      <c r="AS51" s="138" t="str">
        <f t="shared" si="26"/>
        <v>ASOK</v>
      </c>
      <c r="AT51" s="138" t="str">
        <f t="shared" si="27"/>
        <v/>
      </c>
      <c r="AU51" s="138" t="str">
        <f t="shared" si="28"/>
        <v/>
      </c>
      <c r="AV51" s="137" t="str">
        <f t="shared" si="29"/>
        <v>ASOK</v>
      </c>
      <c r="AW51" s="137" t="str">
        <f t="shared" si="30"/>
        <v/>
      </c>
      <c r="AX51" s="137" t="str">
        <f t="shared" si="31"/>
        <v/>
      </c>
      <c r="AY51" s="138" t="str">
        <f t="shared" si="32"/>
        <v>ASOK</v>
      </c>
      <c r="AZ51" s="138" t="str">
        <f t="shared" si="33"/>
        <v/>
      </c>
      <c r="BA51" s="139" t="str">
        <f t="shared" si="34"/>
        <v/>
      </c>
      <c r="BB51" s="137" t="str">
        <f t="shared" si="16"/>
        <v xml:space="preserve"> </v>
      </c>
      <c r="BC51" s="137" t="str">
        <f t="shared" si="17"/>
        <v/>
      </c>
      <c r="BD51" s="137" t="str">
        <f t="shared" si="18"/>
        <v/>
      </c>
      <c r="BE51" s="138"/>
      <c r="BF51" s="138"/>
      <c r="BG51" s="138"/>
    </row>
    <row r="52" spans="1:166" s="140" customFormat="1" ht="20.100000000000001" customHeight="1">
      <c r="A52" s="116" t="s">
        <v>23</v>
      </c>
      <c r="B52" s="186"/>
      <c r="C52" s="195" t="str">
        <f>IF(B52&lt;&gt;"",VLOOKUP(B52,Clients!A:B,2,FALSE),"")</f>
        <v/>
      </c>
      <c r="D52" s="169"/>
      <c r="E52" s="201" t="s">
        <v>19</v>
      </c>
      <c r="F52" s="149"/>
      <c r="G52" s="117"/>
      <c r="H52" s="118"/>
      <c r="I52" s="119"/>
      <c r="J52" s="120"/>
      <c r="K52" s="116"/>
      <c r="L52" s="121"/>
      <c r="M52" s="163"/>
      <c r="N52" s="124" t="s">
        <v>48</v>
      </c>
      <c r="O52" s="124" t="s">
        <v>48</v>
      </c>
      <c r="P52" s="125" t="str">
        <f t="shared" si="20"/>
        <v>X</v>
      </c>
      <c r="Q52" s="126">
        <v>0.33333333333333331</v>
      </c>
      <c r="R52" s="127"/>
      <c r="S52" s="130"/>
      <c r="T52" s="126">
        <v>0.33333333333333331</v>
      </c>
      <c r="U52" s="129"/>
      <c r="V52" s="130"/>
      <c r="W52" s="154">
        <v>0.33333333333333331</v>
      </c>
      <c r="X52" s="129"/>
      <c r="Y52" s="130"/>
      <c r="Z52" s="132">
        <v>0.33333333333333331</v>
      </c>
      <c r="AA52" s="127"/>
      <c r="AB52" s="130"/>
      <c r="AC52" s="133">
        <v>0.33333333333333331</v>
      </c>
      <c r="AD52" s="127"/>
      <c r="AE52" s="130"/>
      <c r="AF52" s="134"/>
      <c r="AG52" s="127"/>
      <c r="AH52" s="130"/>
      <c r="AI52" s="167"/>
      <c r="AJ52" s="168"/>
      <c r="AK52" s="130"/>
      <c r="AL52" s="135"/>
      <c r="AM52" s="136" t="str">
        <f t="shared" si="21"/>
        <v>ASOK</v>
      </c>
      <c r="AN52" s="136" t="str">
        <f t="shared" si="22"/>
        <v/>
      </c>
      <c r="AO52" s="136" t="str">
        <f t="shared" si="23"/>
        <v/>
      </c>
      <c r="AP52" s="137" t="str">
        <f t="shared" si="24"/>
        <v>ASOK</v>
      </c>
      <c r="AQ52" s="137" t="str">
        <f t="shared" si="25"/>
        <v/>
      </c>
      <c r="AR52" s="137" t="str">
        <f t="shared" si="19"/>
        <v/>
      </c>
      <c r="AS52" s="138" t="str">
        <f t="shared" si="26"/>
        <v>ASOK</v>
      </c>
      <c r="AT52" s="138" t="str">
        <f t="shared" si="27"/>
        <v/>
      </c>
      <c r="AU52" s="138" t="str">
        <f t="shared" si="28"/>
        <v/>
      </c>
      <c r="AV52" s="137" t="str">
        <f t="shared" si="29"/>
        <v>ASOK</v>
      </c>
      <c r="AW52" s="137" t="str">
        <f t="shared" si="30"/>
        <v/>
      </c>
      <c r="AX52" s="137" t="str">
        <f t="shared" si="31"/>
        <v/>
      </c>
      <c r="AY52" s="138" t="str">
        <f t="shared" si="32"/>
        <v>ASOK</v>
      </c>
      <c r="AZ52" s="138" t="str">
        <f t="shared" si="33"/>
        <v/>
      </c>
      <c r="BA52" s="139" t="str">
        <f t="shared" si="34"/>
        <v/>
      </c>
      <c r="BB52" s="137" t="str">
        <f t="shared" si="16"/>
        <v xml:space="preserve"> </v>
      </c>
      <c r="BC52" s="137" t="str">
        <f t="shared" si="17"/>
        <v/>
      </c>
      <c r="BD52" s="137" t="str">
        <f t="shared" si="18"/>
        <v/>
      </c>
      <c r="BE52" s="138"/>
      <c r="BF52" s="138"/>
      <c r="BG52" s="138"/>
    </row>
    <row r="53" spans="1:166" s="140" customFormat="1" ht="20.100000000000001" customHeight="1">
      <c r="A53" s="116" t="s">
        <v>23</v>
      </c>
      <c r="B53" s="186"/>
      <c r="C53" s="195" t="str">
        <f>IF(B53&lt;&gt;"",VLOOKUP(B53,Clients!A:B,2,FALSE),"")</f>
        <v/>
      </c>
      <c r="D53" s="169"/>
      <c r="E53" s="201" t="s">
        <v>19</v>
      </c>
      <c r="F53" s="149"/>
      <c r="G53" s="117"/>
      <c r="H53" s="118"/>
      <c r="I53" s="119"/>
      <c r="J53" s="120"/>
      <c r="K53" s="116"/>
      <c r="L53" s="121"/>
      <c r="M53" s="156"/>
      <c r="N53" s="124"/>
      <c r="O53" s="124" t="s">
        <v>48</v>
      </c>
      <c r="P53" s="125" t="str">
        <f t="shared" si="20"/>
        <v>X</v>
      </c>
      <c r="Q53" s="126">
        <v>0.33333333333333331</v>
      </c>
      <c r="R53" s="127"/>
      <c r="S53" s="130"/>
      <c r="T53" s="126">
        <v>0.33333333333333331</v>
      </c>
      <c r="U53" s="129"/>
      <c r="V53" s="130"/>
      <c r="W53" s="154">
        <v>0.33333333333333331</v>
      </c>
      <c r="X53" s="129"/>
      <c r="Y53" s="130"/>
      <c r="Z53" s="132">
        <v>0.33333333333333331</v>
      </c>
      <c r="AA53" s="127"/>
      <c r="AB53" s="130"/>
      <c r="AC53" s="133">
        <v>0.33333333333333331</v>
      </c>
      <c r="AD53" s="127"/>
      <c r="AE53" s="130"/>
      <c r="AF53" s="134"/>
      <c r="AG53" s="127"/>
      <c r="AH53" s="130"/>
      <c r="AI53" s="167"/>
      <c r="AJ53" s="168"/>
      <c r="AK53" s="130"/>
      <c r="AL53" s="135"/>
      <c r="AM53" s="136" t="str">
        <f t="shared" si="21"/>
        <v>ASOK</v>
      </c>
      <c r="AN53" s="136" t="str">
        <f t="shared" si="22"/>
        <v/>
      </c>
      <c r="AO53" s="136" t="str">
        <f t="shared" si="23"/>
        <v/>
      </c>
      <c r="AP53" s="137" t="str">
        <f t="shared" si="24"/>
        <v>ASOK</v>
      </c>
      <c r="AQ53" s="137" t="str">
        <f t="shared" si="25"/>
        <v/>
      </c>
      <c r="AR53" s="137" t="str">
        <f t="shared" si="19"/>
        <v/>
      </c>
      <c r="AS53" s="138" t="str">
        <f t="shared" si="26"/>
        <v>ASOK</v>
      </c>
      <c r="AT53" s="138" t="str">
        <f t="shared" si="27"/>
        <v/>
      </c>
      <c r="AU53" s="138" t="str">
        <f t="shared" si="28"/>
        <v/>
      </c>
      <c r="AV53" s="137" t="str">
        <f t="shared" si="29"/>
        <v>ASOK</v>
      </c>
      <c r="AW53" s="137" t="str">
        <f t="shared" si="30"/>
        <v/>
      </c>
      <c r="AX53" s="137" t="str">
        <f t="shared" si="31"/>
        <v/>
      </c>
      <c r="AY53" s="138" t="str">
        <f t="shared" si="32"/>
        <v>ASOK</v>
      </c>
      <c r="AZ53" s="138" t="str">
        <f t="shared" si="33"/>
        <v/>
      </c>
      <c r="BA53" s="139" t="str">
        <f t="shared" si="34"/>
        <v/>
      </c>
      <c r="BB53" s="137" t="str">
        <f t="shared" si="16"/>
        <v xml:space="preserve"> </v>
      </c>
      <c r="BC53" s="137" t="str">
        <f t="shared" si="17"/>
        <v/>
      </c>
      <c r="BD53" s="137" t="str">
        <f t="shared" si="18"/>
        <v/>
      </c>
      <c r="BE53" s="138"/>
      <c r="BF53" s="138"/>
      <c r="BG53" s="138"/>
    </row>
    <row r="54" spans="1:166" s="140" customFormat="1" ht="20.100000000000001" customHeight="1">
      <c r="A54" s="116" t="s">
        <v>23</v>
      </c>
      <c r="B54" s="186"/>
      <c r="C54" s="195" t="str">
        <f>IF(B54&lt;&gt;"",VLOOKUP(B54,Clients!A:B,2,FALSE),"")</f>
        <v/>
      </c>
      <c r="D54" s="169"/>
      <c r="E54" s="201" t="s">
        <v>19</v>
      </c>
      <c r="F54" s="149"/>
      <c r="G54" s="117"/>
      <c r="H54" s="118"/>
      <c r="I54" s="119"/>
      <c r="J54" s="120"/>
      <c r="K54" s="116"/>
      <c r="L54" s="121"/>
      <c r="M54" s="156"/>
      <c r="N54" s="124"/>
      <c r="O54" s="124" t="s">
        <v>48</v>
      </c>
      <c r="P54" s="125" t="str">
        <f t="shared" si="20"/>
        <v>X</v>
      </c>
      <c r="Q54" s="126">
        <v>0.33333333333333331</v>
      </c>
      <c r="R54" s="127"/>
      <c r="S54" s="130"/>
      <c r="T54" s="126">
        <v>0.33333333333333331</v>
      </c>
      <c r="U54" s="129"/>
      <c r="V54" s="130"/>
      <c r="W54" s="154">
        <v>0.33333333333333331</v>
      </c>
      <c r="X54" s="129"/>
      <c r="Y54" s="130"/>
      <c r="Z54" s="132">
        <v>0.33333333333333331</v>
      </c>
      <c r="AA54" s="127"/>
      <c r="AB54" s="130"/>
      <c r="AC54" s="133">
        <v>0.33333333333333331</v>
      </c>
      <c r="AD54" s="127"/>
      <c r="AE54" s="130"/>
      <c r="AF54" s="134"/>
      <c r="AG54" s="127"/>
      <c r="AH54" s="130"/>
      <c r="AI54" s="167"/>
      <c r="AJ54" s="168"/>
      <c r="AK54" s="130"/>
      <c r="AL54" s="135"/>
      <c r="AM54" s="136" t="str">
        <f t="shared" si="21"/>
        <v>ASOK</v>
      </c>
      <c r="AN54" s="136" t="str">
        <f t="shared" si="22"/>
        <v/>
      </c>
      <c r="AO54" s="136" t="str">
        <f t="shared" si="23"/>
        <v/>
      </c>
      <c r="AP54" s="137" t="str">
        <f t="shared" si="24"/>
        <v>ASOK</v>
      </c>
      <c r="AQ54" s="137" t="str">
        <f t="shared" si="25"/>
        <v/>
      </c>
      <c r="AR54" s="137" t="str">
        <f t="shared" si="19"/>
        <v/>
      </c>
      <c r="AS54" s="138" t="str">
        <f t="shared" si="26"/>
        <v>ASOK</v>
      </c>
      <c r="AT54" s="138" t="str">
        <f t="shared" si="27"/>
        <v/>
      </c>
      <c r="AU54" s="138" t="str">
        <f t="shared" si="28"/>
        <v/>
      </c>
      <c r="AV54" s="137" t="str">
        <f t="shared" si="29"/>
        <v>ASOK</v>
      </c>
      <c r="AW54" s="137" t="str">
        <f t="shared" si="30"/>
        <v/>
      </c>
      <c r="AX54" s="137" t="str">
        <f t="shared" si="31"/>
        <v/>
      </c>
      <c r="AY54" s="138" t="str">
        <f t="shared" si="32"/>
        <v>ASOK</v>
      </c>
      <c r="AZ54" s="138" t="str">
        <f t="shared" si="33"/>
        <v/>
      </c>
      <c r="BA54" s="139" t="str">
        <f t="shared" si="34"/>
        <v/>
      </c>
      <c r="BB54" s="137" t="str">
        <f t="shared" si="16"/>
        <v xml:space="preserve"> </v>
      </c>
      <c r="BC54" s="137" t="str">
        <f t="shared" si="17"/>
        <v/>
      </c>
      <c r="BD54" s="137" t="str">
        <f t="shared" si="18"/>
        <v/>
      </c>
      <c r="BE54" s="138"/>
      <c r="BF54" s="138"/>
      <c r="BG54" s="138"/>
    </row>
    <row r="55" spans="1:166" s="140" customFormat="1" ht="20.100000000000001" customHeight="1">
      <c r="A55" s="116" t="s">
        <v>23</v>
      </c>
      <c r="B55" s="186"/>
      <c r="C55" s="195" t="str">
        <f>IF(B55&lt;&gt;"",VLOOKUP(B55,Clients!A:B,2,FALSE),"")</f>
        <v/>
      </c>
      <c r="D55" s="169"/>
      <c r="E55" s="201" t="s">
        <v>19</v>
      </c>
      <c r="F55" s="149"/>
      <c r="G55" s="117"/>
      <c r="H55" s="118"/>
      <c r="I55" s="119"/>
      <c r="J55" s="120"/>
      <c r="K55" s="116"/>
      <c r="L55" s="121"/>
      <c r="M55" s="156"/>
      <c r="N55" s="124"/>
      <c r="O55" s="124" t="s">
        <v>48</v>
      </c>
      <c r="P55" s="125" t="str">
        <f t="shared" si="20"/>
        <v>X</v>
      </c>
      <c r="Q55" s="126">
        <v>0.33333333333333331</v>
      </c>
      <c r="R55" s="127"/>
      <c r="S55" s="130"/>
      <c r="T55" s="126">
        <v>0.33333333333333331</v>
      </c>
      <c r="U55" s="129"/>
      <c r="V55" s="130"/>
      <c r="W55" s="154">
        <v>0.33333333333333331</v>
      </c>
      <c r="X55" s="129"/>
      <c r="Y55" s="130"/>
      <c r="Z55" s="132">
        <v>0.33333333333333331</v>
      </c>
      <c r="AA55" s="127"/>
      <c r="AB55" s="130"/>
      <c r="AC55" s="134">
        <v>0.33333333333333331</v>
      </c>
      <c r="AD55" s="127"/>
      <c r="AE55" s="130"/>
      <c r="AF55" s="134"/>
      <c r="AG55" s="127"/>
      <c r="AH55" s="130"/>
      <c r="AI55" s="167"/>
      <c r="AJ55" s="168"/>
      <c r="AK55" s="130"/>
      <c r="AL55" s="135"/>
      <c r="AM55" s="136" t="str">
        <f t="shared" si="21"/>
        <v>ASOK</v>
      </c>
      <c r="AN55" s="136" t="str">
        <f t="shared" si="22"/>
        <v/>
      </c>
      <c r="AO55" s="136" t="str">
        <f t="shared" si="23"/>
        <v/>
      </c>
      <c r="AP55" s="137" t="str">
        <f t="shared" si="24"/>
        <v>ASOK</v>
      </c>
      <c r="AQ55" s="137" t="str">
        <f t="shared" si="25"/>
        <v/>
      </c>
      <c r="AR55" s="137" t="str">
        <f t="shared" ref="AR55:AR87" si="35">IF(E55="ouvert",IF(U55="c",1,""),"")</f>
        <v/>
      </c>
      <c r="AS55" s="138" t="str">
        <f t="shared" si="26"/>
        <v>ASOK</v>
      </c>
      <c r="AT55" s="138" t="str">
        <f t="shared" si="27"/>
        <v/>
      </c>
      <c r="AU55" s="138" t="str">
        <f t="shared" si="28"/>
        <v/>
      </c>
      <c r="AV55" s="137" t="str">
        <f t="shared" si="29"/>
        <v>ASOK</v>
      </c>
      <c r="AW55" s="137" t="str">
        <f t="shared" si="30"/>
        <v/>
      </c>
      <c r="AX55" s="137" t="str">
        <f t="shared" si="31"/>
        <v/>
      </c>
      <c r="AY55" s="138" t="str">
        <f t="shared" si="32"/>
        <v>ASOK</v>
      </c>
      <c r="AZ55" s="138" t="str">
        <f t="shared" si="33"/>
        <v/>
      </c>
      <c r="BA55" s="139" t="str">
        <f t="shared" si="34"/>
        <v/>
      </c>
      <c r="BB55" s="137" t="str">
        <f t="shared" si="16"/>
        <v xml:space="preserve"> </v>
      </c>
      <c r="BC55" s="137" t="str">
        <f t="shared" si="17"/>
        <v/>
      </c>
      <c r="BD55" s="137" t="str">
        <f t="shared" si="18"/>
        <v/>
      </c>
      <c r="BE55" s="138"/>
      <c r="BF55" s="138"/>
      <c r="BG55" s="138"/>
    </row>
    <row r="56" spans="1:166" s="140" customFormat="1" ht="20.100000000000001" customHeight="1">
      <c r="A56" s="116" t="s">
        <v>23</v>
      </c>
      <c r="B56" s="186"/>
      <c r="C56" s="195" t="str">
        <f>IF(B56&lt;&gt;"",VLOOKUP(B56,Clients!A:B,2,FALSE),"")</f>
        <v/>
      </c>
      <c r="D56" s="169"/>
      <c r="E56" s="201" t="s">
        <v>19</v>
      </c>
      <c r="F56" s="149"/>
      <c r="G56" s="117"/>
      <c r="H56" s="118"/>
      <c r="I56" s="119"/>
      <c r="J56" s="120"/>
      <c r="K56" s="116"/>
      <c r="L56" s="121"/>
      <c r="M56" s="156"/>
      <c r="N56" s="124" t="s">
        <v>48</v>
      </c>
      <c r="O56" s="124" t="s">
        <v>48</v>
      </c>
      <c r="P56" s="125" t="str">
        <f t="shared" si="20"/>
        <v>X</v>
      </c>
      <c r="Q56" s="126">
        <v>0.33333333333333331</v>
      </c>
      <c r="R56" s="127"/>
      <c r="S56" s="130"/>
      <c r="T56" s="126">
        <v>0.33333333333333331</v>
      </c>
      <c r="U56" s="129"/>
      <c r="V56" s="130"/>
      <c r="W56" s="154">
        <v>0.33333333333333331</v>
      </c>
      <c r="X56" s="129"/>
      <c r="Y56" s="130"/>
      <c r="Z56" s="132">
        <v>0.33333333333333331</v>
      </c>
      <c r="AA56" s="127"/>
      <c r="AB56" s="130"/>
      <c r="AC56" s="134">
        <v>0.33333333333333331</v>
      </c>
      <c r="AD56" s="127"/>
      <c r="AE56" s="130"/>
      <c r="AF56" s="134"/>
      <c r="AG56" s="127"/>
      <c r="AH56" s="130"/>
      <c r="AI56" s="167"/>
      <c r="AJ56" s="171"/>
      <c r="AK56" s="130"/>
      <c r="AL56" s="172"/>
      <c r="AM56" s="136" t="str">
        <f t="shared" si="21"/>
        <v>ASOK</v>
      </c>
      <c r="AN56" s="136" t="str">
        <f t="shared" si="22"/>
        <v/>
      </c>
      <c r="AO56" s="136" t="str">
        <f t="shared" si="23"/>
        <v/>
      </c>
      <c r="AP56" s="137" t="str">
        <f t="shared" si="24"/>
        <v>ASOK</v>
      </c>
      <c r="AQ56" s="137" t="str">
        <f t="shared" si="25"/>
        <v/>
      </c>
      <c r="AR56" s="137" t="str">
        <f t="shared" si="35"/>
        <v/>
      </c>
      <c r="AS56" s="138" t="str">
        <f t="shared" si="26"/>
        <v>ASOK</v>
      </c>
      <c r="AT56" s="138" t="str">
        <f t="shared" si="27"/>
        <v/>
      </c>
      <c r="AU56" s="138" t="str">
        <f t="shared" si="28"/>
        <v/>
      </c>
      <c r="AV56" s="137" t="str">
        <f t="shared" si="29"/>
        <v>ASOK</v>
      </c>
      <c r="AW56" s="137" t="str">
        <f t="shared" si="30"/>
        <v/>
      </c>
      <c r="AX56" s="137" t="str">
        <f t="shared" si="31"/>
        <v/>
      </c>
      <c r="AY56" s="138" t="str">
        <f t="shared" si="32"/>
        <v>ASOK</v>
      </c>
      <c r="AZ56" s="138" t="str">
        <f t="shared" si="33"/>
        <v/>
      </c>
      <c r="BA56" s="139" t="str">
        <f t="shared" si="34"/>
        <v/>
      </c>
      <c r="BB56" s="137" t="str">
        <f t="shared" si="16"/>
        <v xml:space="preserve"> </v>
      </c>
      <c r="BC56" s="137" t="str">
        <f t="shared" si="17"/>
        <v/>
      </c>
      <c r="BD56" s="137" t="str">
        <f t="shared" si="18"/>
        <v/>
      </c>
      <c r="BE56" s="138" t="str">
        <f>IF(E56="ouvert",IF(AND($A56="AS",AI56&lt;&gt;0),"ASOK",IF(AND($A56="AE",AI56&lt;&gt;0),"AEOK",IF(AND($A56="FAX",AI56&lt;&gt;0),"FAXOK",IF(AND($A56="mail",AI56&lt;&gt;0),"mailOK",IF(AND($A56="répondeur",AI56&lt;&gt;0),"répOK"," "))))),"")</f>
        <v xml:space="preserve"> </v>
      </c>
      <c r="BF56" s="138" t="str">
        <f>IF(E56="ouvert",IF(AJ56&lt;&gt;0,1,""),"")</f>
        <v/>
      </c>
      <c r="BG56" s="138" t="str">
        <f>IF(E56="ouvert",IF(AJ56="c",1,""),"")</f>
        <v/>
      </c>
      <c r="BI56" s="145"/>
      <c r="BJ56" s="145"/>
      <c r="BK56" s="145"/>
      <c r="BL56" s="145"/>
      <c r="BM56" s="145"/>
      <c r="BN56" s="145"/>
      <c r="BO56" s="145"/>
      <c r="BP56" s="145"/>
      <c r="BQ56" s="145"/>
      <c r="BR56" s="145"/>
      <c r="BS56" s="145"/>
      <c r="BT56" s="145"/>
      <c r="BU56" s="145"/>
      <c r="BV56" s="145"/>
      <c r="BW56" s="145"/>
      <c r="BX56" s="145"/>
      <c r="BY56" s="145"/>
      <c r="BZ56" s="145"/>
      <c r="CA56" s="145"/>
      <c r="CB56" s="145"/>
      <c r="CC56" s="145"/>
      <c r="CD56" s="145"/>
      <c r="CE56" s="145"/>
      <c r="CF56" s="145"/>
      <c r="CG56" s="145"/>
      <c r="CH56" s="145"/>
      <c r="CI56" s="145"/>
      <c r="CJ56" s="145"/>
      <c r="CK56" s="145"/>
      <c r="CL56" s="145"/>
      <c r="CM56" s="145"/>
      <c r="CN56" s="145"/>
      <c r="CO56" s="145"/>
      <c r="CP56" s="145"/>
      <c r="CQ56" s="145"/>
      <c r="CR56" s="145"/>
      <c r="CS56" s="145"/>
      <c r="CT56" s="145"/>
      <c r="CU56" s="145"/>
      <c r="CV56" s="145"/>
      <c r="CW56" s="145"/>
      <c r="CX56" s="145"/>
      <c r="CY56" s="145"/>
      <c r="CZ56" s="145"/>
      <c r="DA56" s="145"/>
      <c r="DB56" s="145"/>
      <c r="DC56" s="145"/>
      <c r="DD56" s="145"/>
      <c r="DE56" s="145"/>
      <c r="DF56" s="145"/>
      <c r="DG56" s="145"/>
      <c r="DH56" s="145"/>
      <c r="DI56" s="145"/>
      <c r="DJ56" s="145"/>
      <c r="DK56" s="145"/>
      <c r="DL56" s="145"/>
      <c r="DM56" s="145"/>
      <c r="DN56" s="145"/>
      <c r="DO56" s="145"/>
      <c r="DP56" s="145"/>
      <c r="DQ56" s="145"/>
      <c r="DR56" s="145"/>
      <c r="DS56" s="145"/>
      <c r="DT56" s="145"/>
      <c r="DU56" s="145"/>
      <c r="DV56" s="145"/>
      <c r="DW56" s="145"/>
      <c r="DX56" s="145"/>
      <c r="DY56" s="145"/>
      <c r="DZ56" s="145"/>
      <c r="EA56" s="145"/>
      <c r="EB56" s="145"/>
      <c r="EC56" s="145"/>
      <c r="ED56" s="145"/>
      <c r="EE56" s="145"/>
      <c r="EF56" s="145"/>
      <c r="EG56" s="145"/>
      <c r="EH56" s="145"/>
      <c r="EI56" s="145"/>
      <c r="EJ56" s="145"/>
      <c r="EK56" s="145"/>
      <c r="EL56" s="145"/>
      <c r="EM56" s="145"/>
      <c r="EN56" s="145"/>
      <c r="EO56" s="145"/>
      <c r="EP56" s="145"/>
      <c r="EQ56" s="145"/>
      <c r="ER56" s="145"/>
      <c r="ES56" s="145"/>
      <c r="ET56" s="145"/>
      <c r="EU56" s="145"/>
      <c r="EV56" s="145"/>
      <c r="EW56" s="145"/>
      <c r="EX56" s="145"/>
      <c r="EY56" s="145"/>
      <c r="EZ56" s="145"/>
      <c r="FA56" s="145"/>
      <c r="FB56" s="145"/>
      <c r="FC56" s="145"/>
      <c r="FD56" s="145"/>
      <c r="FE56" s="145"/>
      <c r="FF56" s="145"/>
      <c r="FG56" s="145"/>
      <c r="FH56" s="145"/>
      <c r="FI56" s="145"/>
      <c r="FJ56" s="145"/>
    </row>
    <row r="57" spans="1:166" s="140" customFormat="1" ht="20.100000000000001" customHeight="1">
      <c r="A57" s="116" t="s">
        <v>23</v>
      </c>
      <c r="B57" s="186"/>
      <c r="C57" s="195" t="str">
        <f>IF(B57&lt;&gt;"",VLOOKUP(B57,Clients!A:B,2,FALSE),"")</f>
        <v/>
      </c>
      <c r="D57" s="169"/>
      <c r="E57" s="201" t="s">
        <v>19</v>
      </c>
      <c r="F57" s="149"/>
      <c r="G57" s="117"/>
      <c r="H57" s="118"/>
      <c r="I57" s="119"/>
      <c r="J57" s="120"/>
      <c r="K57" s="116"/>
      <c r="L57" s="121"/>
      <c r="M57" s="156"/>
      <c r="N57" s="124"/>
      <c r="O57" s="124" t="s">
        <v>48</v>
      </c>
      <c r="P57" s="125" t="str">
        <f t="shared" si="20"/>
        <v>X</v>
      </c>
      <c r="Q57" s="126">
        <v>0.33333333333333331</v>
      </c>
      <c r="R57" s="127"/>
      <c r="S57" s="130"/>
      <c r="T57" s="126">
        <v>0.33333333333333331</v>
      </c>
      <c r="U57" s="129"/>
      <c r="V57" s="130"/>
      <c r="W57" s="154">
        <v>0.33333333333333331</v>
      </c>
      <c r="X57" s="129"/>
      <c r="Y57" s="130"/>
      <c r="Z57" s="132">
        <v>0.33333333333333331</v>
      </c>
      <c r="AA57" s="127"/>
      <c r="AB57" s="130"/>
      <c r="AC57" s="134">
        <v>0.33333333333333331</v>
      </c>
      <c r="AD57" s="127"/>
      <c r="AE57" s="130"/>
      <c r="AF57" s="134"/>
      <c r="AG57" s="127"/>
      <c r="AH57" s="130"/>
      <c r="AI57" s="167"/>
      <c r="AJ57" s="168"/>
      <c r="AK57" s="130"/>
      <c r="AL57" s="135"/>
      <c r="AM57" s="136" t="str">
        <f t="shared" si="21"/>
        <v>ASOK</v>
      </c>
      <c r="AN57" s="136" t="str">
        <f t="shared" si="22"/>
        <v/>
      </c>
      <c r="AO57" s="136" t="str">
        <f t="shared" si="23"/>
        <v/>
      </c>
      <c r="AP57" s="137" t="str">
        <f t="shared" si="24"/>
        <v>ASOK</v>
      </c>
      <c r="AQ57" s="137" t="str">
        <f t="shared" si="25"/>
        <v/>
      </c>
      <c r="AR57" s="137" t="str">
        <f t="shared" si="35"/>
        <v/>
      </c>
      <c r="AS57" s="138" t="str">
        <f t="shared" si="26"/>
        <v>ASOK</v>
      </c>
      <c r="AT57" s="138" t="str">
        <f t="shared" si="27"/>
        <v/>
      </c>
      <c r="AU57" s="138" t="str">
        <f t="shared" si="28"/>
        <v/>
      </c>
      <c r="AV57" s="137" t="str">
        <f t="shared" si="29"/>
        <v>ASOK</v>
      </c>
      <c r="AW57" s="137" t="str">
        <f t="shared" si="30"/>
        <v/>
      </c>
      <c r="AX57" s="137" t="str">
        <f t="shared" si="31"/>
        <v/>
      </c>
      <c r="AY57" s="138" t="str">
        <f t="shared" si="32"/>
        <v>ASOK</v>
      </c>
      <c r="AZ57" s="138" t="str">
        <f t="shared" si="33"/>
        <v/>
      </c>
      <c r="BA57" s="139" t="str">
        <f t="shared" si="34"/>
        <v/>
      </c>
      <c r="BB57" s="137" t="str">
        <f t="shared" si="16"/>
        <v xml:space="preserve"> </v>
      </c>
      <c r="BC57" s="137" t="str">
        <f t="shared" si="17"/>
        <v/>
      </c>
      <c r="BD57" s="137" t="str">
        <f t="shared" si="18"/>
        <v/>
      </c>
      <c r="BE57" s="138"/>
      <c r="BF57" s="138"/>
      <c r="BG57" s="138"/>
    </row>
    <row r="58" spans="1:166" s="140" customFormat="1" ht="20.100000000000001" customHeight="1">
      <c r="A58" s="116" t="s">
        <v>23</v>
      </c>
      <c r="B58" s="186"/>
      <c r="C58" s="195" t="str">
        <f>IF(B58&lt;&gt;"",VLOOKUP(B58,Clients!A:B,2,FALSE),"")</f>
        <v/>
      </c>
      <c r="D58" s="169"/>
      <c r="E58" s="201" t="s">
        <v>19</v>
      </c>
      <c r="F58" s="149"/>
      <c r="G58" s="117"/>
      <c r="H58" s="118"/>
      <c r="I58" s="119"/>
      <c r="J58" s="120"/>
      <c r="K58" s="116"/>
      <c r="L58" s="121"/>
      <c r="M58" s="156"/>
      <c r="N58" s="124"/>
      <c r="O58" s="124" t="s">
        <v>48</v>
      </c>
      <c r="P58" s="125" t="str">
        <f t="shared" si="20"/>
        <v>X</v>
      </c>
      <c r="Q58" s="126">
        <v>0.33333333333333331</v>
      </c>
      <c r="R58" s="127"/>
      <c r="S58" s="130"/>
      <c r="T58" s="126">
        <v>0.33333333333333331</v>
      </c>
      <c r="U58" s="129"/>
      <c r="V58" s="130"/>
      <c r="W58" s="154">
        <v>0.33333333333333331</v>
      </c>
      <c r="X58" s="129"/>
      <c r="Y58" s="130"/>
      <c r="Z58" s="132">
        <v>0.33333333333333331</v>
      </c>
      <c r="AA58" s="127"/>
      <c r="AB58" s="130"/>
      <c r="AC58" s="134">
        <v>0.33333333333333331</v>
      </c>
      <c r="AD58" s="127"/>
      <c r="AE58" s="130"/>
      <c r="AF58" s="134">
        <v>0.33333333333333331</v>
      </c>
      <c r="AG58" s="127"/>
      <c r="AH58" s="130"/>
      <c r="AI58" s="167"/>
      <c r="AJ58" s="168"/>
      <c r="AK58" s="130"/>
      <c r="AL58" s="135"/>
      <c r="AM58" s="136" t="str">
        <f t="shared" si="21"/>
        <v>ASOK</v>
      </c>
      <c r="AN58" s="136" t="str">
        <f t="shared" si="22"/>
        <v/>
      </c>
      <c r="AO58" s="136" t="str">
        <f t="shared" si="23"/>
        <v/>
      </c>
      <c r="AP58" s="137" t="str">
        <f t="shared" si="24"/>
        <v>ASOK</v>
      </c>
      <c r="AQ58" s="137" t="str">
        <f t="shared" si="25"/>
        <v/>
      </c>
      <c r="AR58" s="137" t="str">
        <f t="shared" si="35"/>
        <v/>
      </c>
      <c r="AS58" s="138" t="str">
        <f t="shared" si="26"/>
        <v>ASOK</v>
      </c>
      <c r="AT58" s="138" t="str">
        <f t="shared" si="27"/>
        <v/>
      </c>
      <c r="AU58" s="138" t="str">
        <f t="shared" si="28"/>
        <v/>
      </c>
      <c r="AV58" s="137" t="str">
        <f t="shared" si="29"/>
        <v>ASOK</v>
      </c>
      <c r="AW58" s="137" t="str">
        <f t="shared" si="30"/>
        <v/>
      </c>
      <c r="AX58" s="137" t="str">
        <f t="shared" si="31"/>
        <v/>
      </c>
      <c r="AY58" s="138" t="str">
        <f t="shared" si="32"/>
        <v>ASOK</v>
      </c>
      <c r="AZ58" s="138" t="str">
        <f t="shared" si="33"/>
        <v/>
      </c>
      <c r="BA58" s="139" t="str">
        <f t="shared" si="34"/>
        <v/>
      </c>
      <c r="BB58" s="137" t="str">
        <f t="shared" si="16"/>
        <v>ASOK</v>
      </c>
      <c r="BC58" s="137" t="str">
        <f t="shared" si="17"/>
        <v/>
      </c>
      <c r="BD58" s="137" t="str">
        <f t="shared" si="18"/>
        <v/>
      </c>
      <c r="BE58" s="138"/>
      <c r="BF58" s="138"/>
      <c r="BG58" s="138"/>
    </row>
    <row r="59" spans="1:166" s="140" customFormat="1" ht="20.100000000000001" customHeight="1">
      <c r="A59" s="116" t="s">
        <v>23</v>
      </c>
      <c r="B59" s="186"/>
      <c r="C59" s="195" t="str">
        <f>IF(B59&lt;&gt;"",VLOOKUP(B59,Clients!A:B,2,FALSE),"")</f>
        <v/>
      </c>
      <c r="D59" s="169"/>
      <c r="E59" s="201" t="s">
        <v>19</v>
      </c>
      <c r="F59" s="149"/>
      <c r="G59" s="117"/>
      <c r="H59" s="118"/>
      <c r="I59" s="119"/>
      <c r="J59" s="120"/>
      <c r="K59" s="116"/>
      <c r="L59" s="121"/>
      <c r="M59" s="156"/>
      <c r="N59" s="124"/>
      <c r="O59" s="124" t="s">
        <v>48</v>
      </c>
      <c r="P59" s="125" t="str">
        <f t="shared" si="20"/>
        <v>X</v>
      </c>
      <c r="Q59" s="126">
        <v>0.33333333333333331</v>
      </c>
      <c r="R59" s="127"/>
      <c r="S59" s="130"/>
      <c r="T59" s="126">
        <v>0.33333333333333331</v>
      </c>
      <c r="U59" s="129"/>
      <c r="V59" s="130"/>
      <c r="W59" s="154">
        <v>0.33333333333333331</v>
      </c>
      <c r="X59" s="129"/>
      <c r="Y59" s="130"/>
      <c r="Z59" s="132">
        <v>0.33333333333333331</v>
      </c>
      <c r="AA59" s="127"/>
      <c r="AB59" s="130"/>
      <c r="AC59" s="134">
        <v>0.33333333333333331</v>
      </c>
      <c r="AD59" s="127"/>
      <c r="AE59" s="130"/>
      <c r="AF59" s="134">
        <v>0.33333333333333331</v>
      </c>
      <c r="AG59" s="127"/>
      <c r="AH59" s="130"/>
      <c r="AI59" s="167"/>
      <c r="AJ59" s="168"/>
      <c r="AK59" s="130"/>
      <c r="AL59" s="135"/>
      <c r="AM59" s="136" t="str">
        <f t="shared" si="21"/>
        <v>ASOK</v>
      </c>
      <c r="AN59" s="136" t="str">
        <f t="shared" si="22"/>
        <v/>
      </c>
      <c r="AO59" s="136" t="str">
        <f t="shared" si="23"/>
        <v/>
      </c>
      <c r="AP59" s="137" t="str">
        <f t="shared" si="24"/>
        <v>ASOK</v>
      </c>
      <c r="AQ59" s="137" t="str">
        <f t="shared" si="25"/>
        <v/>
      </c>
      <c r="AR59" s="137" t="str">
        <f t="shared" si="35"/>
        <v/>
      </c>
      <c r="AS59" s="138" t="str">
        <f t="shared" si="26"/>
        <v>ASOK</v>
      </c>
      <c r="AT59" s="138" t="str">
        <f t="shared" si="27"/>
        <v/>
      </c>
      <c r="AU59" s="138" t="str">
        <f t="shared" si="28"/>
        <v/>
      </c>
      <c r="AV59" s="137" t="str">
        <f t="shared" si="29"/>
        <v>ASOK</v>
      </c>
      <c r="AW59" s="137" t="str">
        <f t="shared" si="30"/>
        <v/>
      </c>
      <c r="AX59" s="137" t="str">
        <f t="shared" si="31"/>
        <v/>
      </c>
      <c r="AY59" s="138" t="str">
        <f t="shared" si="32"/>
        <v>ASOK</v>
      </c>
      <c r="AZ59" s="138" t="str">
        <f t="shared" si="33"/>
        <v/>
      </c>
      <c r="BA59" s="139" t="str">
        <f t="shared" si="34"/>
        <v/>
      </c>
      <c r="BB59" s="137" t="str">
        <f t="shared" si="16"/>
        <v>ASOK</v>
      </c>
      <c r="BC59" s="137" t="str">
        <f t="shared" si="17"/>
        <v/>
      </c>
      <c r="BD59" s="137" t="str">
        <f t="shared" si="18"/>
        <v/>
      </c>
      <c r="BE59" s="138"/>
      <c r="BF59" s="138"/>
      <c r="BG59" s="138"/>
    </row>
    <row r="60" spans="1:166" s="140" customFormat="1" ht="20.100000000000001" customHeight="1">
      <c r="A60" s="116" t="s">
        <v>23</v>
      </c>
      <c r="B60" s="186"/>
      <c r="C60" s="195" t="str">
        <f>IF(B60&lt;&gt;"",VLOOKUP(B60,Clients!A:B,2,FALSE),"")</f>
        <v/>
      </c>
      <c r="D60" s="169"/>
      <c r="E60" s="201" t="s">
        <v>19</v>
      </c>
      <c r="F60" s="149"/>
      <c r="G60" s="117"/>
      <c r="H60" s="118"/>
      <c r="I60" s="119"/>
      <c r="J60" s="120"/>
      <c r="K60" s="116"/>
      <c r="L60" s="121"/>
      <c r="M60" s="163"/>
      <c r="N60" s="124" t="s">
        <v>48</v>
      </c>
      <c r="O60" s="124" t="s">
        <v>48</v>
      </c>
      <c r="P60" s="125" t="str">
        <f t="shared" si="20"/>
        <v>X</v>
      </c>
      <c r="Q60" s="126">
        <v>0.33333333333333331</v>
      </c>
      <c r="R60" s="127"/>
      <c r="S60" s="130"/>
      <c r="T60" s="126">
        <v>0.33333333333333331</v>
      </c>
      <c r="U60" s="129"/>
      <c r="V60" s="130"/>
      <c r="W60" s="154">
        <v>0.33333333333333331</v>
      </c>
      <c r="X60" s="129"/>
      <c r="Y60" s="130"/>
      <c r="Z60" s="132">
        <v>0.33333333333333331</v>
      </c>
      <c r="AA60" s="127"/>
      <c r="AB60" s="130"/>
      <c r="AC60" s="134">
        <v>0.33333333333333331</v>
      </c>
      <c r="AD60" s="127"/>
      <c r="AE60" s="130"/>
      <c r="AF60" s="134">
        <v>0.33333333333333331</v>
      </c>
      <c r="AG60" s="127"/>
      <c r="AH60" s="130"/>
      <c r="AI60" s="167"/>
      <c r="AJ60" s="168"/>
      <c r="AK60" s="130"/>
      <c r="AL60" s="135"/>
      <c r="AM60" s="136" t="str">
        <f t="shared" si="21"/>
        <v>ASOK</v>
      </c>
      <c r="AN60" s="136" t="str">
        <f t="shared" si="22"/>
        <v/>
      </c>
      <c r="AO60" s="136" t="str">
        <f t="shared" si="23"/>
        <v/>
      </c>
      <c r="AP60" s="137" t="str">
        <f t="shared" si="24"/>
        <v>ASOK</v>
      </c>
      <c r="AQ60" s="137" t="str">
        <f t="shared" si="25"/>
        <v/>
      </c>
      <c r="AR60" s="137" t="str">
        <f t="shared" si="35"/>
        <v/>
      </c>
      <c r="AS60" s="138" t="str">
        <f t="shared" si="26"/>
        <v>ASOK</v>
      </c>
      <c r="AT60" s="138" t="str">
        <f t="shared" si="27"/>
        <v/>
      </c>
      <c r="AU60" s="138" t="str">
        <f t="shared" si="28"/>
        <v/>
      </c>
      <c r="AV60" s="137" t="str">
        <f t="shared" si="29"/>
        <v>ASOK</v>
      </c>
      <c r="AW60" s="137" t="str">
        <f t="shared" si="30"/>
        <v/>
      </c>
      <c r="AX60" s="137" t="str">
        <f t="shared" si="31"/>
        <v/>
      </c>
      <c r="AY60" s="138" t="str">
        <f t="shared" si="32"/>
        <v>ASOK</v>
      </c>
      <c r="AZ60" s="138" t="str">
        <f t="shared" si="33"/>
        <v/>
      </c>
      <c r="BA60" s="139" t="str">
        <f t="shared" si="34"/>
        <v/>
      </c>
      <c r="BB60" s="137" t="str">
        <f t="shared" si="16"/>
        <v>ASOK</v>
      </c>
      <c r="BC60" s="137" t="str">
        <f t="shared" si="17"/>
        <v/>
      </c>
      <c r="BD60" s="137" t="str">
        <f t="shared" si="18"/>
        <v/>
      </c>
      <c r="BE60" s="138"/>
      <c r="BF60" s="138"/>
      <c r="BG60" s="138"/>
    </row>
    <row r="61" spans="1:166" s="140" customFormat="1" ht="20.100000000000001" customHeight="1">
      <c r="A61" s="116" t="s">
        <v>23</v>
      </c>
      <c r="B61" s="186"/>
      <c r="C61" s="195" t="str">
        <f>IF(B61&lt;&gt;"",VLOOKUP(B61,Clients!A:B,2,FALSE),"")</f>
        <v/>
      </c>
      <c r="D61" s="169"/>
      <c r="E61" s="201" t="s">
        <v>19</v>
      </c>
      <c r="F61" s="149"/>
      <c r="G61" s="117"/>
      <c r="H61" s="118"/>
      <c r="I61" s="119"/>
      <c r="J61" s="120"/>
      <c r="K61" s="116"/>
      <c r="L61" s="121"/>
      <c r="M61" s="156"/>
      <c r="N61" s="124"/>
      <c r="O61" s="124" t="s">
        <v>48</v>
      </c>
      <c r="P61" s="125" t="str">
        <f t="shared" si="20"/>
        <v>X</v>
      </c>
      <c r="Q61" s="126">
        <v>0.33333333333333331</v>
      </c>
      <c r="R61" s="127"/>
      <c r="S61" s="130"/>
      <c r="T61" s="126">
        <v>0.33333333333333331</v>
      </c>
      <c r="U61" s="129"/>
      <c r="V61" s="130"/>
      <c r="W61" s="154">
        <v>0.33333333333333331</v>
      </c>
      <c r="X61" s="129"/>
      <c r="Y61" s="130"/>
      <c r="Z61" s="132">
        <v>0.33333333333333331</v>
      </c>
      <c r="AA61" s="127"/>
      <c r="AB61" s="130"/>
      <c r="AC61" s="134">
        <v>0.33333333333333331</v>
      </c>
      <c r="AD61" s="127"/>
      <c r="AE61" s="130"/>
      <c r="AF61" s="134">
        <v>0.33333333333333331</v>
      </c>
      <c r="AG61" s="127"/>
      <c r="AH61" s="130"/>
      <c r="AI61" s="167"/>
      <c r="AJ61" s="168"/>
      <c r="AK61" s="130"/>
      <c r="AL61" s="135"/>
      <c r="AM61" s="136" t="str">
        <f t="shared" si="21"/>
        <v>ASOK</v>
      </c>
      <c r="AN61" s="136" t="str">
        <f t="shared" si="22"/>
        <v/>
      </c>
      <c r="AO61" s="136" t="str">
        <f t="shared" si="23"/>
        <v/>
      </c>
      <c r="AP61" s="137" t="str">
        <f t="shared" si="24"/>
        <v>ASOK</v>
      </c>
      <c r="AQ61" s="137" t="str">
        <f t="shared" si="25"/>
        <v/>
      </c>
      <c r="AR61" s="137" t="str">
        <f t="shared" si="35"/>
        <v/>
      </c>
      <c r="AS61" s="138" t="str">
        <f t="shared" si="26"/>
        <v>ASOK</v>
      </c>
      <c r="AT61" s="138" t="str">
        <f t="shared" si="27"/>
        <v/>
      </c>
      <c r="AU61" s="138" t="str">
        <f t="shared" si="28"/>
        <v/>
      </c>
      <c r="AV61" s="137" t="str">
        <f t="shared" si="29"/>
        <v>ASOK</v>
      </c>
      <c r="AW61" s="137" t="str">
        <f t="shared" si="30"/>
        <v/>
      </c>
      <c r="AX61" s="137" t="str">
        <f t="shared" si="31"/>
        <v/>
      </c>
      <c r="AY61" s="138" t="str">
        <f t="shared" si="32"/>
        <v>ASOK</v>
      </c>
      <c r="AZ61" s="138" t="str">
        <f t="shared" si="33"/>
        <v/>
      </c>
      <c r="BA61" s="139" t="str">
        <f t="shared" si="34"/>
        <v/>
      </c>
      <c r="BB61" s="137" t="str">
        <f t="shared" si="16"/>
        <v>ASOK</v>
      </c>
      <c r="BC61" s="137" t="str">
        <f t="shared" si="17"/>
        <v/>
      </c>
      <c r="BD61" s="137" t="str">
        <f t="shared" si="18"/>
        <v/>
      </c>
      <c r="BE61" s="138"/>
      <c r="BF61" s="138"/>
      <c r="BG61" s="138"/>
    </row>
    <row r="62" spans="1:166" s="140" customFormat="1" ht="20.100000000000001" customHeight="1">
      <c r="A62" s="116" t="s">
        <v>23</v>
      </c>
      <c r="B62" s="186"/>
      <c r="C62" s="195" t="str">
        <f>IF(B62&lt;&gt;"",VLOOKUP(B62,Clients!A:B,2,FALSE),"")</f>
        <v/>
      </c>
      <c r="D62" s="169"/>
      <c r="E62" s="201" t="s">
        <v>19</v>
      </c>
      <c r="F62" s="149"/>
      <c r="G62" s="117"/>
      <c r="H62" s="118"/>
      <c r="I62" s="119"/>
      <c r="J62" s="120"/>
      <c r="K62" s="116"/>
      <c r="L62" s="121"/>
      <c r="M62" s="156"/>
      <c r="N62" s="124" t="s">
        <v>48</v>
      </c>
      <c r="O62" s="124" t="s">
        <v>48</v>
      </c>
      <c r="P62" s="125" t="str">
        <f t="shared" si="20"/>
        <v>X</v>
      </c>
      <c r="Q62" s="126">
        <v>0.33333333333333331</v>
      </c>
      <c r="R62" s="127"/>
      <c r="S62" s="130"/>
      <c r="T62" s="126">
        <v>0.33333333333333331</v>
      </c>
      <c r="U62" s="129"/>
      <c r="V62" s="130"/>
      <c r="W62" s="154">
        <v>0.33333333333333331</v>
      </c>
      <c r="X62" s="129"/>
      <c r="Y62" s="130"/>
      <c r="Z62" s="132">
        <v>0.33333333333333331</v>
      </c>
      <c r="AA62" s="127"/>
      <c r="AB62" s="130"/>
      <c r="AC62" s="134">
        <v>0.33333333333333331</v>
      </c>
      <c r="AD62" s="127"/>
      <c r="AE62" s="130"/>
      <c r="AF62" s="134">
        <v>0.33333333333333331</v>
      </c>
      <c r="AG62" s="127"/>
      <c r="AH62" s="130"/>
      <c r="AI62" s="167"/>
      <c r="AJ62" s="171"/>
      <c r="AK62" s="130"/>
      <c r="AL62" s="135"/>
      <c r="AM62" s="136" t="str">
        <f t="shared" si="21"/>
        <v>ASOK</v>
      </c>
      <c r="AN62" s="136" t="str">
        <f t="shared" si="22"/>
        <v/>
      </c>
      <c r="AO62" s="136" t="str">
        <f t="shared" si="23"/>
        <v/>
      </c>
      <c r="AP62" s="137" t="str">
        <f t="shared" si="24"/>
        <v>ASOK</v>
      </c>
      <c r="AQ62" s="137" t="str">
        <f t="shared" si="25"/>
        <v/>
      </c>
      <c r="AR62" s="137" t="str">
        <f t="shared" si="35"/>
        <v/>
      </c>
      <c r="AS62" s="138" t="str">
        <f t="shared" si="26"/>
        <v>ASOK</v>
      </c>
      <c r="AT62" s="138" t="str">
        <f t="shared" si="27"/>
        <v/>
      </c>
      <c r="AU62" s="138" t="str">
        <f t="shared" si="28"/>
        <v/>
      </c>
      <c r="AV62" s="137" t="str">
        <f t="shared" si="29"/>
        <v>ASOK</v>
      </c>
      <c r="AW62" s="137" t="str">
        <f t="shared" si="30"/>
        <v/>
      </c>
      <c r="AX62" s="137" t="str">
        <f t="shared" si="31"/>
        <v/>
      </c>
      <c r="AY62" s="138" t="str">
        <f t="shared" si="32"/>
        <v>ASOK</v>
      </c>
      <c r="AZ62" s="138" t="str">
        <f t="shared" si="33"/>
        <v/>
      </c>
      <c r="BA62" s="139" t="str">
        <f t="shared" si="34"/>
        <v/>
      </c>
      <c r="BB62" s="137" t="str">
        <f t="shared" si="16"/>
        <v>ASOK</v>
      </c>
      <c r="BC62" s="137" t="str">
        <f t="shared" si="17"/>
        <v/>
      </c>
      <c r="BD62" s="137" t="str">
        <f t="shared" si="18"/>
        <v/>
      </c>
      <c r="BE62" s="138"/>
      <c r="BF62" s="138"/>
      <c r="BG62" s="138"/>
    </row>
    <row r="63" spans="1:166" s="140" customFormat="1" ht="20.100000000000001" customHeight="1">
      <c r="A63" s="116" t="s">
        <v>23</v>
      </c>
      <c r="B63" s="186"/>
      <c r="C63" s="195" t="str">
        <f>IF(B63&lt;&gt;"",VLOOKUP(B63,Clients!A:B,2,FALSE),"")</f>
        <v/>
      </c>
      <c r="D63" s="169"/>
      <c r="E63" s="201" t="s">
        <v>19</v>
      </c>
      <c r="F63" s="149"/>
      <c r="G63" s="117"/>
      <c r="H63" s="118"/>
      <c r="I63" s="119"/>
      <c r="J63" s="120"/>
      <c r="K63" s="116"/>
      <c r="L63" s="121"/>
      <c r="M63" s="156"/>
      <c r="N63" s="124"/>
      <c r="O63" s="124" t="s">
        <v>48</v>
      </c>
      <c r="P63" s="125" t="str">
        <f t="shared" si="20"/>
        <v>X</v>
      </c>
      <c r="Q63" s="126">
        <v>0.33333333333333331</v>
      </c>
      <c r="R63" s="127"/>
      <c r="S63" s="130"/>
      <c r="T63" s="126">
        <v>0.33333333333333331</v>
      </c>
      <c r="U63" s="129"/>
      <c r="V63" s="130"/>
      <c r="W63" s="154">
        <v>0.33333333333333331</v>
      </c>
      <c r="X63" s="129"/>
      <c r="Y63" s="130"/>
      <c r="Z63" s="132">
        <v>0.33333333333333331</v>
      </c>
      <c r="AA63" s="127"/>
      <c r="AB63" s="130"/>
      <c r="AC63" s="134">
        <v>0.33333333333333331</v>
      </c>
      <c r="AD63" s="127"/>
      <c r="AE63" s="130"/>
      <c r="AF63" s="134">
        <v>0.33333333333333331</v>
      </c>
      <c r="AG63" s="127"/>
      <c r="AH63" s="130"/>
      <c r="AI63" s="167"/>
      <c r="AJ63" s="168"/>
      <c r="AK63" s="130"/>
      <c r="AL63" s="135"/>
      <c r="AM63" s="136" t="str">
        <f t="shared" si="21"/>
        <v>ASOK</v>
      </c>
      <c r="AN63" s="136" t="str">
        <f t="shared" si="22"/>
        <v/>
      </c>
      <c r="AO63" s="136" t="str">
        <f t="shared" si="23"/>
        <v/>
      </c>
      <c r="AP63" s="137" t="str">
        <f t="shared" si="24"/>
        <v>ASOK</v>
      </c>
      <c r="AQ63" s="137" t="str">
        <f t="shared" si="25"/>
        <v/>
      </c>
      <c r="AR63" s="137" t="str">
        <f t="shared" si="35"/>
        <v/>
      </c>
      <c r="AS63" s="138" t="str">
        <f t="shared" si="26"/>
        <v>ASOK</v>
      </c>
      <c r="AT63" s="138" t="str">
        <f t="shared" si="27"/>
        <v/>
      </c>
      <c r="AU63" s="138" t="str">
        <f t="shared" si="28"/>
        <v/>
      </c>
      <c r="AV63" s="137" t="str">
        <f t="shared" si="29"/>
        <v>ASOK</v>
      </c>
      <c r="AW63" s="137" t="str">
        <f t="shared" si="30"/>
        <v/>
      </c>
      <c r="AX63" s="137" t="str">
        <f t="shared" si="31"/>
        <v/>
      </c>
      <c r="AY63" s="138" t="str">
        <f t="shared" si="32"/>
        <v>ASOK</v>
      </c>
      <c r="AZ63" s="138" t="str">
        <f t="shared" si="33"/>
        <v/>
      </c>
      <c r="BA63" s="139" t="str">
        <f t="shared" si="34"/>
        <v/>
      </c>
      <c r="BB63" s="137" t="str">
        <f t="shared" si="16"/>
        <v>ASOK</v>
      </c>
      <c r="BC63" s="137" t="str">
        <f t="shared" si="17"/>
        <v/>
      </c>
      <c r="BD63" s="137" t="str">
        <f t="shared" si="18"/>
        <v/>
      </c>
      <c r="BE63" s="138"/>
      <c r="BF63" s="138"/>
      <c r="BG63" s="138"/>
    </row>
    <row r="64" spans="1:166" s="140" customFormat="1" ht="20.100000000000001" customHeight="1">
      <c r="A64" s="116" t="s">
        <v>23</v>
      </c>
      <c r="B64" s="186"/>
      <c r="C64" s="195" t="str">
        <f>IF(B64&lt;&gt;"",VLOOKUP(B64,Clients!A:B,2,FALSE),"")</f>
        <v/>
      </c>
      <c r="D64" s="169"/>
      <c r="E64" s="201" t="s">
        <v>19</v>
      </c>
      <c r="F64" s="149"/>
      <c r="G64" s="117"/>
      <c r="H64" s="118"/>
      <c r="I64" s="119"/>
      <c r="J64" s="120"/>
      <c r="K64" s="116"/>
      <c r="L64" s="121"/>
      <c r="M64" s="156"/>
      <c r="N64" s="124"/>
      <c r="O64" s="124" t="s">
        <v>48</v>
      </c>
      <c r="P64" s="125" t="str">
        <f t="shared" si="20"/>
        <v>X</v>
      </c>
      <c r="Q64" s="126">
        <v>0.33333333333333331</v>
      </c>
      <c r="R64" s="127"/>
      <c r="S64" s="130"/>
      <c r="T64" s="126">
        <v>0.33333333333333331</v>
      </c>
      <c r="U64" s="129"/>
      <c r="V64" s="130"/>
      <c r="W64" s="154">
        <v>0.33333333333333331</v>
      </c>
      <c r="X64" s="129"/>
      <c r="Y64" s="130"/>
      <c r="Z64" s="132">
        <v>0.33333333333333331</v>
      </c>
      <c r="AA64" s="127"/>
      <c r="AB64" s="130"/>
      <c r="AC64" s="134">
        <v>0.33333333333333331</v>
      </c>
      <c r="AD64" s="127"/>
      <c r="AE64" s="130"/>
      <c r="AF64" s="134">
        <v>0.33333333333333331</v>
      </c>
      <c r="AG64" s="127"/>
      <c r="AH64" s="130"/>
      <c r="AI64" s="167"/>
      <c r="AJ64" s="168"/>
      <c r="AK64" s="130"/>
      <c r="AL64" s="135"/>
      <c r="AM64" s="136" t="str">
        <f t="shared" si="21"/>
        <v>ASOK</v>
      </c>
      <c r="AN64" s="136" t="str">
        <f t="shared" si="22"/>
        <v/>
      </c>
      <c r="AO64" s="136" t="str">
        <f t="shared" si="23"/>
        <v/>
      </c>
      <c r="AP64" s="137" t="str">
        <f t="shared" si="24"/>
        <v>ASOK</v>
      </c>
      <c r="AQ64" s="137" t="str">
        <f t="shared" si="25"/>
        <v/>
      </c>
      <c r="AR64" s="137" t="str">
        <f t="shared" si="35"/>
        <v/>
      </c>
      <c r="AS64" s="138" t="str">
        <f t="shared" si="26"/>
        <v>ASOK</v>
      </c>
      <c r="AT64" s="138" t="str">
        <f t="shared" si="27"/>
        <v/>
      </c>
      <c r="AU64" s="138" t="str">
        <f t="shared" si="28"/>
        <v/>
      </c>
      <c r="AV64" s="137" t="str">
        <f t="shared" si="29"/>
        <v>ASOK</v>
      </c>
      <c r="AW64" s="137" t="str">
        <f t="shared" si="30"/>
        <v/>
      </c>
      <c r="AX64" s="137" t="str">
        <f t="shared" si="31"/>
        <v/>
      </c>
      <c r="AY64" s="138" t="str">
        <f t="shared" si="32"/>
        <v>ASOK</v>
      </c>
      <c r="AZ64" s="138" t="str">
        <f t="shared" si="33"/>
        <v/>
      </c>
      <c r="BA64" s="139" t="str">
        <f t="shared" si="34"/>
        <v/>
      </c>
      <c r="BB64" s="137" t="str">
        <f t="shared" si="16"/>
        <v>ASOK</v>
      </c>
      <c r="BC64" s="137" t="str">
        <f t="shared" si="17"/>
        <v/>
      </c>
      <c r="BD64" s="137" t="str">
        <f t="shared" si="18"/>
        <v/>
      </c>
      <c r="BE64" s="138"/>
      <c r="BF64" s="138"/>
      <c r="BG64" s="138"/>
    </row>
    <row r="65" spans="1:166" s="140" customFormat="1" ht="20.100000000000001" customHeight="1">
      <c r="A65" s="116" t="s">
        <v>23</v>
      </c>
      <c r="B65" s="186"/>
      <c r="C65" s="195" t="str">
        <f>IF(B65&lt;&gt;"",VLOOKUP(B65,Clients!A:B,2,FALSE),"")</f>
        <v/>
      </c>
      <c r="D65" s="169"/>
      <c r="E65" s="201" t="s">
        <v>19</v>
      </c>
      <c r="F65" s="149"/>
      <c r="G65" s="117"/>
      <c r="H65" s="118"/>
      <c r="I65" s="119"/>
      <c r="J65" s="120"/>
      <c r="K65" s="116"/>
      <c r="L65" s="121"/>
      <c r="M65" s="156"/>
      <c r="N65" s="124"/>
      <c r="O65" s="124" t="s">
        <v>48</v>
      </c>
      <c r="P65" s="125" t="str">
        <f t="shared" si="20"/>
        <v>X</v>
      </c>
      <c r="Q65" s="126">
        <v>0.33333333333333331</v>
      </c>
      <c r="R65" s="127"/>
      <c r="S65" s="130"/>
      <c r="T65" s="126">
        <v>0.33333333333333331</v>
      </c>
      <c r="U65" s="129"/>
      <c r="V65" s="130"/>
      <c r="W65" s="154">
        <v>0.33333333333333331</v>
      </c>
      <c r="X65" s="129"/>
      <c r="Y65" s="130"/>
      <c r="Z65" s="132">
        <v>0.33333333333333331</v>
      </c>
      <c r="AA65" s="127"/>
      <c r="AB65" s="130"/>
      <c r="AC65" s="134">
        <v>0.33333333333333331</v>
      </c>
      <c r="AD65" s="127"/>
      <c r="AE65" s="130"/>
      <c r="AF65" s="134">
        <v>0.33333333333333331</v>
      </c>
      <c r="AG65" s="127"/>
      <c r="AH65" s="130"/>
      <c r="AI65" s="167"/>
      <c r="AJ65" s="168"/>
      <c r="AK65" s="130"/>
      <c r="AL65" s="135"/>
      <c r="AM65" s="136" t="str">
        <f t="shared" si="21"/>
        <v>ASOK</v>
      </c>
      <c r="AN65" s="136" t="str">
        <f t="shared" si="22"/>
        <v/>
      </c>
      <c r="AO65" s="136" t="str">
        <f t="shared" si="23"/>
        <v/>
      </c>
      <c r="AP65" s="137" t="str">
        <f t="shared" si="24"/>
        <v>ASOK</v>
      </c>
      <c r="AQ65" s="137" t="str">
        <f t="shared" si="25"/>
        <v/>
      </c>
      <c r="AR65" s="137" t="str">
        <f t="shared" si="35"/>
        <v/>
      </c>
      <c r="AS65" s="138" t="str">
        <f t="shared" si="26"/>
        <v>ASOK</v>
      </c>
      <c r="AT65" s="138" t="str">
        <f t="shared" si="27"/>
        <v/>
      </c>
      <c r="AU65" s="138" t="str">
        <f t="shared" si="28"/>
        <v/>
      </c>
      <c r="AV65" s="137" t="str">
        <f t="shared" si="29"/>
        <v>ASOK</v>
      </c>
      <c r="AW65" s="137" t="str">
        <f t="shared" si="30"/>
        <v/>
      </c>
      <c r="AX65" s="137" t="str">
        <f t="shared" si="31"/>
        <v/>
      </c>
      <c r="AY65" s="138" t="str">
        <f t="shared" si="32"/>
        <v>ASOK</v>
      </c>
      <c r="AZ65" s="138" t="str">
        <f t="shared" si="33"/>
        <v/>
      </c>
      <c r="BA65" s="139" t="str">
        <f t="shared" si="34"/>
        <v/>
      </c>
      <c r="BB65" s="137" t="str">
        <f t="shared" si="16"/>
        <v>ASOK</v>
      </c>
      <c r="BC65" s="137" t="str">
        <f t="shared" si="17"/>
        <v/>
      </c>
      <c r="BD65" s="137" t="str">
        <f t="shared" si="18"/>
        <v/>
      </c>
      <c r="BE65" s="138"/>
      <c r="BF65" s="138"/>
      <c r="BG65" s="138"/>
    </row>
    <row r="66" spans="1:166" s="140" customFormat="1" ht="20.100000000000001" customHeight="1">
      <c r="A66" s="116" t="s">
        <v>23</v>
      </c>
      <c r="B66" s="186"/>
      <c r="C66" s="195" t="str">
        <f>IF(B66&lt;&gt;"",VLOOKUP(B66,Clients!A:B,2,FALSE),"")</f>
        <v/>
      </c>
      <c r="D66" s="169"/>
      <c r="E66" s="201" t="s">
        <v>19</v>
      </c>
      <c r="F66" s="149"/>
      <c r="G66" s="117"/>
      <c r="H66" s="118"/>
      <c r="I66" s="119"/>
      <c r="J66" s="120"/>
      <c r="K66" s="116"/>
      <c r="L66" s="121"/>
      <c r="M66" s="156"/>
      <c r="N66" s="124" t="s">
        <v>48</v>
      </c>
      <c r="O66" s="124" t="s">
        <v>48</v>
      </c>
      <c r="P66" s="125" t="str">
        <f t="shared" si="20"/>
        <v>X</v>
      </c>
      <c r="Q66" s="126">
        <v>0.33333333333333331</v>
      </c>
      <c r="R66" s="127"/>
      <c r="S66" s="130"/>
      <c r="T66" s="126">
        <v>0.33333333333333331</v>
      </c>
      <c r="U66" s="129"/>
      <c r="V66" s="130"/>
      <c r="W66" s="154">
        <v>0.33333333333333331</v>
      </c>
      <c r="X66" s="129"/>
      <c r="Y66" s="130"/>
      <c r="Z66" s="132">
        <v>0.33333333333333331</v>
      </c>
      <c r="AA66" s="127"/>
      <c r="AB66" s="130"/>
      <c r="AC66" s="134">
        <v>0.33333333333333331</v>
      </c>
      <c r="AD66" s="127"/>
      <c r="AE66" s="130"/>
      <c r="AF66" s="134">
        <v>0.33333333333333331</v>
      </c>
      <c r="AG66" s="127"/>
      <c r="AH66" s="130"/>
      <c r="AI66" s="167"/>
      <c r="AJ66" s="168"/>
      <c r="AK66" s="130"/>
      <c r="AL66" s="135"/>
      <c r="AM66" s="136" t="str">
        <f t="shared" si="21"/>
        <v>ASOK</v>
      </c>
      <c r="AN66" s="136" t="str">
        <f t="shared" si="22"/>
        <v/>
      </c>
      <c r="AO66" s="136" t="str">
        <f t="shared" si="23"/>
        <v/>
      </c>
      <c r="AP66" s="137" t="str">
        <f t="shared" si="24"/>
        <v>ASOK</v>
      </c>
      <c r="AQ66" s="137" t="str">
        <f t="shared" si="25"/>
        <v/>
      </c>
      <c r="AR66" s="137" t="str">
        <f t="shared" si="35"/>
        <v/>
      </c>
      <c r="AS66" s="138" t="str">
        <f t="shared" si="26"/>
        <v>ASOK</v>
      </c>
      <c r="AT66" s="138" t="str">
        <f t="shared" si="27"/>
        <v/>
      </c>
      <c r="AU66" s="138" t="str">
        <f t="shared" si="28"/>
        <v/>
      </c>
      <c r="AV66" s="137" t="str">
        <f t="shared" si="29"/>
        <v>ASOK</v>
      </c>
      <c r="AW66" s="137" t="str">
        <f t="shared" si="30"/>
        <v/>
      </c>
      <c r="AX66" s="137" t="str">
        <f t="shared" si="31"/>
        <v/>
      </c>
      <c r="AY66" s="138" t="str">
        <f t="shared" si="32"/>
        <v>ASOK</v>
      </c>
      <c r="AZ66" s="138" t="str">
        <f t="shared" si="33"/>
        <v/>
      </c>
      <c r="BA66" s="139" t="str">
        <f t="shared" si="34"/>
        <v/>
      </c>
      <c r="BB66" s="137" t="str">
        <f t="shared" si="16"/>
        <v>ASOK</v>
      </c>
      <c r="BC66" s="137" t="str">
        <f t="shared" si="17"/>
        <v/>
      </c>
      <c r="BD66" s="137" t="str">
        <f t="shared" si="18"/>
        <v/>
      </c>
      <c r="BE66" s="138"/>
      <c r="BF66" s="138"/>
      <c r="BG66" s="138"/>
    </row>
    <row r="67" spans="1:166" s="140" customFormat="1" ht="20.100000000000001" customHeight="1">
      <c r="A67" s="116" t="s">
        <v>23</v>
      </c>
      <c r="B67" s="186"/>
      <c r="C67" s="195" t="str">
        <f>IF(B67&lt;&gt;"",VLOOKUP(B67,Clients!A:B,2,FALSE),"")</f>
        <v/>
      </c>
      <c r="D67" s="169"/>
      <c r="E67" s="201" t="s">
        <v>19</v>
      </c>
      <c r="F67" s="149"/>
      <c r="G67" s="117"/>
      <c r="H67" s="118"/>
      <c r="I67" s="119"/>
      <c r="J67" s="120"/>
      <c r="K67" s="116"/>
      <c r="L67" s="121"/>
      <c r="M67" s="156"/>
      <c r="N67" s="124"/>
      <c r="O67" s="124" t="s">
        <v>48</v>
      </c>
      <c r="P67" s="125" t="str">
        <f t="shared" si="20"/>
        <v>X</v>
      </c>
      <c r="Q67" s="126">
        <v>0.33333333333333331</v>
      </c>
      <c r="R67" s="127"/>
      <c r="S67" s="130"/>
      <c r="T67" s="126">
        <v>0.33333333333333331</v>
      </c>
      <c r="U67" s="129"/>
      <c r="V67" s="130"/>
      <c r="W67" s="154">
        <v>0.33333333333333331</v>
      </c>
      <c r="X67" s="129"/>
      <c r="Y67" s="130"/>
      <c r="Z67" s="132">
        <v>0.33333333333333331</v>
      </c>
      <c r="AA67" s="127"/>
      <c r="AB67" s="130"/>
      <c r="AC67" s="134">
        <v>0.33333333333333331</v>
      </c>
      <c r="AD67" s="127"/>
      <c r="AE67" s="130"/>
      <c r="AF67" s="134">
        <v>0.33333333333333331</v>
      </c>
      <c r="AG67" s="127"/>
      <c r="AH67" s="130"/>
      <c r="AI67" s="167"/>
      <c r="AJ67" s="168"/>
      <c r="AK67" s="130"/>
      <c r="AL67" s="135"/>
      <c r="AM67" s="136" t="str">
        <f t="shared" si="21"/>
        <v>ASOK</v>
      </c>
      <c r="AN67" s="136" t="str">
        <f t="shared" si="22"/>
        <v/>
      </c>
      <c r="AO67" s="136" t="str">
        <f t="shared" si="23"/>
        <v/>
      </c>
      <c r="AP67" s="137" t="str">
        <f t="shared" si="24"/>
        <v>ASOK</v>
      </c>
      <c r="AQ67" s="137" t="str">
        <f t="shared" si="25"/>
        <v/>
      </c>
      <c r="AR67" s="137" t="str">
        <f t="shared" si="35"/>
        <v/>
      </c>
      <c r="AS67" s="138" t="str">
        <f t="shared" si="26"/>
        <v>ASOK</v>
      </c>
      <c r="AT67" s="138" t="str">
        <f t="shared" si="27"/>
        <v/>
      </c>
      <c r="AU67" s="138" t="str">
        <f t="shared" si="28"/>
        <v/>
      </c>
      <c r="AV67" s="137" t="str">
        <f t="shared" si="29"/>
        <v>ASOK</v>
      </c>
      <c r="AW67" s="137" t="str">
        <f t="shared" si="30"/>
        <v/>
      </c>
      <c r="AX67" s="137" t="str">
        <f t="shared" si="31"/>
        <v/>
      </c>
      <c r="AY67" s="138" t="str">
        <f t="shared" si="32"/>
        <v>ASOK</v>
      </c>
      <c r="AZ67" s="138" t="str">
        <f t="shared" si="33"/>
        <v/>
      </c>
      <c r="BA67" s="139" t="str">
        <f t="shared" si="34"/>
        <v/>
      </c>
      <c r="BB67" s="137" t="str">
        <f t="shared" si="16"/>
        <v>ASOK</v>
      </c>
      <c r="BC67" s="137" t="str">
        <f t="shared" si="17"/>
        <v/>
      </c>
      <c r="BD67" s="137" t="str">
        <f t="shared" si="18"/>
        <v/>
      </c>
      <c r="BE67" s="138"/>
      <c r="BF67" s="138"/>
      <c r="BG67" s="138"/>
    </row>
    <row r="68" spans="1:166" s="140" customFormat="1" ht="20.100000000000001" customHeight="1">
      <c r="A68" s="116" t="s">
        <v>23</v>
      </c>
      <c r="B68" s="186"/>
      <c r="C68" s="195" t="str">
        <f>IF(B68&lt;&gt;"",VLOOKUP(B68,Clients!A:B,2,FALSE),"")</f>
        <v/>
      </c>
      <c r="D68" s="169"/>
      <c r="E68" s="201" t="s">
        <v>19</v>
      </c>
      <c r="F68" s="149"/>
      <c r="G68" s="117"/>
      <c r="H68" s="118"/>
      <c r="I68" s="119"/>
      <c r="J68" s="120"/>
      <c r="K68" s="116"/>
      <c r="L68" s="121"/>
      <c r="M68" s="156"/>
      <c r="N68" s="124"/>
      <c r="O68" s="124" t="s">
        <v>48</v>
      </c>
      <c r="P68" s="125" t="str">
        <f t="shared" si="20"/>
        <v>X</v>
      </c>
      <c r="Q68" s="126">
        <v>0.33333333333333331</v>
      </c>
      <c r="R68" s="127"/>
      <c r="S68" s="130"/>
      <c r="T68" s="126">
        <v>0.33333333333333331</v>
      </c>
      <c r="U68" s="129"/>
      <c r="V68" s="130"/>
      <c r="W68" s="154">
        <v>0.33333333333333331</v>
      </c>
      <c r="X68" s="129"/>
      <c r="Y68" s="130"/>
      <c r="Z68" s="132">
        <v>0.33333333333333331</v>
      </c>
      <c r="AA68" s="127"/>
      <c r="AB68" s="130"/>
      <c r="AC68" s="134">
        <v>0.33333333333333331</v>
      </c>
      <c r="AD68" s="127"/>
      <c r="AE68" s="130"/>
      <c r="AF68" s="134">
        <v>0.33333333333333331</v>
      </c>
      <c r="AG68" s="127"/>
      <c r="AH68" s="130"/>
      <c r="AI68" s="167"/>
      <c r="AJ68" s="168"/>
      <c r="AK68" s="130"/>
      <c r="AL68" s="135"/>
      <c r="AM68" s="136" t="str">
        <f t="shared" si="21"/>
        <v>ASOK</v>
      </c>
      <c r="AN68" s="136" t="str">
        <f t="shared" si="22"/>
        <v/>
      </c>
      <c r="AO68" s="136" t="str">
        <f t="shared" si="23"/>
        <v/>
      </c>
      <c r="AP68" s="137" t="str">
        <f t="shared" si="24"/>
        <v>ASOK</v>
      </c>
      <c r="AQ68" s="137" t="str">
        <f t="shared" si="25"/>
        <v/>
      </c>
      <c r="AR68" s="137" t="str">
        <f t="shared" si="35"/>
        <v/>
      </c>
      <c r="AS68" s="138" t="str">
        <f t="shared" si="26"/>
        <v>ASOK</v>
      </c>
      <c r="AT68" s="138" t="str">
        <f t="shared" si="27"/>
        <v/>
      </c>
      <c r="AU68" s="138" t="str">
        <f t="shared" si="28"/>
        <v/>
      </c>
      <c r="AV68" s="137" t="str">
        <f t="shared" si="29"/>
        <v>ASOK</v>
      </c>
      <c r="AW68" s="137" t="str">
        <f t="shared" si="30"/>
        <v/>
      </c>
      <c r="AX68" s="137" t="str">
        <f t="shared" si="31"/>
        <v/>
      </c>
      <c r="AY68" s="138" t="str">
        <f t="shared" si="32"/>
        <v>ASOK</v>
      </c>
      <c r="AZ68" s="138" t="str">
        <f t="shared" si="33"/>
        <v/>
      </c>
      <c r="BA68" s="139" t="str">
        <f t="shared" si="34"/>
        <v/>
      </c>
      <c r="BB68" s="137" t="str">
        <f t="shared" si="16"/>
        <v>ASOK</v>
      </c>
      <c r="BC68" s="137" t="str">
        <f t="shared" si="17"/>
        <v/>
      </c>
      <c r="BD68" s="137" t="str">
        <f t="shared" si="18"/>
        <v/>
      </c>
      <c r="BE68" s="138"/>
      <c r="BF68" s="138"/>
      <c r="BG68" s="138"/>
    </row>
    <row r="69" spans="1:166" s="140" customFormat="1" ht="20.100000000000001" customHeight="1">
      <c r="A69" s="116" t="s">
        <v>23</v>
      </c>
      <c r="B69" s="186"/>
      <c r="C69" s="195" t="str">
        <f>IF(B69&lt;&gt;"",VLOOKUP(B69,Clients!A:B,2,FALSE),"")</f>
        <v/>
      </c>
      <c r="D69" s="169"/>
      <c r="E69" s="201" t="s">
        <v>19</v>
      </c>
      <c r="F69" s="149"/>
      <c r="G69" s="117"/>
      <c r="H69" s="118"/>
      <c r="I69" s="119"/>
      <c r="J69" s="120"/>
      <c r="K69" s="116"/>
      <c r="L69" s="121"/>
      <c r="M69" s="156"/>
      <c r="N69" s="124"/>
      <c r="O69" s="124" t="s">
        <v>48</v>
      </c>
      <c r="P69" s="125" t="str">
        <f t="shared" si="20"/>
        <v>X</v>
      </c>
      <c r="Q69" s="126">
        <v>0.33333333333333331</v>
      </c>
      <c r="R69" s="127"/>
      <c r="S69" s="130"/>
      <c r="T69" s="126">
        <v>0.33333333333333331</v>
      </c>
      <c r="U69" s="129"/>
      <c r="V69" s="130"/>
      <c r="W69" s="154">
        <v>0.33333333333333331</v>
      </c>
      <c r="X69" s="129"/>
      <c r="Y69" s="130"/>
      <c r="Z69" s="132"/>
      <c r="AA69" s="127"/>
      <c r="AB69" s="130"/>
      <c r="AC69" s="134">
        <v>0.33333333333333331</v>
      </c>
      <c r="AD69" s="127"/>
      <c r="AE69" s="130"/>
      <c r="AF69" s="134">
        <v>0.33333333333333331</v>
      </c>
      <c r="AG69" s="127"/>
      <c r="AH69" s="130"/>
      <c r="AI69" s="167"/>
      <c r="AJ69" s="171"/>
      <c r="AK69" s="130"/>
      <c r="AL69" s="135"/>
      <c r="AM69" s="136" t="str">
        <f t="shared" si="21"/>
        <v>ASOK</v>
      </c>
      <c r="AN69" s="136" t="str">
        <f t="shared" si="22"/>
        <v/>
      </c>
      <c r="AO69" s="136" t="str">
        <f t="shared" si="23"/>
        <v/>
      </c>
      <c r="AP69" s="137" t="str">
        <f t="shared" si="24"/>
        <v>ASOK</v>
      </c>
      <c r="AQ69" s="137" t="str">
        <f t="shared" si="25"/>
        <v/>
      </c>
      <c r="AR69" s="137" t="str">
        <f t="shared" si="35"/>
        <v/>
      </c>
      <c r="AS69" s="138" t="str">
        <f t="shared" si="26"/>
        <v>ASOK</v>
      </c>
      <c r="AT69" s="138" t="str">
        <f t="shared" si="27"/>
        <v/>
      </c>
      <c r="AU69" s="138" t="str">
        <f t="shared" si="28"/>
        <v/>
      </c>
      <c r="AV69" s="137" t="str">
        <f t="shared" si="29"/>
        <v xml:space="preserve"> </v>
      </c>
      <c r="AW69" s="137" t="str">
        <f t="shared" si="30"/>
        <v/>
      </c>
      <c r="AX69" s="137" t="str">
        <f t="shared" si="31"/>
        <v/>
      </c>
      <c r="AY69" s="138" t="str">
        <f t="shared" si="32"/>
        <v>ASOK</v>
      </c>
      <c r="AZ69" s="138" t="str">
        <f t="shared" si="33"/>
        <v/>
      </c>
      <c r="BA69" s="139" t="str">
        <f t="shared" si="34"/>
        <v/>
      </c>
      <c r="BB69" s="137" t="str">
        <f t="shared" si="16"/>
        <v>ASOK</v>
      </c>
      <c r="BC69" s="137" t="str">
        <f t="shared" si="17"/>
        <v/>
      </c>
      <c r="BD69" s="137" t="str">
        <f t="shared" si="18"/>
        <v/>
      </c>
      <c r="BE69" s="138"/>
      <c r="BF69" s="138"/>
      <c r="BG69" s="138"/>
    </row>
    <row r="70" spans="1:166" s="140" customFormat="1" ht="20.100000000000001" customHeight="1">
      <c r="A70" s="116" t="s">
        <v>23</v>
      </c>
      <c r="B70" s="186"/>
      <c r="C70" s="195" t="str">
        <f>IF(B70&lt;&gt;"",VLOOKUP(B70,Clients!A:B,2,FALSE),"")</f>
        <v/>
      </c>
      <c r="D70" s="169"/>
      <c r="E70" s="201" t="s">
        <v>19</v>
      </c>
      <c r="F70" s="149"/>
      <c r="G70" s="117"/>
      <c r="H70" s="118"/>
      <c r="I70" s="119"/>
      <c r="J70" s="120"/>
      <c r="K70" s="116"/>
      <c r="L70" s="121"/>
      <c r="M70" s="156"/>
      <c r="N70" s="124"/>
      <c r="O70" s="124" t="s">
        <v>48</v>
      </c>
      <c r="P70" s="125" t="str">
        <f t="shared" si="20"/>
        <v>X</v>
      </c>
      <c r="Q70" s="126">
        <v>0.33333333333333331</v>
      </c>
      <c r="R70" s="127"/>
      <c r="S70" s="130"/>
      <c r="T70" s="126">
        <v>0.33333333333333331</v>
      </c>
      <c r="U70" s="129"/>
      <c r="V70" s="130"/>
      <c r="W70" s="131">
        <v>0.33333333333333331</v>
      </c>
      <c r="X70" s="129"/>
      <c r="Y70" s="130"/>
      <c r="Z70" s="132">
        <v>0.33333333333333331</v>
      </c>
      <c r="AA70" s="127"/>
      <c r="AB70" s="130"/>
      <c r="AC70" s="134">
        <v>0.33333333333333331</v>
      </c>
      <c r="AD70" s="127"/>
      <c r="AE70" s="130"/>
      <c r="AF70" s="134">
        <v>0.33333333333333331</v>
      </c>
      <c r="AG70" s="127"/>
      <c r="AH70" s="130"/>
      <c r="AI70" s="167"/>
      <c r="AJ70" s="168"/>
      <c r="AK70" s="130"/>
      <c r="AL70" s="135"/>
      <c r="AM70" s="136" t="str">
        <f t="shared" si="21"/>
        <v>ASOK</v>
      </c>
      <c r="AN70" s="136" t="str">
        <f t="shared" si="22"/>
        <v/>
      </c>
      <c r="AO70" s="136" t="str">
        <f t="shared" si="23"/>
        <v/>
      </c>
      <c r="AP70" s="137" t="str">
        <f t="shared" si="24"/>
        <v>ASOK</v>
      </c>
      <c r="AQ70" s="137" t="str">
        <f t="shared" si="25"/>
        <v/>
      </c>
      <c r="AR70" s="137" t="str">
        <f t="shared" si="35"/>
        <v/>
      </c>
      <c r="AS70" s="138" t="str">
        <f t="shared" si="26"/>
        <v>ASOK</v>
      </c>
      <c r="AT70" s="138" t="str">
        <f t="shared" si="27"/>
        <v/>
      </c>
      <c r="AU70" s="138" t="str">
        <f t="shared" si="28"/>
        <v/>
      </c>
      <c r="AV70" s="137" t="str">
        <f t="shared" si="29"/>
        <v>ASOK</v>
      </c>
      <c r="AW70" s="137" t="str">
        <f t="shared" si="30"/>
        <v/>
      </c>
      <c r="AX70" s="137" t="str">
        <f t="shared" si="31"/>
        <v/>
      </c>
      <c r="AY70" s="138" t="str">
        <f t="shared" si="32"/>
        <v>ASOK</v>
      </c>
      <c r="AZ70" s="138" t="str">
        <f t="shared" si="33"/>
        <v/>
      </c>
      <c r="BA70" s="139" t="str">
        <f t="shared" si="34"/>
        <v/>
      </c>
      <c r="BB70" s="137" t="str">
        <f t="shared" si="16"/>
        <v>ASOK</v>
      </c>
      <c r="BC70" s="137" t="str">
        <f t="shared" si="17"/>
        <v/>
      </c>
      <c r="BD70" s="137" t="str">
        <f t="shared" si="18"/>
        <v/>
      </c>
      <c r="BE70" s="138"/>
      <c r="BF70" s="138"/>
      <c r="BG70" s="138"/>
    </row>
    <row r="71" spans="1:166" s="140" customFormat="1" ht="20.100000000000001" customHeight="1">
      <c r="A71" s="116" t="s">
        <v>23</v>
      </c>
      <c r="B71" s="186"/>
      <c r="C71" s="195" t="str">
        <f>IF(B71&lt;&gt;"",VLOOKUP(B71,Clients!A:B,2,FALSE),"")</f>
        <v/>
      </c>
      <c r="D71" s="169"/>
      <c r="E71" s="201" t="s">
        <v>19</v>
      </c>
      <c r="F71" s="149"/>
      <c r="G71" s="117"/>
      <c r="H71" s="118"/>
      <c r="I71" s="119"/>
      <c r="J71" s="120"/>
      <c r="K71" s="116"/>
      <c r="L71" s="121"/>
      <c r="M71" s="173"/>
      <c r="N71" s="124" t="s">
        <v>48</v>
      </c>
      <c r="O71" s="124" t="s">
        <v>48</v>
      </c>
      <c r="P71" s="125" t="str">
        <f t="shared" si="20"/>
        <v>X</v>
      </c>
      <c r="Q71" s="126">
        <v>0.33333333333333331</v>
      </c>
      <c r="R71" s="127"/>
      <c r="S71" s="130"/>
      <c r="T71" s="126">
        <v>0.33333333333333331</v>
      </c>
      <c r="U71" s="129"/>
      <c r="V71" s="130"/>
      <c r="W71" s="131">
        <v>0.33333333333333331</v>
      </c>
      <c r="X71" s="129"/>
      <c r="Y71" s="130"/>
      <c r="Z71" s="132">
        <v>0.33333333333333331</v>
      </c>
      <c r="AA71" s="127"/>
      <c r="AB71" s="130"/>
      <c r="AC71" s="134">
        <v>0.33333333333333331</v>
      </c>
      <c r="AD71" s="127"/>
      <c r="AE71" s="130"/>
      <c r="AF71" s="134">
        <v>0.33333333333333331</v>
      </c>
      <c r="AG71" s="127"/>
      <c r="AH71" s="130"/>
      <c r="AI71" s="174"/>
      <c r="AJ71" s="175"/>
      <c r="AK71" s="130"/>
      <c r="AL71" s="172"/>
      <c r="AM71" s="136" t="str">
        <f t="shared" si="21"/>
        <v>ASOK</v>
      </c>
      <c r="AN71" s="136" t="str">
        <f t="shared" si="22"/>
        <v/>
      </c>
      <c r="AO71" s="136" t="str">
        <f t="shared" si="23"/>
        <v/>
      </c>
      <c r="AP71" s="137" t="str">
        <f t="shared" si="24"/>
        <v>ASOK</v>
      </c>
      <c r="AQ71" s="137" t="str">
        <f t="shared" si="25"/>
        <v/>
      </c>
      <c r="AR71" s="137" t="str">
        <f t="shared" si="35"/>
        <v/>
      </c>
      <c r="AS71" s="138" t="str">
        <f t="shared" si="26"/>
        <v>ASOK</v>
      </c>
      <c r="AT71" s="138" t="str">
        <f t="shared" si="27"/>
        <v/>
      </c>
      <c r="AU71" s="138" t="str">
        <f t="shared" si="28"/>
        <v/>
      </c>
      <c r="AV71" s="137" t="str">
        <f t="shared" si="29"/>
        <v>ASOK</v>
      </c>
      <c r="AW71" s="137" t="str">
        <f t="shared" si="30"/>
        <v/>
      </c>
      <c r="AX71" s="137" t="str">
        <f t="shared" si="31"/>
        <v/>
      </c>
      <c r="AY71" s="138" t="str">
        <f t="shared" si="32"/>
        <v>ASOK</v>
      </c>
      <c r="AZ71" s="138" t="str">
        <f t="shared" si="33"/>
        <v/>
      </c>
      <c r="BA71" s="139" t="str">
        <f t="shared" si="34"/>
        <v/>
      </c>
      <c r="BB71" s="137" t="str">
        <f t="shared" si="16"/>
        <v>ASOK</v>
      </c>
      <c r="BC71" s="137" t="str">
        <f t="shared" si="17"/>
        <v/>
      </c>
      <c r="BD71" s="137" t="str">
        <f t="shared" si="18"/>
        <v/>
      </c>
      <c r="BE71" s="138"/>
      <c r="BF71" s="138"/>
      <c r="BG71" s="138"/>
      <c r="BH71" s="145"/>
      <c r="BI71" s="145"/>
      <c r="BJ71" s="145"/>
      <c r="BK71" s="145"/>
      <c r="BL71" s="145"/>
      <c r="BM71" s="145"/>
      <c r="BN71" s="145"/>
      <c r="BO71" s="145"/>
      <c r="BP71" s="145"/>
      <c r="BQ71" s="145"/>
      <c r="BR71" s="145"/>
      <c r="BS71" s="145"/>
      <c r="BT71" s="145"/>
      <c r="BU71" s="145"/>
      <c r="BV71" s="145"/>
      <c r="BW71" s="145"/>
      <c r="BX71" s="145"/>
      <c r="BY71" s="145"/>
      <c r="BZ71" s="145"/>
      <c r="CA71" s="145"/>
      <c r="CB71" s="145"/>
      <c r="CC71" s="145"/>
      <c r="CD71" s="145"/>
      <c r="CE71" s="145"/>
      <c r="CF71" s="145"/>
      <c r="CG71" s="145"/>
      <c r="CH71" s="145"/>
      <c r="CI71" s="145"/>
      <c r="CJ71" s="145"/>
      <c r="CK71" s="145"/>
      <c r="CL71" s="145"/>
      <c r="CM71" s="145"/>
      <c r="CN71" s="145"/>
      <c r="CO71" s="145"/>
      <c r="CP71" s="145"/>
      <c r="CQ71" s="145"/>
      <c r="CR71" s="145"/>
      <c r="CS71" s="145"/>
      <c r="CT71" s="145"/>
      <c r="CU71" s="145"/>
      <c r="CV71" s="145"/>
      <c r="CW71" s="145"/>
      <c r="CX71" s="145"/>
      <c r="CY71" s="145"/>
      <c r="CZ71" s="145"/>
      <c r="DA71" s="145"/>
      <c r="DB71" s="145"/>
      <c r="DC71" s="145"/>
      <c r="DD71" s="145"/>
      <c r="DE71" s="145"/>
      <c r="DF71" s="145"/>
      <c r="DG71" s="145"/>
      <c r="DH71" s="145"/>
      <c r="DI71" s="145"/>
      <c r="DJ71" s="145"/>
      <c r="DK71" s="145"/>
      <c r="DL71" s="145"/>
      <c r="DM71" s="145"/>
      <c r="DN71" s="145"/>
      <c r="DO71" s="145"/>
      <c r="DP71" s="145"/>
      <c r="DQ71" s="145"/>
      <c r="DR71" s="145"/>
      <c r="DS71" s="145"/>
      <c r="DT71" s="145"/>
      <c r="DU71" s="145"/>
      <c r="DV71" s="145"/>
      <c r="DW71" s="145"/>
      <c r="DX71" s="145"/>
      <c r="DY71" s="145"/>
      <c r="DZ71" s="145"/>
      <c r="EA71" s="145"/>
      <c r="EB71" s="145"/>
      <c r="EC71" s="145"/>
      <c r="ED71" s="145"/>
      <c r="EE71" s="145"/>
      <c r="EF71" s="145"/>
      <c r="EG71" s="145"/>
      <c r="EH71" s="145"/>
      <c r="EI71" s="145"/>
      <c r="EJ71" s="145"/>
      <c r="EK71" s="145"/>
      <c r="EL71" s="145"/>
      <c r="EM71" s="145"/>
      <c r="EN71" s="145"/>
      <c r="EO71" s="145"/>
      <c r="EP71" s="145"/>
      <c r="EQ71" s="145"/>
      <c r="ER71" s="145"/>
      <c r="ES71" s="145"/>
      <c r="ET71" s="145"/>
      <c r="EU71" s="145"/>
      <c r="EV71" s="145"/>
      <c r="EW71" s="145"/>
      <c r="EX71" s="145"/>
      <c r="EY71" s="145"/>
      <c r="EZ71" s="145"/>
      <c r="FA71" s="145"/>
      <c r="FB71" s="145"/>
      <c r="FC71" s="145"/>
      <c r="FD71" s="145"/>
      <c r="FE71" s="145"/>
      <c r="FF71" s="145"/>
      <c r="FG71" s="145"/>
      <c r="FH71" s="145"/>
      <c r="FI71" s="145"/>
      <c r="FJ71" s="145"/>
    </row>
    <row r="72" spans="1:166" s="140" customFormat="1" ht="20.100000000000001" customHeight="1">
      <c r="A72" s="116" t="s">
        <v>23</v>
      </c>
      <c r="B72" s="186"/>
      <c r="C72" s="195" t="str">
        <f>IF(B72&lt;&gt;"",VLOOKUP(B72,Clients!A:B,2,FALSE),"")</f>
        <v/>
      </c>
      <c r="D72" s="169"/>
      <c r="E72" s="201" t="s">
        <v>19</v>
      </c>
      <c r="F72" s="149"/>
      <c r="G72" s="117"/>
      <c r="H72" s="118"/>
      <c r="I72" s="119"/>
      <c r="J72" s="120"/>
      <c r="K72" s="142"/>
      <c r="L72" s="121"/>
      <c r="M72" s="163"/>
      <c r="N72" s="124" t="s">
        <v>48</v>
      </c>
      <c r="O72" s="124" t="s">
        <v>48</v>
      </c>
      <c r="P72" s="125" t="str">
        <f t="shared" si="20"/>
        <v>X</v>
      </c>
      <c r="Q72" s="126">
        <v>0.33333333333333331</v>
      </c>
      <c r="R72" s="127"/>
      <c r="S72" s="130"/>
      <c r="T72" s="126">
        <v>0.33333333333333331</v>
      </c>
      <c r="U72" s="129"/>
      <c r="V72" s="130"/>
      <c r="W72" s="131">
        <v>0.33333333333333331</v>
      </c>
      <c r="X72" s="129"/>
      <c r="Y72" s="130"/>
      <c r="Z72" s="132">
        <v>0.33333333333333331</v>
      </c>
      <c r="AA72" s="127"/>
      <c r="AB72" s="130"/>
      <c r="AC72" s="134">
        <v>0.33333333333333331</v>
      </c>
      <c r="AD72" s="127"/>
      <c r="AE72" s="130"/>
      <c r="AF72" s="134">
        <v>0.33333333333333331</v>
      </c>
      <c r="AG72" s="127"/>
      <c r="AH72" s="130"/>
      <c r="AI72" s="174"/>
      <c r="AJ72" s="175"/>
      <c r="AK72" s="130"/>
      <c r="AL72" s="135"/>
      <c r="AM72" s="136" t="str">
        <f t="shared" si="21"/>
        <v>ASOK</v>
      </c>
      <c r="AN72" s="136" t="str">
        <f t="shared" si="22"/>
        <v/>
      </c>
      <c r="AO72" s="136" t="str">
        <f t="shared" si="23"/>
        <v/>
      </c>
      <c r="AP72" s="137" t="str">
        <f t="shared" si="24"/>
        <v>ASOK</v>
      </c>
      <c r="AQ72" s="137" t="str">
        <f t="shared" si="25"/>
        <v/>
      </c>
      <c r="AR72" s="137" t="str">
        <f t="shared" si="35"/>
        <v/>
      </c>
      <c r="AS72" s="138" t="str">
        <f t="shared" si="26"/>
        <v>ASOK</v>
      </c>
      <c r="AT72" s="138" t="str">
        <f t="shared" si="27"/>
        <v/>
      </c>
      <c r="AU72" s="138" t="str">
        <f t="shared" si="28"/>
        <v/>
      </c>
      <c r="AV72" s="137" t="str">
        <f t="shared" si="29"/>
        <v>ASOK</v>
      </c>
      <c r="AW72" s="137" t="str">
        <f t="shared" si="30"/>
        <v/>
      </c>
      <c r="AX72" s="137" t="str">
        <f t="shared" si="31"/>
        <v/>
      </c>
      <c r="AY72" s="138" t="str">
        <f t="shared" si="32"/>
        <v>ASOK</v>
      </c>
      <c r="AZ72" s="138" t="str">
        <f t="shared" si="33"/>
        <v/>
      </c>
      <c r="BA72" s="139" t="str">
        <f t="shared" si="34"/>
        <v/>
      </c>
      <c r="BB72" s="137" t="str">
        <f t="shared" si="16"/>
        <v>ASOK</v>
      </c>
      <c r="BC72" s="137" t="str">
        <f t="shared" si="17"/>
        <v/>
      </c>
      <c r="BD72" s="137" t="str">
        <f t="shared" si="18"/>
        <v/>
      </c>
      <c r="BE72" s="138"/>
      <c r="BF72" s="138"/>
      <c r="BG72" s="138"/>
      <c r="BH72" s="162"/>
      <c r="BI72" s="162"/>
      <c r="BJ72" s="162"/>
      <c r="BK72" s="162"/>
      <c r="BL72" s="162"/>
      <c r="BM72" s="162"/>
      <c r="BN72" s="162"/>
      <c r="BO72" s="162"/>
      <c r="BP72" s="162"/>
      <c r="BQ72" s="162"/>
      <c r="BR72" s="162"/>
      <c r="BS72" s="162"/>
      <c r="BT72" s="162"/>
      <c r="BU72" s="162"/>
      <c r="BV72" s="162"/>
      <c r="BW72" s="162"/>
      <c r="BX72" s="162"/>
      <c r="BY72" s="162"/>
      <c r="BZ72" s="162"/>
      <c r="CA72" s="162"/>
      <c r="CB72" s="162"/>
      <c r="CC72" s="162"/>
      <c r="CD72" s="162"/>
      <c r="CE72" s="162"/>
      <c r="CF72" s="162"/>
      <c r="CG72" s="162"/>
      <c r="CH72" s="162"/>
      <c r="CI72" s="162"/>
      <c r="CJ72" s="162"/>
      <c r="CK72" s="162"/>
      <c r="CL72" s="162"/>
      <c r="CM72" s="162"/>
      <c r="CN72" s="162"/>
      <c r="CO72" s="162"/>
      <c r="CP72" s="162"/>
      <c r="CQ72" s="162"/>
      <c r="CR72" s="162"/>
      <c r="CS72" s="162"/>
      <c r="CT72" s="162"/>
      <c r="CU72" s="162"/>
      <c r="CV72" s="162"/>
      <c r="CW72" s="162"/>
      <c r="CX72" s="162"/>
      <c r="CY72" s="162"/>
      <c r="CZ72" s="162"/>
      <c r="DA72" s="162"/>
      <c r="DB72" s="162"/>
      <c r="DC72" s="162"/>
      <c r="DD72" s="162"/>
      <c r="DE72" s="162"/>
      <c r="DF72" s="162"/>
      <c r="DG72" s="162"/>
      <c r="DH72" s="162"/>
      <c r="DI72" s="162"/>
      <c r="DJ72" s="162"/>
      <c r="DK72" s="162"/>
      <c r="DL72" s="162"/>
      <c r="DM72" s="162"/>
      <c r="DN72" s="162"/>
      <c r="DO72" s="162"/>
      <c r="DP72" s="162"/>
      <c r="DQ72" s="162"/>
      <c r="DR72" s="162"/>
      <c r="DS72" s="162"/>
      <c r="DT72" s="162"/>
      <c r="DU72" s="162"/>
      <c r="DV72" s="162"/>
      <c r="DW72" s="162"/>
      <c r="DX72" s="162"/>
      <c r="DY72" s="162"/>
      <c r="DZ72" s="162"/>
      <c r="EA72" s="162"/>
      <c r="EB72" s="162"/>
      <c r="EC72" s="162"/>
      <c r="ED72" s="162"/>
      <c r="EE72" s="162"/>
      <c r="EF72" s="162"/>
      <c r="EG72" s="162"/>
      <c r="EH72" s="162"/>
      <c r="EI72" s="162"/>
      <c r="EJ72" s="162"/>
      <c r="EK72" s="162"/>
      <c r="EL72" s="162"/>
      <c r="EM72" s="162"/>
      <c r="EN72" s="162"/>
      <c r="EO72" s="162"/>
      <c r="EP72" s="162"/>
      <c r="EQ72" s="162"/>
      <c r="ER72" s="162"/>
      <c r="ES72" s="162"/>
      <c r="ET72" s="162"/>
      <c r="EU72" s="162"/>
      <c r="EV72" s="162"/>
      <c r="EW72" s="162"/>
      <c r="EX72" s="162"/>
      <c r="EY72" s="162"/>
      <c r="EZ72" s="162"/>
      <c r="FA72" s="162"/>
      <c r="FB72" s="162"/>
      <c r="FC72" s="162"/>
      <c r="FD72" s="162"/>
      <c r="FE72" s="162"/>
      <c r="FF72" s="162"/>
      <c r="FG72" s="162"/>
      <c r="FH72" s="162"/>
      <c r="FI72" s="162"/>
      <c r="FJ72" s="162"/>
    </row>
    <row r="73" spans="1:166" s="140" customFormat="1" ht="20.100000000000001" customHeight="1">
      <c r="A73" s="116" t="s">
        <v>23</v>
      </c>
      <c r="B73" s="186"/>
      <c r="C73" s="195" t="str">
        <f>IF(B73&lt;&gt;"",VLOOKUP(B73,Clients!A:B,2,FALSE),"")</f>
        <v/>
      </c>
      <c r="D73" s="169"/>
      <c r="E73" s="201" t="s">
        <v>19</v>
      </c>
      <c r="F73" s="149"/>
      <c r="G73" s="117"/>
      <c r="H73" s="118"/>
      <c r="I73" s="119"/>
      <c r="J73" s="120"/>
      <c r="K73" s="142"/>
      <c r="L73" s="121"/>
      <c r="M73" s="116"/>
      <c r="N73" s="124" t="s">
        <v>48</v>
      </c>
      <c r="O73" s="124" t="s">
        <v>48</v>
      </c>
      <c r="P73" s="125" t="str">
        <f t="shared" ref="P73:P104" si="36">IF(COUNTA(R73,U73,X73,AA73,AD73,AG73,AJ73)=0,"X",COUNTIF(Q73:AK73,"c"))</f>
        <v>X</v>
      </c>
      <c r="Q73" s="126">
        <v>0.33333333333333331</v>
      </c>
      <c r="R73" s="127"/>
      <c r="S73" s="130"/>
      <c r="T73" s="126">
        <v>0.33333333333333331</v>
      </c>
      <c r="U73" s="129"/>
      <c r="V73" s="130"/>
      <c r="W73" s="131">
        <v>0.33333333333333331</v>
      </c>
      <c r="X73" s="129"/>
      <c r="Y73" s="130"/>
      <c r="Z73" s="132">
        <v>0.33333333333333331</v>
      </c>
      <c r="AA73" s="127"/>
      <c r="AB73" s="130"/>
      <c r="AC73" s="134">
        <v>0.33333333333333331</v>
      </c>
      <c r="AD73" s="127"/>
      <c r="AE73" s="130"/>
      <c r="AF73" s="134">
        <v>0.33333333333333331</v>
      </c>
      <c r="AG73" s="127"/>
      <c r="AH73" s="130"/>
      <c r="AI73" s="174"/>
      <c r="AJ73" s="175"/>
      <c r="AK73" s="130"/>
      <c r="AL73" s="135"/>
      <c r="AM73" s="136" t="str">
        <f t="shared" ref="AM73:AM104" si="37">IF(E73="ouvert",IF(AND($A73="AS",Q73&lt;&gt;0),"ASOK",IF(AND($A73="AE",Q73&lt;&gt;0),"AEOK",IF(AND($A73="FAX",Q73&lt;&gt;0),"FAXOK",IF(AND($A73="mail",Q73&lt;&gt;0),"mailOK",IF(AND($A73="répondeur",Q73&lt;&gt;0),"répOK",""))))),"")</f>
        <v>ASOK</v>
      </c>
      <c r="AN73" s="136" t="str">
        <f t="shared" ref="AN73:AN104" si="38">IF(E73="ouvert",IF(R73&lt;&gt;0,1,""),"")</f>
        <v/>
      </c>
      <c r="AO73" s="136" t="str">
        <f t="shared" ref="AO73:AO104" si="39">IF(E73="ouvert",IF(R73="c",1,""),"")</f>
        <v/>
      </c>
      <c r="AP73" s="137" t="str">
        <f t="shared" ref="AP73:AP104" si="40">IF(E73="ouvert",IF(AND($A73="AS",T73&lt;&gt;0),"ASOK",IF(AND($A73="AE",T73&lt;&gt;0),"AEOK",IF(AND($A73="FAX",T73&lt;&gt;0),"FAXOK",IF(AND($A73="mail",T73&lt;&gt;0),"mailOK",IF(AND($A73="répondeur",T73&lt;&gt;0),"répOK"," "))))),"")</f>
        <v>ASOK</v>
      </c>
      <c r="AQ73" s="137" t="str">
        <f t="shared" ref="AQ73:AQ104" si="41">IF(E73="ouvert",IF(U73&lt;&gt;0,1,""),"")</f>
        <v/>
      </c>
      <c r="AR73" s="137" t="str">
        <f t="shared" si="35"/>
        <v/>
      </c>
      <c r="AS73" s="138" t="str">
        <f t="shared" ref="AS73:AS104" si="42">IF(E73="ouvert",IF(AND($A73="AS",W73&lt;&gt;0),"ASOK",IF(AND($A73="AE",W73&lt;&gt;0),"AEOK",IF(AND($A73="FAX",W73&lt;&gt;0),"FAXOK",IF(AND($A73="mail",W73&lt;&gt;0),"mailOK",IF(AND($A73="répondeur",W73&lt;&gt;0),"répOK"," "))))),"")</f>
        <v>ASOK</v>
      </c>
      <c r="AT73" s="138" t="str">
        <f t="shared" ref="AT73:AT104" si="43">IF(E73="ouvert",IF(X73&lt;&gt;0,1,""),"")</f>
        <v/>
      </c>
      <c r="AU73" s="138" t="str">
        <f t="shared" ref="AU73:AU104" si="44">IF(E73="ouvert",IF(X73="c",1,""),"")</f>
        <v/>
      </c>
      <c r="AV73" s="137" t="str">
        <f t="shared" ref="AV73:AV104" si="45">IF(E73="ouvert",IF(AND($A73="AS",Z73&lt;&gt;0),"ASOK",IF(AND($A73="AE",Z73&lt;&gt;0),"AEOK",IF(AND($A73="FAX",Z73&lt;&gt;0),"FAXOK",IF(AND($A73="mail",Z73&lt;&gt;0),"mailOK",IF(AND($A73="répondeur",Z73&lt;&gt;0),"répOK"," "))))),"")</f>
        <v>ASOK</v>
      </c>
      <c r="AW73" s="137" t="str">
        <f t="shared" ref="AW73:AW104" si="46">IF(E73="ouvert",IF(AA73&lt;&gt;0,1,""),"")</f>
        <v/>
      </c>
      <c r="AX73" s="137" t="str">
        <f t="shared" ref="AX73:AX104" si="47">IF(E73="ouvert",IF(AA73="c",1,""),"")</f>
        <v/>
      </c>
      <c r="AY73" s="138" t="str">
        <f t="shared" ref="AY73:AY104" si="48">IF(E73="ouvert",IF(AND($A73="AS",AC73&lt;&gt;0),"ASOK",IF(AND($A73="AE",AC73&lt;&gt;0),"AEOK",IF(AND($A73="FAX",AC73&lt;&gt;0),"FAXOK",IF(AND($A73="mail",AC73&lt;&gt;0),"mailOK",IF(AND($A73="répondeur",AC73&lt;&gt;0),"répOK"," "))))),"")</f>
        <v>ASOK</v>
      </c>
      <c r="AZ73" s="138" t="str">
        <f t="shared" ref="AZ73:AZ104" si="49">IF(E73="ouvert",IF(AD73&lt;&gt;0,1,""),"")</f>
        <v/>
      </c>
      <c r="BA73" s="139" t="str">
        <f t="shared" ref="BA73:BA104" si="50">IF(E73="ouvert",IF(AD73="c",1,""),"")</f>
        <v/>
      </c>
      <c r="BB73" s="137" t="str">
        <f t="shared" ref="BB73:BB136" si="51">IF(E73="ouvert",IF(AND($A73="AS",AF73&lt;&gt;0),"ASOK",IF(AND($A73="AE",AF73&lt;&gt;0),"AEOK",IF(AND($A73="FAX",AF73&lt;&gt;0),"FAXOK",IF(AND($A73="mail",AF73&lt;&gt;0),"mailOK",IF(AND($A73="répondeur",AF73&lt;&gt;0),"répOK"," "))))),"")</f>
        <v>ASOK</v>
      </c>
      <c r="BC73" s="137" t="str">
        <f t="shared" ref="BC73:BC136" si="52">IF(E73="ouvert",IF(AD73&lt;&gt;0,1,""),"")</f>
        <v/>
      </c>
      <c r="BD73" s="137" t="str">
        <f t="shared" ref="BD73:BD136" si="53">IF(E73="ouvert",IF(AD73="c",1,""),"")</f>
        <v/>
      </c>
      <c r="BE73" s="138"/>
      <c r="BF73" s="138"/>
      <c r="BG73" s="138"/>
      <c r="BH73" s="162"/>
      <c r="BI73" s="162"/>
      <c r="BJ73" s="162"/>
      <c r="BK73" s="162"/>
      <c r="BL73" s="162"/>
      <c r="BM73" s="162"/>
      <c r="BN73" s="162"/>
      <c r="BO73" s="162"/>
      <c r="BP73" s="162"/>
      <c r="BQ73" s="162"/>
      <c r="BR73" s="162"/>
      <c r="BS73" s="162"/>
      <c r="BT73" s="162"/>
      <c r="BU73" s="162"/>
      <c r="BV73" s="162"/>
      <c r="BW73" s="162"/>
      <c r="BX73" s="162"/>
      <c r="BY73" s="162"/>
      <c r="BZ73" s="162"/>
      <c r="CA73" s="162"/>
      <c r="CB73" s="162"/>
      <c r="CC73" s="162"/>
      <c r="CD73" s="162"/>
      <c r="CE73" s="162"/>
      <c r="CF73" s="162"/>
      <c r="CG73" s="162"/>
      <c r="CH73" s="162"/>
      <c r="CI73" s="162"/>
      <c r="CJ73" s="162"/>
      <c r="CK73" s="162"/>
      <c r="CL73" s="162"/>
      <c r="CM73" s="162"/>
      <c r="CN73" s="162"/>
      <c r="CO73" s="162"/>
      <c r="CP73" s="162"/>
      <c r="CQ73" s="162"/>
      <c r="CR73" s="162"/>
      <c r="CS73" s="162"/>
      <c r="CT73" s="162"/>
      <c r="CU73" s="162"/>
      <c r="CV73" s="162"/>
      <c r="CW73" s="162"/>
      <c r="CX73" s="162"/>
      <c r="CY73" s="162"/>
      <c r="CZ73" s="162"/>
      <c r="DA73" s="162"/>
      <c r="DB73" s="162"/>
      <c r="DC73" s="162"/>
      <c r="DD73" s="162"/>
      <c r="DE73" s="162"/>
      <c r="DF73" s="162"/>
      <c r="DG73" s="162"/>
      <c r="DH73" s="162"/>
      <c r="DI73" s="162"/>
      <c r="DJ73" s="162"/>
      <c r="DK73" s="162"/>
      <c r="DL73" s="162"/>
      <c r="DM73" s="162"/>
      <c r="DN73" s="162"/>
      <c r="DO73" s="162"/>
      <c r="DP73" s="162"/>
      <c r="DQ73" s="162"/>
      <c r="DR73" s="162"/>
      <c r="DS73" s="162"/>
      <c r="DT73" s="162"/>
      <c r="DU73" s="162"/>
      <c r="DV73" s="162"/>
      <c r="DW73" s="162"/>
      <c r="DX73" s="162"/>
      <c r="DY73" s="162"/>
      <c r="DZ73" s="162"/>
      <c r="EA73" s="162"/>
      <c r="EB73" s="162"/>
      <c r="EC73" s="162"/>
      <c r="ED73" s="162"/>
      <c r="EE73" s="162"/>
      <c r="EF73" s="162"/>
      <c r="EG73" s="162"/>
      <c r="EH73" s="162"/>
      <c r="EI73" s="162"/>
      <c r="EJ73" s="162"/>
      <c r="EK73" s="162"/>
      <c r="EL73" s="162"/>
      <c r="EM73" s="162"/>
      <c r="EN73" s="162"/>
      <c r="EO73" s="162"/>
      <c r="EP73" s="162"/>
      <c r="EQ73" s="162"/>
      <c r="ER73" s="162"/>
      <c r="ES73" s="162"/>
      <c r="ET73" s="162"/>
      <c r="EU73" s="162"/>
      <c r="EV73" s="162"/>
      <c r="EW73" s="162"/>
      <c r="EX73" s="162"/>
      <c r="EY73" s="162"/>
      <c r="EZ73" s="162"/>
      <c r="FA73" s="162"/>
      <c r="FB73" s="162"/>
      <c r="FC73" s="162"/>
      <c r="FD73" s="162"/>
      <c r="FE73" s="162"/>
      <c r="FF73" s="162"/>
      <c r="FG73" s="162"/>
      <c r="FH73" s="162"/>
      <c r="FI73" s="162"/>
      <c r="FJ73" s="162"/>
    </row>
    <row r="74" spans="1:166" s="140" customFormat="1" ht="20.100000000000001" customHeight="1">
      <c r="A74" s="116" t="s">
        <v>23</v>
      </c>
      <c r="B74" s="186"/>
      <c r="C74" s="195" t="str">
        <f>IF(B74&lt;&gt;"",VLOOKUP(B74,Clients!A:B,2,FALSE),"")</f>
        <v/>
      </c>
      <c r="D74" s="169"/>
      <c r="E74" s="201" t="s">
        <v>19</v>
      </c>
      <c r="F74" s="149"/>
      <c r="G74" s="117"/>
      <c r="H74" s="118"/>
      <c r="I74" s="119"/>
      <c r="J74" s="120"/>
      <c r="K74" s="116"/>
      <c r="L74" s="121"/>
      <c r="M74" s="177"/>
      <c r="N74" s="124" t="s">
        <v>48</v>
      </c>
      <c r="O74" s="124" t="s">
        <v>48</v>
      </c>
      <c r="P74" s="125" t="str">
        <f t="shared" si="36"/>
        <v>X</v>
      </c>
      <c r="Q74" s="126">
        <v>0.33333333333333331</v>
      </c>
      <c r="R74" s="127"/>
      <c r="S74" s="130"/>
      <c r="T74" s="126">
        <v>0.33333333333333331</v>
      </c>
      <c r="U74" s="129"/>
      <c r="V74" s="130"/>
      <c r="W74" s="131">
        <v>0.33333333333333331</v>
      </c>
      <c r="X74" s="129"/>
      <c r="Y74" s="130"/>
      <c r="Z74" s="132">
        <v>0.33333333333333331</v>
      </c>
      <c r="AA74" s="127"/>
      <c r="AB74" s="130"/>
      <c r="AC74" s="134">
        <v>0.33333333333333331</v>
      </c>
      <c r="AD74" s="127"/>
      <c r="AE74" s="130"/>
      <c r="AF74" s="134">
        <v>0.33333333333333331</v>
      </c>
      <c r="AG74" s="127"/>
      <c r="AH74" s="130"/>
      <c r="AI74" s="174"/>
      <c r="AJ74" s="175"/>
      <c r="AK74" s="130"/>
      <c r="AL74" s="135"/>
      <c r="AM74" s="136" t="str">
        <f t="shared" si="37"/>
        <v>ASOK</v>
      </c>
      <c r="AN74" s="136" t="str">
        <f t="shared" si="38"/>
        <v/>
      </c>
      <c r="AO74" s="136" t="str">
        <f t="shared" si="39"/>
        <v/>
      </c>
      <c r="AP74" s="137" t="str">
        <f t="shared" si="40"/>
        <v>ASOK</v>
      </c>
      <c r="AQ74" s="137" t="str">
        <f t="shared" si="41"/>
        <v/>
      </c>
      <c r="AR74" s="137" t="str">
        <f t="shared" si="35"/>
        <v/>
      </c>
      <c r="AS74" s="138" t="str">
        <f t="shared" si="42"/>
        <v>ASOK</v>
      </c>
      <c r="AT74" s="138" t="str">
        <f t="shared" si="43"/>
        <v/>
      </c>
      <c r="AU74" s="138" t="str">
        <f t="shared" si="44"/>
        <v/>
      </c>
      <c r="AV74" s="137" t="str">
        <f t="shared" si="45"/>
        <v>ASOK</v>
      </c>
      <c r="AW74" s="137" t="str">
        <f t="shared" si="46"/>
        <v/>
      </c>
      <c r="AX74" s="137" t="str">
        <f t="shared" si="47"/>
        <v/>
      </c>
      <c r="AY74" s="138" t="str">
        <f t="shared" si="48"/>
        <v>ASOK</v>
      </c>
      <c r="AZ74" s="138" t="str">
        <f t="shared" si="49"/>
        <v/>
      </c>
      <c r="BA74" s="139" t="str">
        <f t="shared" si="50"/>
        <v/>
      </c>
      <c r="BB74" s="137" t="str">
        <f t="shared" si="51"/>
        <v>ASOK</v>
      </c>
      <c r="BC74" s="137" t="str">
        <f t="shared" si="52"/>
        <v/>
      </c>
      <c r="BD74" s="137" t="str">
        <f t="shared" si="53"/>
        <v/>
      </c>
      <c r="BE74" s="162"/>
      <c r="BF74" s="162"/>
      <c r="BG74" s="162"/>
      <c r="BI74" s="167"/>
      <c r="BJ74" s="167"/>
      <c r="BK74" s="167"/>
      <c r="BL74" s="167"/>
      <c r="BM74" s="167"/>
      <c r="BN74" s="167"/>
      <c r="BO74" s="167"/>
      <c r="BP74" s="167"/>
      <c r="BQ74" s="167"/>
      <c r="BR74" s="167"/>
      <c r="BS74" s="167"/>
      <c r="BT74" s="167"/>
      <c r="BU74" s="167"/>
      <c r="BV74" s="167"/>
      <c r="BW74" s="167"/>
      <c r="BX74" s="167"/>
      <c r="BY74" s="167"/>
      <c r="BZ74" s="167"/>
      <c r="CA74" s="167"/>
      <c r="CB74" s="167"/>
      <c r="CC74" s="167"/>
      <c r="CD74" s="167"/>
      <c r="CE74" s="167"/>
      <c r="CF74" s="167"/>
      <c r="CG74" s="167"/>
      <c r="CH74" s="167"/>
      <c r="CI74" s="167"/>
      <c r="CJ74" s="167"/>
      <c r="CK74" s="167"/>
      <c r="CL74" s="167"/>
      <c r="CM74" s="167"/>
      <c r="CN74" s="167"/>
      <c r="CO74" s="167"/>
      <c r="CP74" s="167"/>
      <c r="CQ74" s="167"/>
      <c r="CR74" s="167"/>
      <c r="CS74" s="167"/>
      <c r="CT74" s="167"/>
      <c r="CU74" s="167"/>
      <c r="CV74" s="167"/>
      <c r="CW74" s="167"/>
      <c r="CX74" s="167"/>
      <c r="CY74" s="167"/>
      <c r="CZ74" s="167"/>
      <c r="DA74" s="167"/>
      <c r="DB74" s="167"/>
      <c r="DC74" s="167"/>
      <c r="DD74" s="167"/>
      <c r="DE74" s="167"/>
      <c r="DF74" s="167"/>
      <c r="DG74" s="167"/>
      <c r="DH74" s="167"/>
      <c r="DI74" s="167"/>
      <c r="DJ74" s="167"/>
      <c r="DK74" s="167"/>
      <c r="DL74" s="167"/>
      <c r="DM74" s="167"/>
      <c r="DN74" s="167"/>
      <c r="DO74" s="167"/>
      <c r="DP74" s="167"/>
      <c r="DQ74" s="167"/>
      <c r="DR74" s="167"/>
      <c r="DS74" s="167"/>
      <c r="DT74" s="167"/>
      <c r="DU74" s="167"/>
      <c r="DV74" s="167"/>
      <c r="DW74" s="167"/>
      <c r="DX74" s="167"/>
      <c r="DY74" s="167"/>
      <c r="DZ74" s="167"/>
      <c r="EA74" s="167"/>
      <c r="EB74" s="167"/>
      <c r="EC74" s="167"/>
      <c r="ED74" s="167"/>
      <c r="EE74" s="167"/>
      <c r="EF74" s="167"/>
      <c r="EG74" s="167"/>
      <c r="EH74" s="167"/>
      <c r="EI74" s="167"/>
      <c r="EJ74" s="167"/>
      <c r="EK74" s="167"/>
      <c r="EL74" s="167"/>
      <c r="EM74" s="167"/>
      <c r="EN74" s="167"/>
      <c r="EO74" s="167"/>
      <c r="EP74" s="167"/>
      <c r="EQ74" s="167"/>
      <c r="ER74" s="167"/>
      <c r="ES74" s="167"/>
      <c r="ET74" s="167"/>
      <c r="EU74" s="167"/>
      <c r="EV74" s="167"/>
      <c r="EW74" s="167"/>
      <c r="EX74" s="167"/>
      <c r="EY74" s="167"/>
      <c r="EZ74" s="167"/>
      <c r="FA74" s="167"/>
      <c r="FB74" s="167"/>
      <c r="FC74" s="167"/>
      <c r="FD74" s="167"/>
      <c r="FE74" s="167"/>
      <c r="FF74" s="167"/>
      <c r="FG74" s="167"/>
      <c r="FH74" s="167"/>
      <c r="FI74" s="167"/>
      <c r="FJ74" s="167"/>
    </row>
    <row r="75" spans="1:166" s="140" customFormat="1" ht="20.100000000000001" customHeight="1">
      <c r="A75" s="116" t="s">
        <v>23</v>
      </c>
      <c r="B75" s="186"/>
      <c r="C75" s="195" t="str">
        <f>IF(B75&lt;&gt;"",VLOOKUP(B75,Clients!A:B,2,FALSE),"")</f>
        <v/>
      </c>
      <c r="D75" s="169"/>
      <c r="E75" s="201" t="s">
        <v>19</v>
      </c>
      <c r="F75" s="149"/>
      <c r="G75" s="117"/>
      <c r="H75" s="118"/>
      <c r="I75" s="119"/>
      <c r="J75" s="120"/>
      <c r="K75" s="116"/>
      <c r="L75" s="121"/>
      <c r="M75" s="163"/>
      <c r="N75" s="124" t="s">
        <v>48</v>
      </c>
      <c r="O75" s="124" t="s">
        <v>48</v>
      </c>
      <c r="P75" s="125" t="str">
        <f t="shared" si="36"/>
        <v>X</v>
      </c>
      <c r="Q75" s="126">
        <v>0.33333333333333331</v>
      </c>
      <c r="R75" s="127"/>
      <c r="S75" s="130"/>
      <c r="T75" s="126">
        <v>0.33333333333333331</v>
      </c>
      <c r="U75" s="129"/>
      <c r="V75" s="130"/>
      <c r="W75" s="131">
        <v>0.33333333333333331</v>
      </c>
      <c r="X75" s="129"/>
      <c r="Y75" s="130"/>
      <c r="Z75" s="132">
        <v>0.33333333333333331</v>
      </c>
      <c r="AA75" s="127"/>
      <c r="AB75" s="130"/>
      <c r="AC75" s="134">
        <v>0.33333333333333331</v>
      </c>
      <c r="AD75" s="127"/>
      <c r="AE75" s="130"/>
      <c r="AF75" s="134">
        <v>0.33333333333333331</v>
      </c>
      <c r="AG75" s="127"/>
      <c r="AH75" s="130"/>
      <c r="AI75" s="167"/>
      <c r="AJ75" s="168"/>
      <c r="AK75" s="130"/>
      <c r="AL75" s="135"/>
      <c r="AM75" s="136" t="str">
        <f t="shared" si="37"/>
        <v>ASOK</v>
      </c>
      <c r="AN75" s="136" t="str">
        <f t="shared" si="38"/>
        <v/>
      </c>
      <c r="AO75" s="136" t="str">
        <f t="shared" si="39"/>
        <v/>
      </c>
      <c r="AP75" s="137" t="str">
        <f t="shared" si="40"/>
        <v>ASOK</v>
      </c>
      <c r="AQ75" s="137" t="str">
        <f t="shared" si="41"/>
        <v/>
      </c>
      <c r="AR75" s="137" t="str">
        <f t="shared" si="35"/>
        <v/>
      </c>
      <c r="AS75" s="138" t="str">
        <f t="shared" si="42"/>
        <v>ASOK</v>
      </c>
      <c r="AT75" s="138" t="str">
        <f t="shared" si="43"/>
        <v/>
      </c>
      <c r="AU75" s="138" t="str">
        <f t="shared" si="44"/>
        <v/>
      </c>
      <c r="AV75" s="137" t="str">
        <f t="shared" si="45"/>
        <v>ASOK</v>
      </c>
      <c r="AW75" s="137" t="str">
        <f t="shared" si="46"/>
        <v/>
      </c>
      <c r="AX75" s="137" t="str">
        <f t="shared" si="47"/>
        <v/>
      </c>
      <c r="AY75" s="138" t="str">
        <f t="shared" si="48"/>
        <v>ASOK</v>
      </c>
      <c r="AZ75" s="138" t="str">
        <f t="shared" si="49"/>
        <v/>
      </c>
      <c r="BA75" s="139" t="str">
        <f t="shared" si="50"/>
        <v/>
      </c>
      <c r="BB75" s="137" t="str">
        <f t="shared" si="51"/>
        <v>ASOK</v>
      </c>
      <c r="BC75" s="137" t="str">
        <f t="shared" si="52"/>
        <v/>
      </c>
      <c r="BD75" s="137" t="str">
        <f t="shared" si="53"/>
        <v/>
      </c>
      <c r="BE75" s="138"/>
      <c r="BF75" s="138"/>
      <c r="BG75" s="138"/>
    </row>
    <row r="76" spans="1:166" s="140" customFormat="1" ht="20.100000000000001" customHeight="1">
      <c r="A76" s="116" t="s">
        <v>23</v>
      </c>
      <c r="B76" s="186"/>
      <c r="C76" s="195" t="str">
        <f>IF(B76&lt;&gt;"",VLOOKUP(B76,Clients!A:B,2,FALSE),"")</f>
        <v/>
      </c>
      <c r="D76" s="169"/>
      <c r="E76" s="201" t="s">
        <v>19</v>
      </c>
      <c r="F76" s="149"/>
      <c r="G76" s="117"/>
      <c r="H76" s="118"/>
      <c r="I76" s="119"/>
      <c r="J76" s="120"/>
      <c r="K76" s="116"/>
      <c r="L76" s="121"/>
      <c r="M76" s="156"/>
      <c r="N76" s="124"/>
      <c r="O76" s="124" t="s">
        <v>48</v>
      </c>
      <c r="P76" s="125" t="str">
        <f t="shared" si="36"/>
        <v>X</v>
      </c>
      <c r="Q76" s="126">
        <v>0.33333333333333331</v>
      </c>
      <c r="R76" s="127"/>
      <c r="S76" s="130"/>
      <c r="T76" s="126">
        <v>0.33333333333333331</v>
      </c>
      <c r="U76" s="129"/>
      <c r="V76" s="130"/>
      <c r="W76" s="131">
        <v>0.33333333333333331</v>
      </c>
      <c r="X76" s="129"/>
      <c r="Y76" s="130"/>
      <c r="Z76" s="132">
        <v>0.33333333333333331</v>
      </c>
      <c r="AA76" s="127"/>
      <c r="AB76" s="130"/>
      <c r="AC76" s="134">
        <v>0.33333333333333331</v>
      </c>
      <c r="AD76" s="127"/>
      <c r="AE76" s="130"/>
      <c r="AF76" s="134">
        <v>0.33333333333333331</v>
      </c>
      <c r="AG76" s="127"/>
      <c r="AH76" s="130"/>
      <c r="AI76" s="167"/>
      <c r="AJ76" s="168"/>
      <c r="AK76" s="130"/>
      <c r="AL76" s="135"/>
      <c r="AM76" s="136" t="str">
        <f t="shared" si="37"/>
        <v>ASOK</v>
      </c>
      <c r="AN76" s="136" t="str">
        <f t="shared" si="38"/>
        <v/>
      </c>
      <c r="AO76" s="136" t="str">
        <f t="shared" si="39"/>
        <v/>
      </c>
      <c r="AP76" s="137" t="str">
        <f t="shared" si="40"/>
        <v>ASOK</v>
      </c>
      <c r="AQ76" s="137" t="str">
        <f t="shared" si="41"/>
        <v/>
      </c>
      <c r="AR76" s="137" t="str">
        <f t="shared" si="35"/>
        <v/>
      </c>
      <c r="AS76" s="138" t="str">
        <f t="shared" si="42"/>
        <v>ASOK</v>
      </c>
      <c r="AT76" s="138" t="str">
        <f t="shared" si="43"/>
        <v/>
      </c>
      <c r="AU76" s="138" t="str">
        <f t="shared" si="44"/>
        <v/>
      </c>
      <c r="AV76" s="137" t="str">
        <f t="shared" si="45"/>
        <v>ASOK</v>
      </c>
      <c r="AW76" s="137" t="str">
        <f t="shared" si="46"/>
        <v/>
      </c>
      <c r="AX76" s="137" t="str">
        <f t="shared" si="47"/>
        <v/>
      </c>
      <c r="AY76" s="138" t="str">
        <f t="shared" si="48"/>
        <v>ASOK</v>
      </c>
      <c r="AZ76" s="138" t="str">
        <f t="shared" si="49"/>
        <v/>
      </c>
      <c r="BA76" s="139" t="str">
        <f t="shared" si="50"/>
        <v/>
      </c>
      <c r="BB76" s="137" t="str">
        <f t="shared" si="51"/>
        <v>ASOK</v>
      </c>
      <c r="BC76" s="137" t="str">
        <f t="shared" si="52"/>
        <v/>
      </c>
      <c r="BD76" s="137" t="str">
        <f t="shared" si="53"/>
        <v/>
      </c>
      <c r="BE76" s="138"/>
      <c r="BF76" s="138"/>
      <c r="BG76" s="138"/>
    </row>
    <row r="77" spans="1:166" s="140" customFormat="1" ht="20.100000000000001" customHeight="1">
      <c r="A77" s="116" t="s">
        <v>23</v>
      </c>
      <c r="B77" s="186"/>
      <c r="C77" s="195" t="str">
        <f>IF(B77&lt;&gt;"",VLOOKUP(B77,Clients!A:B,2,FALSE),"")</f>
        <v/>
      </c>
      <c r="D77" s="169"/>
      <c r="E77" s="201" t="s">
        <v>19</v>
      </c>
      <c r="F77" s="149"/>
      <c r="G77" s="117"/>
      <c r="H77" s="118"/>
      <c r="I77" s="119"/>
      <c r="J77" s="120"/>
      <c r="K77" s="116"/>
      <c r="L77" s="121"/>
      <c r="M77" s="156"/>
      <c r="N77" s="124"/>
      <c r="O77" s="124" t="s">
        <v>48</v>
      </c>
      <c r="P77" s="125" t="str">
        <f t="shared" si="36"/>
        <v>X</v>
      </c>
      <c r="Q77" s="126">
        <v>0.33333333333333331</v>
      </c>
      <c r="R77" s="127"/>
      <c r="S77" s="130"/>
      <c r="T77" s="126">
        <v>0.33333333333333331</v>
      </c>
      <c r="U77" s="129"/>
      <c r="V77" s="130"/>
      <c r="W77" s="131">
        <v>0.33333333333333331</v>
      </c>
      <c r="X77" s="129"/>
      <c r="Y77" s="130"/>
      <c r="Z77" s="132">
        <v>0.33333333333333331</v>
      </c>
      <c r="AA77" s="127"/>
      <c r="AB77" s="130"/>
      <c r="AC77" s="134">
        <v>0.33333333333333331</v>
      </c>
      <c r="AD77" s="127"/>
      <c r="AE77" s="130"/>
      <c r="AF77" s="134">
        <v>0.33333333333333331</v>
      </c>
      <c r="AG77" s="127"/>
      <c r="AH77" s="130"/>
      <c r="AI77" s="167"/>
      <c r="AJ77" s="168"/>
      <c r="AK77" s="130"/>
      <c r="AL77" s="135"/>
      <c r="AM77" s="136" t="str">
        <f t="shared" si="37"/>
        <v>ASOK</v>
      </c>
      <c r="AN77" s="136" t="str">
        <f t="shared" si="38"/>
        <v/>
      </c>
      <c r="AO77" s="136" t="str">
        <f t="shared" si="39"/>
        <v/>
      </c>
      <c r="AP77" s="137" t="str">
        <f t="shared" si="40"/>
        <v>ASOK</v>
      </c>
      <c r="AQ77" s="137" t="str">
        <f t="shared" si="41"/>
        <v/>
      </c>
      <c r="AR77" s="137" t="str">
        <f t="shared" si="35"/>
        <v/>
      </c>
      <c r="AS77" s="138" t="str">
        <f t="shared" si="42"/>
        <v>ASOK</v>
      </c>
      <c r="AT77" s="138" t="str">
        <f t="shared" si="43"/>
        <v/>
      </c>
      <c r="AU77" s="138" t="str">
        <f t="shared" si="44"/>
        <v/>
      </c>
      <c r="AV77" s="137" t="str">
        <f t="shared" si="45"/>
        <v>ASOK</v>
      </c>
      <c r="AW77" s="137" t="str">
        <f t="shared" si="46"/>
        <v/>
      </c>
      <c r="AX77" s="137" t="str">
        <f t="shared" si="47"/>
        <v/>
      </c>
      <c r="AY77" s="138" t="str">
        <f t="shared" si="48"/>
        <v>ASOK</v>
      </c>
      <c r="AZ77" s="138" t="str">
        <f t="shared" si="49"/>
        <v/>
      </c>
      <c r="BA77" s="139" t="str">
        <f t="shared" si="50"/>
        <v/>
      </c>
      <c r="BB77" s="137" t="str">
        <f t="shared" si="51"/>
        <v>ASOK</v>
      </c>
      <c r="BC77" s="137" t="str">
        <f t="shared" si="52"/>
        <v/>
      </c>
      <c r="BD77" s="137" t="str">
        <f t="shared" si="53"/>
        <v/>
      </c>
      <c r="BE77" s="138"/>
      <c r="BF77" s="138"/>
      <c r="BG77" s="138"/>
    </row>
    <row r="78" spans="1:166" s="140" customFormat="1" ht="20.100000000000001" customHeight="1">
      <c r="A78" s="116" t="s">
        <v>23</v>
      </c>
      <c r="B78" s="186"/>
      <c r="C78" s="195" t="str">
        <f>IF(B78&lt;&gt;"",VLOOKUP(B78,Clients!A:B,2,FALSE),"")</f>
        <v/>
      </c>
      <c r="D78" s="169"/>
      <c r="E78" s="201" t="s">
        <v>19</v>
      </c>
      <c r="F78" s="149"/>
      <c r="G78" s="117"/>
      <c r="H78" s="118"/>
      <c r="I78" s="119"/>
      <c r="J78" s="120"/>
      <c r="K78" s="116"/>
      <c r="L78" s="121"/>
      <c r="M78" s="156"/>
      <c r="N78" s="124"/>
      <c r="O78" s="124" t="s">
        <v>48</v>
      </c>
      <c r="P78" s="125" t="str">
        <f t="shared" si="36"/>
        <v>X</v>
      </c>
      <c r="Q78" s="126">
        <v>0.33333333333333331</v>
      </c>
      <c r="R78" s="127"/>
      <c r="S78" s="130"/>
      <c r="T78" s="126">
        <v>0.33333333333333331</v>
      </c>
      <c r="U78" s="129"/>
      <c r="V78" s="130"/>
      <c r="W78" s="131">
        <v>0.33333333333333331</v>
      </c>
      <c r="X78" s="129"/>
      <c r="Y78" s="130"/>
      <c r="Z78" s="132">
        <v>0.33333333333333331</v>
      </c>
      <c r="AA78" s="127"/>
      <c r="AB78" s="130"/>
      <c r="AC78" s="134">
        <v>0.33333333333333331</v>
      </c>
      <c r="AD78" s="127"/>
      <c r="AE78" s="130"/>
      <c r="AF78" s="134">
        <v>0.33333333333333331</v>
      </c>
      <c r="AG78" s="127"/>
      <c r="AH78" s="130"/>
      <c r="AI78" s="167"/>
      <c r="AJ78" s="168"/>
      <c r="AK78" s="130"/>
      <c r="AL78" s="135"/>
      <c r="AM78" s="136" t="str">
        <f t="shared" si="37"/>
        <v>ASOK</v>
      </c>
      <c r="AN78" s="136" t="str">
        <f t="shared" si="38"/>
        <v/>
      </c>
      <c r="AO78" s="136" t="str">
        <f t="shared" si="39"/>
        <v/>
      </c>
      <c r="AP78" s="137" t="str">
        <f t="shared" si="40"/>
        <v>ASOK</v>
      </c>
      <c r="AQ78" s="137" t="str">
        <f t="shared" si="41"/>
        <v/>
      </c>
      <c r="AR78" s="137" t="str">
        <f t="shared" si="35"/>
        <v/>
      </c>
      <c r="AS78" s="138" t="str">
        <f t="shared" si="42"/>
        <v>ASOK</v>
      </c>
      <c r="AT78" s="138" t="str">
        <f t="shared" si="43"/>
        <v/>
      </c>
      <c r="AU78" s="138" t="str">
        <f t="shared" si="44"/>
        <v/>
      </c>
      <c r="AV78" s="137" t="str">
        <f t="shared" si="45"/>
        <v>ASOK</v>
      </c>
      <c r="AW78" s="137" t="str">
        <f t="shared" si="46"/>
        <v/>
      </c>
      <c r="AX78" s="137" t="str">
        <f t="shared" si="47"/>
        <v/>
      </c>
      <c r="AY78" s="138" t="str">
        <f t="shared" si="48"/>
        <v>ASOK</v>
      </c>
      <c r="AZ78" s="138" t="str">
        <f t="shared" si="49"/>
        <v/>
      </c>
      <c r="BA78" s="139" t="str">
        <f t="shared" si="50"/>
        <v/>
      </c>
      <c r="BB78" s="137" t="str">
        <f t="shared" si="51"/>
        <v>ASOK</v>
      </c>
      <c r="BC78" s="137" t="str">
        <f t="shared" si="52"/>
        <v/>
      </c>
      <c r="BD78" s="137" t="str">
        <f t="shared" si="53"/>
        <v/>
      </c>
      <c r="BE78" s="138"/>
      <c r="BF78" s="138"/>
      <c r="BG78" s="138"/>
    </row>
    <row r="79" spans="1:166" s="140" customFormat="1" ht="20.100000000000001" customHeight="1">
      <c r="A79" s="116" t="s">
        <v>23</v>
      </c>
      <c r="B79" s="186"/>
      <c r="C79" s="195" t="str">
        <f>IF(B79&lt;&gt;"",VLOOKUP(B79,Clients!A:B,2,FALSE),"")</f>
        <v/>
      </c>
      <c r="D79" s="169"/>
      <c r="E79" s="201" t="s">
        <v>19</v>
      </c>
      <c r="F79" s="149"/>
      <c r="G79" s="117"/>
      <c r="H79" s="118"/>
      <c r="I79" s="119"/>
      <c r="J79" s="120"/>
      <c r="K79" s="116"/>
      <c r="L79" s="121"/>
      <c r="M79" s="156"/>
      <c r="N79" s="124" t="s">
        <v>48</v>
      </c>
      <c r="O79" s="124" t="s">
        <v>48</v>
      </c>
      <c r="P79" s="125" t="str">
        <f t="shared" si="36"/>
        <v>X</v>
      </c>
      <c r="Q79" s="126">
        <v>0.33333333333333331</v>
      </c>
      <c r="R79" s="127"/>
      <c r="S79" s="130"/>
      <c r="T79" s="126">
        <v>0.33333333333333331</v>
      </c>
      <c r="U79" s="129"/>
      <c r="V79" s="130"/>
      <c r="W79" s="131">
        <v>0.33333333333333331</v>
      </c>
      <c r="X79" s="129"/>
      <c r="Y79" s="130"/>
      <c r="Z79" s="132">
        <v>0.33333333333333331</v>
      </c>
      <c r="AA79" s="127"/>
      <c r="AB79" s="130"/>
      <c r="AC79" s="134">
        <v>0.33333333333333331</v>
      </c>
      <c r="AD79" s="127"/>
      <c r="AE79" s="130"/>
      <c r="AF79" s="134">
        <v>0.33333333333333331</v>
      </c>
      <c r="AG79" s="127"/>
      <c r="AH79" s="130"/>
      <c r="AI79" s="167"/>
      <c r="AJ79" s="168"/>
      <c r="AK79" s="130"/>
      <c r="AL79" s="135"/>
      <c r="AM79" s="136" t="str">
        <f t="shared" si="37"/>
        <v>ASOK</v>
      </c>
      <c r="AN79" s="136" t="str">
        <f t="shared" si="38"/>
        <v/>
      </c>
      <c r="AO79" s="136" t="str">
        <f t="shared" si="39"/>
        <v/>
      </c>
      <c r="AP79" s="137" t="str">
        <f t="shared" si="40"/>
        <v>ASOK</v>
      </c>
      <c r="AQ79" s="137" t="str">
        <f t="shared" si="41"/>
        <v/>
      </c>
      <c r="AR79" s="137" t="str">
        <f t="shared" si="35"/>
        <v/>
      </c>
      <c r="AS79" s="138" t="str">
        <f t="shared" si="42"/>
        <v>ASOK</v>
      </c>
      <c r="AT79" s="138" t="str">
        <f t="shared" si="43"/>
        <v/>
      </c>
      <c r="AU79" s="138" t="str">
        <f t="shared" si="44"/>
        <v/>
      </c>
      <c r="AV79" s="137" t="str">
        <f t="shared" si="45"/>
        <v>ASOK</v>
      </c>
      <c r="AW79" s="137" t="str">
        <f t="shared" si="46"/>
        <v/>
      </c>
      <c r="AX79" s="137" t="str">
        <f t="shared" si="47"/>
        <v/>
      </c>
      <c r="AY79" s="138" t="str">
        <f t="shared" si="48"/>
        <v>ASOK</v>
      </c>
      <c r="AZ79" s="138" t="str">
        <f t="shared" si="49"/>
        <v/>
      </c>
      <c r="BA79" s="139" t="str">
        <f t="shared" si="50"/>
        <v/>
      </c>
      <c r="BB79" s="137" t="str">
        <f t="shared" si="51"/>
        <v>ASOK</v>
      </c>
      <c r="BC79" s="137" t="str">
        <f t="shared" si="52"/>
        <v/>
      </c>
      <c r="BD79" s="137" t="str">
        <f t="shared" si="53"/>
        <v/>
      </c>
      <c r="BE79" s="136"/>
      <c r="BF79" s="136"/>
      <c r="BG79" s="136"/>
    </row>
    <row r="80" spans="1:166" s="140" customFormat="1" ht="20.100000000000001" customHeight="1">
      <c r="A80" s="116" t="s">
        <v>23</v>
      </c>
      <c r="B80" s="186"/>
      <c r="C80" s="195" t="str">
        <f>IF(B80&lt;&gt;"",VLOOKUP(B80,Clients!A:B,2,FALSE),"")</f>
        <v/>
      </c>
      <c r="D80" s="169"/>
      <c r="E80" s="201" t="s">
        <v>19</v>
      </c>
      <c r="F80" s="149"/>
      <c r="G80" s="117"/>
      <c r="H80" s="118"/>
      <c r="I80" s="119"/>
      <c r="J80" s="120"/>
      <c r="K80" s="116"/>
      <c r="L80" s="121"/>
      <c r="M80" s="156"/>
      <c r="N80" s="124"/>
      <c r="O80" s="124" t="s">
        <v>48</v>
      </c>
      <c r="P80" s="125" t="str">
        <f t="shared" si="36"/>
        <v>X</v>
      </c>
      <c r="Q80" s="126">
        <v>0.33333333333333331</v>
      </c>
      <c r="R80" s="127"/>
      <c r="S80" s="130"/>
      <c r="T80" s="126">
        <v>0.33333333333333331</v>
      </c>
      <c r="U80" s="129"/>
      <c r="V80" s="130"/>
      <c r="W80" s="131"/>
      <c r="X80" s="129"/>
      <c r="Y80" s="130"/>
      <c r="Z80" s="132">
        <v>0.33333333333333331</v>
      </c>
      <c r="AA80" s="127"/>
      <c r="AB80" s="130"/>
      <c r="AC80" s="134">
        <v>0.33333333333333331</v>
      </c>
      <c r="AD80" s="127"/>
      <c r="AE80" s="130"/>
      <c r="AF80" s="134">
        <v>0.33333333333333331</v>
      </c>
      <c r="AG80" s="127"/>
      <c r="AH80" s="130"/>
      <c r="AI80" s="167"/>
      <c r="AJ80" s="168"/>
      <c r="AK80" s="130"/>
      <c r="AL80" s="135"/>
      <c r="AM80" s="136" t="str">
        <f t="shared" si="37"/>
        <v>ASOK</v>
      </c>
      <c r="AN80" s="136" t="str">
        <f t="shared" si="38"/>
        <v/>
      </c>
      <c r="AO80" s="136" t="str">
        <f t="shared" si="39"/>
        <v/>
      </c>
      <c r="AP80" s="137" t="str">
        <f t="shared" si="40"/>
        <v>ASOK</v>
      </c>
      <c r="AQ80" s="137" t="str">
        <f t="shared" si="41"/>
        <v/>
      </c>
      <c r="AR80" s="137" t="str">
        <f t="shared" si="35"/>
        <v/>
      </c>
      <c r="AS80" s="138" t="str">
        <f t="shared" si="42"/>
        <v xml:space="preserve"> </v>
      </c>
      <c r="AT80" s="138" t="str">
        <f t="shared" si="43"/>
        <v/>
      </c>
      <c r="AU80" s="138" t="str">
        <f t="shared" si="44"/>
        <v/>
      </c>
      <c r="AV80" s="137" t="str">
        <f t="shared" si="45"/>
        <v>ASOK</v>
      </c>
      <c r="AW80" s="137" t="str">
        <f t="shared" si="46"/>
        <v/>
      </c>
      <c r="AX80" s="137" t="str">
        <f t="shared" si="47"/>
        <v/>
      </c>
      <c r="AY80" s="138" t="str">
        <f t="shared" si="48"/>
        <v>ASOK</v>
      </c>
      <c r="AZ80" s="138" t="str">
        <f t="shared" si="49"/>
        <v/>
      </c>
      <c r="BA80" s="139" t="str">
        <f t="shared" si="50"/>
        <v/>
      </c>
      <c r="BB80" s="137" t="str">
        <f t="shared" si="51"/>
        <v>ASOK</v>
      </c>
      <c r="BC80" s="137" t="str">
        <f t="shared" si="52"/>
        <v/>
      </c>
      <c r="BD80" s="137" t="str">
        <f t="shared" si="53"/>
        <v/>
      </c>
      <c r="BE80" s="138"/>
      <c r="BF80" s="138"/>
      <c r="BG80" s="138"/>
    </row>
    <row r="81" spans="1:166" s="140" customFormat="1" ht="20.100000000000001" customHeight="1">
      <c r="A81" s="116" t="s">
        <v>23</v>
      </c>
      <c r="B81" s="186"/>
      <c r="C81" s="195" t="str">
        <f>IF(B81&lt;&gt;"",VLOOKUP(B81,Clients!A:B,2,FALSE),"")</f>
        <v/>
      </c>
      <c r="D81" s="169"/>
      <c r="E81" s="201" t="s">
        <v>19</v>
      </c>
      <c r="F81" s="149"/>
      <c r="G81" s="117"/>
      <c r="H81" s="118"/>
      <c r="I81" s="119"/>
      <c r="J81" s="120"/>
      <c r="K81" s="116"/>
      <c r="L81" s="121"/>
      <c r="M81" s="156"/>
      <c r="N81" s="124"/>
      <c r="O81" s="124" t="s">
        <v>48</v>
      </c>
      <c r="P81" s="125" t="str">
        <f t="shared" si="36"/>
        <v>X</v>
      </c>
      <c r="Q81" s="126">
        <v>0.33333333333333331</v>
      </c>
      <c r="R81" s="127"/>
      <c r="S81" s="130"/>
      <c r="T81" s="126">
        <v>0.33333333333333331</v>
      </c>
      <c r="U81" s="129"/>
      <c r="V81" s="130"/>
      <c r="W81" s="131">
        <v>0.33333333333333331</v>
      </c>
      <c r="X81" s="129"/>
      <c r="Y81" s="130"/>
      <c r="Z81" s="132">
        <v>0.33333333333333331</v>
      </c>
      <c r="AA81" s="127"/>
      <c r="AB81" s="130"/>
      <c r="AC81" s="134">
        <v>0.33333333333333331</v>
      </c>
      <c r="AD81" s="127"/>
      <c r="AE81" s="130"/>
      <c r="AF81" s="134"/>
      <c r="AG81" s="127"/>
      <c r="AH81" s="130"/>
      <c r="AI81" s="167"/>
      <c r="AJ81" s="168"/>
      <c r="AK81" s="130"/>
      <c r="AL81" s="135"/>
      <c r="AM81" s="136" t="str">
        <f t="shared" si="37"/>
        <v>ASOK</v>
      </c>
      <c r="AN81" s="136" t="str">
        <f t="shared" si="38"/>
        <v/>
      </c>
      <c r="AO81" s="136" t="str">
        <f t="shared" si="39"/>
        <v/>
      </c>
      <c r="AP81" s="137" t="str">
        <f t="shared" si="40"/>
        <v>ASOK</v>
      </c>
      <c r="AQ81" s="137" t="str">
        <f t="shared" si="41"/>
        <v/>
      </c>
      <c r="AR81" s="137" t="str">
        <f t="shared" si="35"/>
        <v/>
      </c>
      <c r="AS81" s="138" t="str">
        <f t="shared" si="42"/>
        <v>ASOK</v>
      </c>
      <c r="AT81" s="138" t="str">
        <f t="shared" si="43"/>
        <v/>
      </c>
      <c r="AU81" s="138" t="str">
        <f t="shared" si="44"/>
        <v/>
      </c>
      <c r="AV81" s="137" t="str">
        <f t="shared" si="45"/>
        <v>ASOK</v>
      </c>
      <c r="AW81" s="137" t="str">
        <f t="shared" si="46"/>
        <v/>
      </c>
      <c r="AX81" s="137" t="str">
        <f t="shared" si="47"/>
        <v/>
      </c>
      <c r="AY81" s="138" t="str">
        <f t="shared" si="48"/>
        <v>ASOK</v>
      </c>
      <c r="AZ81" s="138" t="str">
        <f t="shared" si="49"/>
        <v/>
      </c>
      <c r="BA81" s="139" t="str">
        <f t="shared" si="50"/>
        <v/>
      </c>
      <c r="BB81" s="137" t="str">
        <f t="shared" si="51"/>
        <v xml:space="preserve"> </v>
      </c>
      <c r="BC81" s="137" t="str">
        <f t="shared" si="52"/>
        <v/>
      </c>
      <c r="BD81" s="137" t="str">
        <f t="shared" si="53"/>
        <v/>
      </c>
      <c r="BE81" s="138"/>
      <c r="BF81" s="138"/>
      <c r="BG81" s="138"/>
    </row>
    <row r="82" spans="1:166" s="140" customFormat="1" ht="20.100000000000001" customHeight="1">
      <c r="A82" s="116" t="s">
        <v>23</v>
      </c>
      <c r="B82" s="186"/>
      <c r="C82" s="195" t="str">
        <f>IF(B82&lt;&gt;"",VLOOKUP(B82,Clients!A:B,2,FALSE),"")</f>
        <v/>
      </c>
      <c r="D82" s="169"/>
      <c r="E82" s="201" t="s">
        <v>19</v>
      </c>
      <c r="F82" s="149"/>
      <c r="G82" s="117"/>
      <c r="H82" s="118"/>
      <c r="I82" s="119"/>
      <c r="J82" s="178"/>
      <c r="K82" s="116"/>
      <c r="L82" s="121"/>
      <c r="M82" s="116"/>
      <c r="N82" s="124" t="s">
        <v>48</v>
      </c>
      <c r="O82" s="124" t="s">
        <v>48</v>
      </c>
      <c r="P82" s="125" t="str">
        <f t="shared" si="36"/>
        <v>X</v>
      </c>
      <c r="Q82" s="126">
        <v>0.33333333333333331</v>
      </c>
      <c r="R82" s="127"/>
      <c r="S82" s="130"/>
      <c r="T82" s="126">
        <v>0.33333333333333331</v>
      </c>
      <c r="U82" s="129"/>
      <c r="V82" s="130"/>
      <c r="W82" s="131">
        <v>0.33333333333333331</v>
      </c>
      <c r="X82" s="129"/>
      <c r="Y82" s="130"/>
      <c r="Z82" s="132">
        <v>0.33333333333333331</v>
      </c>
      <c r="AA82" s="127"/>
      <c r="AB82" s="130"/>
      <c r="AC82" s="134">
        <v>0.33333333333333331</v>
      </c>
      <c r="AD82" s="127"/>
      <c r="AE82" s="130"/>
      <c r="AF82" s="134"/>
      <c r="AG82" s="127"/>
      <c r="AH82" s="130"/>
      <c r="AI82" s="167"/>
      <c r="AJ82" s="168"/>
      <c r="AK82" s="130"/>
      <c r="AL82" s="135"/>
      <c r="AM82" s="136" t="str">
        <f t="shared" si="37"/>
        <v>ASOK</v>
      </c>
      <c r="AN82" s="136" t="str">
        <f t="shared" si="38"/>
        <v/>
      </c>
      <c r="AO82" s="136" t="str">
        <f t="shared" si="39"/>
        <v/>
      </c>
      <c r="AP82" s="137" t="str">
        <f t="shared" si="40"/>
        <v>ASOK</v>
      </c>
      <c r="AQ82" s="137" t="str">
        <f t="shared" si="41"/>
        <v/>
      </c>
      <c r="AR82" s="137" t="str">
        <f t="shared" si="35"/>
        <v/>
      </c>
      <c r="AS82" s="138" t="str">
        <f t="shared" si="42"/>
        <v>ASOK</v>
      </c>
      <c r="AT82" s="138" t="str">
        <f t="shared" si="43"/>
        <v/>
      </c>
      <c r="AU82" s="138" t="str">
        <f t="shared" si="44"/>
        <v/>
      </c>
      <c r="AV82" s="137" t="str">
        <f t="shared" si="45"/>
        <v>ASOK</v>
      </c>
      <c r="AW82" s="137" t="str">
        <f t="shared" si="46"/>
        <v/>
      </c>
      <c r="AX82" s="137" t="str">
        <f t="shared" si="47"/>
        <v/>
      </c>
      <c r="AY82" s="138" t="str">
        <f t="shared" si="48"/>
        <v>ASOK</v>
      </c>
      <c r="AZ82" s="138" t="str">
        <f t="shared" si="49"/>
        <v/>
      </c>
      <c r="BA82" s="139" t="str">
        <f t="shared" si="50"/>
        <v/>
      </c>
      <c r="BB82" s="137" t="str">
        <f t="shared" si="51"/>
        <v xml:space="preserve"> </v>
      </c>
      <c r="BC82" s="137" t="str">
        <f t="shared" si="52"/>
        <v/>
      </c>
      <c r="BD82" s="137" t="str">
        <f t="shared" si="53"/>
        <v/>
      </c>
      <c r="BE82" s="138"/>
      <c r="BF82" s="138"/>
      <c r="BG82" s="138"/>
    </row>
    <row r="83" spans="1:166" s="140" customFormat="1" ht="20.100000000000001" customHeight="1">
      <c r="A83" s="116" t="s">
        <v>23</v>
      </c>
      <c r="B83" s="186"/>
      <c r="C83" s="195" t="str">
        <f>IF(B83&lt;&gt;"",VLOOKUP(B83,Clients!A:B,2,FALSE),"")</f>
        <v/>
      </c>
      <c r="D83" s="169"/>
      <c r="E83" s="201" t="s">
        <v>19</v>
      </c>
      <c r="F83" s="149"/>
      <c r="G83" s="117"/>
      <c r="H83" s="118"/>
      <c r="I83" s="119"/>
      <c r="J83" s="120"/>
      <c r="K83" s="116"/>
      <c r="L83" s="121"/>
      <c r="M83" s="156"/>
      <c r="N83" s="124" t="s">
        <v>48</v>
      </c>
      <c r="O83" s="124" t="s">
        <v>48</v>
      </c>
      <c r="P83" s="125" t="str">
        <f t="shared" si="36"/>
        <v>X</v>
      </c>
      <c r="Q83" s="126">
        <v>0.33333333333333331</v>
      </c>
      <c r="R83" s="127"/>
      <c r="S83" s="130"/>
      <c r="T83" s="126">
        <v>0.33333333333333331</v>
      </c>
      <c r="U83" s="129"/>
      <c r="V83" s="130"/>
      <c r="W83" s="131">
        <v>0.33333333333333331</v>
      </c>
      <c r="X83" s="129"/>
      <c r="Y83" s="130"/>
      <c r="Z83" s="132">
        <v>0.33333333333333331</v>
      </c>
      <c r="AA83" s="127"/>
      <c r="AB83" s="130"/>
      <c r="AC83" s="134">
        <v>0.33333333333333331</v>
      </c>
      <c r="AD83" s="127"/>
      <c r="AE83" s="130"/>
      <c r="AF83" s="134"/>
      <c r="AG83" s="127"/>
      <c r="AH83" s="130"/>
      <c r="AI83" s="167"/>
      <c r="AJ83" s="168"/>
      <c r="AK83" s="130"/>
      <c r="AL83" s="135"/>
      <c r="AM83" s="136" t="str">
        <f t="shared" si="37"/>
        <v>ASOK</v>
      </c>
      <c r="AN83" s="136" t="str">
        <f t="shared" si="38"/>
        <v/>
      </c>
      <c r="AO83" s="136" t="str">
        <f t="shared" si="39"/>
        <v/>
      </c>
      <c r="AP83" s="137" t="str">
        <f t="shared" si="40"/>
        <v>ASOK</v>
      </c>
      <c r="AQ83" s="137" t="str">
        <f t="shared" si="41"/>
        <v/>
      </c>
      <c r="AR83" s="137" t="str">
        <f t="shared" si="35"/>
        <v/>
      </c>
      <c r="AS83" s="138" t="str">
        <f t="shared" si="42"/>
        <v>ASOK</v>
      </c>
      <c r="AT83" s="138" t="str">
        <f t="shared" si="43"/>
        <v/>
      </c>
      <c r="AU83" s="138" t="str">
        <f t="shared" si="44"/>
        <v/>
      </c>
      <c r="AV83" s="137" t="str">
        <f t="shared" si="45"/>
        <v>ASOK</v>
      </c>
      <c r="AW83" s="137" t="str">
        <f t="shared" si="46"/>
        <v/>
      </c>
      <c r="AX83" s="137" t="str">
        <f t="shared" si="47"/>
        <v/>
      </c>
      <c r="AY83" s="138" t="str">
        <f t="shared" si="48"/>
        <v>ASOK</v>
      </c>
      <c r="AZ83" s="138" t="str">
        <f t="shared" si="49"/>
        <v/>
      </c>
      <c r="BA83" s="139" t="str">
        <f t="shared" si="50"/>
        <v/>
      </c>
      <c r="BB83" s="137" t="str">
        <f t="shared" si="51"/>
        <v xml:space="preserve"> </v>
      </c>
      <c r="BC83" s="137" t="str">
        <f t="shared" si="52"/>
        <v/>
      </c>
      <c r="BD83" s="137" t="str">
        <f t="shared" si="53"/>
        <v/>
      </c>
      <c r="BE83" s="138"/>
      <c r="BF83" s="138"/>
      <c r="BG83" s="138"/>
    </row>
    <row r="84" spans="1:166" s="140" customFormat="1" ht="20.100000000000001" customHeight="1">
      <c r="A84" s="116" t="s">
        <v>23</v>
      </c>
      <c r="B84" s="186"/>
      <c r="C84" s="195" t="str">
        <f>IF(B84&lt;&gt;"",VLOOKUP(B84,Clients!A:B,2,FALSE),"")</f>
        <v/>
      </c>
      <c r="D84" s="169"/>
      <c r="E84" s="149" t="s">
        <v>19</v>
      </c>
      <c r="F84" s="149"/>
      <c r="G84" s="117"/>
      <c r="H84" s="118"/>
      <c r="I84" s="119"/>
      <c r="J84" s="120"/>
      <c r="K84" s="116"/>
      <c r="L84" s="121"/>
      <c r="M84" s="156"/>
      <c r="N84" s="124"/>
      <c r="O84" s="124" t="s">
        <v>48</v>
      </c>
      <c r="P84" s="125" t="str">
        <f t="shared" si="36"/>
        <v>X</v>
      </c>
      <c r="Q84" s="126">
        <v>0.33333333333333331</v>
      </c>
      <c r="R84" s="127"/>
      <c r="S84" s="130"/>
      <c r="T84" s="126"/>
      <c r="U84" s="129"/>
      <c r="V84" s="130"/>
      <c r="W84" s="131">
        <v>0.33333333333333331</v>
      </c>
      <c r="X84" s="129"/>
      <c r="Y84" s="130"/>
      <c r="Z84" s="132"/>
      <c r="AA84" s="127"/>
      <c r="AB84" s="130"/>
      <c r="AC84" s="134"/>
      <c r="AD84" s="127"/>
      <c r="AE84" s="130"/>
      <c r="AF84" s="134"/>
      <c r="AG84" s="127"/>
      <c r="AH84" s="130"/>
      <c r="AI84" s="167"/>
      <c r="AJ84" s="168"/>
      <c r="AK84" s="130"/>
      <c r="AL84" s="135"/>
      <c r="AM84" s="136" t="str">
        <f t="shared" si="37"/>
        <v>ASOK</v>
      </c>
      <c r="AN84" s="136" t="str">
        <f t="shared" si="38"/>
        <v/>
      </c>
      <c r="AO84" s="136" t="str">
        <f t="shared" si="39"/>
        <v/>
      </c>
      <c r="AP84" s="137" t="str">
        <f t="shared" si="40"/>
        <v xml:space="preserve"> </v>
      </c>
      <c r="AQ84" s="137" t="str">
        <f t="shared" si="41"/>
        <v/>
      </c>
      <c r="AR84" s="137" t="str">
        <f t="shared" si="35"/>
        <v/>
      </c>
      <c r="AS84" s="138" t="str">
        <f t="shared" si="42"/>
        <v>ASOK</v>
      </c>
      <c r="AT84" s="138" t="str">
        <f t="shared" si="43"/>
        <v/>
      </c>
      <c r="AU84" s="138" t="str">
        <f t="shared" si="44"/>
        <v/>
      </c>
      <c r="AV84" s="137" t="str">
        <f t="shared" si="45"/>
        <v xml:space="preserve"> </v>
      </c>
      <c r="AW84" s="137" t="str">
        <f t="shared" si="46"/>
        <v/>
      </c>
      <c r="AX84" s="137" t="str">
        <f t="shared" si="47"/>
        <v/>
      </c>
      <c r="AY84" s="138" t="str">
        <f t="shared" si="48"/>
        <v xml:space="preserve"> </v>
      </c>
      <c r="AZ84" s="138" t="str">
        <f t="shared" si="49"/>
        <v/>
      </c>
      <c r="BA84" s="139" t="str">
        <f t="shared" si="50"/>
        <v/>
      </c>
      <c r="BB84" s="137" t="str">
        <f t="shared" si="51"/>
        <v xml:space="preserve"> </v>
      </c>
      <c r="BC84" s="137" t="str">
        <f t="shared" si="52"/>
        <v/>
      </c>
      <c r="BD84" s="137" t="str">
        <f t="shared" si="53"/>
        <v/>
      </c>
      <c r="BE84" s="138"/>
      <c r="BF84" s="138"/>
      <c r="BG84" s="138"/>
    </row>
    <row r="85" spans="1:166" s="140" customFormat="1" ht="20.100000000000001" customHeight="1">
      <c r="A85" s="116" t="s">
        <v>23</v>
      </c>
      <c r="B85" s="186"/>
      <c r="C85" s="195" t="str">
        <f>IF(B85&lt;&gt;"",VLOOKUP(B85,Clients!A:B,2,FALSE),"")</f>
        <v/>
      </c>
      <c r="D85" s="169"/>
      <c r="E85" s="201" t="s">
        <v>19</v>
      </c>
      <c r="F85" s="149"/>
      <c r="G85" s="117"/>
      <c r="H85" s="118"/>
      <c r="I85" s="119"/>
      <c r="J85" s="120"/>
      <c r="K85" s="116"/>
      <c r="L85" s="121"/>
      <c r="M85" s="156"/>
      <c r="N85" s="124" t="s">
        <v>48</v>
      </c>
      <c r="O85" s="124" t="s">
        <v>48</v>
      </c>
      <c r="P85" s="125" t="str">
        <f t="shared" si="36"/>
        <v>X</v>
      </c>
      <c r="Q85" s="126">
        <v>0.33333333333333331</v>
      </c>
      <c r="R85" s="127"/>
      <c r="S85" s="130"/>
      <c r="T85" s="126">
        <v>0.33333333333333331</v>
      </c>
      <c r="U85" s="129"/>
      <c r="V85" s="130"/>
      <c r="W85" s="131">
        <v>0.33333333333333331</v>
      </c>
      <c r="X85" s="129"/>
      <c r="Y85" s="130"/>
      <c r="Z85" s="132">
        <v>0.33333333333333331</v>
      </c>
      <c r="AA85" s="127"/>
      <c r="AB85" s="130"/>
      <c r="AC85" s="154">
        <v>0.33333333333333331</v>
      </c>
      <c r="AD85" s="127"/>
      <c r="AE85" s="130"/>
      <c r="AF85" s="134"/>
      <c r="AG85" s="127"/>
      <c r="AH85" s="130"/>
      <c r="AI85" s="167"/>
      <c r="AJ85" s="168"/>
      <c r="AK85" s="130"/>
      <c r="AL85" s="135"/>
      <c r="AM85" s="136" t="str">
        <f t="shared" si="37"/>
        <v>ASOK</v>
      </c>
      <c r="AN85" s="136" t="str">
        <f t="shared" si="38"/>
        <v/>
      </c>
      <c r="AO85" s="136" t="str">
        <f t="shared" si="39"/>
        <v/>
      </c>
      <c r="AP85" s="137" t="str">
        <f t="shared" si="40"/>
        <v>ASOK</v>
      </c>
      <c r="AQ85" s="137" t="str">
        <f t="shared" si="41"/>
        <v/>
      </c>
      <c r="AR85" s="137" t="str">
        <f t="shared" si="35"/>
        <v/>
      </c>
      <c r="AS85" s="138" t="str">
        <f t="shared" si="42"/>
        <v>ASOK</v>
      </c>
      <c r="AT85" s="138" t="str">
        <f t="shared" si="43"/>
        <v/>
      </c>
      <c r="AU85" s="138" t="str">
        <f t="shared" si="44"/>
        <v/>
      </c>
      <c r="AV85" s="137" t="str">
        <f t="shared" si="45"/>
        <v>ASOK</v>
      </c>
      <c r="AW85" s="137" t="str">
        <f t="shared" si="46"/>
        <v/>
      </c>
      <c r="AX85" s="137" t="str">
        <f t="shared" si="47"/>
        <v/>
      </c>
      <c r="AY85" s="138" t="str">
        <f t="shared" si="48"/>
        <v>ASOK</v>
      </c>
      <c r="AZ85" s="138" t="str">
        <f t="shared" si="49"/>
        <v/>
      </c>
      <c r="BA85" s="139" t="str">
        <f t="shared" si="50"/>
        <v/>
      </c>
      <c r="BB85" s="137" t="str">
        <f t="shared" si="51"/>
        <v xml:space="preserve"> </v>
      </c>
      <c r="BC85" s="137" t="str">
        <f t="shared" si="52"/>
        <v/>
      </c>
      <c r="BD85" s="137" t="str">
        <f t="shared" si="53"/>
        <v/>
      </c>
      <c r="BE85" s="136"/>
      <c r="BF85" s="136"/>
      <c r="BG85" s="136"/>
      <c r="BH85" s="167"/>
      <c r="BI85" s="167"/>
      <c r="BJ85" s="167"/>
      <c r="BK85" s="167"/>
      <c r="BL85" s="167"/>
      <c r="BM85" s="167"/>
      <c r="BN85" s="167"/>
      <c r="BO85" s="167"/>
      <c r="BP85" s="167"/>
      <c r="BQ85" s="167"/>
      <c r="BR85" s="167"/>
      <c r="BS85" s="167"/>
      <c r="BT85" s="167"/>
      <c r="BU85" s="167"/>
      <c r="BV85" s="167"/>
      <c r="BW85" s="167"/>
      <c r="BX85" s="167"/>
      <c r="BY85" s="167"/>
      <c r="BZ85" s="167"/>
      <c r="CA85" s="167"/>
      <c r="CB85" s="167"/>
      <c r="CC85" s="167"/>
      <c r="CD85" s="167"/>
      <c r="CE85" s="167"/>
      <c r="CF85" s="167"/>
      <c r="CG85" s="167"/>
      <c r="CH85" s="167"/>
      <c r="CI85" s="167"/>
      <c r="CJ85" s="167"/>
      <c r="CK85" s="167"/>
      <c r="CL85" s="167"/>
      <c r="CM85" s="167"/>
      <c r="CN85" s="167"/>
      <c r="CO85" s="167"/>
      <c r="CP85" s="167"/>
      <c r="CQ85" s="167"/>
      <c r="CR85" s="167"/>
      <c r="CS85" s="167"/>
      <c r="CT85" s="167"/>
      <c r="CU85" s="167"/>
      <c r="CV85" s="167"/>
      <c r="CW85" s="167"/>
      <c r="CX85" s="167"/>
      <c r="CY85" s="167"/>
      <c r="CZ85" s="167"/>
      <c r="DA85" s="167"/>
      <c r="DB85" s="167"/>
      <c r="DC85" s="167"/>
      <c r="DD85" s="167"/>
      <c r="DE85" s="167"/>
      <c r="DF85" s="167"/>
      <c r="DG85" s="167"/>
      <c r="DH85" s="167"/>
      <c r="DI85" s="167"/>
      <c r="DJ85" s="167"/>
      <c r="DK85" s="167"/>
      <c r="DL85" s="167"/>
      <c r="DM85" s="167"/>
      <c r="DN85" s="167"/>
      <c r="DO85" s="167"/>
      <c r="DP85" s="167"/>
      <c r="DQ85" s="167"/>
      <c r="DR85" s="167"/>
      <c r="DS85" s="167"/>
      <c r="DT85" s="167"/>
      <c r="DU85" s="167"/>
      <c r="DV85" s="167"/>
      <c r="DW85" s="167"/>
      <c r="DX85" s="167"/>
      <c r="DY85" s="167"/>
      <c r="DZ85" s="167"/>
      <c r="EA85" s="167"/>
      <c r="EB85" s="167"/>
      <c r="EC85" s="167"/>
      <c r="ED85" s="167"/>
      <c r="EE85" s="167"/>
      <c r="EF85" s="167"/>
      <c r="EG85" s="167"/>
      <c r="EH85" s="167"/>
      <c r="EI85" s="167"/>
      <c r="EJ85" s="167"/>
      <c r="EK85" s="167"/>
      <c r="EL85" s="167"/>
      <c r="EM85" s="167"/>
      <c r="EN85" s="167"/>
      <c r="EO85" s="167"/>
      <c r="EP85" s="167"/>
      <c r="EQ85" s="167"/>
      <c r="ER85" s="167"/>
      <c r="ES85" s="167"/>
      <c r="ET85" s="167"/>
      <c r="EU85" s="167"/>
      <c r="EV85" s="167"/>
      <c r="EW85" s="167"/>
      <c r="EX85" s="167"/>
      <c r="EY85" s="167"/>
      <c r="EZ85" s="167"/>
      <c r="FA85" s="167"/>
      <c r="FB85" s="167"/>
      <c r="FC85" s="167"/>
      <c r="FD85" s="167"/>
      <c r="FE85" s="167"/>
      <c r="FF85" s="167"/>
      <c r="FG85" s="167"/>
      <c r="FH85" s="167"/>
      <c r="FI85" s="167"/>
      <c r="FJ85" s="167"/>
    </row>
    <row r="86" spans="1:166" s="140" customFormat="1" ht="20.100000000000001" customHeight="1">
      <c r="A86" s="116" t="s">
        <v>23</v>
      </c>
      <c r="B86" s="186"/>
      <c r="C86" s="195" t="str">
        <f>IF(B86&lt;&gt;"",VLOOKUP(B86,Clients!A:B,2,FALSE),"")</f>
        <v/>
      </c>
      <c r="D86" s="169"/>
      <c r="E86" s="152" t="s">
        <v>19</v>
      </c>
      <c r="F86" s="149"/>
      <c r="G86" s="117"/>
      <c r="H86" s="118"/>
      <c r="I86" s="119"/>
      <c r="J86" s="120"/>
      <c r="K86" s="179"/>
      <c r="L86" s="121"/>
      <c r="M86" s="116"/>
      <c r="N86" s="124" t="s">
        <v>48</v>
      </c>
      <c r="O86" s="124" t="s">
        <v>48</v>
      </c>
      <c r="P86" s="125" t="str">
        <f t="shared" si="36"/>
        <v>X</v>
      </c>
      <c r="Q86" s="126">
        <v>0.33333333333333331</v>
      </c>
      <c r="R86" s="127"/>
      <c r="S86" s="130"/>
      <c r="T86" s="126"/>
      <c r="U86" s="129"/>
      <c r="V86" s="130"/>
      <c r="W86" s="131"/>
      <c r="X86" s="129"/>
      <c r="Y86" s="130"/>
      <c r="Z86" s="180"/>
      <c r="AA86" s="127"/>
      <c r="AB86" s="130"/>
      <c r="AC86" s="134">
        <v>0.33333333333333331</v>
      </c>
      <c r="AD86" s="127"/>
      <c r="AE86" s="130"/>
      <c r="AF86" s="134"/>
      <c r="AG86" s="127"/>
      <c r="AH86" s="130"/>
      <c r="AI86" s="174"/>
      <c r="AJ86" s="175"/>
      <c r="AK86" s="130"/>
      <c r="AL86" s="172"/>
      <c r="AM86" s="136" t="str">
        <f t="shared" si="37"/>
        <v>ASOK</v>
      </c>
      <c r="AN86" s="136" t="str">
        <f t="shared" si="38"/>
        <v/>
      </c>
      <c r="AO86" s="136" t="str">
        <f t="shared" si="39"/>
        <v/>
      </c>
      <c r="AP86" s="137" t="str">
        <f t="shared" si="40"/>
        <v xml:space="preserve"> </v>
      </c>
      <c r="AQ86" s="137" t="str">
        <f t="shared" si="41"/>
        <v/>
      </c>
      <c r="AR86" s="137" t="str">
        <f t="shared" si="35"/>
        <v/>
      </c>
      <c r="AS86" s="138" t="str">
        <f t="shared" si="42"/>
        <v xml:space="preserve"> </v>
      </c>
      <c r="AT86" s="138" t="str">
        <f t="shared" si="43"/>
        <v/>
      </c>
      <c r="AU86" s="138" t="str">
        <f t="shared" si="44"/>
        <v/>
      </c>
      <c r="AV86" s="137" t="str">
        <f t="shared" si="45"/>
        <v xml:space="preserve"> </v>
      </c>
      <c r="AW86" s="137" t="str">
        <f t="shared" si="46"/>
        <v/>
      </c>
      <c r="AX86" s="137" t="str">
        <f t="shared" si="47"/>
        <v/>
      </c>
      <c r="AY86" s="138" t="str">
        <f t="shared" si="48"/>
        <v>ASOK</v>
      </c>
      <c r="AZ86" s="138" t="str">
        <f t="shared" si="49"/>
        <v/>
      </c>
      <c r="BA86" s="139" t="str">
        <f t="shared" si="50"/>
        <v/>
      </c>
      <c r="BB86" s="137" t="str">
        <f t="shared" si="51"/>
        <v xml:space="preserve"> </v>
      </c>
      <c r="BC86" s="137" t="str">
        <f t="shared" si="52"/>
        <v/>
      </c>
      <c r="BD86" s="137" t="str">
        <f t="shared" si="53"/>
        <v/>
      </c>
      <c r="BE86" s="138"/>
      <c r="BF86" s="138"/>
      <c r="BG86" s="138"/>
    </row>
    <row r="87" spans="1:166" s="140" customFormat="1" ht="20.100000000000001" customHeight="1">
      <c r="A87" s="116" t="s">
        <v>23</v>
      </c>
      <c r="B87" s="186"/>
      <c r="C87" s="195" t="str">
        <f>IF(B87&lt;&gt;"",VLOOKUP(B87,Clients!A:B,2,FALSE),"")</f>
        <v/>
      </c>
      <c r="D87" s="169"/>
      <c r="E87" s="149" t="s">
        <v>19</v>
      </c>
      <c r="F87" s="149"/>
      <c r="G87" s="117"/>
      <c r="H87" s="118"/>
      <c r="I87" s="119"/>
      <c r="J87" s="120"/>
      <c r="K87" s="116"/>
      <c r="L87" s="121"/>
      <c r="M87" s="156"/>
      <c r="N87" s="124"/>
      <c r="O87" s="124" t="s">
        <v>48</v>
      </c>
      <c r="P87" s="125" t="str">
        <f t="shared" si="36"/>
        <v>X</v>
      </c>
      <c r="Q87" s="126">
        <v>0.33333333333333331</v>
      </c>
      <c r="R87" s="127"/>
      <c r="S87" s="130"/>
      <c r="T87" s="126"/>
      <c r="U87" s="129"/>
      <c r="V87" s="130"/>
      <c r="W87" s="131"/>
      <c r="X87" s="129"/>
      <c r="Y87" s="130"/>
      <c r="Z87" s="132"/>
      <c r="AA87" s="127"/>
      <c r="AB87" s="130"/>
      <c r="AC87" s="134">
        <v>0.33333333333333331</v>
      </c>
      <c r="AD87" s="127"/>
      <c r="AE87" s="130"/>
      <c r="AF87" s="134"/>
      <c r="AG87" s="127"/>
      <c r="AH87" s="130"/>
      <c r="AI87" s="167"/>
      <c r="AJ87" s="168"/>
      <c r="AK87" s="130"/>
      <c r="AL87" s="135"/>
      <c r="AM87" s="136" t="str">
        <f t="shared" si="37"/>
        <v>ASOK</v>
      </c>
      <c r="AN87" s="136" t="str">
        <f t="shared" si="38"/>
        <v/>
      </c>
      <c r="AO87" s="136" t="str">
        <f t="shared" si="39"/>
        <v/>
      </c>
      <c r="AP87" s="137" t="str">
        <f t="shared" si="40"/>
        <v xml:space="preserve"> </v>
      </c>
      <c r="AQ87" s="137" t="str">
        <f t="shared" si="41"/>
        <v/>
      </c>
      <c r="AR87" s="137" t="str">
        <f t="shared" si="35"/>
        <v/>
      </c>
      <c r="AS87" s="138" t="str">
        <f t="shared" si="42"/>
        <v xml:space="preserve"> </v>
      </c>
      <c r="AT87" s="138" t="str">
        <f t="shared" si="43"/>
        <v/>
      </c>
      <c r="AU87" s="138" t="str">
        <f t="shared" si="44"/>
        <v/>
      </c>
      <c r="AV87" s="137" t="str">
        <f t="shared" si="45"/>
        <v xml:space="preserve"> </v>
      </c>
      <c r="AW87" s="137" t="str">
        <f t="shared" si="46"/>
        <v/>
      </c>
      <c r="AX87" s="137" t="str">
        <f t="shared" si="47"/>
        <v/>
      </c>
      <c r="AY87" s="138" t="str">
        <f t="shared" si="48"/>
        <v>ASOK</v>
      </c>
      <c r="AZ87" s="138" t="str">
        <f t="shared" si="49"/>
        <v/>
      </c>
      <c r="BA87" s="139" t="str">
        <f t="shared" si="50"/>
        <v/>
      </c>
      <c r="BB87" s="137" t="str">
        <f t="shared" si="51"/>
        <v xml:space="preserve"> </v>
      </c>
      <c r="BC87" s="137" t="str">
        <f t="shared" si="52"/>
        <v/>
      </c>
      <c r="BD87" s="137" t="str">
        <f t="shared" si="53"/>
        <v/>
      </c>
      <c r="BE87" s="138"/>
      <c r="BF87" s="138"/>
      <c r="BG87" s="138"/>
    </row>
    <row r="88" spans="1:166" s="140" customFormat="1" ht="20.100000000000001" customHeight="1">
      <c r="A88" s="116" t="s">
        <v>23</v>
      </c>
      <c r="B88" s="186"/>
      <c r="C88" s="195" t="str">
        <f>IF(B88&lt;&gt;"",VLOOKUP(B88,Clients!A:B,2,FALSE),"")</f>
        <v/>
      </c>
      <c r="D88" s="169"/>
      <c r="E88" s="201" t="s">
        <v>19</v>
      </c>
      <c r="F88" s="149"/>
      <c r="G88" s="117"/>
      <c r="H88" s="118"/>
      <c r="I88" s="119"/>
      <c r="J88" s="120"/>
      <c r="K88" s="116"/>
      <c r="L88" s="121"/>
      <c r="M88" s="156"/>
      <c r="N88" s="124"/>
      <c r="O88" s="124" t="s">
        <v>48</v>
      </c>
      <c r="P88" s="125" t="str">
        <f t="shared" si="36"/>
        <v>X</v>
      </c>
      <c r="Q88" s="126">
        <v>0.33333333333333331</v>
      </c>
      <c r="R88" s="127"/>
      <c r="S88" s="130"/>
      <c r="T88" s="126"/>
      <c r="U88" s="129"/>
      <c r="V88" s="130"/>
      <c r="W88" s="131">
        <v>0.33333333333333331</v>
      </c>
      <c r="X88" s="129"/>
      <c r="Y88" s="130"/>
      <c r="Z88" s="132"/>
      <c r="AA88" s="127"/>
      <c r="AB88" s="130"/>
      <c r="AC88" s="134"/>
      <c r="AD88" s="127"/>
      <c r="AE88" s="130"/>
      <c r="AF88" s="134"/>
      <c r="AG88" s="127"/>
      <c r="AH88" s="130"/>
      <c r="AI88" s="167"/>
      <c r="AJ88" s="168"/>
      <c r="AK88" s="130"/>
      <c r="AL88" s="135"/>
      <c r="AM88" s="136" t="str">
        <f t="shared" si="37"/>
        <v>ASOK</v>
      </c>
      <c r="AN88" s="136" t="str">
        <f t="shared" si="38"/>
        <v/>
      </c>
      <c r="AO88" s="136" t="str">
        <f t="shared" si="39"/>
        <v/>
      </c>
      <c r="AP88" s="137" t="str">
        <f t="shared" si="40"/>
        <v xml:space="preserve"> </v>
      </c>
      <c r="AQ88" s="137" t="str">
        <f t="shared" si="41"/>
        <v/>
      </c>
      <c r="AR88" s="137"/>
      <c r="AS88" s="138" t="str">
        <f t="shared" si="42"/>
        <v>ASOK</v>
      </c>
      <c r="AT88" s="138" t="str">
        <f t="shared" si="43"/>
        <v/>
      </c>
      <c r="AU88" s="138" t="str">
        <f t="shared" si="44"/>
        <v/>
      </c>
      <c r="AV88" s="137" t="str">
        <f t="shared" si="45"/>
        <v xml:space="preserve"> </v>
      </c>
      <c r="AW88" s="137" t="str">
        <f t="shared" si="46"/>
        <v/>
      </c>
      <c r="AX88" s="137" t="str">
        <f t="shared" si="47"/>
        <v/>
      </c>
      <c r="AY88" s="138" t="str">
        <f t="shared" si="48"/>
        <v xml:space="preserve"> </v>
      </c>
      <c r="AZ88" s="138" t="str">
        <f t="shared" si="49"/>
        <v/>
      </c>
      <c r="BA88" s="139" t="str">
        <f t="shared" si="50"/>
        <v/>
      </c>
      <c r="BB88" s="137" t="str">
        <f t="shared" si="51"/>
        <v xml:space="preserve"> </v>
      </c>
      <c r="BC88" s="137" t="str">
        <f t="shared" si="52"/>
        <v/>
      </c>
      <c r="BD88" s="137" t="str">
        <f t="shared" si="53"/>
        <v/>
      </c>
      <c r="BE88" s="138"/>
      <c r="BF88" s="138"/>
      <c r="BG88" s="138"/>
    </row>
    <row r="89" spans="1:166" s="140" customFormat="1" ht="20.100000000000001" customHeight="1">
      <c r="A89" s="116" t="s">
        <v>23</v>
      </c>
      <c r="B89" s="186"/>
      <c r="C89" s="195" t="str">
        <f>IF(B89&lt;&gt;"",VLOOKUP(B89,Clients!A:B,2,FALSE),"")</f>
        <v/>
      </c>
      <c r="D89" s="169"/>
      <c r="E89" s="201" t="s">
        <v>19</v>
      </c>
      <c r="F89" s="149"/>
      <c r="G89" s="117"/>
      <c r="H89" s="118"/>
      <c r="I89" s="119"/>
      <c r="J89" s="178"/>
      <c r="K89" s="116"/>
      <c r="L89" s="121"/>
      <c r="M89" s="163"/>
      <c r="N89" s="124" t="s">
        <v>48</v>
      </c>
      <c r="O89" s="124" t="s">
        <v>48</v>
      </c>
      <c r="P89" s="125" t="str">
        <f t="shared" si="36"/>
        <v>X</v>
      </c>
      <c r="Q89" s="126">
        <v>0.33333333333333331</v>
      </c>
      <c r="R89" s="127"/>
      <c r="S89" s="130"/>
      <c r="T89" s="126">
        <v>0.33333333333333331</v>
      </c>
      <c r="U89" s="129"/>
      <c r="V89" s="130"/>
      <c r="W89" s="131"/>
      <c r="X89" s="129"/>
      <c r="Y89" s="130"/>
      <c r="Z89" s="132"/>
      <c r="AA89" s="127"/>
      <c r="AB89" s="130"/>
      <c r="AC89" s="134"/>
      <c r="AD89" s="127"/>
      <c r="AE89" s="130"/>
      <c r="AF89" s="134"/>
      <c r="AG89" s="127"/>
      <c r="AH89" s="130"/>
      <c r="AI89" s="171"/>
      <c r="AJ89" s="175"/>
      <c r="AK89" s="130"/>
      <c r="AL89" s="135"/>
      <c r="AM89" s="136" t="str">
        <f t="shared" si="37"/>
        <v>ASOK</v>
      </c>
      <c r="AN89" s="136" t="str">
        <f t="shared" si="38"/>
        <v/>
      </c>
      <c r="AO89" s="136" t="str">
        <f t="shared" si="39"/>
        <v/>
      </c>
      <c r="AP89" s="137" t="str">
        <f t="shared" si="40"/>
        <v>ASOK</v>
      </c>
      <c r="AQ89" s="137" t="str">
        <f t="shared" si="41"/>
        <v/>
      </c>
      <c r="AR89" s="137" t="str">
        <f t="shared" ref="AR89:AR135" si="54">IF(E89="ouvert",IF(U89="c",1,""),"")</f>
        <v/>
      </c>
      <c r="AS89" s="138" t="str">
        <f t="shared" si="42"/>
        <v xml:space="preserve"> </v>
      </c>
      <c r="AT89" s="138" t="str">
        <f t="shared" si="43"/>
        <v/>
      </c>
      <c r="AU89" s="138" t="str">
        <f t="shared" si="44"/>
        <v/>
      </c>
      <c r="AV89" s="137" t="str">
        <f t="shared" si="45"/>
        <v xml:space="preserve"> </v>
      </c>
      <c r="AW89" s="137" t="str">
        <f t="shared" si="46"/>
        <v/>
      </c>
      <c r="AX89" s="137" t="str">
        <f t="shared" si="47"/>
        <v/>
      </c>
      <c r="AY89" s="138" t="str">
        <f t="shared" si="48"/>
        <v xml:space="preserve"> </v>
      </c>
      <c r="AZ89" s="138" t="str">
        <f t="shared" si="49"/>
        <v/>
      </c>
      <c r="BA89" s="139" t="str">
        <f t="shared" si="50"/>
        <v/>
      </c>
      <c r="BB89" s="137" t="str">
        <f t="shared" si="51"/>
        <v xml:space="preserve"> </v>
      </c>
      <c r="BC89" s="137" t="str">
        <f t="shared" si="52"/>
        <v/>
      </c>
      <c r="BD89" s="137" t="str">
        <f t="shared" si="53"/>
        <v/>
      </c>
      <c r="BE89" s="138"/>
      <c r="BF89" s="138"/>
      <c r="BG89" s="138"/>
      <c r="BI89" s="162"/>
      <c r="BJ89" s="162"/>
      <c r="BK89" s="162"/>
      <c r="BL89" s="162"/>
      <c r="BM89" s="162"/>
      <c r="BN89" s="162"/>
      <c r="BO89" s="162"/>
      <c r="BP89" s="162"/>
      <c r="BQ89" s="162"/>
      <c r="BR89" s="162"/>
      <c r="BS89" s="162"/>
      <c r="BT89" s="162"/>
      <c r="BU89" s="162"/>
      <c r="BV89" s="162"/>
      <c r="BW89" s="162"/>
      <c r="BX89" s="162"/>
      <c r="BY89" s="162"/>
      <c r="BZ89" s="162"/>
      <c r="CA89" s="162"/>
      <c r="CB89" s="162"/>
      <c r="CC89" s="162"/>
      <c r="CD89" s="162"/>
      <c r="CE89" s="162"/>
      <c r="CF89" s="162"/>
      <c r="CG89" s="162"/>
      <c r="CH89" s="162"/>
      <c r="CI89" s="162"/>
      <c r="CJ89" s="162"/>
      <c r="CK89" s="162"/>
      <c r="CL89" s="162"/>
      <c r="CM89" s="162"/>
      <c r="CN89" s="162"/>
      <c r="CO89" s="162"/>
      <c r="CP89" s="162"/>
      <c r="CQ89" s="162"/>
      <c r="CR89" s="162"/>
      <c r="CS89" s="162"/>
      <c r="CT89" s="162"/>
      <c r="CU89" s="162"/>
      <c r="CV89" s="162"/>
      <c r="CW89" s="162"/>
      <c r="CX89" s="162"/>
      <c r="CY89" s="162"/>
      <c r="CZ89" s="162"/>
      <c r="DA89" s="162"/>
      <c r="DB89" s="162"/>
      <c r="DC89" s="162"/>
      <c r="DD89" s="162"/>
      <c r="DE89" s="162"/>
      <c r="DF89" s="162"/>
      <c r="DG89" s="162"/>
      <c r="DH89" s="162"/>
      <c r="DI89" s="162"/>
      <c r="DJ89" s="162"/>
      <c r="DK89" s="162"/>
      <c r="DL89" s="162"/>
      <c r="DM89" s="162"/>
      <c r="DN89" s="162"/>
      <c r="DO89" s="162"/>
      <c r="DP89" s="162"/>
      <c r="DQ89" s="162"/>
      <c r="DR89" s="162"/>
      <c r="DS89" s="162"/>
      <c r="DT89" s="162"/>
      <c r="DU89" s="162"/>
      <c r="DV89" s="162"/>
      <c r="DW89" s="162"/>
      <c r="DX89" s="162"/>
      <c r="DY89" s="162"/>
      <c r="DZ89" s="162"/>
      <c r="EA89" s="162"/>
      <c r="EB89" s="162"/>
      <c r="EC89" s="162"/>
      <c r="ED89" s="162"/>
      <c r="EE89" s="162"/>
      <c r="EF89" s="162"/>
      <c r="EG89" s="162"/>
      <c r="EH89" s="162"/>
      <c r="EI89" s="162"/>
      <c r="EJ89" s="162"/>
      <c r="EK89" s="162"/>
      <c r="EL89" s="162"/>
      <c r="EM89" s="162"/>
      <c r="EN89" s="162"/>
      <c r="EO89" s="162"/>
      <c r="EP89" s="162"/>
      <c r="EQ89" s="162"/>
      <c r="ER89" s="162"/>
      <c r="ES89" s="162"/>
      <c r="ET89" s="162"/>
      <c r="EU89" s="162"/>
      <c r="EV89" s="162"/>
      <c r="EW89" s="162"/>
      <c r="EX89" s="162"/>
      <c r="EY89" s="162"/>
      <c r="EZ89" s="162"/>
      <c r="FA89" s="162"/>
      <c r="FB89" s="162"/>
      <c r="FC89" s="162"/>
      <c r="FD89" s="162"/>
      <c r="FE89" s="162"/>
      <c r="FF89" s="162"/>
      <c r="FG89" s="162"/>
      <c r="FH89" s="162"/>
      <c r="FI89" s="162"/>
      <c r="FJ89" s="162"/>
    </row>
    <row r="90" spans="1:166" s="140" customFormat="1" ht="20.100000000000001" customHeight="1">
      <c r="A90" s="116" t="s">
        <v>23</v>
      </c>
      <c r="B90" s="186"/>
      <c r="C90" s="195" t="str">
        <f>IF(B90&lt;&gt;"",VLOOKUP(B90,Clients!A:B,2,FALSE),"")</f>
        <v/>
      </c>
      <c r="D90" s="169"/>
      <c r="E90" s="201" t="s">
        <v>19</v>
      </c>
      <c r="F90" s="149"/>
      <c r="G90" s="117"/>
      <c r="H90" s="118"/>
      <c r="I90" s="119"/>
      <c r="J90" s="120"/>
      <c r="K90" s="142"/>
      <c r="L90" s="121"/>
      <c r="M90" s="116"/>
      <c r="N90" s="124" t="s">
        <v>48</v>
      </c>
      <c r="O90" s="124" t="s">
        <v>48</v>
      </c>
      <c r="P90" s="125" t="str">
        <f t="shared" si="36"/>
        <v>X</v>
      </c>
      <c r="Q90" s="126">
        <v>0.33333333333333331</v>
      </c>
      <c r="R90" s="127"/>
      <c r="S90" s="130"/>
      <c r="T90" s="126">
        <v>0.33333333333333331</v>
      </c>
      <c r="U90" s="129"/>
      <c r="V90" s="130"/>
      <c r="W90" s="131"/>
      <c r="X90" s="129"/>
      <c r="Y90" s="130"/>
      <c r="Z90" s="180">
        <v>0.33333333333333331</v>
      </c>
      <c r="AA90" s="127"/>
      <c r="AB90" s="130"/>
      <c r="AC90" s="134">
        <v>0.33333333333333331</v>
      </c>
      <c r="AD90" s="127"/>
      <c r="AE90" s="130"/>
      <c r="AF90" s="134"/>
      <c r="AG90" s="127"/>
      <c r="AH90" s="130"/>
      <c r="AI90" s="174"/>
      <c r="AJ90" s="175"/>
      <c r="AK90" s="130"/>
      <c r="AL90" s="135"/>
      <c r="AM90" s="136" t="str">
        <f t="shared" si="37"/>
        <v>ASOK</v>
      </c>
      <c r="AN90" s="136" t="str">
        <f t="shared" si="38"/>
        <v/>
      </c>
      <c r="AO90" s="136" t="str">
        <f t="shared" si="39"/>
        <v/>
      </c>
      <c r="AP90" s="137" t="str">
        <f t="shared" si="40"/>
        <v>ASOK</v>
      </c>
      <c r="AQ90" s="137" t="str">
        <f t="shared" si="41"/>
        <v/>
      </c>
      <c r="AR90" s="137" t="str">
        <f t="shared" si="54"/>
        <v/>
      </c>
      <c r="AS90" s="138" t="str">
        <f t="shared" si="42"/>
        <v xml:space="preserve"> </v>
      </c>
      <c r="AT90" s="138" t="str">
        <f t="shared" si="43"/>
        <v/>
      </c>
      <c r="AU90" s="138" t="str">
        <f t="shared" si="44"/>
        <v/>
      </c>
      <c r="AV90" s="137" t="str">
        <f t="shared" si="45"/>
        <v>ASOK</v>
      </c>
      <c r="AW90" s="137" t="str">
        <f t="shared" si="46"/>
        <v/>
      </c>
      <c r="AX90" s="137" t="str">
        <f t="shared" si="47"/>
        <v/>
      </c>
      <c r="AY90" s="138" t="str">
        <f t="shared" si="48"/>
        <v>ASOK</v>
      </c>
      <c r="AZ90" s="138" t="str">
        <f t="shared" si="49"/>
        <v/>
      </c>
      <c r="BA90" s="139" t="str">
        <f t="shared" si="50"/>
        <v/>
      </c>
      <c r="BB90" s="137" t="str">
        <f t="shared" si="51"/>
        <v xml:space="preserve"> </v>
      </c>
      <c r="BC90" s="137" t="str">
        <f t="shared" si="52"/>
        <v/>
      </c>
      <c r="BD90" s="137" t="str">
        <f t="shared" si="53"/>
        <v/>
      </c>
      <c r="BE90" s="138"/>
      <c r="BF90" s="138"/>
      <c r="BG90" s="138"/>
    </row>
    <row r="91" spans="1:166" s="140" customFormat="1" ht="20.100000000000001" customHeight="1">
      <c r="A91" s="116" t="s">
        <v>23</v>
      </c>
      <c r="B91" s="186"/>
      <c r="C91" s="195" t="str">
        <f>IF(B91&lt;&gt;"",VLOOKUP(B91,Clients!A:B,2,FALSE),"")</f>
        <v/>
      </c>
      <c r="D91" s="169"/>
      <c r="E91" s="201" t="s">
        <v>19</v>
      </c>
      <c r="F91" s="149"/>
      <c r="G91" s="117"/>
      <c r="H91" s="118"/>
      <c r="I91" s="119"/>
      <c r="J91" s="120"/>
      <c r="K91" s="116"/>
      <c r="L91" s="121"/>
      <c r="M91" s="156"/>
      <c r="N91" s="124"/>
      <c r="O91" s="124" t="s">
        <v>48</v>
      </c>
      <c r="P91" s="125" t="str">
        <f t="shared" si="36"/>
        <v>X</v>
      </c>
      <c r="Q91" s="126">
        <v>0.33333333333333331</v>
      </c>
      <c r="R91" s="127"/>
      <c r="S91" s="130"/>
      <c r="T91" s="126">
        <v>0.33333333333333331</v>
      </c>
      <c r="U91" s="129"/>
      <c r="V91" s="130"/>
      <c r="W91" s="131">
        <v>0.33333333333333331</v>
      </c>
      <c r="X91" s="129"/>
      <c r="Y91" s="130"/>
      <c r="Z91" s="132">
        <v>0.33333333333333331</v>
      </c>
      <c r="AA91" s="127"/>
      <c r="AB91" s="130"/>
      <c r="AC91" s="134">
        <v>0.33333333333333331</v>
      </c>
      <c r="AD91" s="127"/>
      <c r="AE91" s="130"/>
      <c r="AF91" s="134"/>
      <c r="AG91" s="127"/>
      <c r="AH91" s="130"/>
      <c r="AI91" s="167"/>
      <c r="AJ91" s="168"/>
      <c r="AK91" s="130"/>
      <c r="AL91" s="135"/>
      <c r="AM91" s="136" t="str">
        <f t="shared" si="37"/>
        <v>ASOK</v>
      </c>
      <c r="AN91" s="136" t="str">
        <f t="shared" si="38"/>
        <v/>
      </c>
      <c r="AO91" s="136" t="str">
        <f t="shared" si="39"/>
        <v/>
      </c>
      <c r="AP91" s="137" t="str">
        <f t="shared" si="40"/>
        <v>ASOK</v>
      </c>
      <c r="AQ91" s="137" t="str">
        <f t="shared" si="41"/>
        <v/>
      </c>
      <c r="AR91" s="137" t="str">
        <f t="shared" si="54"/>
        <v/>
      </c>
      <c r="AS91" s="138" t="str">
        <f t="shared" si="42"/>
        <v>ASOK</v>
      </c>
      <c r="AT91" s="138" t="str">
        <f t="shared" si="43"/>
        <v/>
      </c>
      <c r="AU91" s="138" t="str">
        <f t="shared" si="44"/>
        <v/>
      </c>
      <c r="AV91" s="137" t="str">
        <f t="shared" si="45"/>
        <v>ASOK</v>
      </c>
      <c r="AW91" s="137" t="str">
        <f t="shared" si="46"/>
        <v/>
      </c>
      <c r="AX91" s="137" t="str">
        <f t="shared" si="47"/>
        <v/>
      </c>
      <c r="AY91" s="138" t="str">
        <f t="shared" si="48"/>
        <v>ASOK</v>
      </c>
      <c r="AZ91" s="138" t="str">
        <f t="shared" si="49"/>
        <v/>
      </c>
      <c r="BA91" s="139" t="str">
        <f t="shared" si="50"/>
        <v/>
      </c>
      <c r="BB91" s="137" t="str">
        <f t="shared" si="51"/>
        <v xml:space="preserve"> </v>
      </c>
      <c r="BC91" s="137" t="str">
        <f t="shared" si="52"/>
        <v/>
      </c>
      <c r="BD91" s="137" t="str">
        <f t="shared" si="53"/>
        <v/>
      </c>
      <c r="BE91" s="138"/>
      <c r="BF91" s="138"/>
      <c r="BG91" s="138"/>
    </row>
    <row r="92" spans="1:166" s="140" customFormat="1" ht="20.100000000000001" customHeight="1">
      <c r="A92" s="116" t="s">
        <v>23</v>
      </c>
      <c r="B92" s="186"/>
      <c r="C92" s="195" t="str">
        <f>IF(B92&lt;&gt;"",VLOOKUP(B92,Clients!A:B,2,FALSE),"")</f>
        <v/>
      </c>
      <c r="D92" s="169"/>
      <c r="E92" s="201" t="s">
        <v>19</v>
      </c>
      <c r="F92" s="149"/>
      <c r="G92" s="117"/>
      <c r="H92" s="118"/>
      <c r="I92" s="119"/>
      <c r="J92" s="120"/>
      <c r="K92" s="116"/>
      <c r="L92" s="121"/>
      <c r="M92" s="156"/>
      <c r="N92" s="124" t="s">
        <v>48</v>
      </c>
      <c r="O92" s="124" t="s">
        <v>48</v>
      </c>
      <c r="P92" s="125" t="str">
        <f t="shared" si="36"/>
        <v>X</v>
      </c>
      <c r="Q92" s="126">
        <v>0.33333333333333331</v>
      </c>
      <c r="R92" s="127"/>
      <c r="S92" s="130"/>
      <c r="T92" s="126">
        <v>0.33333333333333331</v>
      </c>
      <c r="U92" s="129"/>
      <c r="V92" s="130"/>
      <c r="W92" s="154"/>
      <c r="X92" s="129"/>
      <c r="Y92" s="130"/>
      <c r="Z92" s="132">
        <v>0.33333333333333331</v>
      </c>
      <c r="AA92" s="127"/>
      <c r="AB92" s="130"/>
      <c r="AC92" s="131"/>
      <c r="AD92" s="127"/>
      <c r="AE92" s="130"/>
      <c r="AF92" s="134"/>
      <c r="AG92" s="127"/>
      <c r="AH92" s="130"/>
      <c r="AI92" s="174"/>
      <c r="AJ92" s="175"/>
      <c r="AK92" s="130"/>
      <c r="AL92" s="172"/>
      <c r="AM92" s="136" t="str">
        <f t="shared" si="37"/>
        <v>ASOK</v>
      </c>
      <c r="AN92" s="136" t="str">
        <f t="shared" si="38"/>
        <v/>
      </c>
      <c r="AO92" s="136" t="str">
        <f t="shared" si="39"/>
        <v/>
      </c>
      <c r="AP92" s="137" t="str">
        <f t="shared" si="40"/>
        <v>ASOK</v>
      </c>
      <c r="AQ92" s="137" t="str">
        <f t="shared" si="41"/>
        <v/>
      </c>
      <c r="AR92" s="137" t="str">
        <f t="shared" si="54"/>
        <v/>
      </c>
      <c r="AS92" s="138" t="str">
        <f t="shared" si="42"/>
        <v xml:space="preserve"> </v>
      </c>
      <c r="AT92" s="138" t="str">
        <f t="shared" si="43"/>
        <v/>
      </c>
      <c r="AU92" s="138" t="str">
        <f t="shared" si="44"/>
        <v/>
      </c>
      <c r="AV92" s="137" t="str">
        <f t="shared" si="45"/>
        <v>ASOK</v>
      </c>
      <c r="AW92" s="137" t="str">
        <f t="shared" si="46"/>
        <v/>
      </c>
      <c r="AX92" s="137" t="str">
        <f t="shared" si="47"/>
        <v/>
      </c>
      <c r="AY92" s="138" t="str">
        <f t="shared" si="48"/>
        <v xml:space="preserve"> </v>
      </c>
      <c r="AZ92" s="138" t="str">
        <f t="shared" si="49"/>
        <v/>
      </c>
      <c r="BA92" s="139" t="str">
        <f t="shared" si="50"/>
        <v/>
      </c>
      <c r="BB92" s="137" t="str">
        <f t="shared" si="51"/>
        <v xml:space="preserve"> </v>
      </c>
      <c r="BC92" s="137" t="str">
        <f t="shared" si="52"/>
        <v/>
      </c>
      <c r="BD92" s="137" t="str">
        <f t="shared" si="53"/>
        <v/>
      </c>
      <c r="BE92" s="138" t="str">
        <f>IF(E92="ouvert",IF(AND($A92="AS",AI92&lt;&gt;0),"ASOK",IF(AND($A92="AE",AI92&lt;&gt;0),"AEOK",IF(AND($A92="FAX",AI92&lt;&gt;0),"FAXOK",IF(AND($A92="mail",AI92&lt;&gt;0),"mailOK",IF(AND($A92="répondeur",AI92&lt;&gt;0),"répOK"," "))))),"")</f>
        <v xml:space="preserve"> </v>
      </c>
      <c r="BF92" s="138" t="str">
        <f>IF(E92="ouvert",IF(AJ92&lt;&gt;0,1,""),"")</f>
        <v/>
      </c>
      <c r="BG92" s="138" t="str">
        <f>IF(E92="ouvert",IF(AJ92="c",1,""),"")</f>
        <v/>
      </c>
      <c r="BI92" s="167"/>
      <c r="BJ92" s="167"/>
      <c r="BK92" s="167"/>
      <c r="BL92" s="167"/>
      <c r="BM92" s="167"/>
      <c r="BN92" s="167"/>
      <c r="BO92" s="167"/>
      <c r="BP92" s="167"/>
      <c r="BQ92" s="167"/>
      <c r="BR92" s="167"/>
      <c r="BS92" s="167"/>
      <c r="BT92" s="167"/>
      <c r="BU92" s="167"/>
      <c r="BV92" s="167"/>
      <c r="BW92" s="167"/>
      <c r="BX92" s="167"/>
      <c r="BY92" s="167"/>
      <c r="BZ92" s="167"/>
      <c r="CA92" s="167"/>
      <c r="CB92" s="167"/>
      <c r="CC92" s="167"/>
      <c r="CD92" s="167"/>
      <c r="CE92" s="167"/>
      <c r="CF92" s="167"/>
      <c r="CG92" s="167"/>
      <c r="CH92" s="167"/>
      <c r="CI92" s="167"/>
      <c r="CJ92" s="167"/>
      <c r="CK92" s="167"/>
      <c r="CL92" s="167"/>
      <c r="CM92" s="167"/>
      <c r="CN92" s="167"/>
      <c r="CO92" s="167"/>
      <c r="CP92" s="167"/>
      <c r="CQ92" s="167"/>
      <c r="CR92" s="167"/>
      <c r="CS92" s="167"/>
      <c r="CT92" s="167"/>
      <c r="CU92" s="167"/>
      <c r="CV92" s="167"/>
      <c r="CW92" s="167"/>
      <c r="CX92" s="167"/>
      <c r="CY92" s="167"/>
      <c r="CZ92" s="167"/>
      <c r="DA92" s="167"/>
      <c r="DB92" s="167"/>
      <c r="DC92" s="167"/>
      <c r="DD92" s="167"/>
      <c r="DE92" s="167"/>
      <c r="DF92" s="167"/>
      <c r="DG92" s="167"/>
      <c r="DH92" s="167"/>
      <c r="DI92" s="167"/>
      <c r="DJ92" s="167"/>
      <c r="DK92" s="167"/>
      <c r="DL92" s="167"/>
      <c r="DM92" s="167"/>
      <c r="DN92" s="167"/>
      <c r="DO92" s="167"/>
      <c r="DP92" s="167"/>
      <c r="DQ92" s="167"/>
      <c r="DR92" s="167"/>
      <c r="DS92" s="167"/>
      <c r="DT92" s="167"/>
      <c r="DU92" s="167"/>
      <c r="DV92" s="167"/>
      <c r="DW92" s="167"/>
      <c r="DX92" s="167"/>
      <c r="DY92" s="167"/>
      <c r="DZ92" s="167"/>
      <c r="EA92" s="167"/>
      <c r="EB92" s="167"/>
      <c r="EC92" s="167"/>
      <c r="ED92" s="167"/>
      <c r="EE92" s="167"/>
      <c r="EF92" s="167"/>
      <c r="EG92" s="167"/>
      <c r="EH92" s="167"/>
      <c r="EI92" s="167"/>
      <c r="EJ92" s="167"/>
      <c r="EK92" s="167"/>
      <c r="EL92" s="167"/>
      <c r="EM92" s="167"/>
      <c r="EN92" s="167"/>
      <c r="EO92" s="167"/>
      <c r="EP92" s="167"/>
      <c r="EQ92" s="167"/>
      <c r="ER92" s="167"/>
      <c r="ES92" s="167"/>
      <c r="ET92" s="167"/>
      <c r="EU92" s="167"/>
      <c r="EV92" s="167"/>
      <c r="EW92" s="167"/>
      <c r="EX92" s="167"/>
      <c r="EY92" s="167"/>
      <c r="EZ92" s="167"/>
      <c r="FA92" s="167"/>
      <c r="FB92" s="167"/>
      <c r="FC92" s="167"/>
      <c r="FD92" s="167"/>
      <c r="FE92" s="167"/>
      <c r="FF92" s="167"/>
      <c r="FG92" s="167"/>
      <c r="FH92" s="167"/>
      <c r="FI92" s="167"/>
      <c r="FJ92" s="167"/>
    </row>
    <row r="93" spans="1:166" s="140" customFormat="1" ht="20.100000000000001" customHeight="1">
      <c r="A93" s="116" t="s">
        <v>23</v>
      </c>
      <c r="B93" s="186"/>
      <c r="C93" s="195" t="str">
        <f>IF(B93&lt;&gt;"",VLOOKUP(B93,Clients!A:B,2,FALSE),"")</f>
        <v/>
      </c>
      <c r="D93" s="169"/>
      <c r="E93" s="201" t="s">
        <v>19</v>
      </c>
      <c r="F93" s="149"/>
      <c r="G93" s="117"/>
      <c r="H93" s="118"/>
      <c r="I93" s="119"/>
      <c r="J93" s="120"/>
      <c r="K93" s="116"/>
      <c r="L93" s="121"/>
      <c r="M93" s="156"/>
      <c r="N93" s="124"/>
      <c r="O93" s="124" t="s">
        <v>48</v>
      </c>
      <c r="P93" s="125" t="str">
        <f t="shared" si="36"/>
        <v>X</v>
      </c>
      <c r="Q93" s="126">
        <v>0.33333333333333331</v>
      </c>
      <c r="R93" s="127"/>
      <c r="S93" s="130"/>
      <c r="T93" s="126">
        <v>0.33333333333333331</v>
      </c>
      <c r="U93" s="129"/>
      <c r="V93" s="130"/>
      <c r="W93" s="131"/>
      <c r="X93" s="129"/>
      <c r="Y93" s="130"/>
      <c r="Z93" s="132">
        <v>0.33333333333333331</v>
      </c>
      <c r="AA93" s="127"/>
      <c r="AB93" s="130"/>
      <c r="AC93" s="134">
        <v>0.33333333333333331</v>
      </c>
      <c r="AD93" s="127"/>
      <c r="AE93" s="130"/>
      <c r="AF93" s="134">
        <v>0.33333333333333331</v>
      </c>
      <c r="AG93" s="127"/>
      <c r="AH93" s="130"/>
      <c r="AI93" s="174"/>
      <c r="AJ93" s="175"/>
      <c r="AK93" s="130"/>
      <c r="AL93" s="135"/>
      <c r="AM93" s="136" t="str">
        <f t="shared" si="37"/>
        <v>ASOK</v>
      </c>
      <c r="AN93" s="136" t="str">
        <f t="shared" si="38"/>
        <v/>
      </c>
      <c r="AO93" s="136" t="str">
        <f t="shared" si="39"/>
        <v/>
      </c>
      <c r="AP93" s="137" t="str">
        <f t="shared" si="40"/>
        <v>ASOK</v>
      </c>
      <c r="AQ93" s="137" t="str">
        <f t="shared" si="41"/>
        <v/>
      </c>
      <c r="AR93" s="137" t="str">
        <f t="shared" si="54"/>
        <v/>
      </c>
      <c r="AS93" s="138" t="str">
        <f t="shared" si="42"/>
        <v xml:space="preserve"> </v>
      </c>
      <c r="AT93" s="138" t="str">
        <f t="shared" si="43"/>
        <v/>
      </c>
      <c r="AU93" s="138" t="str">
        <f t="shared" si="44"/>
        <v/>
      </c>
      <c r="AV93" s="137" t="str">
        <f t="shared" si="45"/>
        <v>ASOK</v>
      </c>
      <c r="AW93" s="137" t="str">
        <f t="shared" si="46"/>
        <v/>
      </c>
      <c r="AX93" s="137" t="str">
        <f t="shared" si="47"/>
        <v/>
      </c>
      <c r="AY93" s="138" t="str">
        <f t="shared" si="48"/>
        <v>ASOK</v>
      </c>
      <c r="AZ93" s="138" t="str">
        <f t="shared" si="49"/>
        <v/>
      </c>
      <c r="BA93" s="139" t="str">
        <f t="shared" si="50"/>
        <v/>
      </c>
      <c r="BB93" s="137" t="str">
        <f t="shared" si="51"/>
        <v>ASOK</v>
      </c>
      <c r="BC93" s="137" t="str">
        <f t="shared" si="52"/>
        <v/>
      </c>
      <c r="BD93" s="137" t="str">
        <f t="shared" si="53"/>
        <v/>
      </c>
      <c r="BE93" s="138"/>
      <c r="BF93" s="138"/>
      <c r="BG93" s="138"/>
    </row>
    <row r="94" spans="1:166" s="140" customFormat="1" ht="20.100000000000001" customHeight="1">
      <c r="A94" s="116" t="s">
        <v>23</v>
      </c>
      <c r="B94" s="186"/>
      <c r="C94" s="195" t="str">
        <f>IF(B94&lt;&gt;"",VLOOKUP(B94,Clients!A:B,2,FALSE),"")</f>
        <v/>
      </c>
      <c r="D94" s="169"/>
      <c r="E94" s="164" t="s">
        <v>19</v>
      </c>
      <c r="F94" s="149"/>
      <c r="G94" s="117"/>
      <c r="H94" s="118"/>
      <c r="I94" s="119"/>
      <c r="J94" s="120"/>
      <c r="K94" s="181"/>
      <c r="L94" s="121"/>
      <c r="M94" s="173"/>
      <c r="N94" s="124" t="s">
        <v>48</v>
      </c>
      <c r="O94" s="124" t="s">
        <v>48</v>
      </c>
      <c r="P94" s="125" t="str">
        <f t="shared" si="36"/>
        <v>X</v>
      </c>
      <c r="Q94" s="126">
        <v>0.33333333333333331</v>
      </c>
      <c r="R94" s="127"/>
      <c r="S94" s="130"/>
      <c r="T94" s="126">
        <v>0.33333333333333331</v>
      </c>
      <c r="U94" s="129"/>
      <c r="V94" s="130"/>
      <c r="W94" s="131">
        <v>0.33333333333333331</v>
      </c>
      <c r="X94" s="129"/>
      <c r="Y94" s="130"/>
      <c r="Z94" s="132">
        <v>0.33333333333333331</v>
      </c>
      <c r="AA94" s="127"/>
      <c r="AB94" s="130"/>
      <c r="AC94" s="134">
        <v>0.33333333333333331</v>
      </c>
      <c r="AD94" s="127"/>
      <c r="AE94" s="130"/>
      <c r="AF94" s="134"/>
      <c r="AG94" s="127"/>
      <c r="AH94" s="130"/>
      <c r="AI94" s="171"/>
      <c r="AJ94" s="175"/>
      <c r="AK94" s="130"/>
      <c r="AL94" s="182"/>
      <c r="AM94" s="136" t="str">
        <f t="shared" si="37"/>
        <v>ASOK</v>
      </c>
      <c r="AN94" s="136" t="str">
        <f t="shared" si="38"/>
        <v/>
      </c>
      <c r="AO94" s="136" t="str">
        <f t="shared" si="39"/>
        <v/>
      </c>
      <c r="AP94" s="137" t="str">
        <f t="shared" si="40"/>
        <v>ASOK</v>
      </c>
      <c r="AQ94" s="137" t="str">
        <f t="shared" si="41"/>
        <v/>
      </c>
      <c r="AR94" s="137" t="str">
        <f t="shared" si="54"/>
        <v/>
      </c>
      <c r="AS94" s="138" t="str">
        <f t="shared" si="42"/>
        <v>ASOK</v>
      </c>
      <c r="AT94" s="138" t="str">
        <f t="shared" si="43"/>
        <v/>
      </c>
      <c r="AU94" s="138" t="str">
        <f t="shared" si="44"/>
        <v/>
      </c>
      <c r="AV94" s="137" t="str">
        <f t="shared" si="45"/>
        <v>ASOK</v>
      </c>
      <c r="AW94" s="137" t="str">
        <f t="shared" si="46"/>
        <v/>
      </c>
      <c r="AX94" s="137" t="str">
        <f t="shared" si="47"/>
        <v/>
      </c>
      <c r="AY94" s="138" t="str">
        <f t="shared" si="48"/>
        <v>ASOK</v>
      </c>
      <c r="AZ94" s="138" t="str">
        <f t="shared" si="49"/>
        <v/>
      </c>
      <c r="BA94" s="139" t="str">
        <f t="shared" si="50"/>
        <v/>
      </c>
      <c r="BB94" s="137" t="str">
        <f t="shared" si="51"/>
        <v xml:space="preserve"> </v>
      </c>
      <c r="BC94" s="137" t="str">
        <f t="shared" si="52"/>
        <v/>
      </c>
      <c r="BD94" s="137" t="str">
        <f t="shared" si="53"/>
        <v/>
      </c>
      <c r="BE94" s="136"/>
      <c r="BF94" s="136"/>
      <c r="BG94" s="136"/>
      <c r="BI94" s="167"/>
      <c r="BJ94" s="167"/>
      <c r="BK94" s="167"/>
      <c r="BL94" s="167"/>
      <c r="BM94" s="167"/>
      <c r="BN94" s="167"/>
      <c r="BO94" s="167"/>
      <c r="BP94" s="167"/>
      <c r="BQ94" s="167"/>
      <c r="BR94" s="167"/>
      <c r="BS94" s="167"/>
      <c r="BT94" s="167"/>
      <c r="BU94" s="167"/>
      <c r="BV94" s="167"/>
      <c r="BW94" s="167"/>
      <c r="BX94" s="167"/>
      <c r="BY94" s="167"/>
      <c r="BZ94" s="167"/>
      <c r="CA94" s="167"/>
      <c r="CB94" s="167"/>
      <c r="CC94" s="167"/>
      <c r="CD94" s="167"/>
      <c r="CE94" s="167"/>
      <c r="CF94" s="167"/>
      <c r="CG94" s="167"/>
      <c r="CH94" s="167"/>
      <c r="CI94" s="167"/>
      <c r="CJ94" s="167"/>
      <c r="CK94" s="167"/>
      <c r="CL94" s="167"/>
      <c r="CM94" s="167"/>
      <c r="CN94" s="167"/>
      <c r="CO94" s="167"/>
      <c r="CP94" s="167"/>
      <c r="CQ94" s="167"/>
      <c r="CR94" s="167"/>
      <c r="CS94" s="167"/>
      <c r="CT94" s="167"/>
      <c r="CU94" s="167"/>
      <c r="CV94" s="167"/>
      <c r="CW94" s="167"/>
      <c r="CX94" s="167"/>
      <c r="CY94" s="167"/>
      <c r="CZ94" s="167"/>
      <c r="DA94" s="167"/>
      <c r="DB94" s="167"/>
      <c r="DC94" s="167"/>
      <c r="DD94" s="167"/>
      <c r="DE94" s="167"/>
      <c r="DF94" s="167"/>
      <c r="DG94" s="167"/>
      <c r="DH94" s="167"/>
      <c r="DI94" s="167"/>
      <c r="DJ94" s="167"/>
      <c r="DK94" s="167"/>
      <c r="DL94" s="167"/>
      <c r="DM94" s="167"/>
      <c r="DN94" s="167"/>
      <c r="DO94" s="167"/>
      <c r="DP94" s="167"/>
      <c r="DQ94" s="167"/>
      <c r="DR94" s="167"/>
      <c r="DS94" s="167"/>
      <c r="DT94" s="167"/>
      <c r="DU94" s="167"/>
      <c r="DV94" s="167"/>
      <c r="DW94" s="167"/>
      <c r="DX94" s="167"/>
      <c r="DY94" s="167"/>
      <c r="DZ94" s="167"/>
      <c r="EA94" s="167"/>
      <c r="EB94" s="167"/>
      <c r="EC94" s="167"/>
      <c r="ED94" s="167"/>
      <c r="EE94" s="167"/>
      <c r="EF94" s="167"/>
      <c r="EG94" s="167"/>
      <c r="EH94" s="167"/>
      <c r="EI94" s="167"/>
      <c r="EJ94" s="167"/>
      <c r="EK94" s="167"/>
      <c r="EL94" s="167"/>
      <c r="EM94" s="167"/>
      <c r="EN94" s="167"/>
      <c r="EO94" s="167"/>
      <c r="EP94" s="167"/>
      <c r="EQ94" s="167"/>
      <c r="ER94" s="167"/>
      <c r="ES94" s="167"/>
      <c r="ET94" s="167"/>
      <c r="EU94" s="167"/>
      <c r="EV94" s="167"/>
      <c r="EW94" s="167"/>
      <c r="EX94" s="167"/>
      <c r="EY94" s="167"/>
      <c r="EZ94" s="167"/>
      <c r="FA94" s="167"/>
      <c r="FB94" s="167"/>
      <c r="FC94" s="167"/>
      <c r="FD94" s="167"/>
      <c r="FE94" s="167"/>
      <c r="FF94" s="167"/>
      <c r="FG94" s="167"/>
      <c r="FH94" s="167"/>
      <c r="FI94" s="167"/>
      <c r="FJ94" s="167"/>
    </row>
    <row r="95" spans="1:166" s="140" customFormat="1" ht="20.100000000000001" customHeight="1">
      <c r="A95" s="116" t="s">
        <v>23</v>
      </c>
      <c r="B95" s="186"/>
      <c r="C95" s="195" t="str">
        <f>IF(B95&lt;&gt;"",VLOOKUP(B95,Clients!A:B,2,FALSE),"")</f>
        <v/>
      </c>
      <c r="D95" s="169"/>
      <c r="E95" s="201" t="s">
        <v>19</v>
      </c>
      <c r="F95" s="149"/>
      <c r="G95" s="117"/>
      <c r="H95" s="118"/>
      <c r="I95" s="119"/>
      <c r="J95" s="120"/>
      <c r="K95" s="116"/>
      <c r="L95" s="121"/>
      <c r="M95" s="156"/>
      <c r="N95" s="124"/>
      <c r="O95" s="124" t="s">
        <v>48</v>
      </c>
      <c r="P95" s="125" t="str">
        <f t="shared" si="36"/>
        <v>X</v>
      </c>
      <c r="Q95" s="126">
        <v>0.33333333333333331</v>
      </c>
      <c r="R95" s="127"/>
      <c r="S95" s="130"/>
      <c r="T95" s="126">
        <v>0.33333333333333331</v>
      </c>
      <c r="U95" s="129"/>
      <c r="V95" s="130"/>
      <c r="W95" s="131">
        <v>0.33333333333333331</v>
      </c>
      <c r="X95" s="129"/>
      <c r="Y95" s="130"/>
      <c r="Z95" s="132"/>
      <c r="AA95" s="127"/>
      <c r="AB95" s="130"/>
      <c r="AC95" s="134"/>
      <c r="AD95" s="127"/>
      <c r="AE95" s="130"/>
      <c r="AF95" s="134"/>
      <c r="AG95" s="127"/>
      <c r="AH95" s="130"/>
      <c r="AI95" s="167"/>
      <c r="AJ95" s="168"/>
      <c r="AK95" s="130"/>
      <c r="AL95" s="135"/>
      <c r="AM95" s="136" t="str">
        <f t="shared" si="37"/>
        <v>ASOK</v>
      </c>
      <c r="AN95" s="136" t="str">
        <f t="shared" si="38"/>
        <v/>
      </c>
      <c r="AO95" s="136" t="str">
        <f t="shared" si="39"/>
        <v/>
      </c>
      <c r="AP95" s="137" t="str">
        <f t="shared" si="40"/>
        <v>ASOK</v>
      </c>
      <c r="AQ95" s="137" t="str">
        <f t="shared" si="41"/>
        <v/>
      </c>
      <c r="AR95" s="137" t="str">
        <f t="shared" si="54"/>
        <v/>
      </c>
      <c r="AS95" s="138" t="str">
        <f t="shared" si="42"/>
        <v>ASOK</v>
      </c>
      <c r="AT95" s="138" t="str">
        <f t="shared" si="43"/>
        <v/>
      </c>
      <c r="AU95" s="138" t="str">
        <f t="shared" si="44"/>
        <v/>
      </c>
      <c r="AV95" s="137" t="str">
        <f t="shared" si="45"/>
        <v xml:space="preserve"> </v>
      </c>
      <c r="AW95" s="137" t="str">
        <f t="shared" si="46"/>
        <v/>
      </c>
      <c r="AX95" s="137" t="str">
        <f t="shared" si="47"/>
        <v/>
      </c>
      <c r="AY95" s="138" t="str">
        <f t="shared" si="48"/>
        <v xml:space="preserve"> </v>
      </c>
      <c r="AZ95" s="138" t="str">
        <f t="shared" si="49"/>
        <v/>
      </c>
      <c r="BA95" s="139" t="str">
        <f t="shared" si="50"/>
        <v/>
      </c>
      <c r="BB95" s="137" t="str">
        <f t="shared" si="51"/>
        <v xml:space="preserve"> </v>
      </c>
      <c r="BC95" s="137" t="str">
        <f t="shared" si="52"/>
        <v/>
      </c>
      <c r="BD95" s="137" t="str">
        <f t="shared" si="53"/>
        <v/>
      </c>
      <c r="BE95" s="138"/>
      <c r="BF95" s="138"/>
      <c r="BG95" s="138"/>
    </row>
    <row r="96" spans="1:166" s="140" customFormat="1" ht="20.100000000000001" customHeight="1">
      <c r="A96" s="116" t="s">
        <v>23</v>
      </c>
      <c r="B96" s="186"/>
      <c r="C96" s="195" t="str">
        <f>IF(B96&lt;&gt;"",VLOOKUP(B96,Clients!A:B,2,FALSE),"")</f>
        <v/>
      </c>
      <c r="D96" s="169"/>
      <c r="E96" s="201" t="s">
        <v>19</v>
      </c>
      <c r="F96" s="149"/>
      <c r="G96" s="117"/>
      <c r="H96" s="118"/>
      <c r="I96" s="119"/>
      <c r="J96" s="120"/>
      <c r="K96" s="116"/>
      <c r="L96" s="121"/>
      <c r="M96" s="156"/>
      <c r="N96" s="124" t="s">
        <v>48</v>
      </c>
      <c r="O96" s="124" t="s">
        <v>48</v>
      </c>
      <c r="P96" s="125" t="str">
        <f t="shared" si="36"/>
        <v>X</v>
      </c>
      <c r="Q96" s="126">
        <v>0.33333333333333331</v>
      </c>
      <c r="R96" s="127"/>
      <c r="S96" s="130"/>
      <c r="T96" s="126">
        <v>0.33333333333333331</v>
      </c>
      <c r="U96" s="129"/>
      <c r="V96" s="130"/>
      <c r="W96" s="131"/>
      <c r="X96" s="129"/>
      <c r="Y96" s="130"/>
      <c r="Z96" s="132">
        <v>0.33333333333333331</v>
      </c>
      <c r="AA96" s="127"/>
      <c r="AB96" s="130"/>
      <c r="AC96" s="134">
        <v>0.33333333333333331</v>
      </c>
      <c r="AD96" s="127"/>
      <c r="AE96" s="130"/>
      <c r="AF96" s="134"/>
      <c r="AG96" s="127"/>
      <c r="AH96" s="130"/>
      <c r="AI96" s="174"/>
      <c r="AJ96" s="175"/>
      <c r="AK96" s="130"/>
      <c r="AL96" s="135"/>
      <c r="AM96" s="136" t="str">
        <f t="shared" si="37"/>
        <v>ASOK</v>
      </c>
      <c r="AN96" s="136" t="str">
        <f t="shared" si="38"/>
        <v/>
      </c>
      <c r="AO96" s="136" t="str">
        <f t="shared" si="39"/>
        <v/>
      </c>
      <c r="AP96" s="137" t="str">
        <f t="shared" si="40"/>
        <v>ASOK</v>
      </c>
      <c r="AQ96" s="137" t="str">
        <f t="shared" si="41"/>
        <v/>
      </c>
      <c r="AR96" s="137" t="str">
        <f t="shared" si="54"/>
        <v/>
      </c>
      <c r="AS96" s="138" t="str">
        <f t="shared" si="42"/>
        <v xml:space="preserve"> </v>
      </c>
      <c r="AT96" s="138" t="str">
        <f t="shared" si="43"/>
        <v/>
      </c>
      <c r="AU96" s="138" t="str">
        <f t="shared" si="44"/>
        <v/>
      </c>
      <c r="AV96" s="137" t="str">
        <f t="shared" si="45"/>
        <v>ASOK</v>
      </c>
      <c r="AW96" s="137" t="str">
        <f t="shared" si="46"/>
        <v/>
      </c>
      <c r="AX96" s="137" t="str">
        <f t="shared" si="47"/>
        <v/>
      </c>
      <c r="AY96" s="138" t="str">
        <f t="shared" si="48"/>
        <v>ASOK</v>
      </c>
      <c r="AZ96" s="138" t="str">
        <f t="shared" si="49"/>
        <v/>
      </c>
      <c r="BA96" s="139" t="str">
        <f t="shared" si="50"/>
        <v/>
      </c>
      <c r="BB96" s="137" t="str">
        <f t="shared" si="51"/>
        <v xml:space="preserve"> </v>
      </c>
      <c r="BC96" s="137" t="str">
        <f t="shared" si="52"/>
        <v/>
      </c>
      <c r="BD96" s="137" t="str">
        <f t="shared" si="53"/>
        <v/>
      </c>
      <c r="BE96" s="138"/>
      <c r="BF96" s="138"/>
      <c r="BG96" s="138"/>
    </row>
    <row r="97" spans="1:166" s="140" customFormat="1" ht="20.100000000000001" customHeight="1">
      <c r="A97" s="116" t="s">
        <v>23</v>
      </c>
      <c r="B97" s="186"/>
      <c r="C97" s="195" t="str">
        <f>IF(B97&lt;&gt;"",VLOOKUP(B97,Clients!A:B,2,FALSE),"")</f>
        <v/>
      </c>
      <c r="D97" s="169"/>
      <c r="E97" s="201" t="s">
        <v>19</v>
      </c>
      <c r="F97" s="149"/>
      <c r="G97" s="117"/>
      <c r="H97" s="118"/>
      <c r="I97" s="119"/>
      <c r="J97" s="120"/>
      <c r="K97" s="117"/>
      <c r="L97" s="121"/>
      <c r="M97" s="122"/>
      <c r="N97" s="124"/>
      <c r="O97" s="124" t="s">
        <v>48</v>
      </c>
      <c r="P97" s="125" t="str">
        <f t="shared" si="36"/>
        <v>X</v>
      </c>
      <c r="Q97" s="126">
        <v>0.33333333333333331</v>
      </c>
      <c r="R97" s="127"/>
      <c r="S97" s="130"/>
      <c r="T97" s="126">
        <v>0.33333333333333331</v>
      </c>
      <c r="U97" s="129"/>
      <c r="V97" s="130"/>
      <c r="W97" s="131">
        <v>0.33333333333333331</v>
      </c>
      <c r="X97" s="129"/>
      <c r="Y97" s="130"/>
      <c r="Z97" s="132"/>
      <c r="AA97" s="127"/>
      <c r="AB97" s="130"/>
      <c r="AC97" s="134">
        <v>0.33333333333333331</v>
      </c>
      <c r="AD97" s="127"/>
      <c r="AE97" s="130"/>
      <c r="AF97" s="134"/>
      <c r="AG97" s="127"/>
      <c r="AH97" s="130"/>
      <c r="AI97" s="167"/>
      <c r="AJ97" s="168"/>
      <c r="AK97" s="130"/>
      <c r="AL97" s="135"/>
      <c r="AM97" s="136" t="str">
        <f t="shared" si="37"/>
        <v>ASOK</v>
      </c>
      <c r="AN97" s="136" t="str">
        <f t="shared" si="38"/>
        <v/>
      </c>
      <c r="AO97" s="136" t="str">
        <f t="shared" si="39"/>
        <v/>
      </c>
      <c r="AP97" s="137" t="str">
        <f t="shared" si="40"/>
        <v>ASOK</v>
      </c>
      <c r="AQ97" s="137" t="str">
        <f t="shared" si="41"/>
        <v/>
      </c>
      <c r="AR97" s="137" t="str">
        <f t="shared" si="54"/>
        <v/>
      </c>
      <c r="AS97" s="138" t="str">
        <f t="shared" si="42"/>
        <v>ASOK</v>
      </c>
      <c r="AT97" s="138" t="str">
        <f t="shared" si="43"/>
        <v/>
      </c>
      <c r="AU97" s="138" t="str">
        <f t="shared" si="44"/>
        <v/>
      </c>
      <c r="AV97" s="137" t="str">
        <f t="shared" si="45"/>
        <v xml:space="preserve"> </v>
      </c>
      <c r="AW97" s="137" t="str">
        <f t="shared" si="46"/>
        <v/>
      </c>
      <c r="AX97" s="137" t="str">
        <f t="shared" si="47"/>
        <v/>
      </c>
      <c r="AY97" s="138" t="str">
        <f t="shared" si="48"/>
        <v>ASOK</v>
      </c>
      <c r="AZ97" s="138" t="str">
        <f t="shared" si="49"/>
        <v/>
      </c>
      <c r="BA97" s="139" t="str">
        <f t="shared" si="50"/>
        <v/>
      </c>
      <c r="BB97" s="137" t="str">
        <f t="shared" si="51"/>
        <v xml:space="preserve"> </v>
      </c>
      <c r="BC97" s="137" t="str">
        <f t="shared" si="52"/>
        <v/>
      </c>
      <c r="BD97" s="137" t="str">
        <f t="shared" si="53"/>
        <v/>
      </c>
      <c r="BE97" s="138"/>
      <c r="BF97" s="138"/>
      <c r="BG97" s="138"/>
    </row>
    <row r="98" spans="1:166" s="183" customFormat="1" ht="20.100000000000001" customHeight="1">
      <c r="A98" s="116" t="s">
        <v>23</v>
      </c>
      <c r="B98" s="186"/>
      <c r="C98" s="195" t="str">
        <f>IF(B98&lt;&gt;"",VLOOKUP(B98,Clients!A:B,2,FALSE),"")</f>
        <v/>
      </c>
      <c r="D98" s="169"/>
      <c r="E98" s="201" t="s">
        <v>19</v>
      </c>
      <c r="F98" s="149"/>
      <c r="G98" s="117"/>
      <c r="H98" s="118"/>
      <c r="I98" s="119"/>
      <c r="J98" s="120"/>
      <c r="K98" s="117"/>
      <c r="L98" s="121"/>
      <c r="M98" s="122"/>
      <c r="N98" s="124"/>
      <c r="O98" s="124" t="s">
        <v>48</v>
      </c>
      <c r="P98" s="125" t="str">
        <f t="shared" si="36"/>
        <v>X</v>
      </c>
      <c r="Q98" s="126">
        <v>0.33333333333333331</v>
      </c>
      <c r="R98" s="127"/>
      <c r="S98" s="130"/>
      <c r="T98" s="126">
        <v>0.33333333333333331</v>
      </c>
      <c r="U98" s="129"/>
      <c r="V98" s="130"/>
      <c r="W98" s="131"/>
      <c r="X98" s="129"/>
      <c r="Y98" s="130"/>
      <c r="Z98" s="132">
        <v>0.33333333333333331</v>
      </c>
      <c r="AA98" s="127"/>
      <c r="AB98" s="130"/>
      <c r="AC98" s="134"/>
      <c r="AD98" s="127"/>
      <c r="AE98" s="130"/>
      <c r="AF98" s="134"/>
      <c r="AG98" s="127"/>
      <c r="AH98" s="130"/>
      <c r="AI98" s="143"/>
      <c r="AJ98" s="127"/>
      <c r="AK98" s="130"/>
      <c r="AL98" s="135"/>
      <c r="AM98" s="136" t="str">
        <f t="shared" si="37"/>
        <v>ASOK</v>
      </c>
      <c r="AN98" s="136" t="str">
        <f t="shared" si="38"/>
        <v/>
      </c>
      <c r="AO98" s="136" t="str">
        <f t="shared" si="39"/>
        <v/>
      </c>
      <c r="AP98" s="137" t="str">
        <f t="shared" si="40"/>
        <v>ASOK</v>
      </c>
      <c r="AQ98" s="137" t="str">
        <f t="shared" si="41"/>
        <v/>
      </c>
      <c r="AR98" s="137" t="str">
        <f t="shared" si="54"/>
        <v/>
      </c>
      <c r="AS98" s="138" t="str">
        <f t="shared" si="42"/>
        <v xml:space="preserve"> </v>
      </c>
      <c r="AT98" s="138" t="str">
        <f t="shared" si="43"/>
        <v/>
      </c>
      <c r="AU98" s="138" t="str">
        <f t="shared" si="44"/>
        <v/>
      </c>
      <c r="AV98" s="137" t="str">
        <f t="shared" si="45"/>
        <v>ASOK</v>
      </c>
      <c r="AW98" s="137" t="str">
        <f t="shared" si="46"/>
        <v/>
      </c>
      <c r="AX98" s="137" t="str">
        <f t="shared" si="47"/>
        <v/>
      </c>
      <c r="AY98" s="138" t="str">
        <f t="shared" si="48"/>
        <v xml:space="preserve"> </v>
      </c>
      <c r="AZ98" s="138" t="str">
        <f t="shared" si="49"/>
        <v/>
      </c>
      <c r="BA98" s="139" t="str">
        <f t="shared" si="50"/>
        <v/>
      </c>
      <c r="BB98" s="137" t="str">
        <f t="shared" si="51"/>
        <v xml:space="preserve"> </v>
      </c>
      <c r="BC98" s="137" t="str">
        <f t="shared" si="52"/>
        <v/>
      </c>
      <c r="BD98" s="137" t="str">
        <f t="shared" si="53"/>
        <v/>
      </c>
      <c r="BE98" s="138"/>
      <c r="BF98" s="138"/>
      <c r="BG98" s="138"/>
      <c r="BH98" s="140"/>
      <c r="BI98" s="140"/>
      <c r="BJ98" s="140"/>
      <c r="BK98" s="140"/>
      <c r="BL98" s="140"/>
      <c r="BM98" s="140"/>
      <c r="BN98" s="140"/>
      <c r="BO98" s="140"/>
      <c r="BP98" s="140"/>
      <c r="BQ98" s="140"/>
      <c r="BR98" s="140"/>
      <c r="BS98" s="140"/>
      <c r="BT98" s="140"/>
      <c r="BU98" s="140"/>
      <c r="BV98" s="140"/>
      <c r="BW98" s="140"/>
      <c r="BX98" s="140"/>
      <c r="BY98" s="140"/>
      <c r="BZ98" s="140"/>
      <c r="CA98" s="140"/>
      <c r="CB98" s="140"/>
      <c r="CC98" s="140"/>
      <c r="CD98" s="140"/>
      <c r="CE98" s="140"/>
      <c r="CF98" s="140"/>
      <c r="CG98" s="140"/>
      <c r="CH98" s="140"/>
      <c r="CI98" s="140"/>
      <c r="CJ98" s="140"/>
      <c r="CK98" s="140"/>
      <c r="CL98" s="140"/>
      <c r="CM98" s="140"/>
      <c r="CN98" s="140"/>
      <c r="CO98" s="140"/>
      <c r="CP98" s="140"/>
      <c r="CQ98" s="140"/>
      <c r="CR98" s="140"/>
      <c r="CS98" s="140"/>
      <c r="CT98" s="140"/>
      <c r="CU98" s="140"/>
      <c r="CV98" s="140"/>
      <c r="CW98" s="140"/>
      <c r="CX98" s="140"/>
      <c r="CY98" s="140"/>
      <c r="CZ98" s="140"/>
      <c r="DA98" s="140"/>
      <c r="DB98" s="140"/>
      <c r="DC98" s="140"/>
      <c r="DD98" s="140"/>
      <c r="DE98" s="140"/>
      <c r="DF98" s="140"/>
      <c r="DG98" s="140"/>
      <c r="DH98" s="140"/>
      <c r="DI98" s="140"/>
      <c r="DJ98" s="140"/>
      <c r="DK98" s="140"/>
      <c r="DL98" s="140"/>
      <c r="DM98" s="140"/>
      <c r="DN98" s="140"/>
      <c r="DO98" s="140"/>
      <c r="DP98" s="140"/>
      <c r="DQ98" s="140"/>
      <c r="DR98" s="140"/>
      <c r="DS98" s="140"/>
      <c r="DT98" s="140"/>
      <c r="DU98" s="140"/>
      <c r="DV98" s="140"/>
      <c r="DW98" s="140"/>
      <c r="DX98" s="140"/>
      <c r="DY98" s="140"/>
      <c r="DZ98" s="140"/>
      <c r="EA98" s="140"/>
      <c r="EB98" s="140"/>
      <c r="EC98" s="140"/>
      <c r="ED98" s="140"/>
      <c r="EE98" s="140"/>
      <c r="EF98" s="140"/>
      <c r="EG98" s="140"/>
      <c r="EH98" s="140"/>
      <c r="EI98" s="140"/>
      <c r="EJ98" s="140"/>
      <c r="EK98" s="140"/>
      <c r="EL98" s="140"/>
      <c r="EM98" s="140"/>
      <c r="EN98" s="140"/>
      <c r="EO98" s="140"/>
      <c r="EP98" s="140"/>
      <c r="EQ98" s="140"/>
      <c r="ER98" s="140"/>
      <c r="ES98" s="140"/>
      <c r="ET98" s="140"/>
      <c r="EU98" s="140"/>
      <c r="EV98" s="140"/>
      <c r="EW98" s="140"/>
      <c r="EX98" s="140"/>
      <c r="EY98" s="140"/>
      <c r="EZ98" s="140"/>
      <c r="FA98" s="140"/>
      <c r="FB98" s="140"/>
      <c r="FC98" s="140"/>
      <c r="FD98" s="140"/>
      <c r="FE98" s="140"/>
      <c r="FF98" s="140"/>
      <c r="FG98" s="140"/>
      <c r="FH98" s="140"/>
      <c r="FI98" s="140"/>
      <c r="FJ98" s="140"/>
    </row>
    <row r="99" spans="1:166" s="140" customFormat="1" ht="20.100000000000001" customHeight="1">
      <c r="A99" s="116" t="s">
        <v>23</v>
      </c>
      <c r="B99" s="186"/>
      <c r="C99" s="195" t="str">
        <f>IF(B99&lt;&gt;"",VLOOKUP(B99,Clients!A:B,2,FALSE),"")</f>
        <v/>
      </c>
      <c r="D99" s="169"/>
      <c r="E99" s="201" t="s">
        <v>19</v>
      </c>
      <c r="F99" s="149"/>
      <c r="G99" s="117"/>
      <c r="H99" s="118"/>
      <c r="I99" s="119"/>
      <c r="J99" s="120"/>
      <c r="K99" s="116"/>
      <c r="L99" s="121"/>
      <c r="M99" s="156"/>
      <c r="N99" s="124"/>
      <c r="O99" s="124" t="s">
        <v>48</v>
      </c>
      <c r="P99" s="125" t="str">
        <f t="shared" si="36"/>
        <v>X</v>
      </c>
      <c r="Q99" s="126">
        <v>0.33333333333333331</v>
      </c>
      <c r="R99" s="127"/>
      <c r="S99" s="130"/>
      <c r="T99" s="126">
        <v>0.33333333333333331</v>
      </c>
      <c r="U99" s="129"/>
      <c r="V99" s="130"/>
      <c r="W99" s="131">
        <v>0.33333333333333331</v>
      </c>
      <c r="X99" s="129"/>
      <c r="Y99" s="130"/>
      <c r="Z99" s="132">
        <v>0.33333333333333331</v>
      </c>
      <c r="AA99" s="127"/>
      <c r="AB99" s="130"/>
      <c r="AC99" s="134">
        <v>0.33333333333333331</v>
      </c>
      <c r="AD99" s="127"/>
      <c r="AE99" s="130"/>
      <c r="AF99" s="134"/>
      <c r="AG99" s="127"/>
      <c r="AH99" s="130"/>
      <c r="AI99" s="167"/>
      <c r="AJ99" s="168"/>
      <c r="AK99" s="130"/>
      <c r="AL99" s="135"/>
      <c r="AM99" s="136" t="str">
        <f t="shared" si="37"/>
        <v>ASOK</v>
      </c>
      <c r="AN99" s="136" t="str">
        <f t="shared" si="38"/>
        <v/>
      </c>
      <c r="AO99" s="136" t="str">
        <f t="shared" si="39"/>
        <v/>
      </c>
      <c r="AP99" s="137" t="str">
        <f t="shared" si="40"/>
        <v>ASOK</v>
      </c>
      <c r="AQ99" s="137" t="str">
        <f t="shared" si="41"/>
        <v/>
      </c>
      <c r="AR99" s="137" t="str">
        <f t="shared" si="54"/>
        <v/>
      </c>
      <c r="AS99" s="138" t="str">
        <f t="shared" si="42"/>
        <v>ASOK</v>
      </c>
      <c r="AT99" s="138" t="str">
        <f t="shared" si="43"/>
        <v/>
      </c>
      <c r="AU99" s="138" t="str">
        <f t="shared" si="44"/>
        <v/>
      </c>
      <c r="AV99" s="137" t="str">
        <f t="shared" si="45"/>
        <v>ASOK</v>
      </c>
      <c r="AW99" s="137" t="str">
        <f t="shared" si="46"/>
        <v/>
      </c>
      <c r="AX99" s="137" t="str">
        <f t="shared" si="47"/>
        <v/>
      </c>
      <c r="AY99" s="138" t="str">
        <f t="shared" si="48"/>
        <v>ASOK</v>
      </c>
      <c r="AZ99" s="138" t="str">
        <f t="shared" si="49"/>
        <v/>
      </c>
      <c r="BA99" s="139" t="str">
        <f t="shared" si="50"/>
        <v/>
      </c>
      <c r="BB99" s="137" t="str">
        <f t="shared" si="51"/>
        <v xml:space="preserve"> </v>
      </c>
      <c r="BC99" s="137" t="str">
        <f t="shared" si="52"/>
        <v/>
      </c>
      <c r="BD99" s="137" t="str">
        <f t="shared" si="53"/>
        <v/>
      </c>
      <c r="BE99" s="138"/>
      <c r="BF99" s="138"/>
      <c r="BG99" s="138"/>
    </row>
    <row r="100" spans="1:166" s="140" customFormat="1" ht="20.100000000000001" customHeight="1">
      <c r="A100" s="116" t="s">
        <v>23</v>
      </c>
      <c r="B100" s="186"/>
      <c r="C100" s="195" t="str">
        <f>IF(B100&lt;&gt;"",VLOOKUP(B100,Clients!A:B,2,FALSE),"")</f>
        <v/>
      </c>
      <c r="D100" s="169"/>
      <c r="E100" s="201" t="s">
        <v>19</v>
      </c>
      <c r="F100" s="149"/>
      <c r="G100" s="117"/>
      <c r="H100" s="118"/>
      <c r="I100" s="119"/>
      <c r="J100" s="120"/>
      <c r="K100" s="116"/>
      <c r="L100" s="121"/>
      <c r="M100" s="156"/>
      <c r="N100" s="124"/>
      <c r="O100" s="124" t="s">
        <v>48</v>
      </c>
      <c r="P100" s="125" t="str">
        <f t="shared" si="36"/>
        <v>X</v>
      </c>
      <c r="Q100" s="126">
        <v>0.33333333333333331</v>
      </c>
      <c r="R100" s="127"/>
      <c r="S100" s="130"/>
      <c r="T100" s="126">
        <v>0.33333333333333331</v>
      </c>
      <c r="U100" s="129"/>
      <c r="V100" s="130"/>
      <c r="W100" s="131"/>
      <c r="X100" s="129"/>
      <c r="Y100" s="130"/>
      <c r="Z100" s="132">
        <v>0.33333333333333331</v>
      </c>
      <c r="AA100" s="127"/>
      <c r="AB100" s="130"/>
      <c r="AC100" s="134">
        <v>0.33333333333333331</v>
      </c>
      <c r="AD100" s="127"/>
      <c r="AE100" s="130"/>
      <c r="AF100" s="134"/>
      <c r="AG100" s="127"/>
      <c r="AH100" s="130"/>
      <c r="AI100" s="167"/>
      <c r="AJ100" s="168"/>
      <c r="AK100" s="130"/>
      <c r="AL100" s="135"/>
      <c r="AM100" s="136" t="str">
        <f t="shared" si="37"/>
        <v>ASOK</v>
      </c>
      <c r="AN100" s="136" t="str">
        <f t="shared" si="38"/>
        <v/>
      </c>
      <c r="AO100" s="136" t="str">
        <f t="shared" si="39"/>
        <v/>
      </c>
      <c r="AP100" s="137" t="str">
        <f t="shared" si="40"/>
        <v>ASOK</v>
      </c>
      <c r="AQ100" s="137" t="str">
        <f t="shared" si="41"/>
        <v/>
      </c>
      <c r="AR100" s="137" t="str">
        <f t="shared" si="54"/>
        <v/>
      </c>
      <c r="AS100" s="138" t="str">
        <f t="shared" si="42"/>
        <v xml:space="preserve"> </v>
      </c>
      <c r="AT100" s="138" t="str">
        <f t="shared" si="43"/>
        <v/>
      </c>
      <c r="AU100" s="138" t="str">
        <f t="shared" si="44"/>
        <v/>
      </c>
      <c r="AV100" s="137" t="str">
        <f t="shared" si="45"/>
        <v>ASOK</v>
      </c>
      <c r="AW100" s="137" t="str">
        <f t="shared" si="46"/>
        <v/>
      </c>
      <c r="AX100" s="137" t="str">
        <f t="shared" si="47"/>
        <v/>
      </c>
      <c r="AY100" s="138" t="str">
        <f t="shared" si="48"/>
        <v>ASOK</v>
      </c>
      <c r="AZ100" s="138" t="str">
        <f t="shared" si="49"/>
        <v/>
      </c>
      <c r="BA100" s="139" t="str">
        <f t="shared" si="50"/>
        <v/>
      </c>
      <c r="BB100" s="137" t="str">
        <f t="shared" si="51"/>
        <v xml:space="preserve"> </v>
      </c>
      <c r="BC100" s="137" t="str">
        <f t="shared" si="52"/>
        <v/>
      </c>
      <c r="BD100" s="137" t="str">
        <f t="shared" si="53"/>
        <v/>
      </c>
      <c r="BE100" s="138"/>
      <c r="BF100" s="138"/>
      <c r="BG100" s="138"/>
    </row>
    <row r="101" spans="1:166" s="140" customFormat="1" ht="20.100000000000001" customHeight="1">
      <c r="A101" s="116" t="s">
        <v>23</v>
      </c>
      <c r="B101" s="186"/>
      <c r="C101" s="195" t="str">
        <f>IF(B101&lt;&gt;"",VLOOKUP(B101,Clients!A:B,2,FALSE),"")</f>
        <v/>
      </c>
      <c r="D101" s="169"/>
      <c r="E101" s="201" t="s">
        <v>19</v>
      </c>
      <c r="F101" s="149"/>
      <c r="G101" s="117"/>
      <c r="H101" s="118"/>
      <c r="I101" s="119"/>
      <c r="J101" s="120"/>
      <c r="K101" s="116"/>
      <c r="L101" s="121"/>
      <c r="M101" s="156"/>
      <c r="N101" s="124"/>
      <c r="O101" s="124" t="s">
        <v>48</v>
      </c>
      <c r="P101" s="125" t="str">
        <f t="shared" si="36"/>
        <v>X</v>
      </c>
      <c r="Q101" s="126">
        <v>0.33333333333333331</v>
      </c>
      <c r="R101" s="127"/>
      <c r="S101" s="130"/>
      <c r="T101" s="126">
        <v>0.33333333333333331</v>
      </c>
      <c r="U101" s="129"/>
      <c r="V101" s="130"/>
      <c r="W101" s="131"/>
      <c r="X101" s="129"/>
      <c r="Y101" s="130"/>
      <c r="Z101" s="132">
        <v>0.33333333333333331</v>
      </c>
      <c r="AA101" s="127"/>
      <c r="AB101" s="130"/>
      <c r="AC101" s="134">
        <v>0.33333333333333331</v>
      </c>
      <c r="AD101" s="127"/>
      <c r="AE101" s="130"/>
      <c r="AF101" s="134"/>
      <c r="AG101" s="127"/>
      <c r="AH101" s="130"/>
      <c r="AI101" s="167"/>
      <c r="AJ101" s="168"/>
      <c r="AK101" s="130"/>
      <c r="AL101" s="135"/>
      <c r="AM101" s="136" t="str">
        <f t="shared" si="37"/>
        <v>ASOK</v>
      </c>
      <c r="AN101" s="136" t="str">
        <f t="shared" si="38"/>
        <v/>
      </c>
      <c r="AO101" s="136" t="str">
        <f t="shared" si="39"/>
        <v/>
      </c>
      <c r="AP101" s="137" t="str">
        <f t="shared" si="40"/>
        <v>ASOK</v>
      </c>
      <c r="AQ101" s="137" t="str">
        <f t="shared" si="41"/>
        <v/>
      </c>
      <c r="AR101" s="137" t="str">
        <f t="shared" si="54"/>
        <v/>
      </c>
      <c r="AS101" s="138" t="str">
        <f t="shared" si="42"/>
        <v xml:space="preserve"> </v>
      </c>
      <c r="AT101" s="138" t="str">
        <f t="shared" si="43"/>
        <v/>
      </c>
      <c r="AU101" s="138" t="str">
        <f t="shared" si="44"/>
        <v/>
      </c>
      <c r="AV101" s="137" t="str">
        <f t="shared" si="45"/>
        <v>ASOK</v>
      </c>
      <c r="AW101" s="137" t="str">
        <f t="shared" si="46"/>
        <v/>
      </c>
      <c r="AX101" s="137" t="str">
        <f t="shared" si="47"/>
        <v/>
      </c>
      <c r="AY101" s="138" t="str">
        <f t="shared" si="48"/>
        <v>ASOK</v>
      </c>
      <c r="AZ101" s="138" t="str">
        <f t="shared" si="49"/>
        <v/>
      </c>
      <c r="BA101" s="139" t="str">
        <f t="shared" si="50"/>
        <v/>
      </c>
      <c r="BB101" s="137" t="str">
        <f t="shared" si="51"/>
        <v xml:space="preserve"> </v>
      </c>
      <c r="BC101" s="137" t="str">
        <f t="shared" si="52"/>
        <v/>
      </c>
      <c r="BD101" s="137" t="str">
        <f t="shared" si="53"/>
        <v/>
      </c>
      <c r="BE101" s="138"/>
      <c r="BF101" s="138"/>
      <c r="BG101" s="138"/>
    </row>
    <row r="102" spans="1:166" s="140" customFormat="1" ht="20.100000000000001" customHeight="1">
      <c r="A102" s="116" t="s">
        <v>23</v>
      </c>
      <c r="B102" s="186"/>
      <c r="C102" s="195" t="str">
        <f>IF(B102&lt;&gt;"",VLOOKUP(B102,Clients!A:B,2,FALSE),"")</f>
        <v/>
      </c>
      <c r="D102" s="169"/>
      <c r="E102" s="201" t="s">
        <v>19</v>
      </c>
      <c r="F102" s="149"/>
      <c r="G102" s="117"/>
      <c r="H102" s="118"/>
      <c r="I102" s="119"/>
      <c r="J102" s="120"/>
      <c r="K102" s="116"/>
      <c r="L102" s="121"/>
      <c r="M102" s="156"/>
      <c r="N102" s="124"/>
      <c r="O102" s="124" t="s">
        <v>48</v>
      </c>
      <c r="P102" s="125" t="str">
        <f t="shared" si="36"/>
        <v>X</v>
      </c>
      <c r="Q102" s="126">
        <v>0.33333333333333331</v>
      </c>
      <c r="R102" s="127"/>
      <c r="S102" s="130"/>
      <c r="T102" s="126">
        <v>0.33333333333333331</v>
      </c>
      <c r="U102" s="129"/>
      <c r="V102" s="130"/>
      <c r="W102" s="131">
        <v>0.33333333333333331</v>
      </c>
      <c r="X102" s="129"/>
      <c r="Y102" s="130"/>
      <c r="Z102" s="132">
        <v>0.33333333333333331</v>
      </c>
      <c r="AA102" s="127"/>
      <c r="AB102" s="130"/>
      <c r="AC102" s="134">
        <v>0.33333333333333331</v>
      </c>
      <c r="AD102" s="127"/>
      <c r="AE102" s="130"/>
      <c r="AF102" s="134"/>
      <c r="AG102" s="127"/>
      <c r="AH102" s="130"/>
      <c r="AI102" s="167"/>
      <c r="AJ102" s="168"/>
      <c r="AK102" s="130"/>
      <c r="AL102" s="135"/>
      <c r="AM102" s="136" t="str">
        <f t="shared" si="37"/>
        <v>ASOK</v>
      </c>
      <c r="AN102" s="136" t="str">
        <f t="shared" si="38"/>
        <v/>
      </c>
      <c r="AO102" s="136" t="str">
        <f t="shared" si="39"/>
        <v/>
      </c>
      <c r="AP102" s="137" t="str">
        <f t="shared" si="40"/>
        <v>ASOK</v>
      </c>
      <c r="AQ102" s="137" t="str">
        <f t="shared" si="41"/>
        <v/>
      </c>
      <c r="AR102" s="137" t="str">
        <f t="shared" si="54"/>
        <v/>
      </c>
      <c r="AS102" s="138" t="str">
        <f t="shared" si="42"/>
        <v>ASOK</v>
      </c>
      <c r="AT102" s="138" t="str">
        <f t="shared" si="43"/>
        <v/>
      </c>
      <c r="AU102" s="138" t="str">
        <f t="shared" si="44"/>
        <v/>
      </c>
      <c r="AV102" s="137" t="str">
        <f t="shared" si="45"/>
        <v>ASOK</v>
      </c>
      <c r="AW102" s="137" t="str">
        <f t="shared" si="46"/>
        <v/>
      </c>
      <c r="AX102" s="137" t="str">
        <f t="shared" si="47"/>
        <v/>
      </c>
      <c r="AY102" s="138" t="str">
        <f t="shared" si="48"/>
        <v>ASOK</v>
      </c>
      <c r="AZ102" s="138" t="str">
        <f t="shared" si="49"/>
        <v/>
      </c>
      <c r="BA102" s="139" t="str">
        <f t="shared" si="50"/>
        <v/>
      </c>
      <c r="BB102" s="137" t="str">
        <f t="shared" si="51"/>
        <v xml:space="preserve"> </v>
      </c>
      <c r="BC102" s="137" t="str">
        <f t="shared" si="52"/>
        <v/>
      </c>
      <c r="BD102" s="137" t="str">
        <f t="shared" si="53"/>
        <v/>
      </c>
      <c r="BE102" s="138"/>
      <c r="BF102" s="138"/>
      <c r="BG102" s="138"/>
    </row>
    <row r="103" spans="1:166" s="140" customFormat="1" ht="20.100000000000001" customHeight="1">
      <c r="A103" s="116" t="s">
        <v>23</v>
      </c>
      <c r="B103" s="186"/>
      <c r="C103" s="195" t="str">
        <f>IF(B103&lt;&gt;"",VLOOKUP(B103,Clients!A:B,2,FALSE),"")</f>
        <v/>
      </c>
      <c r="D103" s="169"/>
      <c r="E103" s="201" t="s">
        <v>19</v>
      </c>
      <c r="F103" s="149"/>
      <c r="G103" s="117"/>
      <c r="H103" s="118"/>
      <c r="I103" s="119"/>
      <c r="J103" s="120"/>
      <c r="K103" s="116"/>
      <c r="L103" s="121"/>
      <c r="M103" s="156"/>
      <c r="N103" s="124"/>
      <c r="O103" s="124" t="s">
        <v>48</v>
      </c>
      <c r="P103" s="125" t="str">
        <f t="shared" si="36"/>
        <v>X</v>
      </c>
      <c r="Q103" s="126">
        <v>0.33333333333333331</v>
      </c>
      <c r="R103" s="127"/>
      <c r="S103" s="130"/>
      <c r="T103" s="126">
        <v>0.33333333333333331</v>
      </c>
      <c r="U103" s="129"/>
      <c r="V103" s="130"/>
      <c r="W103" s="131">
        <v>0.33333333333333331</v>
      </c>
      <c r="X103" s="129"/>
      <c r="Y103" s="130"/>
      <c r="Z103" s="132">
        <v>0.33333333333333331</v>
      </c>
      <c r="AA103" s="127"/>
      <c r="AB103" s="130"/>
      <c r="AC103" s="134"/>
      <c r="AD103" s="127"/>
      <c r="AE103" s="130"/>
      <c r="AF103" s="134"/>
      <c r="AG103" s="127"/>
      <c r="AH103" s="130"/>
      <c r="AI103" s="167"/>
      <c r="AJ103" s="168"/>
      <c r="AK103" s="130"/>
      <c r="AL103" s="135"/>
      <c r="AM103" s="136" t="str">
        <f t="shared" si="37"/>
        <v>ASOK</v>
      </c>
      <c r="AN103" s="136" t="str">
        <f t="shared" si="38"/>
        <v/>
      </c>
      <c r="AO103" s="136" t="str">
        <f t="shared" si="39"/>
        <v/>
      </c>
      <c r="AP103" s="137" t="str">
        <f t="shared" si="40"/>
        <v>ASOK</v>
      </c>
      <c r="AQ103" s="137" t="str">
        <f t="shared" si="41"/>
        <v/>
      </c>
      <c r="AR103" s="137" t="str">
        <f t="shared" si="54"/>
        <v/>
      </c>
      <c r="AS103" s="138" t="str">
        <f t="shared" si="42"/>
        <v>ASOK</v>
      </c>
      <c r="AT103" s="138" t="str">
        <f t="shared" si="43"/>
        <v/>
      </c>
      <c r="AU103" s="138" t="str">
        <f t="shared" si="44"/>
        <v/>
      </c>
      <c r="AV103" s="137" t="str">
        <f t="shared" si="45"/>
        <v>ASOK</v>
      </c>
      <c r="AW103" s="137" t="str">
        <f t="shared" si="46"/>
        <v/>
      </c>
      <c r="AX103" s="137" t="str">
        <f t="shared" si="47"/>
        <v/>
      </c>
      <c r="AY103" s="138" t="str">
        <f t="shared" si="48"/>
        <v xml:space="preserve"> </v>
      </c>
      <c r="AZ103" s="138" t="str">
        <f t="shared" si="49"/>
        <v/>
      </c>
      <c r="BA103" s="139" t="str">
        <f t="shared" si="50"/>
        <v/>
      </c>
      <c r="BB103" s="137" t="str">
        <f t="shared" si="51"/>
        <v xml:space="preserve"> </v>
      </c>
      <c r="BC103" s="137" t="str">
        <f t="shared" si="52"/>
        <v/>
      </c>
      <c r="BD103" s="137" t="str">
        <f t="shared" si="53"/>
        <v/>
      </c>
      <c r="BE103" s="138"/>
      <c r="BF103" s="138"/>
      <c r="BG103" s="138"/>
    </row>
    <row r="104" spans="1:166" s="140" customFormat="1" ht="20.100000000000001" customHeight="1">
      <c r="A104" s="116" t="s">
        <v>23</v>
      </c>
      <c r="B104" s="186"/>
      <c r="C104" s="195" t="str">
        <f>IF(B104&lt;&gt;"",VLOOKUP(B104,Clients!A:B,2,FALSE),"")</f>
        <v/>
      </c>
      <c r="D104" s="169"/>
      <c r="E104" s="201" t="s">
        <v>19</v>
      </c>
      <c r="F104" s="149"/>
      <c r="G104" s="117"/>
      <c r="H104" s="118"/>
      <c r="I104" s="119"/>
      <c r="J104" s="120"/>
      <c r="K104" s="116"/>
      <c r="L104" s="121"/>
      <c r="M104" s="156"/>
      <c r="N104" s="124"/>
      <c r="O104" s="124" t="s">
        <v>48</v>
      </c>
      <c r="P104" s="125" t="str">
        <f t="shared" si="36"/>
        <v>X</v>
      </c>
      <c r="Q104" s="126">
        <v>0.33333333333333331</v>
      </c>
      <c r="R104" s="127"/>
      <c r="S104" s="130"/>
      <c r="T104" s="126"/>
      <c r="U104" s="129"/>
      <c r="V104" s="130"/>
      <c r="W104" s="131"/>
      <c r="X104" s="129"/>
      <c r="Y104" s="130"/>
      <c r="Z104" s="132">
        <v>0.33333333333333331</v>
      </c>
      <c r="AA104" s="127"/>
      <c r="AB104" s="130"/>
      <c r="AC104" s="134">
        <v>0.33333333333333331</v>
      </c>
      <c r="AD104" s="127"/>
      <c r="AE104" s="130"/>
      <c r="AF104" s="134"/>
      <c r="AG104" s="127"/>
      <c r="AH104" s="130"/>
      <c r="AI104" s="167"/>
      <c r="AJ104" s="168"/>
      <c r="AK104" s="130"/>
      <c r="AL104" s="135"/>
      <c r="AM104" s="136" t="str">
        <f t="shared" si="37"/>
        <v>ASOK</v>
      </c>
      <c r="AN104" s="136" t="str">
        <f t="shared" si="38"/>
        <v/>
      </c>
      <c r="AO104" s="136" t="str">
        <f t="shared" si="39"/>
        <v/>
      </c>
      <c r="AP104" s="137" t="str">
        <f t="shared" si="40"/>
        <v xml:space="preserve"> </v>
      </c>
      <c r="AQ104" s="137" t="str">
        <f t="shared" si="41"/>
        <v/>
      </c>
      <c r="AR104" s="137" t="str">
        <f t="shared" si="54"/>
        <v/>
      </c>
      <c r="AS104" s="138" t="str">
        <f t="shared" si="42"/>
        <v xml:space="preserve"> </v>
      </c>
      <c r="AT104" s="138" t="str">
        <f t="shared" si="43"/>
        <v/>
      </c>
      <c r="AU104" s="138" t="str">
        <f t="shared" si="44"/>
        <v/>
      </c>
      <c r="AV104" s="137" t="str">
        <f t="shared" si="45"/>
        <v>ASOK</v>
      </c>
      <c r="AW104" s="137" t="str">
        <f t="shared" si="46"/>
        <v/>
      </c>
      <c r="AX104" s="137" t="str">
        <f t="shared" si="47"/>
        <v/>
      </c>
      <c r="AY104" s="138" t="str">
        <f t="shared" si="48"/>
        <v>ASOK</v>
      </c>
      <c r="AZ104" s="138" t="str">
        <f t="shared" si="49"/>
        <v/>
      </c>
      <c r="BA104" s="139" t="str">
        <f t="shared" si="50"/>
        <v/>
      </c>
      <c r="BB104" s="137" t="str">
        <f t="shared" si="51"/>
        <v xml:space="preserve"> </v>
      </c>
      <c r="BC104" s="137" t="str">
        <f t="shared" si="52"/>
        <v/>
      </c>
      <c r="BD104" s="137" t="str">
        <f t="shared" si="53"/>
        <v/>
      </c>
      <c r="BE104" s="138"/>
      <c r="BF104" s="138"/>
      <c r="BG104" s="138"/>
    </row>
    <row r="105" spans="1:166" s="140" customFormat="1" ht="20.100000000000001" customHeight="1">
      <c r="A105" s="116" t="s">
        <v>23</v>
      </c>
      <c r="B105" s="186"/>
      <c r="C105" s="195" t="str">
        <f>IF(B105&lt;&gt;"",VLOOKUP(B105,Clients!A:B,2,FALSE),"")</f>
        <v/>
      </c>
      <c r="D105" s="169"/>
      <c r="E105" s="201" t="s">
        <v>19</v>
      </c>
      <c r="F105" s="149"/>
      <c r="G105" s="117"/>
      <c r="H105" s="118"/>
      <c r="I105" s="119"/>
      <c r="J105" s="120"/>
      <c r="K105" s="116"/>
      <c r="L105" s="121"/>
      <c r="M105" s="156"/>
      <c r="N105" s="124" t="s">
        <v>48</v>
      </c>
      <c r="O105" s="124" t="s">
        <v>48</v>
      </c>
      <c r="P105" s="125" t="str">
        <f t="shared" ref="P105:P136" si="55">IF(COUNTA(R105,U105,X105,AA105,AD105,AG105,AJ105)=0,"X",COUNTIF(Q105:AK105,"c"))</f>
        <v>X</v>
      </c>
      <c r="Q105" s="126">
        <v>0.33333333333333331</v>
      </c>
      <c r="R105" s="127"/>
      <c r="S105" s="130"/>
      <c r="T105" s="126">
        <v>0.33333333333333331</v>
      </c>
      <c r="U105" s="129"/>
      <c r="V105" s="130"/>
      <c r="W105" s="131"/>
      <c r="X105" s="129"/>
      <c r="Y105" s="130"/>
      <c r="Z105" s="132">
        <v>0.33333333333333331</v>
      </c>
      <c r="AA105" s="127"/>
      <c r="AB105" s="130"/>
      <c r="AC105" s="133">
        <v>0.33333333333333331</v>
      </c>
      <c r="AD105" s="127"/>
      <c r="AE105" s="130"/>
      <c r="AF105" s="134"/>
      <c r="AG105" s="127"/>
      <c r="AH105" s="130"/>
      <c r="AI105" s="167"/>
      <c r="AJ105" s="168"/>
      <c r="AK105" s="130"/>
      <c r="AL105" s="135"/>
      <c r="AM105" s="136" t="str">
        <f t="shared" ref="AM105:AM136" si="56">IF(E105="ouvert",IF(AND($A105="AS",Q105&lt;&gt;0),"ASOK",IF(AND($A105="AE",Q105&lt;&gt;0),"AEOK",IF(AND($A105="FAX",Q105&lt;&gt;0),"FAXOK",IF(AND($A105="mail",Q105&lt;&gt;0),"mailOK",IF(AND($A105="répondeur",Q105&lt;&gt;0),"répOK",""))))),"")</f>
        <v>ASOK</v>
      </c>
      <c r="AN105" s="136" t="str">
        <f t="shared" ref="AN105:AN136" si="57">IF(E105="ouvert",IF(R105&lt;&gt;0,1,""),"")</f>
        <v/>
      </c>
      <c r="AO105" s="136" t="str">
        <f t="shared" ref="AO105:AO136" si="58">IF(E105="ouvert",IF(R105="c",1,""),"")</f>
        <v/>
      </c>
      <c r="AP105" s="137" t="str">
        <f t="shared" ref="AP105:AP136" si="59">IF(E105="ouvert",IF(AND($A105="AS",T105&lt;&gt;0),"ASOK",IF(AND($A105="AE",T105&lt;&gt;0),"AEOK",IF(AND($A105="FAX",T105&lt;&gt;0),"FAXOK",IF(AND($A105="mail",T105&lt;&gt;0),"mailOK",IF(AND($A105="répondeur",T105&lt;&gt;0),"répOK"," "))))),"")</f>
        <v>ASOK</v>
      </c>
      <c r="AQ105" s="137" t="str">
        <f t="shared" ref="AQ105:AQ136" si="60">IF(E105="ouvert",IF(U105&lt;&gt;0,1,""),"")</f>
        <v/>
      </c>
      <c r="AR105" s="137" t="str">
        <f t="shared" si="54"/>
        <v/>
      </c>
      <c r="AS105" s="138" t="str">
        <f t="shared" ref="AS105:AS136" si="61">IF(E105="ouvert",IF(AND($A105="AS",W105&lt;&gt;0),"ASOK",IF(AND($A105="AE",W105&lt;&gt;0),"AEOK",IF(AND($A105="FAX",W105&lt;&gt;0),"FAXOK",IF(AND($A105="mail",W105&lt;&gt;0),"mailOK",IF(AND($A105="répondeur",W105&lt;&gt;0),"répOK"," "))))),"")</f>
        <v xml:space="preserve"> </v>
      </c>
      <c r="AT105" s="138" t="str">
        <f t="shared" ref="AT105:AT136" si="62">IF(E105="ouvert",IF(X105&lt;&gt;0,1,""),"")</f>
        <v/>
      </c>
      <c r="AU105" s="138" t="str">
        <f t="shared" ref="AU105:AU136" si="63">IF(E105="ouvert",IF(X105="c",1,""),"")</f>
        <v/>
      </c>
      <c r="AV105" s="137" t="str">
        <f t="shared" ref="AV105:AV136" si="64">IF(E105="ouvert",IF(AND($A105="AS",Z105&lt;&gt;0),"ASOK",IF(AND($A105="AE",Z105&lt;&gt;0),"AEOK",IF(AND($A105="FAX",Z105&lt;&gt;0),"FAXOK",IF(AND($A105="mail",Z105&lt;&gt;0),"mailOK",IF(AND($A105="répondeur",Z105&lt;&gt;0),"répOK"," "))))),"")</f>
        <v>ASOK</v>
      </c>
      <c r="AW105" s="137" t="str">
        <f t="shared" ref="AW105:AW136" si="65">IF(E105="ouvert",IF(AA105&lt;&gt;0,1,""),"")</f>
        <v/>
      </c>
      <c r="AX105" s="137" t="str">
        <f t="shared" ref="AX105:AX136" si="66">IF(E105="ouvert",IF(AA105="c",1,""),"")</f>
        <v/>
      </c>
      <c r="AY105" s="138" t="str">
        <f t="shared" ref="AY105:AY136" si="67">IF(E105="ouvert",IF(AND($A105="AS",AC105&lt;&gt;0),"ASOK",IF(AND($A105="AE",AC105&lt;&gt;0),"AEOK",IF(AND($A105="FAX",AC105&lt;&gt;0),"FAXOK",IF(AND($A105="mail",AC105&lt;&gt;0),"mailOK",IF(AND($A105="répondeur",AC105&lt;&gt;0),"répOK"," "))))),"")</f>
        <v>ASOK</v>
      </c>
      <c r="AZ105" s="138" t="str">
        <f t="shared" ref="AZ105:AZ136" si="68">IF(E105="ouvert",IF(AD105&lt;&gt;0,1,""),"")</f>
        <v/>
      </c>
      <c r="BA105" s="139" t="str">
        <f t="shared" ref="BA105:BA136" si="69">IF(E105="ouvert",IF(AD105="c",1,""),"")</f>
        <v/>
      </c>
      <c r="BB105" s="137" t="str">
        <f t="shared" si="51"/>
        <v xml:space="preserve"> </v>
      </c>
      <c r="BC105" s="137" t="str">
        <f t="shared" si="52"/>
        <v/>
      </c>
      <c r="BD105" s="137" t="str">
        <f t="shared" si="53"/>
        <v/>
      </c>
      <c r="BE105" s="138"/>
      <c r="BF105" s="138"/>
      <c r="BG105" s="138"/>
    </row>
    <row r="106" spans="1:166" s="140" customFormat="1" ht="20.100000000000001" customHeight="1">
      <c r="A106" s="116" t="s">
        <v>23</v>
      </c>
      <c r="B106" s="186"/>
      <c r="C106" s="195" t="str">
        <f>IF(B106&lt;&gt;"",VLOOKUP(B106,Clients!A:B,2,FALSE),"")</f>
        <v/>
      </c>
      <c r="D106" s="169"/>
      <c r="E106" s="201" t="s">
        <v>19</v>
      </c>
      <c r="F106" s="149"/>
      <c r="G106" s="117"/>
      <c r="H106" s="118"/>
      <c r="I106" s="119"/>
      <c r="J106" s="120"/>
      <c r="K106" s="181"/>
      <c r="L106" s="121"/>
      <c r="M106" s="156"/>
      <c r="N106" s="124"/>
      <c r="O106" s="124" t="s">
        <v>48</v>
      </c>
      <c r="P106" s="125" t="str">
        <f t="shared" si="55"/>
        <v>X</v>
      </c>
      <c r="Q106" s="126">
        <v>0.33333333333333331</v>
      </c>
      <c r="R106" s="127"/>
      <c r="S106" s="130"/>
      <c r="T106" s="126"/>
      <c r="U106" s="129"/>
      <c r="V106" s="130"/>
      <c r="W106" s="131"/>
      <c r="X106" s="129"/>
      <c r="Y106" s="130"/>
      <c r="Z106" s="132"/>
      <c r="AA106" s="127"/>
      <c r="AB106" s="130"/>
      <c r="AC106" s="134"/>
      <c r="AD106" s="127"/>
      <c r="AE106" s="130"/>
      <c r="AF106" s="134"/>
      <c r="AG106" s="127"/>
      <c r="AH106" s="130"/>
      <c r="AI106" s="167"/>
      <c r="AJ106" s="168"/>
      <c r="AK106" s="130"/>
      <c r="AL106" s="135"/>
      <c r="AM106" s="136" t="str">
        <f t="shared" si="56"/>
        <v>ASOK</v>
      </c>
      <c r="AN106" s="136" t="str">
        <f t="shared" si="57"/>
        <v/>
      </c>
      <c r="AO106" s="136" t="str">
        <f t="shared" si="58"/>
        <v/>
      </c>
      <c r="AP106" s="137" t="str">
        <f t="shared" si="59"/>
        <v xml:space="preserve"> </v>
      </c>
      <c r="AQ106" s="137" t="str">
        <f t="shared" si="60"/>
        <v/>
      </c>
      <c r="AR106" s="137" t="str">
        <f t="shared" si="54"/>
        <v/>
      </c>
      <c r="AS106" s="138" t="str">
        <f t="shared" si="61"/>
        <v xml:space="preserve"> </v>
      </c>
      <c r="AT106" s="138" t="str">
        <f t="shared" si="62"/>
        <v/>
      </c>
      <c r="AU106" s="138" t="str">
        <f t="shared" si="63"/>
        <v/>
      </c>
      <c r="AV106" s="137" t="str">
        <f t="shared" si="64"/>
        <v xml:space="preserve"> </v>
      </c>
      <c r="AW106" s="137" t="str">
        <f t="shared" si="65"/>
        <v/>
      </c>
      <c r="AX106" s="137" t="str">
        <f t="shared" si="66"/>
        <v/>
      </c>
      <c r="AY106" s="138" t="str">
        <f t="shared" si="67"/>
        <v xml:space="preserve"> </v>
      </c>
      <c r="AZ106" s="138" t="str">
        <f t="shared" si="68"/>
        <v/>
      </c>
      <c r="BA106" s="139" t="str">
        <f t="shared" si="69"/>
        <v/>
      </c>
      <c r="BB106" s="137" t="str">
        <f t="shared" si="51"/>
        <v xml:space="preserve"> </v>
      </c>
      <c r="BC106" s="137" t="str">
        <f t="shared" si="52"/>
        <v/>
      </c>
      <c r="BD106" s="137" t="str">
        <f t="shared" si="53"/>
        <v/>
      </c>
      <c r="BE106" s="138"/>
      <c r="BF106" s="138"/>
      <c r="BG106" s="138"/>
    </row>
    <row r="107" spans="1:166" s="140" customFormat="1" ht="20.100000000000001" customHeight="1">
      <c r="A107" s="116" t="s">
        <v>23</v>
      </c>
      <c r="B107" s="186"/>
      <c r="C107" s="195" t="str">
        <f>IF(B107&lt;&gt;"",VLOOKUP(B107,Clients!A:B,2,FALSE),"")</f>
        <v/>
      </c>
      <c r="D107" s="169"/>
      <c r="E107" s="201" t="s">
        <v>19</v>
      </c>
      <c r="F107" s="184"/>
      <c r="G107" s="117"/>
      <c r="H107" s="118"/>
      <c r="I107" s="119"/>
      <c r="J107" s="120"/>
      <c r="K107" s="116"/>
      <c r="L107" s="121"/>
      <c r="M107" s="185"/>
      <c r="N107" s="124" t="s">
        <v>48</v>
      </c>
      <c r="O107" s="124" t="s">
        <v>48</v>
      </c>
      <c r="P107" s="125" t="str">
        <f t="shared" si="55"/>
        <v>X</v>
      </c>
      <c r="Q107" s="126">
        <v>0.33333333333333331</v>
      </c>
      <c r="R107" s="127"/>
      <c r="S107" s="130"/>
      <c r="T107" s="126"/>
      <c r="U107" s="129"/>
      <c r="V107" s="130"/>
      <c r="W107" s="131"/>
      <c r="X107" s="129"/>
      <c r="Y107" s="130"/>
      <c r="Z107" s="180"/>
      <c r="AA107" s="127"/>
      <c r="AB107" s="130"/>
      <c r="AC107" s="134">
        <v>0.33333333333333331</v>
      </c>
      <c r="AD107" s="127"/>
      <c r="AE107" s="130"/>
      <c r="AF107" s="134"/>
      <c r="AG107" s="127"/>
      <c r="AH107" s="130"/>
      <c r="AI107" s="174"/>
      <c r="AJ107" s="175"/>
      <c r="AK107" s="130"/>
      <c r="AL107" s="135"/>
      <c r="AM107" s="136" t="str">
        <f t="shared" si="56"/>
        <v>ASOK</v>
      </c>
      <c r="AN107" s="136" t="str">
        <f t="shared" si="57"/>
        <v/>
      </c>
      <c r="AO107" s="136" t="str">
        <f t="shared" si="58"/>
        <v/>
      </c>
      <c r="AP107" s="137" t="str">
        <f t="shared" si="59"/>
        <v xml:space="preserve"> </v>
      </c>
      <c r="AQ107" s="137" t="str">
        <f t="shared" si="60"/>
        <v/>
      </c>
      <c r="AR107" s="137" t="str">
        <f t="shared" si="54"/>
        <v/>
      </c>
      <c r="AS107" s="138" t="str">
        <f t="shared" si="61"/>
        <v xml:space="preserve"> </v>
      </c>
      <c r="AT107" s="138" t="str">
        <f t="shared" si="62"/>
        <v/>
      </c>
      <c r="AU107" s="138" t="str">
        <f t="shared" si="63"/>
        <v/>
      </c>
      <c r="AV107" s="137" t="str">
        <f t="shared" si="64"/>
        <v xml:space="preserve"> </v>
      </c>
      <c r="AW107" s="137" t="str">
        <f t="shared" si="65"/>
        <v/>
      </c>
      <c r="AX107" s="137" t="str">
        <f t="shared" si="66"/>
        <v/>
      </c>
      <c r="AY107" s="138" t="str">
        <f t="shared" si="67"/>
        <v>ASOK</v>
      </c>
      <c r="AZ107" s="138" t="str">
        <f t="shared" si="68"/>
        <v/>
      </c>
      <c r="BA107" s="139" t="str">
        <f t="shared" si="69"/>
        <v/>
      </c>
      <c r="BB107" s="137" t="str">
        <f t="shared" si="51"/>
        <v xml:space="preserve"> </v>
      </c>
      <c r="BC107" s="137" t="str">
        <f t="shared" si="52"/>
        <v/>
      </c>
      <c r="BD107" s="137" t="str">
        <f t="shared" si="53"/>
        <v/>
      </c>
      <c r="BE107" s="138"/>
      <c r="BF107" s="138"/>
      <c r="BG107" s="138"/>
      <c r="BH107" s="162"/>
      <c r="BI107" s="162"/>
      <c r="BJ107" s="162"/>
      <c r="BK107" s="162"/>
      <c r="BL107" s="162"/>
      <c r="BM107" s="162"/>
      <c r="BN107" s="162"/>
      <c r="BO107" s="162"/>
      <c r="BP107" s="162"/>
      <c r="BQ107" s="162"/>
      <c r="BR107" s="162"/>
      <c r="BS107" s="162"/>
      <c r="BT107" s="162"/>
      <c r="BU107" s="162"/>
      <c r="BV107" s="162"/>
      <c r="BW107" s="162"/>
      <c r="BX107" s="162"/>
      <c r="BY107" s="162"/>
      <c r="BZ107" s="162"/>
      <c r="CA107" s="162"/>
      <c r="CB107" s="162"/>
      <c r="CC107" s="162"/>
      <c r="CD107" s="162"/>
      <c r="CE107" s="162"/>
      <c r="CF107" s="162"/>
      <c r="CG107" s="162"/>
      <c r="CH107" s="162"/>
      <c r="CI107" s="162"/>
      <c r="CJ107" s="162"/>
      <c r="CK107" s="162"/>
      <c r="CL107" s="162"/>
      <c r="CM107" s="162"/>
      <c r="CN107" s="162"/>
      <c r="CO107" s="162"/>
      <c r="CP107" s="162"/>
      <c r="CQ107" s="162"/>
      <c r="CR107" s="162"/>
      <c r="CS107" s="162"/>
      <c r="CT107" s="162"/>
      <c r="CU107" s="162"/>
      <c r="CV107" s="162"/>
      <c r="CW107" s="162"/>
      <c r="CX107" s="162"/>
      <c r="CY107" s="162"/>
      <c r="CZ107" s="162"/>
      <c r="DA107" s="162"/>
      <c r="DB107" s="162"/>
      <c r="DC107" s="162"/>
      <c r="DD107" s="162"/>
      <c r="DE107" s="162"/>
      <c r="DF107" s="162"/>
      <c r="DG107" s="162"/>
      <c r="DH107" s="162"/>
      <c r="DI107" s="162"/>
      <c r="DJ107" s="162"/>
      <c r="DK107" s="162"/>
      <c r="DL107" s="162"/>
      <c r="DM107" s="162"/>
      <c r="DN107" s="162"/>
      <c r="DO107" s="162"/>
      <c r="DP107" s="162"/>
      <c r="DQ107" s="162"/>
      <c r="DR107" s="162"/>
      <c r="DS107" s="162"/>
      <c r="DT107" s="162"/>
      <c r="DU107" s="162"/>
      <c r="DV107" s="162"/>
      <c r="DW107" s="162"/>
      <c r="DX107" s="162"/>
      <c r="DY107" s="162"/>
      <c r="DZ107" s="162"/>
      <c r="EA107" s="162"/>
      <c r="EB107" s="162"/>
      <c r="EC107" s="162"/>
      <c r="ED107" s="162"/>
      <c r="EE107" s="162"/>
      <c r="EF107" s="162"/>
      <c r="EG107" s="162"/>
      <c r="EH107" s="162"/>
      <c r="EI107" s="162"/>
      <c r="EJ107" s="162"/>
      <c r="EK107" s="162"/>
      <c r="EL107" s="162"/>
      <c r="EM107" s="162"/>
      <c r="EN107" s="162"/>
      <c r="EO107" s="162"/>
      <c r="EP107" s="162"/>
      <c r="EQ107" s="162"/>
      <c r="ER107" s="162"/>
      <c r="ES107" s="162"/>
      <c r="ET107" s="162"/>
      <c r="EU107" s="162"/>
      <c r="EV107" s="162"/>
      <c r="EW107" s="162"/>
      <c r="EX107" s="162"/>
      <c r="EY107" s="162"/>
      <c r="EZ107" s="162"/>
      <c r="FA107" s="162"/>
      <c r="FB107" s="162"/>
      <c r="FC107" s="162"/>
      <c r="FD107" s="162"/>
      <c r="FE107" s="162"/>
      <c r="FF107" s="162"/>
      <c r="FG107" s="162"/>
      <c r="FH107" s="162"/>
      <c r="FI107" s="162"/>
      <c r="FJ107" s="162"/>
    </row>
    <row r="108" spans="1:166" s="140" customFormat="1" ht="20.100000000000001" customHeight="1">
      <c r="A108" s="116" t="s">
        <v>23</v>
      </c>
      <c r="B108" s="186"/>
      <c r="C108" s="195" t="str">
        <f>IF(B108&lt;&gt;"",VLOOKUP(B108,Clients!A:B,2,FALSE),"")</f>
        <v/>
      </c>
      <c r="D108" s="169"/>
      <c r="E108" s="201" t="s">
        <v>19</v>
      </c>
      <c r="F108" s="149"/>
      <c r="G108" s="117"/>
      <c r="H108" s="118"/>
      <c r="I108" s="119"/>
      <c r="J108" s="120"/>
      <c r="K108" s="116"/>
      <c r="L108" s="121"/>
      <c r="M108" s="156"/>
      <c r="N108" s="124"/>
      <c r="O108" s="124" t="s">
        <v>48</v>
      </c>
      <c r="P108" s="125" t="str">
        <f t="shared" si="55"/>
        <v>X</v>
      </c>
      <c r="Q108" s="126"/>
      <c r="R108" s="127"/>
      <c r="S108" s="130"/>
      <c r="T108" s="126">
        <v>0.33333333333333331</v>
      </c>
      <c r="U108" s="129"/>
      <c r="V108" s="130"/>
      <c r="W108" s="131">
        <v>0.33333333333333331</v>
      </c>
      <c r="X108" s="129"/>
      <c r="Y108" s="130"/>
      <c r="Z108" s="132">
        <v>0.33333333333333331</v>
      </c>
      <c r="AA108" s="127"/>
      <c r="AB108" s="130"/>
      <c r="AC108" s="134">
        <v>0.33333333333333331</v>
      </c>
      <c r="AD108" s="127"/>
      <c r="AE108" s="130"/>
      <c r="AF108" s="134"/>
      <c r="AG108" s="127"/>
      <c r="AH108" s="130"/>
      <c r="AI108" s="167"/>
      <c r="AJ108" s="168"/>
      <c r="AK108" s="130"/>
      <c r="AL108" s="135"/>
      <c r="AM108" s="136" t="str">
        <f t="shared" si="56"/>
        <v/>
      </c>
      <c r="AN108" s="136" t="str">
        <f t="shared" si="57"/>
        <v/>
      </c>
      <c r="AO108" s="136" t="str">
        <f t="shared" si="58"/>
        <v/>
      </c>
      <c r="AP108" s="137" t="str">
        <f t="shared" si="59"/>
        <v>ASOK</v>
      </c>
      <c r="AQ108" s="137" t="str">
        <f t="shared" si="60"/>
        <v/>
      </c>
      <c r="AR108" s="137" t="str">
        <f t="shared" si="54"/>
        <v/>
      </c>
      <c r="AS108" s="138" t="str">
        <f t="shared" si="61"/>
        <v>ASOK</v>
      </c>
      <c r="AT108" s="138" t="str">
        <f t="shared" si="62"/>
        <v/>
      </c>
      <c r="AU108" s="138" t="str">
        <f t="shared" si="63"/>
        <v/>
      </c>
      <c r="AV108" s="137" t="str">
        <f t="shared" si="64"/>
        <v>ASOK</v>
      </c>
      <c r="AW108" s="137" t="str">
        <f t="shared" si="65"/>
        <v/>
      </c>
      <c r="AX108" s="137" t="str">
        <f t="shared" si="66"/>
        <v/>
      </c>
      <c r="AY108" s="138" t="str">
        <f t="shared" si="67"/>
        <v>ASOK</v>
      </c>
      <c r="AZ108" s="138" t="str">
        <f t="shared" si="68"/>
        <v/>
      </c>
      <c r="BA108" s="139" t="str">
        <f t="shared" si="69"/>
        <v/>
      </c>
      <c r="BB108" s="137" t="str">
        <f t="shared" si="51"/>
        <v xml:space="preserve"> </v>
      </c>
      <c r="BC108" s="137" t="str">
        <f t="shared" si="52"/>
        <v/>
      </c>
      <c r="BD108" s="137" t="str">
        <f t="shared" si="53"/>
        <v/>
      </c>
      <c r="BE108" s="138"/>
      <c r="BF108" s="138"/>
      <c r="BG108" s="138"/>
    </row>
    <row r="109" spans="1:166" s="140" customFormat="1" ht="20.100000000000001" customHeight="1">
      <c r="A109" s="116" t="s">
        <v>23</v>
      </c>
      <c r="B109" s="186"/>
      <c r="C109" s="195" t="str">
        <f>IF(B109&lt;&gt;"",VLOOKUP(B109,Clients!A:B,2,FALSE),"")</f>
        <v/>
      </c>
      <c r="D109" s="169"/>
      <c r="E109" s="201" t="s">
        <v>19</v>
      </c>
      <c r="F109" s="149"/>
      <c r="G109" s="117"/>
      <c r="H109" s="118"/>
      <c r="I109" s="119"/>
      <c r="J109" s="120"/>
      <c r="K109" s="142"/>
      <c r="L109" s="121"/>
      <c r="M109" s="116"/>
      <c r="N109" s="124" t="s">
        <v>48</v>
      </c>
      <c r="O109" s="124" t="s">
        <v>48</v>
      </c>
      <c r="P109" s="125" t="str">
        <f t="shared" si="55"/>
        <v>X</v>
      </c>
      <c r="Q109" s="126"/>
      <c r="R109" s="127"/>
      <c r="S109" s="130"/>
      <c r="T109" s="126">
        <v>0.33333333333333331</v>
      </c>
      <c r="U109" s="129"/>
      <c r="V109" s="130"/>
      <c r="W109" s="131">
        <v>0.33333333333333331</v>
      </c>
      <c r="X109" s="129"/>
      <c r="Y109" s="130"/>
      <c r="Z109" s="126"/>
      <c r="AA109" s="127"/>
      <c r="AB109" s="130"/>
      <c r="AC109" s="154">
        <v>0.33333333333333331</v>
      </c>
      <c r="AD109" s="127"/>
      <c r="AE109" s="130"/>
      <c r="AF109" s="134"/>
      <c r="AG109" s="127"/>
      <c r="AH109" s="130"/>
      <c r="AI109" s="174"/>
      <c r="AJ109" s="175"/>
      <c r="AK109" s="130"/>
      <c r="AL109" s="135"/>
      <c r="AM109" s="136" t="str">
        <f t="shared" si="56"/>
        <v/>
      </c>
      <c r="AN109" s="136" t="str">
        <f t="shared" si="57"/>
        <v/>
      </c>
      <c r="AO109" s="136" t="str">
        <f t="shared" si="58"/>
        <v/>
      </c>
      <c r="AP109" s="137" t="str">
        <f t="shared" si="59"/>
        <v>ASOK</v>
      </c>
      <c r="AQ109" s="137" t="str">
        <f t="shared" si="60"/>
        <v/>
      </c>
      <c r="AR109" s="137" t="str">
        <f t="shared" si="54"/>
        <v/>
      </c>
      <c r="AS109" s="138" t="str">
        <f t="shared" si="61"/>
        <v>ASOK</v>
      </c>
      <c r="AT109" s="138" t="str">
        <f t="shared" si="62"/>
        <v/>
      </c>
      <c r="AU109" s="138" t="str">
        <f t="shared" si="63"/>
        <v/>
      </c>
      <c r="AV109" s="137" t="str">
        <f t="shared" si="64"/>
        <v xml:space="preserve"> </v>
      </c>
      <c r="AW109" s="137" t="str">
        <f t="shared" si="65"/>
        <v/>
      </c>
      <c r="AX109" s="137" t="str">
        <f t="shared" si="66"/>
        <v/>
      </c>
      <c r="AY109" s="138" t="str">
        <f t="shared" si="67"/>
        <v>ASOK</v>
      </c>
      <c r="AZ109" s="138" t="str">
        <f t="shared" si="68"/>
        <v/>
      </c>
      <c r="BA109" s="139" t="str">
        <f t="shared" si="69"/>
        <v/>
      </c>
      <c r="BB109" s="137" t="str">
        <f t="shared" si="51"/>
        <v xml:space="preserve"> </v>
      </c>
      <c r="BC109" s="137" t="str">
        <f t="shared" si="52"/>
        <v/>
      </c>
      <c r="BD109" s="137" t="str">
        <f t="shared" si="53"/>
        <v/>
      </c>
      <c r="BE109" s="145"/>
      <c r="BF109" s="145"/>
      <c r="BG109" s="145"/>
      <c r="BI109" s="145"/>
      <c r="BJ109" s="145"/>
      <c r="BK109" s="145"/>
      <c r="BL109" s="145"/>
      <c r="BM109" s="145"/>
      <c r="BN109" s="145"/>
      <c r="BO109" s="145"/>
      <c r="BP109" s="145"/>
      <c r="BQ109" s="145"/>
      <c r="BR109" s="145"/>
      <c r="BS109" s="145"/>
      <c r="BT109" s="145"/>
      <c r="BU109" s="145"/>
      <c r="BV109" s="145"/>
      <c r="BW109" s="145"/>
      <c r="BX109" s="145"/>
      <c r="BY109" s="145"/>
      <c r="BZ109" s="145"/>
      <c r="CA109" s="145"/>
      <c r="CB109" s="145"/>
      <c r="CC109" s="145"/>
      <c r="CD109" s="145"/>
      <c r="CE109" s="145"/>
      <c r="CF109" s="145"/>
      <c r="CG109" s="145"/>
      <c r="CH109" s="145"/>
      <c r="CI109" s="145"/>
      <c r="CJ109" s="145"/>
      <c r="CK109" s="145"/>
      <c r="CL109" s="145"/>
      <c r="CM109" s="145"/>
      <c r="CN109" s="145"/>
      <c r="CO109" s="145"/>
      <c r="CP109" s="145"/>
      <c r="CQ109" s="145"/>
      <c r="CR109" s="145"/>
      <c r="CS109" s="145"/>
      <c r="CT109" s="145"/>
      <c r="CU109" s="145"/>
      <c r="CV109" s="145"/>
      <c r="CW109" s="145"/>
      <c r="CX109" s="145"/>
      <c r="CY109" s="145"/>
      <c r="CZ109" s="145"/>
      <c r="DA109" s="145"/>
      <c r="DB109" s="145"/>
      <c r="DC109" s="145"/>
      <c r="DD109" s="145"/>
      <c r="DE109" s="145"/>
      <c r="DF109" s="145"/>
      <c r="DG109" s="145"/>
      <c r="DH109" s="145"/>
      <c r="DI109" s="145"/>
      <c r="DJ109" s="145"/>
      <c r="DK109" s="145"/>
      <c r="DL109" s="145"/>
      <c r="DM109" s="145"/>
      <c r="DN109" s="145"/>
      <c r="DO109" s="145"/>
      <c r="DP109" s="145"/>
      <c r="DQ109" s="145"/>
      <c r="DR109" s="145"/>
      <c r="DS109" s="145"/>
      <c r="DT109" s="145"/>
      <c r="DU109" s="145"/>
      <c r="DV109" s="145"/>
      <c r="DW109" s="145"/>
      <c r="DX109" s="145"/>
      <c r="DY109" s="145"/>
      <c r="DZ109" s="145"/>
      <c r="EA109" s="145"/>
      <c r="EB109" s="145"/>
      <c r="EC109" s="145"/>
      <c r="ED109" s="145"/>
      <c r="EE109" s="145"/>
      <c r="EF109" s="145"/>
      <c r="EG109" s="145"/>
      <c r="EH109" s="145"/>
      <c r="EI109" s="145"/>
      <c r="EJ109" s="145"/>
      <c r="EK109" s="145"/>
      <c r="EL109" s="145"/>
      <c r="EM109" s="145"/>
      <c r="EN109" s="145"/>
      <c r="EO109" s="145"/>
      <c r="EP109" s="145"/>
      <c r="EQ109" s="145"/>
      <c r="ER109" s="145"/>
      <c r="ES109" s="145"/>
      <c r="ET109" s="145"/>
      <c r="EU109" s="145"/>
      <c r="EV109" s="145"/>
      <c r="EW109" s="145"/>
      <c r="EX109" s="145"/>
      <c r="EY109" s="145"/>
      <c r="EZ109" s="145"/>
      <c r="FA109" s="145"/>
      <c r="FB109" s="145"/>
      <c r="FC109" s="145"/>
      <c r="FD109" s="145"/>
      <c r="FE109" s="145"/>
      <c r="FF109" s="145"/>
      <c r="FG109" s="145"/>
      <c r="FH109" s="145"/>
      <c r="FI109" s="145"/>
      <c r="FJ109" s="145"/>
    </row>
    <row r="110" spans="1:166" s="140" customFormat="1" ht="20.100000000000001" customHeight="1">
      <c r="A110" s="116" t="s">
        <v>23</v>
      </c>
      <c r="B110" s="186"/>
      <c r="C110" s="195" t="str">
        <f>IF(B110&lt;&gt;"",VLOOKUP(B110,Clients!A:B,2,FALSE),"")</f>
        <v/>
      </c>
      <c r="D110" s="169"/>
      <c r="E110" s="201" t="s">
        <v>19</v>
      </c>
      <c r="F110" s="149"/>
      <c r="G110" s="117"/>
      <c r="H110" s="118"/>
      <c r="I110" s="119"/>
      <c r="J110" s="120"/>
      <c r="K110" s="116"/>
      <c r="L110" s="121"/>
      <c r="M110" s="156"/>
      <c r="N110" s="124"/>
      <c r="O110" s="124" t="s">
        <v>48</v>
      </c>
      <c r="P110" s="125" t="str">
        <f t="shared" si="55"/>
        <v>X</v>
      </c>
      <c r="Q110" s="126"/>
      <c r="R110" s="127"/>
      <c r="S110" s="130"/>
      <c r="T110" s="126">
        <v>0.33333333333333331</v>
      </c>
      <c r="U110" s="129"/>
      <c r="V110" s="130"/>
      <c r="W110" s="131"/>
      <c r="X110" s="129"/>
      <c r="Y110" s="130"/>
      <c r="Z110" s="132"/>
      <c r="AA110" s="127"/>
      <c r="AB110" s="130"/>
      <c r="AC110" s="134">
        <v>0.33333333333333331</v>
      </c>
      <c r="AD110" s="127"/>
      <c r="AE110" s="130"/>
      <c r="AF110" s="134"/>
      <c r="AG110" s="127"/>
      <c r="AH110" s="130"/>
      <c r="AI110" s="167"/>
      <c r="AJ110" s="168"/>
      <c r="AK110" s="130"/>
      <c r="AL110" s="135"/>
      <c r="AM110" s="136" t="str">
        <f t="shared" si="56"/>
        <v/>
      </c>
      <c r="AN110" s="136" t="str">
        <f t="shared" si="57"/>
        <v/>
      </c>
      <c r="AO110" s="136" t="str">
        <f t="shared" si="58"/>
        <v/>
      </c>
      <c r="AP110" s="137" t="str">
        <f t="shared" si="59"/>
        <v>ASOK</v>
      </c>
      <c r="AQ110" s="137" t="str">
        <f t="shared" si="60"/>
        <v/>
      </c>
      <c r="AR110" s="137" t="str">
        <f t="shared" si="54"/>
        <v/>
      </c>
      <c r="AS110" s="138" t="str">
        <f t="shared" si="61"/>
        <v xml:space="preserve"> </v>
      </c>
      <c r="AT110" s="138" t="str">
        <f t="shared" si="62"/>
        <v/>
      </c>
      <c r="AU110" s="138" t="str">
        <f t="shared" si="63"/>
        <v/>
      </c>
      <c r="AV110" s="137" t="str">
        <f t="shared" si="64"/>
        <v xml:space="preserve"> </v>
      </c>
      <c r="AW110" s="137" t="str">
        <f t="shared" si="65"/>
        <v/>
      </c>
      <c r="AX110" s="137" t="str">
        <f t="shared" si="66"/>
        <v/>
      </c>
      <c r="AY110" s="138" t="str">
        <f t="shared" si="67"/>
        <v>ASOK</v>
      </c>
      <c r="AZ110" s="138" t="str">
        <f t="shared" si="68"/>
        <v/>
      </c>
      <c r="BA110" s="139" t="str">
        <f t="shared" si="69"/>
        <v/>
      </c>
      <c r="BB110" s="137" t="str">
        <f t="shared" si="51"/>
        <v xml:space="preserve"> </v>
      </c>
      <c r="BC110" s="137" t="str">
        <f t="shared" si="52"/>
        <v/>
      </c>
      <c r="BD110" s="137" t="str">
        <f t="shared" si="53"/>
        <v/>
      </c>
      <c r="BE110" s="138"/>
      <c r="BF110" s="138"/>
      <c r="BG110" s="138"/>
    </row>
    <row r="111" spans="1:166" s="140" customFormat="1" ht="20.100000000000001" customHeight="1">
      <c r="A111" s="116" t="s">
        <v>23</v>
      </c>
      <c r="B111" s="186"/>
      <c r="C111" s="195" t="str">
        <f>IF(B111&lt;&gt;"",VLOOKUP(B111,Clients!A:B,2,FALSE),"")</f>
        <v/>
      </c>
      <c r="D111" s="169"/>
      <c r="E111" s="201" t="s">
        <v>19</v>
      </c>
      <c r="F111" s="149"/>
      <c r="G111" s="117"/>
      <c r="H111" s="118"/>
      <c r="I111" s="119"/>
      <c r="J111" s="120"/>
      <c r="K111" s="116"/>
      <c r="L111" s="121"/>
      <c r="M111" s="156"/>
      <c r="N111" s="124"/>
      <c r="O111" s="124" t="s">
        <v>48</v>
      </c>
      <c r="P111" s="125" t="str">
        <f t="shared" si="55"/>
        <v>X</v>
      </c>
      <c r="Q111" s="126"/>
      <c r="R111" s="127"/>
      <c r="S111" s="130"/>
      <c r="T111" s="126">
        <v>0.33333333333333331</v>
      </c>
      <c r="U111" s="129"/>
      <c r="V111" s="130"/>
      <c r="W111" s="131"/>
      <c r="X111" s="129"/>
      <c r="Y111" s="130"/>
      <c r="Z111" s="132"/>
      <c r="AA111" s="127"/>
      <c r="AB111" s="130"/>
      <c r="AC111" s="133">
        <v>0.33333333333333331</v>
      </c>
      <c r="AD111" s="127"/>
      <c r="AE111" s="130"/>
      <c r="AF111" s="134"/>
      <c r="AG111" s="127"/>
      <c r="AH111" s="130"/>
      <c r="AI111" s="167"/>
      <c r="AJ111" s="168"/>
      <c r="AK111" s="130"/>
      <c r="AL111" s="135"/>
      <c r="AM111" s="136" t="str">
        <f t="shared" si="56"/>
        <v/>
      </c>
      <c r="AN111" s="136" t="str">
        <f t="shared" si="57"/>
        <v/>
      </c>
      <c r="AO111" s="136" t="str">
        <f t="shared" si="58"/>
        <v/>
      </c>
      <c r="AP111" s="137" t="str">
        <f t="shared" si="59"/>
        <v>ASOK</v>
      </c>
      <c r="AQ111" s="137" t="str">
        <f t="shared" si="60"/>
        <v/>
      </c>
      <c r="AR111" s="137" t="str">
        <f t="shared" si="54"/>
        <v/>
      </c>
      <c r="AS111" s="138" t="str">
        <f t="shared" si="61"/>
        <v xml:space="preserve"> </v>
      </c>
      <c r="AT111" s="138" t="str">
        <f t="shared" si="62"/>
        <v/>
      </c>
      <c r="AU111" s="138" t="str">
        <f t="shared" si="63"/>
        <v/>
      </c>
      <c r="AV111" s="137" t="str">
        <f t="shared" si="64"/>
        <v xml:space="preserve"> </v>
      </c>
      <c r="AW111" s="137" t="str">
        <f t="shared" si="65"/>
        <v/>
      </c>
      <c r="AX111" s="137" t="str">
        <f t="shared" si="66"/>
        <v/>
      </c>
      <c r="AY111" s="138" t="str">
        <f t="shared" si="67"/>
        <v>ASOK</v>
      </c>
      <c r="AZ111" s="138" t="str">
        <f t="shared" si="68"/>
        <v/>
      </c>
      <c r="BA111" s="139" t="str">
        <f t="shared" si="69"/>
        <v/>
      </c>
      <c r="BB111" s="137" t="str">
        <f t="shared" si="51"/>
        <v xml:space="preserve"> </v>
      </c>
      <c r="BC111" s="137" t="str">
        <f t="shared" si="52"/>
        <v/>
      </c>
      <c r="BD111" s="137" t="str">
        <f t="shared" si="53"/>
        <v/>
      </c>
      <c r="BE111" s="138"/>
      <c r="BF111" s="138"/>
      <c r="BG111" s="138"/>
    </row>
    <row r="112" spans="1:166" s="140" customFormat="1" ht="20.100000000000001" customHeight="1">
      <c r="A112" s="116" t="s">
        <v>23</v>
      </c>
      <c r="B112" s="186"/>
      <c r="C112" s="195" t="str">
        <f>IF(B112&lt;&gt;"",VLOOKUP(B112,Clients!A:B,2,FALSE),"")</f>
        <v/>
      </c>
      <c r="D112" s="169"/>
      <c r="E112" s="201" t="s">
        <v>19</v>
      </c>
      <c r="F112" s="149"/>
      <c r="G112" s="117"/>
      <c r="H112" s="118"/>
      <c r="I112" s="119"/>
      <c r="J112" s="120"/>
      <c r="K112" s="116"/>
      <c r="L112" s="121"/>
      <c r="M112" s="156"/>
      <c r="N112" s="124"/>
      <c r="O112" s="124" t="s">
        <v>48</v>
      </c>
      <c r="P112" s="125" t="str">
        <f t="shared" si="55"/>
        <v>X</v>
      </c>
      <c r="Q112" s="126"/>
      <c r="R112" s="127"/>
      <c r="S112" s="130"/>
      <c r="T112" s="126">
        <v>0.33333333333333331</v>
      </c>
      <c r="U112" s="129"/>
      <c r="V112" s="130"/>
      <c r="W112" s="131">
        <v>0.33333333333333331</v>
      </c>
      <c r="X112" s="129"/>
      <c r="Y112" s="130"/>
      <c r="Z112" s="132">
        <v>0.33333333333333331</v>
      </c>
      <c r="AA112" s="127"/>
      <c r="AB112" s="130"/>
      <c r="AC112" s="134">
        <v>0.33333333333333331</v>
      </c>
      <c r="AD112" s="127"/>
      <c r="AE112" s="130"/>
      <c r="AF112" s="134"/>
      <c r="AG112" s="127"/>
      <c r="AH112" s="130"/>
      <c r="AI112" s="167"/>
      <c r="AJ112" s="168"/>
      <c r="AK112" s="130"/>
      <c r="AL112" s="135"/>
      <c r="AM112" s="136" t="str">
        <f t="shared" si="56"/>
        <v/>
      </c>
      <c r="AN112" s="136" t="str">
        <f t="shared" si="57"/>
        <v/>
      </c>
      <c r="AO112" s="136" t="str">
        <f t="shared" si="58"/>
        <v/>
      </c>
      <c r="AP112" s="137" t="str">
        <f t="shared" si="59"/>
        <v>ASOK</v>
      </c>
      <c r="AQ112" s="137" t="str">
        <f t="shared" si="60"/>
        <v/>
      </c>
      <c r="AR112" s="137" t="str">
        <f t="shared" si="54"/>
        <v/>
      </c>
      <c r="AS112" s="138" t="str">
        <f t="shared" si="61"/>
        <v>ASOK</v>
      </c>
      <c r="AT112" s="138" t="str">
        <f t="shared" si="62"/>
        <v/>
      </c>
      <c r="AU112" s="138" t="str">
        <f t="shared" si="63"/>
        <v/>
      </c>
      <c r="AV112" s="137" t="str">
        <f t="shared" si="64"/>
        <v>ASOK</v>
      </c>
      <c r="AW112" s="137" t="str">
        <f t="shared" si="65"/>
        <v/>
      </c>
      <c r="AX112" s="137" t="str">
        <f t="shared" si="66"/>
        <v/>
      </c>
      <c r="AY112" s="138" t="str">
        <f t="shared" si="67"/>
        <v>ASOK</v>
      </c>
      <c r="AZ112" s="138" t="str">
        <f t="shared" si="68"/>
        <v/>
      </c>
      <c r="BA112" s="139" t="str">
        <f t="shared" si="69"/>
        <v/>
      </c>
      <c r="BB112" s="137" t="str">
        <f t="shared" si="51"/>
        <v xml:space="preserve"> </v>
      </c>
      <c r="BC112" s="137" t="str">
        <f t="shared" si="52"/>
        <v/>
      </c>
      <c r="BD112" s="137" t="str">
        <f t="shared" si="53"/>
        <v/>
      </c>
      <c r="BE112" s="138"/>
      <c r="BF112" s="138"/>
      <c r="BG112" s="138"/>
    </row>
    <row r="113" spans="1:59" s="140" customFormat="1" ht="20.100000000000001" customHeight="1">
      <c r="A113" s="116" t="s">
        <v>23</v>
      </c>
      <c r="B113" s="186"/>
      <c r="C113" s="195" t="str">
        <f>IF(B113&lt;&gt;"",VLOOKUP(B113,Clients!A:B,2,FALSE),"")</f>
        <v/>
      </c>
      <c r="D113" s="169"/>
      <c r="E113" s="149" t="s">
        <v>19</v>
      </c>
      <c r="F113" s="149"/>
      <c r="G113" s="117"/>
      <c r="H113" s="118"/>
      <c r="I113" s="119"/>
      <c r="J113" s="120"/>
      <c r="K113" s="116"/>
      <c r="L113" s="121"/>
      <c r="M113" s="156"/>
      <c r="N113" s="124"/>
      <c r="O113" s="124" t="s">
        <v>48</v>
      </c>
      <c r="P113" s="125" t="str">
        <f t="shared" si="55"/>
        <v>X</v>
      </c>
      <c r="Q113" s="126"/>
      <c r="R113" s="127"/>
      <c r="S113" s="130"/>
      <c r="T113" s="126">
        <v>0.33333333333333331</v>
      </c>
      <c r="U113" s="129"/>
      <c r="V113" s="130"/>
      <c r="W113" s="131">
        <v>0.33333333333333331</v>
      </c>
      <c r="X113" s="129"/>
      <c r="Y113" s="130"/>
      <c r="Z113" s="132">
        <v>0.33333333333333331</v>
      </c>
      <c r="AA113" s="127"/>
      <c r="AB113" s="130"/>
      <c r="AC113" s="134">
        <v>0.33333333333333331</v>
      </c>
      <c r="AD113" s="127"/>
      <c r="AE113" s="130"/>
      <c r="AF113" s="134"/>
      <c r="AG113" s="127"/>
      <c r="AH113" s="130"/>
      <c r="AI113" s="167"/>
      <c r="AJ113" s="168"/>
      <c r="AK113" s="130"/>
      <c r="AL113" s="135"/>
      <c r="AM113" s="136" t="str">
        <f t="shared" si="56"/>
        <v/>
      </c>
      <c r="AN113" s="136" t="str">
        <f t="shared" si="57"/>
        <v/>
      </c>
      <c r="AO113" s="136" t="str">
        <f t="shared" si="58"/>
        <v/>
      </c>
      <c r="AP113" s="137" t="str">
        <f t="shared" si="59"/>
        <v>ASOK</v>
      </c>
      <c r="AQ113" s="137" t="str">
        <f t="shared" si="60"/>
        <v/>
      </c>
      <c r="AR113" s="137" t="str">
        <f t="shared" si="54"/>
        <v/>
      </c>
      <c r="AS113" s="138" t="str">
        <f t="shared" si="61"/>
        <v>ASOK</v>
      </c>
      <c r="AT113" s="138" t="str">
        <f t="shared" si="62"/>
        <v/>
      </c>
      <c r="AU113" s="138" t="str">
        <f t="shared" si="63"/>
        <v/>
      </c>
      <c r="AV113" s="137" t="str">
        <f t="shared" si="64"/>
        <v>ASOK</v>
      </c>
      <c r="AW113" s="137" t="str">
        <f t="shared" si="65"/>
        <v/>
      </c>
      <c r="AX113" s="137" t="str">
        <f t="shared" si="66"/>
        <v/>
      </c>
      <c r="AY113" s="138" t="str">
        <f t="shared" si="67"/>
        <v>ASOK</v>
      </c>
      <c r="AZ113" s="138" t="str">
        <f t="shared" si="68"/>
        <v/>
      </c>
      <c r="BA113" s="139" t="str">
        <f t="shared" si="69"/>
        <v/>
      </c>
      <c r="BB113" s="137" t="str">
        <f t="shared" si="51"/>
        <v xml:space="preserve"> </v>
      </c>
      <c r="BC113" s="137" t="str">
        <f t="shared" si="52"/>
        <v/>
      </c>
      <c r="BD113" s="137" t="str">
        <f t="shared" si="53"/>
        <v/>
      </c>
      <c r="BE113" s="138"/>
      <c r="BF113" s="138"/>
      <c r="BG113" s="138"/>
    </row>
    <row r="114" spans="1:59" s="140" customFormat="1" ht="20.100000000000001" customHeight="1">
      <c r="A114" s="116" t="s">
        <v>23</v>
      </c>
      <c r="B114" s="186"/>
      <c r="C114" s="195" t="str">
        <f>IF(B114&lt;&gt;"",VLOOKUP(B114,Clients!A:B,2,FALSE),"")</f>
        <v/>
      </c>
      <c r="D114" s="169"/>
      <c r="E114" s="149" t="s">
        <v>19</v>
      </c>
      <c r="F114" s="149"/>
      <c r="G114" s="117"/>
      <c r="H114" s="118"/>
      <c r="I114" s="119"/>
      <c r="J114" s="120"/>
      <c r="K114" s="116"/>
      <c r="L114" s="121"/>
      <c r="M114" s="156"/>
      <c r="N114" s="124"/>
      <c r="O114" s="124" t="s">
        <v>48</v>
      </c>
      <c r="P114" s="125" t="str">
        <f t="shared" si="55"/>
        <v>X</v>
      </c>
      <c r="Q114" s="126"/>
      <c r="R114" s="127"/>
      <c r="S114" s="130"/>
      <c r="T114" s="126">
        <v>0.33333333333333331</v>
      </c>
      <c r="U114" s="129"/>
      <c r="V114" s="130"/>
      <c r="W114" s="131">
        <v>0.33333333333333331</v>
      </c>
      <c r="X114" s="129"/>
      <c r="Y114" s="130"/>
      <c r="Z114" s="132">
        <v>0.33333333333333331</v>
      </c>
      <c r="AA114" s="127"/>
      <c r="AB114" s="130"/>
      <c r="AC114" s="134">
        <v>0.33333333333333331</v>
      </c>
      <c r="AD114" s="127"/>
      <c r="AE114" s="130"/>
      <c r="AF114" s="134"/>
      <c r="AG114" s="127"/>
      <c r="AH114" s="130"/>
      <c r="AI114" s="167"/>
      <c r="AJ114" s="168"/>
      <c r="AK114" s="130"/>
      <c r="AL114" s="135"/>
      <c r="AM114" s="136" t="str">
        <f t="shared" si="56"/>
        <v/>
      </c>
      <c r="AN114" s="136" t="str">
        <f t="shared" si="57"/>
        <v/>
      </c>
      <c r="AO114" s="136" t="str">
        <f t="shared" si="58"/>
        <v/>
      </c>
      <c r="AP114" s="137" t="str">
        <f t="shared" si="59"/>
        <v>ASOK</v>
      </c>
      <c r="AQ114" s="137" t="str">
        <f t="shared" si="60"/>
        <v/>
      </c>
      <c r="AR114" s="137" t="str">
        <f t="shared" si="54"/>
        <v/>
      </c>
      <c r="AS114" s="138" t="str">
        <f t="shared" si="61"/>
        <v>ASOK</v>
      </c>
      <c r="AT114" s="138" t="str">
        <f t="shared" si="62"/>
        <v/>
      </c>
      <c r="AU114" s="138" t="str">
        <f t="shared" si="63"/>
        <v/>
      </c>
      <c r="AV114" s="137" t="str">
        <f t="shared" si="64"/>
        <v>ASOK</v>
      </c>
      <c r="AW114" s="137" t="str">
        <f t="shared" si="65"/>
        <v/>
      </c>
      <c r="AX114" s="137" t="str">
        <f t="shared" si="66"/>
        <v/>
      </c>
      <c r="AY114" s="138" t="str">
        <f t="shared" si="67"/>
        <v>ASOK</v>
      </c>
      <c r="AZ114" s="138" t="str">
        <f t="shared" si="68"/>
        <v/>
      </c>
      <c r="BA114" s="139" t="str">
        <f t="shared" si="69"/>
        <v/>
      </c>
      <c r="BB114" s="137" t="str">
        <f t="shared" si="51"/>
        <v xml:space="preserve"> </v>
      </c>
      <c r="BC114" s="137" t="str">
        <f t="shared" si="52"/>
        <v/>
      </c>
      <c r="BD114" s="137" t="str">
        <f t="shared" si="53"/>
        <v/>
      </c>
      <c r="BE114" s="138"/>
      <c r="BF114" s="138"/>
      <c r="BG114" s="138"/>
    </row>
    <row r="115" spans="1:59" s="140" customFormat="1" ht="20.100000000000001" customHeight="1">
      <c r="A115" s="116" t="s">
        <v>23</v>
      </c>
      <c r="B115" s="186"/>
      <c r="C115" s="195" t="str">
        <f>IF(B115&lt;&gt;"",VLOOKUP(B115,Clients!A:B,2,FALSE),"")</f>
        <v/>
      </c>
      <c r="D115" s="169"/>
      <c r="E115" s="149" t="s">
        <v>19</v>
      </c>
      <c r="F115" s="149"/>
      <c r="G115" s="117"/>
      <c r="H115" s="118"/>
      <c r="I115" s="119"/>
      <c r="J115" s="120"/>
      <c r="K115" s="116"/>
      <c r="L115" s="121"/>
      <c r="M115" s="156"/>
      <c r="N115" s="124"/>
      <c r="O115" s="124" t="s">
        <v>48</v>
      </c>
      <c r="P115" s="125" t="str">
        <f t="shared" si="55"/>
        <v>X</v>
      </c>
      <c r="Q115" s="126"/>
      <c r="R115" s="127"/>
      <c r="S115" s="130"/>
      <c r="T115" s="126">
        <v>0.33333333333333331</v>
      </c>
      <c r="U115" s="129"/>
      <c r="V115" s="130"/>
      <c r="W115" s="131">
        <v>0.33333333333333331</v>
      </c>
      <c r="X115" s="129"/>
      <c r="Y115" s="130"/>
      <c r="Z115" s="132"/>
      <c r="AA115" s="127"/>
      <c r="AB115" s="130"/>
      <c r="AC115" s="134">
        <v>0.33333333333333331</v>
      </c>
      <c r="AD115" s="127"/>
      <c r="AE115" s="130"/>
      <c r="AF115" s="134"/>
      <c r="AG115" s="127"/>
      <c r="AH115" s="130"/>
      <c r="AI115" s="167"/>
      <c r="AJ115" s="168"/>
      <c r="AK115" s="130"/>
      <c r="AL115" s="135"/>
      <c r="AM115" s="136" t="str">
        <f t="shared" si="56"/>
        <v/>
      </c>
      <c r="AN115" s="136" t="str">
        <f t="shared" si="57"/>
        <v/>
      </c>
      <c r="AO115" s="136" t="str">
        <f t="shared" si="58"/>
        <v/>
      </c>
      <c r="AP115" s="137" t="str">
        <f t="shared" si="59"/>
        <v>ASOK</v>
      </c>
      <c r="AQ115" s="137" t="str">
        <f t="shared" si="60"/>
        <v/>
      </c>
      <c r="AR115" s="137" t="str">
        <f t="shared" si="54"/>
        <v/>
      </c>
      <c r="AS115" s="138" t="str">
        <f t="shared" si="61"/>
        <v>ASOK</v>
      </c>
      <c r="AT115" s="138" t="str">
        <f t="shared" si="62"/>
        <v/>
      </c>
      <c r="AU115" s="138" t="str">
        <f t="shared" si="63"/>
        <v/>
      </c>
      <c r="AV115" s="137" t="str">
        <f t="shared" si="64"/>
        <v xml:space="preserve"> </v>
      </c>
      <c r="AW115" s="137" t="str">
        <f t="shared" si="65"/>
        <v/>
      </c>
      <c r="AX115" s="137" t="str">
        <f t="shared" si="66"/>
        <v/>
      </c>
      <c r="AY115" s="138" t="str">
        <f t="shared" si="67"/>
        <v>ASOK</v>
      </c>
      <c r="AZ115" s="138" t="str">
        <f t="shared" si="68"/>
        <v/>
      </c>
      <c r="BA115" s="139" t="str">
        <f t="shared" si="69"/>
        <v/>
      </c>
      <c r="BB115" s="137" t="str">
        <f t="shared" si="51"/>
        <v xml:space="preserve"> </v>
      </c>
      <c r="BC115" s="137" t="str">
        <f t="shared" si="52"/>
        <v/>
      </c>
      <c r="BD115" s="137" t="str">
        <f t="shared" si="53"/>
        <v/>
      </c>
      <c r="BE115" s="138"/>
      <c r="BF115" s="138"/>
      <c r="BG115" s="138"/>
    </row>
    <row r="116" spans="1:59" s="140" customFormat="1" ht="20.100000000000001" customHeight="1">
      <c r="A116" s="116" t="s">
        <v>23</v>
      </c>
      <c r="B116" s="186"/>
      <c r="C116" s="195" t="str">
        <f>IF(B116&lt;&gt;"",VLOOKUP(B116,Clients!A:B,2,FALSE),"")</f>
        <v/>
      </c>
      <c r="D116" s="169"/>
      <c r="E116" s="149" t="s">
        <v>19</v>
      </c>
      <c r="F116" s="149"/>
      <c r="G116" s="117"/>
      <c r="H116" s="118"/>
      <c r="I116" s="119"/>
      <c r="J116" s="120"/>
      <c r="K116" s="116"/>
      <c r="L116" s="121"/>
      <c r="M116" s="156"/>
      <c r="N116" s="124"/>
      <c r="O116" s="124" t="s">
        <v>48</v>
      </c>
      <c r="P116" s="125" t="str">
        <f t="shared" si="55"/>
        <v>X</v>
      </c>
      <c r="Q116" s="126"/>
      <c r="R116" s="127"/>
      <c r="S116" s="130"/>
      <c r="T116" s="126">
        <v>0.33333333333333331</v>
      </c>
      <c r="U116" s="129"/>
      <c r="V116" s="130"/>
      <c r="W116" s="131">
        <v>0.33333333333333331</v>
      </c>
      <c r="X116" s="129"/>
      <c r="Y116" s="130"/>
      <c r="Z116" s="132"/>
      <c r="AA116" s="127"/>
      <c r="AB116" s="130"/>
      <c r="AC116" s="134">
        <v>0.33333333333333331</v>
      </c>
      <c r="AD116" s="127"/>
      <c r="AE116" s="130"/>
      <c r="AF116" s="134"/>
      <c r="AG116" s="127"/>
      <c r="AH116" s="130"/>
      <c r="AI116" s="167"/>
      <c r="AJ116" s="168"/>
      <c r="AK116" s="130"/>
      <c r="AL116" s="135"/>
      <c r="AM116" s="136" t="str">
        <f t="shared" si="56"/>
        <v/>
      </c>
      <c r="AN116" s="136" t="str">
        <f t="shared" si="57"/>
        <v/>
      </c>
      <c r="AO116" s="136" t="str">
        <f t="shared" si="58"/>
        <v/>
      </c>
      <c r="AP116" s="137" t="str">
        <f t="shared" si="59"/>
        <v>ASOK</v>
      </c>
      <c r="AQ116" s="137" t="str">
        <f t="shared" si="60"/>
        <v/>
      </c>
      <c r="AR116" s="137" t="str">
        <f t="shared" si="54"/>
        <v/>
      </c>
      <c r="AS116" s="138" t="str">
        <f t="shared" si="61"/>
        <v>ASOK</v>
      </c>
      <c r="AT116" s="138" t="str">
        <f t="shared" si="62"/>
        <v/>
      </c>
      <c r="AU116" s="138" t="str">
        <f t="shared" si="63"/>
        <v/>
      </c>
      <c r="AV116" s="137" t="str">
        <f t="shared" si="64"/>
        <v xml:space="preserve"> </v>
      </c>
      <c r="AW116" s="137" t="str">
        <f t="shared" si="65"/>
        <v/>
      </c>
      <c r="AX116" s="137" t="str">
        <f t="shared" si="66"/>
        <v/>
      </c>
      <c r="AY116" s="138" t="str">
        <f t="shared" si="67"/>
        <v>ASOK</v>
      </c>
      <c r="AZ116" s="138" t="str">
        <f t="shared" si="68"/>
        <v/>
      </c>
      <c r="BA116" s="139" t="str">
        <f t="shared" si="69"/>
        <v/>
      </c>
      <c r="BB116" s="137" t="str">
        <f t="shared" si="51"/>
        <v xml:space="preserve"> </v>
      </c>
      <c r="BC116" s="137" t="str">
        <f t="shared" si="52"/>
        <v/>
      </c>
      <c r="BD116" s="137" t="str">
        <f t="shared" si="53"/>
        <v/>
      </c>
      <c r="BE116" s="138"/>
      <c r="BF116" s="138"/>
      <c r="BG116" s="138"/>
    </row>
    <row r="117" spans="1:59" s="140" customFormat="1" ht="20.100000000000001" customHeight="1">
      <c r="A117" s="116" t="s">
        <v>23</v>
      </c>
      <c r="B117" s="186"/>
      <c r="C117" s="195" t="str">
        <f>IF(B117&lt;&gt;"",VLOOKUP(B117,Clients!A:B,2,FALSE),"")</f>
        <v/>
      </c>
      <c r="D117" s="169"/>
      <c r="E117" s="201" t="s">
        <v>19</v>
      </c>
      <c r="F117" s="149"/>
      <c r="G117" s="117"/>
      <c r="H117" s="118"/>
      <c r="I117" s="119"/>
      <c r="J117" s="120"/>
      <c r="K117" s="116"/>
      <c r="L117" s="121"/>
      <c r="M117" s="156"/>
      <c r="N117" s="124"/>
      <c r="O117" s="124" t="s">
        <v>48</v>
      </c>
      <c r="P117" s="125" t="str">
        <f t="shared" si="55"/>
        <v>X</v>
      </c>
      <c r="Q117" s="126"/>
      <c r="R117" s="127"/>
      <c r="S117" s="130"/>
      <c r="T117" s="126">
        <v>0.33333333333333331</v>
      </c>
      <c r="U117" s="129"/>
      <c r="V117" s="130"/>
      <c r="W117" s="131"/>
      <c r="X117" s="129"/>
      <c r="Y117" s="130"/>
      <c r="Z117" s="132"/>
      <c r="AA117" s="127"/>
      <c r="AB117" s="130"/>
      <c r="AC117" s="134"/>
      <c r="AD117" s="127"/>
      <c r="AE117" s="130"/>
      <c r="AF117" s="134"/>
      <c r="AG117" s="127"/>
      <c r="AH117" s="130"/>
      <c r="AI117" s="167"/>
      <c r="AJ117" s="168"/>
      <c r="AK117" s="130"/>
      <c r="AL117" s="135"/>
      <c r="AM117" s="136" t="str">
        <f t="shared" si="56"/>
        <v/>
      </c>
      <c r="AN117" s="136" t="str">
        <f t="shared" si="57"/>
        <v/>
      </c>
      <c r="AO117" s="136" t="str">
        <f t="shared" si="58"/>
        <v/>
      </c>
      <c r="AP117" s="137" t="str">
        <f t="shared" si="59"/>
        <v>ASOK</v>
      </c>
      <c r="AQ117" s="137" t="str">
        <f t="shared" si="60"/>
        <v/>
      </c>
      <c r="AR117" s="137" t="str">
        <f t="shared" si="54"/>
        <v/>
      </c>
      <c r="AS117" s="138" t="str">
        <f t="shared" si="61"/>
        <v xml:space="preserve"> </v>
      </c>
      <c r="AT117" s="138" t="str">
        <f t="shared" si="62"/>
        <v/>
      </c>
      <c r="AU117" s="138" t="str">
        <f t="shared" si="63"/>
        <v/>
      </c>
      <c r="AV117" s="137" t="str">
        <f t="shared" si="64"/>
        <v xml:space="preserve"> </v>
      </c>
      <c r="AW117" s="137" t="str">
        <f t="shared" si="65"/>
        <v/>
      </c>
      <c r="AX117" s="137" t="str">
        <f t="shared" si="66"/>
        <v/>
      </c>
      <c r="AY117" s="138" t="str">
        <f t="shared" si="67"/>
        <v xml:space="preserve"> </v>
      </c>
      <c r="AZ117" s="138" t="str">
        <f t="shared" si="68"/>
        <v/>
      </c>
      <c r="BA117" s="139" t="str">
        <f t="shared" si="69"/>
        <v/>
      </c>
      <c r="BB117" s="137" t="str">
        <f t="shared" si="51"/>
        <v xml:space="preserve"> </v>
      </c>
      <c r="BC117" s="137" t="str">
        <f t="shared" si="52"/>
        <v/>
      </c>
      <c r="BD117" s="137" t="str">
        <f t="shared" si="53"/>
        <v/>
      </c>
      <c r="BE117" s="138"/>
      <c r="BF117" s="138"/>
      <c r="BG117" s="138"/>
    </row>
    <row r="118" spans="1:59" s="140" customFormat="1" ht="20.100000000000001" customHeight="1">
      <c r="A118" s="116" t="s">
        <v>23</v>
      </c>
      <c r="B118" s="186"/>
      <c r="C118" s="195" t="str">
        <f>IF(B118&lt;&gt;"",VLOOKUP(B118,Clients!A:B,2,FALSE),"")</f>
        <v/>
      </c>
      <c r="D118" s="169"/>
      <c r="E118" s="201" t="s">
        <v>19</v>
      </c>
      <c r="F118" s="149"/>
      <c r="G118" s="117"/>
      <c r="H118" s="118"/>
      <c r="I118" s="119"/>
      <c r="J118" s="120"/>
      <c r="K118" s="116"/>
      <c r="L118" s="121"/>
      <c r="M118" s="156"/>
      <c r="N118" s="124"/>
      <c r="O118" s="124" t="s">
        <v>48</v>
      </c>
      <c r="P118" s="125" t="str">
        <f t="shared" si="55"/>
        <v>X</v>
      </c>
      <c r="Q118" s="126"/>
      <c r="R118" s="127"/>
      <c r="S118" s="130"/>
      <c r="T118" s="126">
        <v>0.33333333333333331</v>
      </c>
      <c r="U118" s="129"/>
      <c r="V118" s="130"/>
      <c r="W118" s="131"/>
      <c r="X118" s="129"/>
      <c r="Y118" s="130"/>
      <c r="Z118" s="132"/>
      <c r="AA118" s="127"/>
      <c r="AB118" s="130"/>
      <c r="AC118" s="134"/>
      <c r="AD118" s="127"/>
      <c r="AE118" s="130"/>
      <c r="AF118" s="134"/>
      <c r="AG118" s="127"/>
      <c r="AH118" s="130"/>
      <c r="AI118" s="167"/>
      <c r="AJ118" s="168"/>
      <c r="AK118" s="130"/>
      <c r="AL118" s="135"/>
      <c r="AM118" s="136" t="str">
        <f t="shared" si="56"/>
        <v/>
      </c>
      <c r="AN118" s="136" t="str">
        <f t="shared" si="57"/>
        <v/>
      </c>
      <c r="AO118" s="136" t="str">
        <f t="shared" si="58"/>
        <v/>
      </c>
      <c r="AP118" s="137" t="str">
        <f t="shared" si="59"/>
        <v>ASOK</v>
      </c>
      <c r="AQ118" s="137" t="str">
        <f t="shared" si="60"/>
        <v/>
      </c>
      <c r="AR118" s="137" t="str">
        <f t="shared" si="54"/>
        <v/>
      </c>
      <c r="AS118" s="138" t="str">
        <f t="shared" si="61"/>
        <v xml:space="preserve"> </v>
      </c>
      <c r="AT118" s="138" t="str">
        <f t="shared" si="62"/>
        <v/>
      </c>
      <c r="AU118" s="138" t="str">
        <f t="shared" si="63"/>
        <v/>
      </c>
      <c r="AV118" s="137" t="str">
        <f t="shared" si="64"/>
        <v xml:space="preserve"> </v>
      </c>
      <c r="AW118" s="137" t="str">
        <f t="shared" si="65"/>
        <v/>
      </c>
      <c r="AX118" s="137" t="str">
        <f t="shared" si="66"/>
        <v/>
      </c>
      <c r="AY118" s="138" t="str">
        <f t="shared" si="67"/>
        <v xml:space="preserve"> </v>
      </c>
      <c r="AZ118" s="138" t="str">
        <f t="shared" si="68"/>
        <v/>
      </c>
      <c r="BA118" s="139" t="str">
        <f t="shared" si="69"/>
        <v/>
      </c>
      <c r="BB118" s="137" t="str">
        <f t="shared" si="51"/>
        <v xml:space="preserve"> </v>
      </c>
      <c r="BC118" s="137" t="str">
        <f t="shared" si="52"/>
        <v/>
      </c>
      <c r="BD118" s="137" t="str">
        <f t="shared" si="53"/>
        <v/>
      </c>
      <c r="BE118" s="138"/>
      <c r="BF118" s="138"/>
      <c r="BG118" s="138"/>
    </row>
    <row r="119" spans="1:59" s="140" customFormat="1" ht="20.100000000000001" customHeight="1">
      <c r="A119" s="116" t="s">
        <v>23</v>
      </c>
      <c r="B119" s="186"/>
      <c r="C119" s="195" t="str">
        <f>IF(B119&lt;&gt;"",VLOOKUP(B119,Clients!A:B,2,FALSE),"")</f>
        <v/>
      </c>
      <c r="D119" s="169"/>
      <c r="E119" s="201" t="s">
        <v>19</v>
      </c>
      <c r="F119" s="149"/>
      <c r="G119" s="117"/>
      <c r="H119" s="118"/>
      <c r="I119" s="119"/>
      <c r="J119" s="120"/>
      <c r="K119" s="116"/>
      <c r="L119" s="121"/>
      <c r="M119" s="156"/>
      <c r="N119" s="124"/>
      <c r="O119" s="124" t="s">
        <v>48</v>
      </c>
      <c r="P119" s="125" t="str">
        <f t="shared" si="55"/>
        <v>X</v>
      </c>
      <c r="Q119" s="126"/>
      <c r="R119" s="127"/>
      <c r="S119" s="130"/>
      <c r="T119" s="126">
        <v>0.33333333333333331</v>
      </c>
      <c r="U119" s="129"/>
      <c r="V119" s="130"/>
      <c r="W119" s="131"/>
      <c r="X119" s="129"/>
      <c r="Y119" s="130"/>
      <c r="Z119" s="132"/>
      <c r="AA119" s="127"/>
      <c r="AB119" s="130"/>
      <c r="AC119" s="134"/>
      <c r="AD119" s="127"/>
      <c r="AE119" s="130"/>
      <c r="AF119" s="134"/>
      <c r="AG119" s="127"/>
      <c r="AH119" s="130"/>
      <c r="AI119" s="167"/>
      <c r="AJ119" s="168"/>
      <c r="AK119" s="130"/>
      <c r="AL119" s="135"/>
      <c r="AM119" s="136" t="str">
        <f t="shared" si="56"/>
        <v/>
      </c>
      <c r="AN119" s="136" t="str">
        <f t="shared" si="57"/>
        <v/>
      </c>
      <c r="AO119" s="136" t="str">
        <f t="shared" si="58"/>
        <v/>
      </c>
      <c r="AP119" s="137" t="str">
        <f t="shared" si="59"/>
        <v>ASOK</v>
      </c>
      <c r="AQ119" s="137" t="str">
        <f t="shared" si="60"/>
        <v/>
      </c>
      <c r="AR119" s="137" t="str">
        <f t="shared" si="54"/>
        <v/>
      </c>
      <c r="AS119" s="138" t="str">
        <f t="shared" si="61"/>
        <v xml:space="preserve"> </v>
      </c>
      <c r="AT119" s="138" t="str">
        <f t="shared" si="62"/>
        <v/>
      </c>
      <c r="AU119" s="138" t="str">
        <f t="shared" si="63"/>
        <v/>
      </c>
      <c r="AV119" s="137" t="str">
        <f t="shared" si="64"/>
        <v xml:space="preserve"> </v>
      </c>
      <c r="AW119" s="137" t="str">
        <f t="shared" si="65"/>
        <v/>
      </c>
      <c r="AX119" s="137" t="str">
        <f t="shared" si="66"/>
        <v/>
      </c>
      <c r="AY119" s="138" t="str">
        <f t="shared" si="67"/>
        <v xml:space="preserve"> </v>
      </c>
      <c r="AZ119" s="138" t="str">
        <f t="shared" si="68"/>
        <v/>
      </c>
      <c r="BA119" s="139" t="str">
        <f t="shared" si="69"/>
        <v/>
      </c>
      <c r="BB119" s="137" t="str">
        <f t="shared" si="51"/>
        <v xml:space="preserve"> </v>
      </c>
      <c r="BC119" s="137" t="str">
        <f t="shared" si="52"/>
        <v/>
      </c>
      <c r="BD119" s="137" t="str">
        <f t="shared" si="53"/>
        <v/>
      </c>
      <c r="BE119" s="138"/>
      <c r="BF119" s="138"/>
      <c r="BG119" s="138"/>
    </row>
    <row r="120" spans="1:59" s="140" customFormat="1" ht="20.100000000000001" customHeight="1">
      <c r="A120" s="116" t="s">
        <v>23</v>
      </c>
      <c r="B120" s="186"/>
      <c r="C120" s="195" t="str">
        <f>IF(B120&lt;&gt;"",VLOOKUP(B120,Clients!A:B,2,FALSE),"")</f>
        <v/>
      </c>
      <c r="D120" s="169"/>
      <c r="E120" s="201" t="s">
        <v>19</v>
      </c>
      <c r="F120" s="149"/>
      <c r="G120" s="117"/>
      <c r="H120" s="118"/>
      <c r="I120" s="119"/>
      <c r="J120" s="120"/>
      <c r="K120" s="161"/>
      <c r="L120" s="121"/>
      <c r="M120" s="156"/>
      <c r="N120" s="124" t="s">
        <v>48</v>
      </c>
      <c r="O120" s="124" t="s">
        <v>48</v>
      </c>
      <c r="P120" s="125" t="str">
        <f t="shared" si="55"/>
        <v>X</v>
      </c>
      <c r="Q120" s="126"/>
      <c r="R120" s="127"/>
      <c r="S120" s="130"/>
      <c r="T120" s="126">
        <v>0.33333333333333331</v>
      </c>
      <c r="U120" s="129"/>
      <c r="V120" s="130"/>
      <c r="W120" s="131"/>
      <c r="X120" s="129"/>
      <c r="Y120" s="130"/>
      <c r="Z120" s="132"/>
      <c r="AA120" s="127"/>
      <c r="AB120" s="130"/>
      <c r="AC120" s="134"/>
      <c r="AD120" s="127"/>
      <c r="AE120" s="130"/>
      <c r="AF120" s="134"/>
      <c r="AG120" s="127"/>
      <c r="AH120" s="130"/>
      <c r="AI120" s="167"/>
      <c r="AJ120" s="171"/>
      <c r="AK120" s="130"/>
      <c r="AL120" s="135"/>
      <c r="AM120" s="136" t="str">
        <f t="shared" si="56"/>
        <v/>
      </c>
      <c r="AN120" s="136" t="str">
        <f t="shared" si="57"/>
        <v/>
      </c>
      <c r="AO120" s="136" t="str">
        <f t="shared" si="58"/>
        <v/>
      </c>
      <c r="AP120" s="137" t="str">
        <f t="shared" si="59"/>
        <v>ASOK</v>
      </c>
      <c r="AQ120" s="137" t="str">
        <f t="shared" si="60"/>
        <v/>
      </c>
      <c r="AR120" s="137" t="str">
        <f t="shared" si="54"/>
        <v/>
      </c>
      <c r="AS120" s="138" t="str">
        <f t="shared" si="61"/>
        <v xml:space="preserve"> </v>
      </c>
      <c r="AT120" s="138" t="str">
        <f t="shared" si="62"/>
        <v/>
      </c>
      <c r="AU120" s="138" t="str">
        <f t="shared" si="63"/>
        <v/>
      </c>
      <c r="AV120" s="137" t="str">
        <f t="shared" si="64"/>
        <v xml:space="preserve"> </v>
      </c>
      <c r="AW120" s="137" t="str">
        <f t="shared" si="65"/>
        <v/>
      </c>
      <c r="AX120" s="137" t="str">
        <f t="shared" si="66"/>
        <v/>
      </c>
      <c r="AY120" s="138" t="str">
        <f t="shared" si="67"/>
        <v xml:space="preserve"> </v>
      </c>
      <c r="AZ120" s="138" t="str">
        <f t="shared" si="68"/>
        <v/>
      </c>
      <c r="BA120" s="139" t="str">
        <f t="shared" si="69"/>
        <v/>
      </c>
      <c r="BB120" s="137" t="str">
        <f t="shared" si="51"/>
        <v xml:space="preserve"> </v>
      </c>
      <c r="BC120" s="137" t="str">
        <f t="shared" si="52"/>
        <v/>
      </c>
      <c r="BD120" s="137" t="str">
        <f t="shared" si="53"/>
        <v/>
      </c>
      <c r="BE120" s="138"/>
      <c r="BF120" s="138"/>
      <c r="BG120" s="138"/>
    </row>
    <row r="121" spans="1:59" s="140" customFormat="1" ht="20.100000000000001" customHeight="1">
      <c r="A121" s="116" t="s">
        <v>23</v>
      </c>
      <c r="B121" s="186"/>
      <c r="C121" s="195" t="str">
        <f>IF(B121&lt;&gt;"",VLOOKUP(B121,Clients!A:B,2,FALSE),"")</f>
        <v/>
      </c>
      <c r="D121" s="169"/>
      <c r="E121" s="201" t="s">
        <v>19</v>
      </c>
      <c r="F121" s="149"/>
      <c r="G121" s="117"/>
      <c r="H121" s="118"/>
      <c r="I121" s="119"/>
      <c r="J121" s="120"/>
      <c r="K121" s="116"/>
      <c r="L121" s="121"/>
      <c r="M121" s="156"/>
      <c r="N121" s="124"/>
      <c r="O121" s="124" t="s">
        <v>48</v>
      </c>
      <c r="P121" s="125" t="str">
        <f t="shared" si="55"/>
        <v>X</v>
      </c>
      <c r="Q121" s="126"/>
      <c r="R121" s="127"/>
      <c r="S121" s="130"/>
      <c r="T121" s="126">
        <v>0.33333333333333331</v>
      </c>
      <c r="U121" s="129"/>
      <c r="V121" s="130"/>
      <c r="W121" s="131"/>
      <c r="X121" s="129"/>
      <c r="Y121" s="130"/>
      <c r="Z121" s="132"/>
      <c r="AA121" s="127"/>
      <c r="AB121" s="130"/>
      <c r="AC121" s="134"/>
      <c r="AD121" s="127"/>
      <c r="AE121" s="130"/>
      <c r="AF121" s="134"/>
      <c r="AG121" s="127"/>
      <c r="AH121" s="130"/>
      <c r="AI121" s="167"/>
      <c r="AJ121" s="168"/>
      <c r="AK121" s="130"/>
      <c r="AL121" s="135"/>
      <c r="AM121" s="136" t="str">
        <f t="shared" si="56"/>
        <v/>
      </c>
      <c r="AN121" s="136" t="str">
        <f t="shared" si="57"/>
        <v/>
      </c>
      <c r="AO121" s="136" t="str">
        <f t="shared" si="58"/>
        <v/>
      </c>
      <c r="AP121" s="137" t="str">
        <f t="shared" si="59"/>
        <v>ASOK</v>
      </c>
      <c r="AQ121" s="137" t="str">
        <f t="shared" si="60"/>
        <v/>
      </c>
      <c r="AR121" s="137" t="str">
        <f t="shared" si="54"/>
        <v/>
      </c>
      <c r="AS121" s="138" t="str">
        <f t="shared" si="61"/>
        <v xml:space="preserve"> </v>
      </c>
      <c r="AT121" s="138" t="str">
        <f t="shared" si="62"/>
        <v/>
      </c>
      <c r="AU121" s="138" t="str">
        <f t="shared" si="63"/>
        <v/>
      </c>
      <c r="AV121" s="137" t="str">
        <f t="shared" si="64"/>
        <v xml:space="preserve"> </v>
      </c>
      <c r="AW121" s="137" t="str">
        <f t="shared" si="65"/>
        <v/>
      </c>
      <c r="AX121" s="137" t="str">
        <f t="shared" si="66"/>
        <v/>
      </c>
      <c r="AY121" s="138" t="str">
        <f t="shared" si="67"/>
        <v xml:space="preserve"> </v>
      </c>
      <c r="AZ121" s="138" t="str">
        <f t="shared" si="68"/>
        <v/>
      </c>
      <c r="BA121" s="139" t="str">
        <f t="shared" si="69"/>
        <v/>
      </c>
      <c r="BB121" s="137" t="str">
        <f t="shared" si="51"/>
        <v xml:space="preserve"> </v>
      </c>
      <c r="BC121" s="137" t="str">
        <f t="shared" si="52"/>
        <v/>
      </c>
      <c r="BD121" s="137" t="str">
        <f t="shared" si="53"/>
        <v/>
      </c>
      <c r="BE121" s="138"/>
      <c r="BF121" s="138"/>
      <c r="BG121" s="138"/>
    </row>
    <row r="122" spans="1:59" s="140" customFormat="1" ht="20.100000000000001" customHeight="1">
      <c r="A122" s="116" t="s">
        <v>23</v>
      </c>
      <c r="B122" s="186"/>
      <c r="C122" s="195" t="str">
        <f>IF(B122&lt;&gt;"",VLOOKUP(B122,Clients!A:B,2,FALSE),"")</f>
        <v/>
      </c>
      <c r="D122" s="169"/>
      <c r="E122" s="201" t="s">
        <v>19</v>
      </c>
      <c r="F122" s="149"/>
      <c r="G122" s="117"/>
      <c r="H122" s="118"/>
      <c r="I122" s="119"/>
      <c r="J122" s="120"/>
      <c r="K122" s="116"/>
      <c r="L122" s="121"/>
      <c r="M122" s="156"/>
      <c r="N122" s="124"/>
      <c r="O122" s="124" t="s">
        <v>48</v>
      </c>
      <c r="P122" s="125" t="str">
        <f t="shared" si="55"/>
        <v>X</v>
      </c>
      <c r="Q122" s="126"/>
      <c r="R122" s="127"/>
      <c r="S122" s="130"/>
      <c r="T122" s="126">
        <v>0.33333333333333331</v>
      </c>
      <c r="U122" s="129"/>
      <c r="V122" s="130"/>
      <c r="W122" s="131"/>
      <c r="X122" s="129"/>
      <c r="Y122" s="130"/>
      <c r="Z122" s="132"/>
      <c r="AA122" s="127"/>
      <c r="AB122" s="130"/>
      <c r="AC122" s="134">
        <v>0.33333333333333331</v>
      </c>
      <c r="AD122" s="127"/>
      <c r="AE122" s="130"/>
      <c r="AF122" s="134"/>
      <c r="AG122" s="127"/>
      <c r="AH122" s="130"/>
      <c r="AI122" s="167"/>
      <c r="AJ122" s="168"/>
      <c r="AK122" s="130"/>
      <c r="AL122" s="135"/>
      <c r="AM122" s="136" t="str">
        <f t="shared" si="56"/>
        <v/>
      </c>
      <c r="AN122" s="136" t="str">
        <f t="shared" si="57"/>
        <v/>
      </c>
      <c r="AO122" s="136" t="str">
        <f t="shared" si="58"/>
        <v/>
      </c>
      <c r="AP122" s="137" t="str">
        <f t="shared" si="59"/>
        <v>ASOK</v>
      </c>
      <c r="AQ122" s="137" t="str">
        <f t="shared" si="60"/>
        <v/>
      </c>
      <c r="AR122" s="137" t="str">
        <f t="shared" si="54"/>
        <v/>
      </c>
      <c r="AS122" s="138" t="str">
        <f t="shared" si="61"/>
        <v xml:space="preserve"> </v>
      </c>
      <c r="AT122" s="138" t="str">
        <f t="shared" si="62"/>
        <v/>
      </c>
      <c r="AU122" s="138" t="str">
        <f t="shared" si="63"/>
        <v/>
      </c>
      <c r="AV122" s="137" t="str">
        <f t="shared" si="64"/>
        <v xml:space="preserve"> </v>
      </c>
      <c r="AW122" s="137" t="str">
        <f t="shared" si="65"/>
        <v/>
      </c>
      <c r="AX122" s="137" t="str">
        <f t="shared" si="66"/>
        <v/>
      </c>
      <c r="AY122" s="138" t="str">
        <f t="shared" si="67"/>
        <v>ASOK</v>
      </c>
      <c r="AZ122" s="138" t="str">
        <f t="shared" si="68"/>
        <v/>
      </c>
      <c r="BA122" s="139" t="str">
        <f t="shared" si="69"/>
        <v/>
      </c>
      <c r="BB122" s="137" t="str">
        <f t="shared" si="51"/>
        <v xml:space="preserve"> </v>
      </c>
      <c r="BC122" s="137" t="str">
        <f t="shared" si="52"/>
        <v/>
      </c>
      <c r="BD122" s="137" t="str">
        <f t="shared" si="53"/>
        <v/>
      </c>
      <c r="BE122" s="138"/>
      <c r="BF122" s="138"/>
      <c r="BG122" s="138"/>
    </row>
    <row r="123" spans="1:59" s="140" customFormat="1" ht="20.100000000000001" customHeight="1">
      <c r="A123" s="116" t="s">
        <v>23</v>
      </c>
      <c r="B123" s="186"/>
      <c r="C123" s="195" t="str">
        <f>IF(B123&lt;&gt;"",VLOOKUP(B123,Clients!A:B,2,FALSE),"")</f>
        <v/>
      </c>
      <c r="D123" s="169"/>
      <c r="E123" s="201" t="s">
        <v>19</v>
      </c>
      <c r="F123" s="149"/>
      <c r="G123" s="117"/>
      <c r="H123" s="118"/>
      <c r="I123" s="119"/>
      <c r="J123" s="120"/>
      <c r="K123" s="116"/>
      <c r="L123" s="121"/>
      <c r="M123" s="163"/>
      <c r="N123" s="124" t="s">
        <v>48</v>
      </c>
      <c r="O123" s="124" t="s">
        <v>48</v>
      </c>
      <c r="P123" s="125" t="str">
        <f t="shared" si="55"/>
        <v>X</v>
      </c>
      <c r="Q123" s="126"/>
      <c r="R123" s="127"/>
      <c r="S123" s="130"/>
      <c r="T123" s="126">
        <v>0.33333333333333331</v>
      </c>
      <c r="U123" s="129"/>
      <c r="V123" s="130"/>
      <c r="W123" s="131"/>
      <c r="X123" s="129"/>
      <c r="Y123" s="130"/>
      <c r="Z123" s="132"/>
      <c r="AA123" s="127"/>
      <c r="AB123" s="130"/>
      <c r="AC123" s="134">
        <v>0.33333333333333331</v>
      </c>
      <c r="AD123" s="127"/>
      <c r="AE123" s="130"/>
      <c r="AF123" s="134"/>
      <c r="AG123" s="127"/>
      <c r="AH123" s="130"/>
      <c r="AI123" s="167"/>
      <c r="AJ123" s="168"/>
      <c r="AK123" s="130"/>
      <c r="AL123" s="135"/>
      <c r="AM123" s="136" t="str">
        <f t="shared" si="56"/>
        <v/>
      </c>
      <c r="AN123" s="136" t="str">
        <f t="shared" si="57"/>
        <v/>
      </c>
      <c r="AO123" s="136" t="str">
        <f t="shared" si="58"/>
        <v/>
      </c>
      <c r="AP123" s="137" t="str">
        <f t="shared" si="59"/>
        <v>ASOK</v>
      </c>
      <c r="AQ123" s="137" t="str">
        <f t="shared" si="60"/>
        <v/>
      </c>
      <c r="AR123" s="137" t="str">
        <f t="shared" si="54"/>
        <v/>
      </c>
      <c r="AS123" s="138" t="str">
        <f t="shared" si="61"/>
        <v xml:space="preserve"> </v>
      </c>
      <c r="AT123" s="138" t="str">
        <f t="shared" si="62"/>
        <v/>
      </c>
      <c r="AU123" s="138" t="str">
        <f t="shared" si="63"/>
        <v/>
      </c>
      <c r="AV123" s="137" t="str">
        <f t="shared" si="64"/>
        <v xml:space="preserve"> </v>
      </c>
      <c r="AW123" s="137" t="str">
        <f t="shared" si="65"/>
        <v/>
      </c>
      <c r="AX123" s="137" t="str">
        <f t="shared" si="66"/>
        <v/>
      </c>
      <c r="AY123" s="138" t="str">
        <f t="shared" si="67"/>
        <v>ASOK</v>
      </c>
      <c r="AZ123" s="138" t="str">
        <f t="shared" si="68"/>
        <v/>
      </c>
      <c r="BA123" s="139" t="str">
        <f t="shared" si="69"/>
        <v/>
      </c>
      <c r="BB123" s="137" t="str">
        <f t="shared" si="51"/>
        <v xml:space="preserve"> </v>
      </c>
      <c r="BC123" s="137" t="str">
        <f t="shared" si="52"/>
        <v/>
      </c>
      <c r="BD123" s="137" t="str">
        <f t="shared" si="53"/>
        <v/>
      </c>
      <c r="BE123" s="138"/>
      <c r="BF123" s="138"/>
      <c r="BG123" s="138"/>
    </row>
    <row r="124" spans="1:59" s="140" customFormat="1" ht="20.100000000000001" customHeight="1">
      <c r="A124" s="116" t="s">
        <v>23</v>
      </c>
      <c r="B124" s="186"/>
      <c r="C124" s="195" t="str">
        <f>IF(B124&lt;&gt;"",VLOOKUP(B124,Clients!A:B,2,FALSE),"")</f>
        <v/>
      </c>
      <c r="D124" s="169"/>
      <c r="E124" s="201" t="s">
        <v>19</v>
      </c>
      <c r="F124" s="149"/>
      <c r="G124" s="117"/>
      <c r="H124" s="118"/>
      <c r="I124" s="119"/>
      <c r="J124" s="120"/>
      <c r="K124" s="116"/>
      <c r="L124" s="121"/>
      <c r="M124" s="156"/>
      <c r="N124" s="124"/>
      <c r="O124" s="124" t="s">
        <v>48</v>
      </c>
      <c r="P124" s="125" t="str">
        <f t="shared" si="55"/>
        <v>X</v>
      </c>
      <c r="Q124" s="126"/>
      <c r="R124" s="127"/>
      <c r="S124" s="130"/>
      <c r="T124" s="126">
        <v>0.33333333333333331</v>
      </c>
      <c r="U124" s="129"/>
      <c r="V124" s="130"/>
      <c r="W124" s="131"/>
      <c r="X124" s="129"/>
      <c r="Y124" s="130"/>
      <c r="Z124" s="132"/>
      <c r="AA124" s="127"/>
      <c r="AB124" s="130"/>
      <c r="AC124" s="134"/>
      <c r="AD124" s="127"/>
      <c r="AE124" s="130"/>
      <c r="AF124" s="134"/>
      <c r="AG124" s="127"/>
      <c r="AH124" s="130"/>
      <c r="AI124" s="167"/>
      <c r="AJ124" s="168"/>
      <c r="AK124" s="130"/>
      <c r="AL124" s="135"/>
      <c r="AM124" s="136" t="str">
        <f t="shared" si="56"/>
        <v/>
      </c>
      <c r="AN124" s="136" t="str">
        <f t="shared" si="57"/>
        <v/>
      </c>
      <c r="AO124" s="136" t="str">
        <f t="shared" si="58"/>
        <v/>
      </c>
      <c r="AP124" s="137" t="str">
        <f t="shared" si="59"/>
        <v>ASOK</v>
      </c>
      <c r="AQ124" s="137" t="str">
        <f t="shared" si="60"/>
        <v/>
      </c>
      <c r="AR124" s="137" t="str">
        <f t="shared" si="54"/>
        <v/>
      </c>
      <c r="AS124" s="138" t="str">
        <f t="shared" si="61"/>
        <v xml:space="preserve"> </v>
      </c>
      <c r="AT124" s="138" t="str">
        <f t="shared" si="62"/>
        <v/>
      </c>
      <c r="AU124" s="138" t="str">
        <f t="shared" si="63"/>
        <v/>
      </c>
      <c r="AV124" s="137" t="str">
        <f t="shared" si="64"/>
        <v xml:space="preserve"> </v>
      </c>
      <c r="AW124" s="137" t="str">
        <f t="shared" si="65"/>
        <v/>
      </c>
      <c r="AX124" s="137" t="str">
        <f t="shared" si="66"/>
        <v/>
      </c>
      <c r="AY124" s="138" t="str">
        <f t="shared" si="67"/>
        <v xml:space="preserve"> </v>
      </c>
      <c r="AZ124" s="138" t="str">
        <f t="shared" si="68"/>
        <v/>
      </c>
      <c r="BA124" s="139" t="str">
        <f t="shared" si="69"/>
        <v/>
      </c>
      <c r="BB124" s="137" t="str">
        <f t="shared" si="51"/>
        <v xml:space="preserve"> </v>
      </c>
      <c r="BC124" s="137" t="str">
        <f t="shared" si="52"/>
        <v/>
      </c>
      <c r="BD124" s="137" t="str">
        <f t="shared" si="53"/>
        <v/>
      </c>
      <c r="BE124" s="138"/>
      <c r="BF124" s="138"/>
      <c r="BG124" s="138"/>
    </row>
    <row r="125" spans="1:59" s="140" customFormat="1" ht="20.100000000000001" customHeight="1">
      <c r="A125" s="116" t="s">
        <v>23</v>
      </c>
      <c r="B125" s="186"/>
      <c r="C125" s="195" t="str">
        <f>IF(B125&lt;&gt;"",VLOOKUP(B125,Clients!A:B,2,FALSE),"")</f>
        <v/>
      </c>
      <c r="D125" s="169"/>
      <c r="E125" s="201" t="s">
        <v>19</v>
      </c>
      <c r="F125" s="164"/>
      <c r="G125" s="117"/>
      <c r="H125" s="118"/>
      <c r="I125" s="119"/>
      <c r="J125" s="120"/>
      <c r="K125" s="116"/>
      <c r="L125" s="176"/>
      <c r="M125" s="163"/>
      <c r="N125" s="124" t="s">
        <v>48</v>
      </c>
      <c r="O125" s="124" t="s">
        <v>48</v>
      </c>
      <c r="P125" s="125" t="str">
        <f t="shared" si="55"/>
        <v>X</v>
      </c>
      <c r="Q125" s="126"/>
      <c r="R125" s="127"/>
      <c r="S125" s="187"/>
      <c r="T125" s="126">
        <v>0.33333333333333331</v>
      </c>
      <c r="U125" s="129"/>
      <c r="V125" s="187"/>
      <c r="W125" s="131"/>
      <c r="X125" s="129"/>
      <c r="Y125" s="187"/>
      <c r="Z125" s="132">
        <v>0.33333333333333331</v>
      </c>
      <c r="AA125" s="127"/>
      <c r="AB125" s="187"/>
      <c r="AC125" s="134"/>
      <c r="AD125" s="127"/>
      <c r="AE125" s="187"/>
      <c r="AF125" s="134"/>
      <c r="AG125" s="127"/>
      <c r="AH125" s="187"/>
      <c r="AI125" s="167"/>
      <c r="AJ125" s="168"/>
      <c r="AK125" s="187"/>
      <c r="AL125" s="172"/>
      <c r="AM125" s="136" t="str">
        <f t="shared" si="56"/>
        <v/>
      </c>
      <c r="AN125" s="136" t="str">
        <f t="shared" si="57"/>
        <v/>
      </c>
      <c r="AO125" s="136" t="str">
        <f t="shared" si="58"/>
        <v/>
      </c>
      <c r="AP125" s="137" t="str">
        <f t="shared" si="59"/>
        <v>ASOK</v>
      </c>
      <c r="AQ125" s="137" t="str">
        <f t="shared" si="60"/>
        <v/>
      </c>
      <c r="AR125" s="137" t="str">
        <f t="shared" si="54"/>
        <v/>
      </c>
      <c r="AS125" s="138" t="str">
        <f t="shared" si="61"/>
        <v xml:space="preserve"> </v>
      </c>
      <c r="AT125" s="138" t="str">
        <f t="shared" si="62"/>
        <v/>
      </c>
      <c r="AU125" s="138" t="str">
        <f t="shared" si="63"/>
        <v/>
      </c>
      <c r="AV125" s="137" t="str">
        <f t="shared" si="64"/>
        <v>ASOK</v>
      </c>
      <c r="AW125" s="137" t="str">
        <f t="shared" si="65"/>
        <v/>
      </c>
      <c r="AX125" s="137" t="str">
        <f t="shared" si="66"/>
        <v/>
      </c>
      <c r="AY125" s="138" t="str">
        <f t="shared" si="67"/>
        <v xml:space="preserve"> </v>
      </c>
      <c r="AZ125" s="138" t="str">
        <f t="shared" si="68"/>
        <v/>
      </c>
      <c r="BA125" s="139" t="str">
        <f t="shared" si="69"/>
        <v/>
      </c>
      <c r="BB125" s="137" t="str">
        <f t="shared" si="51"/>
        <v xml:space="preserve"> </v>
      </c>
      <c r="BC125" s="137" t="str">
        <f t="shared" si="52"/>
        <v/>
      </c>
      <c r="BD125" s="137" t="str">
        <f t="shared" si="53"/>
        <v/>
      </c>
      <c r="BE125" s="138" t="str">
        <f>IF(E125="ouvert",IF(AND($A125="AS",AI125&lt;&gt;0),"ASOK",IF(AND($A125="AE",AI125&lt;&gt;0),"AEOK",IF(AND($A125="FAX",AI125&lt;&gt;0),"FAXOK",IF(AND($A125="mail",AI125&lt;&gt;0),"mailOK",IF(AND($A125="répondeur",AI125&lt;&gt;0),"répOK"," "))))),"")</f>
        <v xml:space="preserve"> </v>
      </c>
      <c r="BF125" s="138" t="str">
        <f>IF(E125="ouvert",IF(AJ125&lt;&gt;0,1,""),"")</f>
        <v/>
      </c>
      <c r="BG125" s="138" t="str">
        <f>IF(E125="ouvert",IF(AJ125="c",1,""),"")</f>
        <v/>
      </c>
    </row>
    <row r="126" spans="1:59" s="140" customFormat="1" ht="20.100000000000001" customHeight="1">
      <c r="A126" s="116" t="s">
        <v>23</v>
      </c>
      <c r="B126" s="186"/>
      <c r="C126" s="195" t="str">
        <f>IF(B126&lt;&gt;"",VLOOKUP(B126,Clients!A:B,2,FALSE),"")</f>
        <v/>
      </c>
      <c r="D126" s="169"/>
      <c r="E126" s="201" t="s">
        <v>19</v>
      </c>
      <c r="F126" s="149"/>
      <c r="G126" s="117"/>
      <c r="H126" s="118"/>
      <c r="I126" s="119"/>
      <c r="J126" s="120"/>
      <c r="K126" s="116"/>
      <c r="L126" s="121"/>
      <c r="M126" s="163"/>
      <c r="N126" s="124" t="s">
        <v>48</v>
      </c>
      <c r="O126" s="124" t="s">
        <v>48</v>
      </c>
      <c r="P126" s="125" t="str">
        <f t="shared" si="55"/>
        <v>X</v>
      </c>
      <c r="Q126" s="126"/>
      <c r="R126" s="127"/>
      <c r="S126" s="130"/>
      <c r="T126" s="126">
        <v>0.33333333333333331</v>
      </c>
      <c r="U126" s="129"/>
      <c r="V126" s="130"/>
      <c r="W126" s="131"/>
      <c r="X126" s="129"/>
      <c r="Y126" s="130"/>
      <c r="Z126" s="132">
        <v>0.33333333333333331</v>
      </c>
      <c r="AA126" s="127"/>
      <c r="AB126" s="130"/>
      <c r="AC126" s="134"/>
      <c r="AD126" s="127"/>
      <c r="AE126" s="130"/>
      <c r="AF126" s="134"/>
      <c r="AG126" s="127"/>
      <c r="AH126" s="130"/>
      <c r="AI126" s="167"/>
      <c r="AJ126" s="168"/>
      <c r="AK126" s="130"/>
      <c r="AL126" s="135"/>
      <c r="AM126" s="136" t="str">
        <f t="shared" si="56"/>
        <v/>
      </c>
      <c r="AN126" s="136" t="str">
        <f t="shared" si="57"/>
        <v/>
      </c>
      <c r="AO126" s="136" t="str">
        <f t="shared" si="58"/>
        <v/>
      </c>
      <c r="AP126" s="137" t="str">
        <f t="shared" si="59"/>
        <v>ASOK</v>
      </c>
      <c r="AQ126" s="137" t="str">
        <f t="shared" si="60"/>
        <v/>
      </c>
      <c r="AR126" s="137" t="str">
        <f t="shared" si="54"/>
        <v/>
      </c>
      <c r="AS126" s="138" t="str">
        <f t="shared" si="61"/>
        <v xml:space="preserve"> </v>
      </c>
      <c r="AT126" s="138" t="str">
        <f t="shared" si="62"/>
        <v/>
      </c>
      <c r="AU126" s="138" t="str">
        <f t="shared" si="63"/>
        <v/>
      </c>
      <c r="AV126" s="137" t="str">
        <f t="shared" si="64"/>
        <v>ASOK</v>
      </c>
      <c r="AW126" s="137" t="str">
        <f t="shared" si="65"/>
        <v/>
      </c>
      <c r="AX126" s="137" t="str">
        <f t="shared" si="66"/>
        <v/>
      </c>
      <c r="AY126" s="138" t="str">
        <f t="shared" si="67"/>
        <v xml:space="preserve"> </v>
      </c>
      <c r="AZ126" s="138" t="str">
        <f t="shared" si="68"/>
        <v/>
      </c>
      <c r="BA126" s="139" t="str">
        <f t="shared" si="69"/>
        <v/>
      </c>
      <c r="BB126" s="137" t="str">
        <f t="shared" si="51"/>
        <v xml:space="preserve"> </v>
      </c>
      <c r="BC126" s="137" t="str">
        <f t="shared" si="52"/>
        <v/>
      </c>
      <c r="BD126" s="137" t="str">
        <f t="shared" si="53"/>
        <v/>
      </c>
      <c r="BE126" s="138"/>
      <c r="BF126" s="138"/>
      <c r="BG126" s="138"/>
    </row>
    <row r="127" spans="1:59" s="140" customFormat="1" ht="20.100000000000001" customHeight="1">
      <c r="A127" s="116" t="s">
        <v>23</v>
      </c>
      <c r="B127" s="186"/>
      <c r="C127" s="195" t="str">
        <f>IF(B127&lt;&gt;"",VLOOKUP(B127,Clients!A:B,2,FALSE),"")</f>
        <v/>
      </c>
      <c r="D127" s="169"/>
      <c r="E127" s="201" t="s">
        <v>19</v>
      </c>
      <c r="F127" s="149"/>
      <c r="G127" s="117"/>
      <c r="H127" s="118"/>
      <c r="I127" s="119"/>
      <c r="J127" s="120"/>
      <c r="K127" s="116"/>
      <c r="L127" s="121"/>
      <c r="M127" s="163"/>
      <c r="N127" s="124" t="s">
        <v>48</v>
      </c>
      <c r="O127" s="124" t="s">
        <v>48</v>
      </c>
      <c r="P127" s="125" t="str">
        <f t="shared" si="55"/>
        <v>X</v>
      </c>
      <c r="Q127" s="126"/>
      <c r="R127" s="127"/>
      <c r="S127" s="130"/>
      <c r="T127" s="126">
        <v>0.33333333333333331</v>
      </c>
      <c r="U127" s="129"/>
      <c r="V127" s="130"/>
      <c r="W127" s="131">
        <v>0.33333333333333331</v>
      </c>
      <c r="X127" s="129"/>
      <c r="Y127" s="130"/>
      <c r="Z127" s="132"/>
      <c r="AA127" s="127"/>
      <c r="AB127" s="130"/>
      <c r="AC127" s="134">
        <v>0.33333333333333331</v>
      </c>
      <c r="AD127" s="127"/>
      <c r="AE127" s="130"/>
      <c r="AF127" s="134"/>
      <c r="AG127" s="127"/>
      <c r="AH127" s="130"/>
      <c r="AI127" s="167"/>
      <c r="AJ127" s="168"/>
      <c r="AK127" s="130"/>
      <c r="AL127" s="135"/>
      <c r="AM127" s="136" t="str">
        <f t="shared" si="56"/>
        <v/>
      </c>
      <c r="AN127" s="136" t="str">
        <f t="shared" si="57"/>
        <v/>
      </c>
      <c r="AO127" s="136" t="str">
        <f t="shared" si="58"/>
        <v/>
      </c>
      <c r="AP127" s="137" t="str">
        <f t="shared" si="59"/>
        <v>ASOK</v>
      </c>
      <c r="AQ127" s="137" t="str">
        <f t="shared" si="60"/>
        <v/>
      </c>
      <c r="AR127" s="137" t="str">
        <f t="shared" si="54"/>
        <v/>
      </c>
      <c r="AS127" s="138" t="str">
        <f t="shared" si="61"/>
        <v>ASOK</v>
      </c>
      <c r="AT127" s="138" t="str">
        <f t="shared" si="62"/>
        <v/>
      </c>
      <c r="AU127" s="138" t="str">
        <f t="shared" si="63"/>
        <v/>
      </c>
      <c r="AV127" s="137" t="str">
        <f t="shared" si="64"/>
        <v xml:space="preserve"> </v>
      </c>
      <c r="AW127" s="137" t="str">
        <f t="shared" si="65"/>
        <v/>
      </c>
      <c r="AX127" s="137" t="str">
        <f t="shared" si="66"/>
        <v/>
      </c>
      <c r="AY127" s="138" t="str">
        <f t="shared" si="67"/>
        <v>ASOK</v>
      </c>
      <c r="AZ127" s="138" t="str">
        <f t="shared" si="68"/>
        <v/>
      </c>
      <c r="BA127" s="139" t="str">
        <f t="shared" si="69"/>
        <v/>
      </c>
      <c r="BB127" s="137" t="str">
        <f t="shared" si="51"/>
        <v xml:space="preserve"> </v>
      </c>
      <c r="BC127" s="137" t="str">
        <f t="shared" si="52"/>
        <v/>
      </c>
      <c r="BD127" s="137" t="str">
        <f t="shared" si="53"/>
        <v/>
      </c>
      <c r="BE127" s="138"/>
      <c r="BF127" s="138"/>
      <c r="BG127" s="138"/>
    </row>
    <row r="128" spans="1:59" s="140" customFormat="1" ht="20.100000000000001" customHeight="1">
      <c r="A128" s="116" t="s">
        <v>23</v>
      </c>
      <c r="B128" s="186"/>
      <c r="C128" s="195" t="str">
        <f>IF(B128&lt;&gt;"",VLOOKUP(B128,Clients!A:B,2,FALSE),"")</f>
        <v/>
      </c>
      <c r="D128" s="169"/>
      <c r="E128" s="201" t="s">
        <v>19</v>
      </c>
      <c r="F128" s="149"/>
      <c r="G128" s="117"/>
      <c r="H128" s="118"/>
      <c r="I128" s="119"/>
      <c r="J128" s="120"/>
      <c r="K128" s="116"/>
      <c r="L128" s="121"/>
      <c r="M128" s="163"/>
      <c r="N128" s="124" t="s">
        <v>48</v>
      </c>
      <c r="O128" s="124" t="s">
        <v>48</v>
      </c>
      <c r="P128" s="125" t="str">
        <f t="shared" si="55"/>
        <v>X</v>
      </c>
      <c r="Q128" s="126"/>
      <c r="R128" s="127"/>
      <c r="S128" s="130"/>
      <c r="T128" s="126">
        <v>0.33333333333333331</v>
      </c>
      <c r="U128" s="129"/>
      <c r="V128" s="130"/>
      <c r="W128" s="131"/>
      <c r="X128" s="129"/>
      <c r="Y128" s="130"/>
      <c r="Z128" s="132"/>
      <c r="AA128" s="127"/>
      <c r="AB128" s="130"/>
      <c r="AC128" s="134"/>
      <c r="AD128" s="127"/>
      <c r="AE128" s="130"/>
      <c r="AF128" s="134"/>
      <c r="AG128" s="127"/>
      <c r="AH128" s="130"/>
      <c r="AI128" s="167"/>
      <c r="AJ128" s="168"/>
      <c r="AK128" s="130"/>
      <c r="AL128" s="135"/>
      <c r="AM128" s="136" t="str">
        <f t="shared" si="56"/>
        <v/>
      </c>
      <c r="AN128" s="136" t="str">
        <f t="shared" si="57"/>
        <v/>
      </c>
      <c r="AO128" s="136" t="str">
        <f t="shared" si="58"/>
        <v/>
      </c>
      <c r="AP128" s="137" t="str">
        <f t="shared" si="59"/>
        <v>ASOK</v>
      </c>
      <c r="AQ128" s="137" t="str">
        <f t="shared" si="60"/>
        <v/>
      </c>
      <c r="AR128" s="137" t="str">
        <f t="shared" si="54"/>
        <v/>
      </c>
      <c r="AS128" s="138" t="str">
        <f t="shared" si="61"/>
        <v xml:space="preserve"> </v>
      </c>
      <c r="AT128" s="138" t="str">
        <f t="shared" si="62"/>
        <v/>
      </c>
      <c r="AU128" s="138" t="str">
        <f t="shared" si="63"/>
        <v/>
      </c>
      <c r="AV128" s="137" t="str">
        <f t="shared" si="64"/>
        <v xml:space="preserve"> </v>
      </c>
      <c r="AW128" s="137" t="str">
        <f t="shared" si="65"/>
        <v/>
      </c>
      <c r="AX128" s="137" t="str">
        <f t="shared" si="66"/>
        <v/>
      </c>
      <c r="AY128" s="138" t="str">
        <f t="shared" si="67"/>
        <v xml:space="preserve"> </v>
      </c>
      <c r="AZ128" s="138" t="str">
        <f t="shared" si="68"/>
        <v/>
      </c>
      <c r="BA128" s="139" t="str">
        <f t="shared" si="69"/>
        <v/>
      </c>
      <c r="BB128" s="137" t="str">
        <f t="shared" si="51"/>
        <v xml:space="preserve"> </v>
      </c>
      <c r="BC128" s="137" t="str">
        <f t="shared" si="52"/>
        <v/>
      </c>
      <c r="BD128" s="137" t="str">
        <f t="shared" si="53"/>
        <v/>
      </c>
      <c r="BE128" s="138"/>
      <c r="BF128" s="138"/>
      <c r="BG128" s="138"/>
    </row>
    <row r="129" spans="1:59" s="140" customFormat="1" ht="20.100000000000001" customHeight="1">
      <c r="A129" s="116" t="s">
        <v>23</v>
      </c>
      <c r="B129" s="186"/>
      <c r="C129" s="195" t="str">
        <f>IF(B129&lt;&gt;"",VLOOKUP(B129,Clients!A:B,2,FALSE),"")</f>
        <v/>
      </c>
      <c r="D129" s="169"/>
      <c r="E129" s="201" t="s">
        <v>19</v>
      </c>
      <c r="F129" s="164"/>
      <c r="G129" s="117"/>
      <c r="H129" s="151"/>
      <c r="I129" s="119"/>
      <c r="J129" s="120"/>
      <c r="K129" s="142"/>
      <c r="L129" s="176"/>
      <c r="M129" s="156"/>
      <c r="N129" s="124" t="s">
        <v>48</v>
      </c>
      <c r="O129" s="124" t="s">
        <v>48</v>
      </c>
      <c r="P129" s="125" t="str">
        <f t="shared" si="55"/>
        <v>X</v>
      </c>
      <c r="Q129" s="126"/>
      <c r="R129" s="127"/>
      <c r="S129" s="130"/>
      <c r="T129" s="126">
        <v>0.33333333333333331</v>
      </c>
      <c r="U129" s="129"/>
      <c r="V129" s="130"/>
      <c r="W129" s="131"/>
      <c r="X129" s="129"/>
      <c r="Y129" s="130"/>
      <c r="Z129" s="180"/>
      <c r="AA129" s="127"/>
      <c r="AB129" s="130"/>
      <c r="AC129" s="134"/>
      <c r="AD129" s="127"/>
      <c r="AE129" s="130"/>
      <c r="AF129" s="134"/>
      <c r="AG129" s="127"/>
      <c r="AH129" s="130"/>
      <c r="AI129" s="174"/>
      <c r="AJ129" s="175"/>
      <c r="AK129" s="130"/>
      <c r="AL129" s="135"/>
      <c r="AM129" s="136" t="str">
        <f t="shared" si="56"/>
        <v/>
      </c>
      <c r="AN129" s="136" t="str">
        <f t="shared" si="57"/>
        <v/>
      </c>
      <c r="AO129" s="136" t="str">
        <f t="shared" si="58"/>
        <v/>
      </c>
      <c r="AP129" s="137" t="str">
        <f t="shared" si="59"/>
        <v>ASOK</v>
      </c>
      <c r="AQ129" s="137" t="str">
        <f t="shared" si="60"/>
        <v/>
      </c>
      <c r="AR129" s="137" t="str">
        <f t="shared" si="54"/>
        <v/>
      </c>
      <c r="AS129" s="138" t="str">
        <f t="shared" si="61"/>
        <v xml:space="preserve"> </v>
      </c>
      <c r="AT129" s="138" t="str">
        <f t="shared" si="62"/>
        <v/>
      </c>
      <c r="AU129" s="138" t="str">
        <f t="shared" si="63"/>
        <v/>
      </c>
      <c r="AV129" s="137" t="str">
        <f t="shared" si="64"/>
        <v xml:space="preserve"> </v>
      </c>
      <c r="AW129" s="137" t="str">
        <f t="shared" si="65"/>
        <v/>
      </c>
      <c r="AX129" s="137" t="str">
        <f t="shared" si="66"/>
        <v/>
      </c>
      <c r="AY129" s="138" t="str">
        <f t="shared" si="67"/>
        <v xml:space="preserve"> </v>
      </c>
      <c r="AZ129" s="138" t="str">
        <f t="shared" si="68"/>
        <v/>
      </c>
      <c r="BA129" s="139" t="str">
        <f t="shared" si="69"/>
        <v/>
      </c>
      <c r="BB129" s="137" t="str">
        <f t="shared" si="51"/>
        <v xml:space="preserve"> </v>
      </c>
      <c r="BC129" s="137" t="str">
        <f t="shared" si="52"/>
        <v/>
      </c>
      <c r="BD129" s="137" t="str">
        <f t="shared" si="53"/>
        <v/>
      </c>
      <c r="BE129" s="138"/>
      <c r="BF129" s="138"/>
      <c r="BG129" s="138"/>
    </row>
    <row r="130" spans="1:59" s="140" customFormat="1" ht="20.100000000000001" customHeight="1">
      <c r="A130" s="116" t="s">
        <v>23</v>
      </c>
      <c r="B130" s="186"/>
      <c r="C130" s="195" t="str">
        <f>IF(B130&lt;&gt;"",VLOOKUP(B130,Clients!A:B,2,FALSE),"")</f>
        <v/>
      </c>
      <c r="D130" s="169"/>
      <c r="E130" s="201" t="s">
        <v>19</v>
      </c>
      <c r="F130" s="165"/>
      <c r="G130" s="117"/>
      <c r="H130" s="118"/>
      <c r="I130" s="119"/>
      <c r="J130" s="120"/>
      <c r="K130" s="161"/>
      <c r="L130" s="121"/>
      <c r="M130" s="163"/>
      <c r="N130" s="124"/>
      <c r="O130" s="124" t="s">
        <v>48</v>
      </c>
      <c r="P130" s="125" t="str">
        <f t="shared" si="55"/>
        <v>X</v>
      </c>
      <c r="Q130" s="126"/>
      <c r="R130" s="127"/>
      <c r="S130" s="130"/>
      <c r="T130" s="126">
        <v>0.33333333333333331</v>
      </c>
      <c r="U130" s="129"/>
      <c r="V130" s="130"/>
      <c r="W130" s="131"/>
      <c r="X130" s="129"/>
      <c r="Y130" s="130"/>
      <c r="Z130" s="132">
        <v>0.33333333333333331</v>
      </c>
      <c r="AA130" s="127"/>
      <c r="AB130" s="130"/>
      <c r="AC130" s="134"/>
      <c r="AD130" s="127"/>
      <c r="AE130" s="130"/>
      <c r="AF130" s="134"/>
      <c r="AG130" s="127"/>
      <c r="AH130" s="130"/>
      <c r="AI130" s="167"/>
      <c r="AJ130" s="171"/>
      <c r="AK130" s="130"/>
      <c r="AL130" s="135"/>
      <c r="AM130" s="136" t="str">
        <f t="shared" si="56"/>
        <v/>
      </c>
      <c r="AN130" s="136" t="str">
        <f t="shared" si="57"/>
        <v/>
      </c>
      <c r="AO130" s="136" t="str">
        <f t="shared" si="58"/>
        <v/>
      </c>
      <c r="AP130" s="137" t="str">
        <f t="shared" si="59"/>
        <v>ASOK</v>
      </c>
      <c r="AQ130" s="137" t="str">
        <f t="shared" si="60"/>
        <v/>
      </c>
      <c r="AR130" s="137" t="str">
        <f t="shared" si="54"/>
        <v/>
      </c>
      <c r="AS130" s="138" t="str">
        <f t="shared" si="61"/>
        <v xml:space="preserve"> </v>
      </c>
      <c r="AT130" s="138" t="str">
        <f t="shared" si="62"/>
        <v/>
      </c>
      <c r="AU130" s="138" t="str">
        <f t="shared" si="63"/>
        <v/>
      </c>
      <c r="AV130" s="137" t="str">
        <f t="shared" si="64"/>
        <v>ASOK</v>
      </c>
      <c r="AW130" s="137" t="str">
        <f t="shared" si="65"/>
        <v/>
      </c>
      <c r="AX130" s="137" t="str">
        <f t="shared" si="66"/>
        <v/>
      </c>
      <c r="AY130" s="138" t="str">
        <f t="shared" si="67"/>
        <v xml:space="preserve"> </v>
      </c>
      <c r="AZ130" s="138" t="str">
        <f t="shared" si="68"/>
        <v/>
      </c>
      <c r="BA130" s="139" t="str">
        <f t="shared" si="69"/>
        <v/>
      </c>
      <c r="BB130" s="137" t="str">
        <f t="shared" si="51"/>
        <v xml:space="preserve"> </v>
      </c>
      <c r="BC130" s="137" t="str">
        <f t="shared" si="52"/>
        <v/>
      </c>
      <c r="BD130" s="137" t="str">
        <f t="shared" si="53"/>
        <v/>
      </c>
      <c r="BE130" s="138"/>
      <c r="BF130" s="138"/>
      <c r="BG130" s="138"/>
    </row>
    <row r="131" spans="1:59" s="140" customFormat="1" ht="20.100000000000001" customHeight="1">
      <c r="A131" s="116" t="s">
        <v>23</v>
      </c>
      <c r="B131" s="186"/>
      <c r="C131" s="195" t="str">
        <f>IF(B131&lt;&gt;"",VLOOKUP(B131,Clients!A:B,2,FALSE),"")</f>
        <v/>
      </c>
      <c r="D131" s="169"/>
      <c r="E131" s="201" t="s">
        <v>19</v>
      </c>
      <c r="F131" s="149"/>
      <c r="G131" s="117"/>
      <c r="H131" s="118"/>
      <c r="I131" s="119"/>
      <c r="J131" s="120"/>
      <c r="K131" s="116"/>
      <c r="L131" s="121"/>
      <c r="M131" s="156"/>
      <c r="N131" s="124" t="s">
        <v>48</v>
      </c>
      <c r="O131" s="124" t="s">
        <v>48</v>
      </c>
      <c r="P131" s="125" t="str">
        <f t="shared" si="55"/>
        <v>X</v>
      </c>
      <c r="Q131" s="126"/>
      <c r="R131" s="127"/>
      <c r="S131" s="130"/>
      <c r="T131" s="126">
        <v>0.33333333333333331</v>
      </c>
      <c r="U131" s="129"/>
      <c r="V131" s="130"/>
      <c r="W131" s="131"/>
      <c r="X131" s="129"/>
      <c r="Y131" s="130"/>
      <c r="Z131" s="132"/>
      <c r="AA131" s="127"/>
      <c r="AB131" s="130"/>
      <c r="AC131" s="134">
        <v>0.33333333333333331</v>
      </c>
      <c r="AD131" s="127"/>
      <c r="AE131" s="130"/>
      <c r="AF131" s="134"/>
      <c r="AG131" s="127"/>
      <c r="AH131" s="130"/>
      <c r="AI131" s="167"/>
      <c r="AJ131" s="168"/>
      <c r="AK131" s="130"/>
      <c r="AL131" s="135"/>
      <c r="AM131" s="136" t="str">
        <f t="shared" si="56"/>
        <v/>
      </c>
      <c r="AN131" s="136" t="str">
        <f t="shared" si="57"/>
        <v/>
      </c>
      <c r="AO131" s="136" t="str">
        <f t="shared" si="58"/>
        <v/>
      </c>
      <c r="AP131" s="137" t="str">
        <f t="shared" si="59"/>
        <v>ASOK</v>
      </c>
      <c r="AQ131" s="137" t="str">
        <f t="shared" si="60"/>
        <v/>
      </c>
      <c r="AR131" s="137" t="str">
        <f t="shared" si="54"/>
        <v/>
      </c>
      <c r="AS131" s="138" t="str">
        <f t="shared" si="61"/>
        <v xml:space="preserve"> </v>
      </c>
      <c r="AT131" s="138" t="str">
        <f t="shared" si="62"/>
        <v/>
      </c>
      <c r="AU131" s="138" t="str">
        <f t="shared" si="63"/>
        <v/>
      </c>
      <c r="AV131" s="137" t="str">
        <f t="shared" si="64"/>
        <v xml:space="preserve"> </v>
      </c>
      <c r="AW131" s="137" t="str">
        <f t="shared" si="65"/>
        <v/>
      </c>
      <c r="AX131" s="137" t="str">
        <f t="shared" si="66"/>
        <v/>
      </c>
      <c r="AY131" s="138" t="str">
        <f t="shared" si="67"/>
        <v>ASOK</v>
      </c>
      <c r="AZ131" s="138" t="str">
        <f t="shared" si="68"/>
        <v/>
      </c>
      <c r="BA131" s="139" t="str">
        <f t="shared" si="69"/>
        <v/>
      </c>
      <c r="BB131" s="137" t="str">
        <f t="shared" si="51"/>
        <v xml:space="preserve"> </v>
      </c>
      <c r="BC131" s="137" t="str">
        <f t="shared" si="52"/>
        <v/>
      </c>
      <c r="BD131" s="137" t="str">
        <f t="shared" si="53"/>
        <v/>
      </c>
      <c r="BE131" s="138"/>
      <c r="BF131" s="138"/>
      <c r="BG131" s="138"/>
    </row>
    <row r="132" spans="1:59" s="140" customFormat="1" ht="20.100000000000001" customHeight="1">
      <c r="A132" s="116" t="s">
        <v>23</v>
      </c>
      <c r="B132" s="186"/>
      <c r="C132" s="195" t="str">
        <f>IF(B132&lt;&gt;"",VLOOKUP(B132,Clients!A:B,2,FALSE),"")</f>
        <v/>
      </c>
      <c r="D132" s="169"/>
      <c r="E132" s="201" t="s">
        <v>19</v>
      </c>
      <c r="F132" s="149"/>
      <c r="G132" s="117"/>
      <c r="H132" s="118"/>
      <c r="I132" s="119"/>
      <c r="J132" s="120"/>
      <c r="K132" s="116"/>
      <c r="L132" s="121"/>
      <c r="M132" s="156"/>
      <c r="N132" s="124"/>
      <c r="O132" s="124" t="s">
        <v>48</v>
      </c>
      <c r="P132" s="125" t="str">
        <f t="shared" si="55"/>
        <v>X</v>
      </c>
      <c r="Q132" s="126"/>
      <c r="R132" s="127"/>
      <c r="S132" s="130"/>
      <c r="T132" s="126">
        <v>0.33333333333333331</v>
      </c>
      <c r="U132" s="129"/>
      <c r="V132" s="130"/>
      <c r="W132" s="131"/>
      <c r="X132" s="129"/>
      <c r="Y132" s="130"/>
      <c r="Z132" s="132"/>
      <c r="AA132" s="127"/>
      <c r="AB132" s="130"/>
      <c r="AC132" s="134"/>
      <c r="AD132" s="127"/>
      <c r="AE132" s="130"/>
      <c r="AF132" s="134"/>
      <c r="AG132" s="127"/>
      <c r="AH132" s="130"/>
      <c r="AI132" s="167"/>
      <c r="AJ132" s="168"/>
      <c r="AK132" s="130"/>
      <c r="AL132" s="135"/>
      <c r="AM132" s="136" t="str">
        <f t="shared" si="56"/>
        <v/>
      </c>
      <c r="AN132" s="136" t="str">
        <f t="shared" si="57"/>
        <v/>
      </c>
      <c r="AO132" s="136" t="str">
        <f t="shared" si="58"/>
        <v/>
      </c>
      <c r="AP132" s="137" t="str">
        <f t="shared" si="59"/>
        <v>ASOK</v>
      </c>
      <c r="AQ132" s="137" t="str">
        <f t="shared" si="60"/>
        <v/>
      </c>
      <c r="AR132" s="137" t="str">
        <f t="shared" si="54"/>
        <v/>
      </c>
      <c r="AS132" s="138" t="str">
        <f t="shared" si="61"/>
        <v xml:space="preserve"> </v>
      </c>
      <c r="AT132" s="138" t="str">
        <f t="shared" si="62"/>
        <v/>
      </c>
      <c r="AU132" s="138" t="str">
        <f t="shared" si="63"/>
        <v/>
      </c>
      <c r="AV132" s="137" t="str">
        <f t="shared" si="64"/>
        <v xml:space="preserve"> </v>
      </c>
      <c r="AW132" s="137" t="str">
        <f t="shared" si="65"/>
        <v/>
      </c>
      <c r="AX132" s="137" t="str">
        <f t="shared" si="66"/>
        <v/>
      </c>
      <c r="AY132" s="138" t="str">
        <f t="shared" si="67"/>
        <v xml:space="preserve"> </v>
      </c>
      <c r="AZ132" s="138" t="str">
        <f t="shared" si="68"/>
        <v/>
      </c>
      <c r="BA132" s="139" t="str">
        <f t="shared" si="69"/>
        <v/>
      </c>
      <c r="BB132" s="137" t="str">
        <f t="shared" si="51"/>
        <v xml:space="preserve"> </v>
      </c>
      <c r="BC132" s="137" t="str">
        <f t="shared" si="52"/>
        <v/>
      </c>
      <c r="BD132" s="137" t="str">
        <f t="shared" si="53"/>
        <v/>
      </c>
      <c r="BE132" s="138"/>
      <c r="BF132" s="138"/>
      <c r="BG132" s="138"/>
    </row>
    <row r="133" spans="1:59" s="140" customFormat="1" ht="20.100000000000001" customHeight="1">
      <c r="A133" s="116" t="s">
        <v>23</v>
      </c>
      <c r="B133" s="186"/>
      <c r="C133" s="195" t="str">
        <f>IF(B133&lt;&gt;"",VLOOKUP(B133,Clients!A:B,2,FALSE),"")</f>
        <v/>
      </c>
      <c r="D133" s="169"/>
      <c r="E133" s="201" t="s">
        <v>19</v>
      </c>
      <c r="F133" s="149"/>
      <c r="G133" s="117"/>
      <c r="H133" s="118"/>
      <c r="I133" s="119"/>
      <c r="J133" s="120"/>
      <c r="K133" s="116"/>
      <c r="L133" s="121"/>
      <c r="M133" s="156"/>
      <c r="N133" s="124"/>
      <c r="O133" s="124" t="s">
        <v>48</v>
      </c>
      <c r="P133" s="125" t="str">
        <f t="shared" si="55"/>
        <v>X</v>
      </c>
      <c r="Q133" s="126"/>
      <c r="R133" s="127"/>
      <c r="S133" s="130"/>
      <c r="T133" s="126">
        <v>0.33333333333333331</v>
      </c>
      <c r="U133" s="129"/>
      <c r="V133" s="130"/>
      <c r="W133" s="131"/>
      <c r="X133" s="129"/>
      <c r="Y133" s="130"/>
      <c r="Z133" s="132"/>
      <c r="AA133" s="127"/>
      <c r="AB133" s="130"/>
      <c r="AC133" s="134"/>
      <c r="AD133" s="127"/>
      <c r="AE133" s="130"/>
      <c r="AF133" s="134"/>
      <c r="AG133" s="127"/>
      <c r="AH133" s="130"/>
      <c r="AI133" s="167"/>
      <c r="AJ133" s="168"/>
      <c r="AK133" s="130"/>
      <c r="AL133" s="135"/>
      <c r="AM133" s="136" t="str">
        <f t="shared" si="56"/>
        <v/>
      </c>
      <c r="AN133" s="136" t="str">
        <f t="shared" si="57"/>
        <v/>
      </c>
      <c r="AO133" s="136" t="str">
        <f t="shared" si="58"/>
        <v/>
      </c>
      <c r="AP133" s="137" t="str">
        <f t="shared" si="59"/>
        <v>ASOK</v>
      </c>
      <c r="AQ133" s="137" t="str">
        <f t="shared" si="60"/>
        <v/>
      </c>
      <c r="AR133" s="137" t="str">
        <f t="shared" si="54"/>
        <v/>
      </c>
      <c r="AS133" s="138" t="str">
        <f t="shared" si="61"/>
        <v xml:space="preserve"> </v>
      </c>
      <c r="AT133" s="138" t="str">
        <f t="shared" si="62"/>
        <v/>
      </c>
      <c r="AU133" s="138" t="str">
        <f t="shared" si="63"/>
        <v/>
      </c>
      <c r="AV133" s="137" t="str">
        <f t="shared" si="64"/>
        <v xml:space="preserve"> </v>
      </c>
      <c r="AW133" s="137" t="str">
        <f t="shared" si="65"/>
        <v/>
      </c>
      <c r="AX133" s="137" t="str">
        <f t="shared" si="66"/>
        <v/>
      </c>
      <c r="AY133" s="138" t="str">
        <f t="shared" si="67"/>
        <v xml:space="preserve"> </v>
      </c>
      <c r="AZ133" s="138" t="str">
        <f t="shared" si="68"/>
        <v/>
      </c>
      <c r="BA133" s="139" t="str">
        <f t="shared" si="69"/>
        <v/>
      </c>
      <c r="BB133" s="137" t="str">
        <f t="shared" si="51"/>
        <v xml:space="preserve"> </v>
      </c>
      <c r="BC133" s="137" t="str">
        <f t="shared" si="52"/>
        <v/>
      </c>
      <c r="BD133" s="137" t="str">
        <f t="shared" si="53"/>
        <v/>
      </c>
      <c r="BE133" s="138"/>
      <c r="BF133" s="138"/>
      <c r="BG133" s="138"/>
    </row>
    <row r="134" spans="1:59" s="140" customFormat="1" ht="20.100000000000001" customHeight="1">
      <c r="A134" s="116" t="s">
        <v>23</v>
      </c>
      <c r="B134" s="186"/>
      <c r="C134" s="195" t="str">
        <f>IF(B134&lt;&gt;"",VLOOKUP(B134,Clients!A:B,2,FALSE),"")</f>
        <v/>
      </c>
      <c r="D134" s="169"/>
      <c r="E134" s="201" t="s">
        <v>19</v>
      </c>
      <c r="F134" s="149"/>
      <c r="G134" s="117"/>
      <c r="H134" s="118"/>
      <c r="I134" s="119"/>
      <c r="J134" s="120"/>
      <c r="K134" s="116"/>
      <c r="L134" s="121"/>
      <c r="M134" s="156"/>
      <c r="N134" s="124"/>
      <c r="O134" s="124" t="s">
        <v>48</v>
      </c>
      <c r="P134" s="125" t="str">
        <f t="shared" si="55"/>
        <v>X</v>
      </c>
      <c r="Q134" s="126"/>
      <c r="R134" s="127"/>
      <c r="S134" s="130"/>
      <c r="T134" s="126">
        <v>0.33333333333333331</v>
      </c>
      <c r="U134" s="129"/>
      <c r="V134" s="130"/>
      <c r="W134" s="131"/>
      <c r="X134" s="129"/>
      <c r="Y134" s="130"/>
      <c r="Z134" s="132"/>
      <c r="AA134" s="127"/>
      <c r="AB134" s="130"/>
      <c r="AC134" s="134"/>
      <c r="AD134" s="127"/>
      <c r="AE134" s="130"/>
      <c r="AF134" s="134"/>
      <c r="AG134" s="127"/>
      <c r="AH134" s="130"/>
      <c r="AI134" s="167"/>
      <c r="AJ134" s="168"/>
      <c r="AK134" s="130"/>
      <c r="AL134" s="135"/>
      <c r="AM134" s="136" t="str">
        <f t="shared" si="56"/>
        <v/>
      </c>
      <c r="AN134" s="136" t="str">
        <f t="shared" si="57"/>
        <v/>
      </c>
      <c r="AO134" s="136" t="str">
        <f t="shared" si="58"/>
        <v/>
      </c>
      <c r="AP134" s="137" t="str">
        <f t="shared" si="59"/>
        <v>ASOK</v>
      </c>
      <c r="AQ134" s="137" t="str">
        <f t="shared" si="60"/>
        <v/>
      </c>
      <c r="AR134" s="137" t="str">
        <f t="shared" si="54"/>
        <v/>
      </c>
      <c r="AS134" s="138" t="str">
        <f t="shared" si="61"/>
        <v xml:space="preserve"> </v>
      </c>
      <c r="AT134" s="138" t="str">
        <f t="shared" si="62"/>
        <v/>
      </c>
      <c r="AU134" s="138" t="str">
        <f t="shared" si="63"/>
        <v/>
      </c>
      <c r="AV134" s="137" t="str">
        <f t="shared" si="64"/>
        <v xml:space="preserve"> </v>
      </c>
      <c r="AW134" s="137" t="str">
        <f t="shared" si="65"/>
        <v/>
      </c>
      <c r="AX134" s="137" t="str">
        <f t="shared" si="66"/>
        <v/>
      </c>
      <c r="AY134" s="138" t="str">
        <f t="shared" si="67"/>
        <v xml:space="preserve"> </v>
      </c>
      <c r="AZ134" s="138" t="str">
        <f t="shared" si="68"/>
        <v/>
      </c>
      <c r="BA134" s="139" t="str">
        <f t="shared" si="69"/>
        <v/>
      </c>
      <c r="BB134" s="137" t="str">
        <f t="shared" si="51"/>
        <v xml:space="preserve"> </v>
      </c>
      <c r="BC134" s="137" t="str">
        <f t="shared" si="52"/>
        <v/>
      </c>
      <c r="BD134" s="137" t="str">
        <f t="shared" si="53"/>
        <v/>
      </c>
      <c r="BE134" s="138"/>
      <c r="BF134" s="138"/>
      <c r="BG134" s="138"/>
    </row>
    <row r="135" spans="1:59" s="140" customFormat="1" ht="20.100000000000001" customHeight="1">
      <c r="A135" s="116" t="s">
        <v>23</v>
      </c>
      <c r="B135" s="186"/>
      <c r="C135" s="195" t="str">
        <f>IF(B135&lt;&gt;"",VLOOKUP(B135,Clients!A:B,2,FALSE),"")</f>
        <v/>
      </c>
      <c r="D135" s="169"/>
      <c r="E135" s="201" t="s">
        <v>19</v>
      </c>
      <c r="F135" s="149"/>
      <c r="G135" s="117"/>
      <c r="H135" s="118"/>
      <c r="I135" s="119"/>
      <c r="J135" s="120"/>
      <c r="K135" s="116"/>
      <c r="L135" s="121"/>
      <c r="M135" s="156"/>
      <c r="N135" s="124"/>
      <c r="O135" s="124" t="s">
        <v>48</v>
      </c>
      <c r="P135" s="125" t="str">
        <f t="shared" si="55"/>
        <v>X</v>
      </c>
      <c r="Q135" s="126"/>
      <c r="R135" s="127"/>
      <c r="S135" s="130"/>
      <c r="T135" s="126">
        <v>0.33333333333333331</v>
      </c>
      <c r="U135" s="129"/>
      <c r="V135" s="130"/>
      <c r="W135" s="131"/>
      <c r="X135" s="129"/>
      <c r="Y135" s="130"/>
      <c r="Z135" s="132"/>
      <c r="AA135" s="127"/>
      <c r="AB135" s="130"/>
      <c r="AC135" s="134">
        <v>0.33333333333333331</v>
      </c>
      <c r="AD135" s="127"/>
      <c r="AE135" s="130"/>
      <c r="AF135" s="134"/>
      <c r="AG135" s="127"/>
      <c r="AH135" s="130"/>
      <c r="AI135" s="167"/>
      <c r="AJ135" s="168"/>
      <c r="AK135" s="130"/>
      <c r="AL135" s="135"/>
      <c r="AM135" s="136" t="str">
        <f t="shared" si="56"/>
        <v/>
      </c>
      <c r="AN135" s="136" t="str">
        <f t="shared" si="57"/>
        <v/>
      </c>
      <c r="AO135" s="136" t="str">
        <f t="shared" si="58"/>
        <v/>
      </c>
      <c r="AP135" s="137" t="str">
        <f t="shared" si="59"/>
        <v>ASOK</v>
      </c>
      <c r="AQ135" s="137" t="str">
        <f t="shared" si="60"/>
        <v/>
      </c>
      <c r="AR135" s="137" t="str">
        <f t="shared" si="54"/>
        <v/>
      </c>
      <c r="AS135" s="138" t="str">
        <f t="shared" si="61"/>
        <v xml:space="preserve"> </v>
      </c>
      <c r="AT135" s="138" t="str">
        <f t="shared" si="62"/>
        <v/>
      </c>
      <c r="AU135" s="138" t="str">
        <f t="shared" si="63"/>
        <v/>
      </c>
      <c r="AV135" s="137" t="str">
        <f t="shared" si="64"/>
        <v xml:space="preserve"> </v>
      </c>
      <c r="AW135" s="137" t="str">
        <f t="shared" si="65"/>
        <v/>
      </c>
      <c r="AX135" s="137" t="str">
        <f t="shared" si="66"/>
        <v/>
      </c>
      <c r="AY135" s="138" t="str">
        <f t="shared" si="67"/>
        <v>ASOK</v>
      </c>
      <c r="AZ135" s="138" t="str">
        <f t="shared" si="68"/>
        <v/>
      </c>
      <c r="BA135" s="139" t="str">
        <f t="shared" si="69"/>
        <v/>
      </c>
      <c r="BB135" s="137" t="str">
        <f t="shared" si="51"/>
        <v xml:space="preserve"> </v>
      </c>
      <c r="BC135" s="137" t="str">
        <f t="shared" si="52"/>
        <v/>
      </c>
      <c r="BD135" s="137" t="str">
        <f t="shared" si="53"/>
        <v/>
      </c>
      <c r="BE135" s="138"/>
      <c r="BF135" s="138"/>
      <c r="BG135" s="138"/>
    </row>
    <row r="136" spans="1:59" s="140" customFormat="1" ht="20.100000000000001" customHeight="1">
      <c r="A136" s="116" t="s">
        <v>23</v>
      </c>
      <c r="B136" s="186"/>
      <c r="C136" s="195" t="str">
        <f>IF(B136&lt;&gt;"",VLOOKUP(B136,Clients!A:B,2,FALSE),"")</f>
        <v/>
      </c>
      <c r="D136" s="169"/>
      <c r="E136" s="201" t="s">
        <v>19</v>
      </c>
      <c r="F136" s="149"/>
      <c r="G136" s="117"/>
      <c r="H136" s="118"/>
      <c r="I136" s="119"/>
      <c r="J136" s="120"/>
      <c r="K136" s="116"/>
      <c r="L136" s="121"/>
      <c r="M136" s="156"/>
      <c r="N136" s="124"/>
      <c r="O136" s="124" t="s">
        <v>48</v>
      </c>
      <c r="P136" s="125" t="str">
        <f t="shared" si="55"/>
        <v>X</v>
      </c>
      <c r="Q136" s="126"/>
      <c r="R136" s="127"/>
      <c r="S136" s="130"/>
      <c r="T136" s="126">
        <v>0.33333333333333331</v>
      </c>
      <c r="U136" s="129"/>
      <c r="V136" s="130"/>
      <c r="W136" s="131"/>
      <c r="X136" s="129"/>
      <c r="Y136" s="130"/>
      <c r="Z136" s="132"/>
      <c r="AA136" s="127"/>
      <c r="AB136" s="130"/>
      <c r="AC136" s="134"/>
      <c r="AD136" s="127"/>
      <c r="AE136" s="130"/>
      <c r="AF136" s="134"/>
      <c r="AG136" s="127"/>
      <c r="AH136" s="130"/>
      <c r="AI136" s="167"/>
      <c r="AJ136" s="168"/>
      <c r="AK136" s="130"/>
      <c r="AL136" s="135"/>
      <c r="AM136" s="136" t="str">
        <f t="shared" si="56"/>
        <v/>
      </c>
      <c r="AN136" s="136" t="str">
        <f t="shared" si="57"/>
        <v/>
      </c>
      <c r="AO136" s="136" t="str">
        <f t="shared" si="58"/>
        <v/>
      </c>
      <c r="AP136" s="137" t="str">
        <f t="shared" si="59"/>
        <v>ASOK</v>
      </c>
      <c r="AQ136" s="137" t="str">
        <f t="shared" si="60"/>
        <v/>
      </c>
      <c r="AR136" s="137"/>
      <c r="AS136" s="138" t="str">
        <f t="shared" si="61"/>
        <v xml:space="preserve"> </v>
      </c>
      <c r="AT136" s="138" t="str">
        <f t="shared" si="62"/>
        <v/>
      </c>
      <c r="AU136" s="138" t="str">
        <f t="shared" si="63"/>
        <v/>
      </c>
      <c r="AV136" s="137" t="str">
        <f t="shared" si="64"/>
        <v xml:space="preserve"> </v>
      </c>
      <c r="AW136" s="137" t="str">
        <f t="shared" si="65"/>
        <v/>
      </c>
      <c r="AX136" s="137" t="str">
        <f t="shared" si="66"/>
        <v/>
      </c>
      <c r="AY136" s="138" t="str">
        <f t="shared" si="67"/>
        <v xml:space="preserve"> </v>
      </c>
      <c r="AZ136" s="138" t="str">
        <f t="shared" si="68"/>
        <v/>
      </c>
      <c r="BA136" s="139" t="str">
        <f t="shared" si="69"/>
        <v/>
      </c>
      <c r="BB136" s="137" t="str">
        <f t="shared" si="51"/>
        <v xml:space="preserve"> </v>
      </c>
      <c r="BC136" s="137" t="str">
        <f t="shared" si="52"/>
        <v/>
      </c>
      <c r="BD136" s="137" t="str">
        <f t="shared" si="53"/>
        <v/>
      </c>
      <c r="BE136" s="138"/>
      <c r="BF136" s="138"/>
      <c r="BG136" s="138"/>
    </row>
    <row r="137" spans="1:59" s="140" customFormat="1" ht="20.100000000000001" customHeight="1">
      <c r="A137" s="116" t="s">
        <v>23</v>
      </c>
      <c r="B137" s="186"/>
      <c r="C137" s="195" t="str">
        <f>IF(B137&lt;&gt;"",VLOOKUP(B137,Clients!A:B,2,FALSE),"")</f>
        <v/>
      </c>
      <c r="D137" s="169"/>
      <c r="E137" s="201" t="s">
        <v>19</v>
      </c>
      <c r="F137" s="149"/>
      <c r="G137" s="117"/>
      <c r="H137" s="118"/>
      <c r="I137" s="119"/>
      <c r="J137" s="120"/>
      <c r="K137" s="116"/>
      <c r="L137" s="121"/>
      <c r="M137" s="156"/>
      <c r="N137" s="124"/>
      <c r="O137" s="124" t="s">
        <v>48</v>
      </c>
      <c r="P137" s="125" t="str">
        <f t="shared" ref="P137:P168" si="70">IF(COUNTA(R137,U137,X137,AA137,AD137,AG137,AJ137)=0,"X",COUNTIF(Q137:AK137,"c"))</f>
        <v>X</v>
      </c>
      <c r="Q137" s="126"/>
      <c r="R137" s="127"/>
      <c r="S137" s="130"/>
      <c r="T137" s="126"/>
      <c r="U137" s="129"/>
      <c r="V137" s="130"/>
      <c r="W137" s="131">
        <v>0.33333333333333331</v>
      </c>
      <c r="X137" s="129"/>
      <c r="Y137" s="130"/>
      <c r="Z137" s="132">
        <v>0.33333333333333331</v>
      </c>
      <c r="AA137" s="127"/>
      <c r="AB137" s="130"/>
      <c r="AC137" s="134">
        <v>0.33333333333333331</v>
      </c>
      <c r="AD137" s="127"/>
      <c r="AE137" s="130"/>
      <c r="AF137" s="134">
        <v>0.33333333333333331</v>
      </c>
      <c r="AG137" s="127"/>
      <c r="AH137" s="130"/>
      <c r="AI137" s="167"/>
      <c r="AJ137" s="168"/>
      <c r="AK137" s="130"/>
      <c r="AL137" s="135"/>
      <c r="AM137" s="136" t="str">
        <f t="shared" ref="AM137:AM168" si="71">IF(E137="ouvert",IF(AND($A137="AS",Q137&lt;&gt;0),"ASOK",IF(AND($A137="AE",Q137&lt;&gt;0),"AEOK",IF(AND($A137="FAX",Q137&lt;&gt;0),"FAXOK",IF(AND($A137="mail",Q137&lt;&gt;0),"mailOK",IF(AND($A137="répondeur",Q137&lt;&gt;0),"répOK",""))))),"")</f>
        <v/>
      </c>
      <c r="AN137" s="136" t="str">
        <f t="shared" ref="AN137:AN168" si="72">IF(E137="ouvert",IF(R137&lt;&gt;0,1,""),"")</f>
        <v/>
      </c>
      <c r="AO137" s="136" t="str">
        <f t="shared" ref="AO137:AO168" si="73">IF(E137="ouvert",IF(R137="c",1,""),"")</f>
        <v/>
      </c>
      <c r="AP137" s="137" t="str">
        <f t="shared" ref="AP137:AP168" si="74">IF(E137="ouvert",IF(AND($A137="AS",T137&lt;&gt;0),"ASOK",IF(AND($A137="AE",T137&lt;&gt;0),"AEOK",IF(AND($A137="FAX",T137&lt;&gt;0),"FAXOK",IF(AND($A137="mail",T137&lt;&gt;0),"mailOK",IF(AND($A137="répondeur",T137&lt;&gt;0),"répOK"," "))))),"")</f>
        <v xml:space="preserve"> </v>
      </c>
      <c r="AQ137" s="137" t="str">
        <f t="shared" ref="AQ137:AQ168" si="75">IF(E137="ouvert",IF(U137&lt;&gt;0,1,""),"")</f>
        <v/>
      </c>
      <c r="AR137" s="137"/>
      <c r="AS137" s="138" t="str">
        <f t="shared" ref="AS137:AS168" si="76">IF(E137="ouvert",IF(AND($A137="AS",W137&lt;&gt;0),"ASOK",IF(AND($A137="AE",W137&lt;&gt;0),"AEOK",IF(AND($A137="FAX",W137&lt;&gt;0),"FAXOK",IF(AND($A137="mail",W137&lt;&gt;0),"mailOK",IF(AND($A137="répondeur",W137&lt;&gt;0),"répOK"," "))))),"")</f>
        <v>ASOK</v>
      </c>
      <c r="AT137" s="138" t="str">
        <f t="shared" ref="AT137:AT168" si="77">IF(E137="ouvert",IF(X137&lt;&gt;0,1,""),"")</f>
        <v/>
      </c>
      <c r="AU137" s="138" t="str">
        <f t="shared" ref="AU137:AU168" si="78">IF(E137="ouvert",IF(X137="c",1,""),"")</f>
        <v/>
      </c>
      <c r="AV137" s="137" t="str">
        <f t="shared" ref="AV137:AV168" si="79">IF(E137="ouvert",IF(AND($A137="AS",Z137&lt;&gt;0),"ASOK",IF(AND($A137="AE",Z137&lt;&gt;0),"AEOK",IF(AND($A137="FAX",Z137&lt;&gt;0),"FAXOK",IF(AND($A137="mail",Z137&lt;&gt;0),"mailOK",IF(AND($A137="répondeur",Z137&lt;&gt;0),"répOK"," "))))),"")</f>
        <v>ASOK</v>
      </c>
      <c r="AW137" s="137" t="str">
        <f t="shared" ref="AW137:AW168" si="80">IF(E137="ouvert",IF(AA137&lt;&gt;0,1,""),"")</f>
        <v/>
      </c>
      <c r="AX137" s="137" t="str">
        <f t="shared" ref="AX137:AX168" si="81">IF(E137="ouvert",IF(AA137="c",1,""),"")</f>
        <v/>
      </c>
      <c r="AY137" s="138" t="str">
        <f t="shared" ref="AY137:AY168" si="82">IF(E137="ouvert",IF(AND($A137="AS",AC137&lt;&gt;0),"ASOK",IF(AND($A137="AE",AC137&lt;&gt;0),"AEOK",IF(AND($A137="FAX",AC137&lt;&gt;0),"FAXOK",IF(AND($A137="mail",AC137&lt;&gt;0),"mailOK",IF(AND($A137="répondeur",AC137&lt;&gt;0),"répOK"," "))))),"")</f>
        <v>ASOK</v>
      </c>
      <c r="AZ137" s="138" t="str">
        <f t="shared" ref="AZ137:AZ168" si="83">IF(E137="ouvert",IF(AD137&lt;&gt;0,1,""),"")</f>
        <v/>
      </c>
      <c r="BA137" s="139" t="str">
        <f t="shared" ref="BA137:BA168" si="84">IF(E137="ouvert",IF(AD137="c",1,""),"")</f>
        <v/>
      </c>
      <c r="BB137" s="137" t="str">
        <f t="shared" ref="BB137:BB200" si="85">IF(E137="ouvert",IF(AND($A137="AS",AF137&lt;&gt;0),"ASOK",IF(AND($A137="AE",AF137&lt;&gt;0),"AEOK",IF(AND($A137="FAX",AF137&lt;&gt;0),"FAXOK",IF(AND($A137="mail",AF137&lt;&gt;0),"mailOK",IF(AND($A137="répondeur",AF137&lt;&gt;0),"répOK"," "))))),"")</f>
        <v>ASOK</v>
      </c>
      <c r="BC137" s="137" t="str">
        <f t="shared" ref="BC137:BC200" si="86">IF(E137="ouvert",IF(AD137&lt;&gt;0,1,""),"")</f>
        <v/>
      </c>
      <c r="BD137" s="137" t="str">
        <f t="shared" ref="BD137:BD200" si="87">IF(E137="ouvert",IF(AD137="c",1,""),"")</f>
        <v/>
      </c>
      <c r="BE137" s="138"/>
      <c r="BF137" s="138"/>
      <c r="BG137" s="138"/>
    </row>
    <row r="138" spans="1:59" s="140" customFormat="1" ht="20.100000000000001" customHeight="1">
      <c r="A138" s="116" t="s">
        <v>23</v>
      </c>
      <c r="B138" s="186"/>
      <c r="C138" s="195" t="str">
        <f>IF(B138&lt;&gt;"",VLOOKUP(B138,Clients!A:B,2,FALSE),"")</f>
        <v/>
      </c>
      <c r="D138" s="169"/>
      <c r="E138" s="201" t="s">
        <v>19</v>
      </c>
      <c r="F138" s="149"/>
      <c r="G138" s="117"/>
      <c r="H138" s="118"/>
      <c r="I138" s="119"/>
      <c r="J138" s="120"/>
      <c r="K138" s="116"/>
      <c r="L138" s="121"/>
      <c r="M138" s="156"/>
      <c r="N138" s="124"/>
      <c r="O138" s="124" t="s">
        <v>48</v>
      </c>
      <c r="P138" s="125" t="str">
        <f t="shared" si="70"/>
        <v>X</v>
      </c>
      <c r="Q138" s="126"/>
      <c r="R138" s="127"/>
      <c r="S138" s="130"/>
      <c r="T138" s="126"/>
      <c r="U138" s="129"/>
      <c r="V138" s="130"/>
      <c r="W138" s="131">
        <v>0.33333333333333331</v>
      </c>
      <c r="X138" s="129"/>
      <c r="Y138" s="130"/>
      <c r="Z138" s="132">
        <v>0.33333333333333331</v>
      </c>
      <c r="AA138" s="127"/>
      <c r="AB138" s="130"/>
      <c r="AC138" s="134">
        <v>0.33333333333333331</v>
      </c>
      <c r="AD138" s="127"/>
      <c r="AE138" s="130"/>
      <c r="AF138" s="134"/>
      <c r="AG138" s="127"/>
      <c r="AH138" s="130"/>
      <c r="AI138" s="167"/>
      <c r="AJ138" s="168"/>
      <c r="AK138" s="130"/>
      <c r="AL138" s="135"/>
      <c r="AM138" s="136" t="str">
        <f t="shared" si="71"/>
        <v/>
      </c>
      <c r="AN138" s="136" t="str">
        <f t="shared" si="72"/>
        <v/>
      </c>
      <c r="AO138" s="136" t="str">
        <f t="shared" si="73"/>
        <v/>
      </c>
      <c r="AP138" s="137" t="str">
        <f t="shared" si="74"/>
        <v xml:space="preserve"> </v>
      </c>
      <c r="AQ138" s="137" t="str">
        <f t="shared" si="75"/>
        <v/>
      </c>
      <c r="AR138" s="137" t="str">
        <f>IF(E138="ouvert",IF(U138="c",1,""),"")</f>
        <v/>
      </c>
      <c r="AS138" s="138" t="str">
        <f t="shared" si="76"/>
        <v>ASOK</v>
      </c>
      <c r="AT138" s="138" t="str">
        <f t="shared" si="77"/>
        <v/>
      </c>
      <c r="AU138" s="138" t="str">
        <f t="shared" si="78"/>
        <v/>
      </c>
      <c r="AV138" s="137" t="str">
        <f t="shared" si="79"/>
        <v>ASOK</v>
      </c>
      <c r="AW138" s="137" t="str">
        <f t="shared" si="80"/>
        <v/>
      </c>
      <c r="AX138" s="137" t="str">
        <f t="shared" si="81"/>
        <v/>
      </c>
      <c r="AY138" s="138" t="str">
        <f t="shared" si="82"/>
        <v>ASOK</v>
      </c>
      <c r="AZ138" s="138" t="str">
        <f t="shared" si="83"/>
        <v/>
      </c>
      <c r="BA138" s="139" t="str">
        <f t="shared" si="84"/>
        <v/>
      </c>
      <c r="BB138" s="137" t="str">
        <f t="shared" si="85"/>
        <v xml:space="preserve"> </v>
      </c>
      <c r="BC138" s="137" t="str">
        <f t="shared" si="86"/>
        <v/>
      </c>
      <c r="BD138" s="137" t="str">
        <f t="shared" si="87"/>
        <v/>
      </c>
      <c r="BE138" s="138"/>
      <c r="BF138" s="138"/>
      <c r="BG138" s="138"/>
    </row>
    <row r="139" spans="1:59" s="140" customFormat="1" ht="20.100000000000001" customHeight="1">
      <c r="A139" s="116" t="s">
        <v>23</v>
      </c>
      <c r="B139" s="186"/>
      <c r="C139" s="195" t="str">
        <f>IF(B139&lt;&gt;"",VLOOKUP(B139,Clients!A:B,2,FALSE),"")</f>
        <v/>
      </c>
      <c r="D139" s="169"/>
      <c r="E139" s="201" t="s">
        <v>19</v>
      </c>
      <c r="F139" s="149"/>
      <c r="G139" s="117"/>
      <c r="H139" s="118"/>
      <c r="I139" s="119"/>
      <c r="J139" s="120"/>
      <c r="K139" s="116"/>
      <c r="L139" s="121"/>
      <c r="M139" s="156"/>
      <c r="N139" s="124"/>
      <c r="O139" s="124" t="s">
        <v>48</v>
      </c>
      <c r="P139" s="125" t="str">
        <f t="shared" si="70"/>
        <v>X</v>
      </c>
      <c r="Q139" s="126"/>
      <c r="R139" s="127"/>
      <c r="S139" s="130"/>
      <c r="T139" s="126"/>
      <c r="U139" s="129"/>
      <c r="V139" s="130"/>
      <c r="W139" s="131">
        <v>0.33333333333333331</v>
      </c>
      <c r="X139" s="129"/>
      <c r="Y139" s="130"/>
      <c r="Z139" s="132">
        <v>0.33333333333333331</v>
      </c>
      <c r="AA139" s="127"/>
      <c r="AB139" s="130"/>
      <c r="AC139" s="134">
        <v>0.33333333333333331</v>
      </c>
      <c r="AD139" s="127"/>
      <c r="AE139" s="130"/>
      <c r="AF139" s="134"/>
      <c r="AG139" s="127"/>
      <c r="AH139" s="130"/>
      <c r="AI139" s="167"/>
      <c r="AJ139" s="168"/>
      <c r="AK139" s="130"/>
      <c r="AL139" s="135"/>
      <c r="AM139" s="136" t="str">
        <f t="shared" si="71"/>
        <v/>
      </c>
      <c r="AN139" s="136" t="str">
        <f t="shared" si="72"/>
        <v/>
      </c>
      <c r="AO139" s="136" t="str">
        <f t="shared" si="73"/>
        <v/>
      </c>
      <c r="AP139" s="137" t="str">
        <f t="shared" si="74"/>
        <v xml:space="preserve"> </v>
      </c>
      <c r="AQ139" s="137" t="str">
        <f t="shared" si="75"/>
        <v/>
      </c>
      <c r="AR139" s="137"/>
      <c r="AS139" s="138" t="str">
        <f t="shared" si="76"/>
        <v>ASOK</v>
      </c>
      <c r="AT139" s="138" t="str">
        <f t="shared" si="77"/>
        <v/>
      </c>
      <c r="AU139" s="138" t="str">
        <f t="shared" si="78"/>
        <v/>
      </c>
      <c r="AV139" s="137" t="str">
        <f t="shared" si="79"/>
        <v>ASOK</v>
      </c>
      <c r="AW139" s="137" t="str">
        <f t="shared" si="80"/>
        <v/>
      </c>
      <c r="AX139" s="137" t="str">
        <f t="shared" si="81"/>
        <v/>
      </c>
      <c r="AY139" s="138" t="str">
        <f t="shared" si="82"/>
        <v>ASOK</v>
      </c>
      <c r="AZ139" s="138" t="str">
        <f t="shared" si="83"/>
        <v/>
      </c>
      <c r="BA139" s="139" t="str">
        <f t="shared" si="84"/>
        <v/>
      </c>
      <c r="BB139" s="137" t="str">
        <f t="shared" si="85"/>
        <v xml:space="preserve"> </v>
      </c>
      <c r="BC139" s="137" t="str">
        <f t="shared" si="86"/>
        <v/>
      </c>
      <c r="BD139" s="137" t="str">
        <f t="shared" si="87"/>
        <v/>
      </c>
      <c r="BE139" s="138"/>
      <c r="BF139" s="138"/>
      <c r="BG139" s="138"/>
    </row>
    <row r="140" spans="1:59" s="140" customFormat="1" ht="20.100000000000001" customHeight="1">
      <c r="A140" s="116" t="s">
        <v>23</v>
      </c>
      <c r="B140" s="186"/>
      <c r="C140" s="195" t="str">
        <f>IF(B140&lt;&gt;"",VLOOKUP(B140,Clients!A:B,2,FALSE),"")</f>
        <v/>
      </c>
      <c r="D140" s="169"/>
      <c r="E140" s="201" t="s">
        <v>19</v>
      </c>
      <c r="F140" s="149"/>
      <c r="G140" s="117"/>
      <c r="H140" s="118"/>
      <c r="I140" s="119"/>
      <c r="J140" s="120"/>
      <c r="K140" s="116"/>
      <c r="L140" s="121"/>
      <c r="M140" s="156"/>
      <c r="N140" s="124"/>
      <c r="O140" s="124" t="s">
        <v>48</v>
      </c>
      <c r="P140" s="125" t="str">
        <f t="shared" si="70"/>
        <v>X</v>
      </c>
      <c r="Q140" s="126"/>
      <c r="R140" s="127"/>
      <c r="S140" s="130"/>
      <c r="T140" s="126"/>
      <c r="U140" s="129"/>
      <c r="V140" s="130"/>
      <c r="W140" s="131">
        <v>0.33333333333333331</v>
      </c>
      <c r="X140" s="129"/>
      <c r="Y140" s="130"/>
      <c r="Z140" s="132">
        <v>0.33333333333333331</v>
      </c>
      <c r="AA140" s="127"/>
      <c r="AB140" s="130"/>
      <c r="AC140" s="134">
        <v>0.33333333333333331</v>
      </c>
      <c r="AD140" s="127"/>
      <c r="AE140" s="130"/>
      <c r="AF140" s="134"/>
      <c r="AG140" s="127"/>
      <c r="AH140" s="130"/>
      <c r="AI140" s="167"/>
      <c r="AJ140" s="168"/>
      <c r="AK140" s="130"/>
      <c r="AL140" s="135"/>
      <c r="AM140" s="136" t="str">
        <f t="shared" si="71"/>
        <v/>
      </c>
      <c r="AN140" s="136" t="str">
        <f t="shared" si="72"/>
        <v/>
      </c>
      <c r="AO140" s="136" t="str">
        <f t="shared" si="73"/>
        <v/>
      </c>
      <c r="AP140" s="137" t="str">
        <f t="shared" si="74"/>
        <v xml:space="preserve"> </v>
      </c>
      <c r="AQ140" s="137" t="str">
        <f t="shared" si="75"/>
        <v/>
      </c>
      <c r="AR140" s="137" t="str">
        <f>IF(E140="ouvert",IF(U140="c",1,""),"")</f>
        <v/>
      </c>
      <c r="AS140" s="138" t="str">
        <f t="shared" si="76"/>
        <v>ASOK</v>
      </c>
      <c r="AT140" s="138" t="str">
        <f t="shared" si="77"/>
        <v/>
      </c>
      <c r="AU140" s="138" t="str">
        <f t="shared" si="78"/>
        <v/>
      </c>
      <c r="AV140" s="137" t="str">
        <f t="shared" si="79"/>
        <v>ASOK</v>
      </c>
      <c r="AW140" s="137" t="str">
        <f t="shared" si="80"/>
        <v/>
      </c>
      <c r="AX140" s="137" t="str">
        <f t="shared" si="81"/>
        <v/>
      </c>
      <c r="AY140" s="138" t="str">
        <f t="shared" si="82"/>
        <v>ASOK</v>
      </c>
      <c r="AZ140" s="138" t="str">
        <f t="shared" si="83"/>
        <v/>
      </c>
      <c r="BA140" s="139" t="str">
        <f t="shared" si="84"/>
        <v/>
      </c>
      <c r="BB140" s="137" t="str">
        <f t="shared" si="85"/>
        <v xml:space="preserve"> </v>
      </c>
      <c r="BC140" s="137" t="str">
        <f t="shared" si="86"/>
        <v/>
      </c>
      <c r="BD140" s="137" t="str">
        <f t="shared" si="87"/>
        <v/>
      </c>
      <c r="BE140" s="138"/>
      <c r="BF140" s="138"/>
      <c r="BG140" s="138"/>
    </row>
    <row r="141" spans="1:59" s="140" customFormat="1" ht="20.100000000000001" customHeight="1">
      <c r="A141" s="116" t="s">
        <v>23</v>
      </c>
      <c r="B141" s="186"/>
      <c r="C141" s="195" t="str">
        <f>IF(B141&lt;&gt;"",VLOOKUP(B141,Clients!A:B,2,FALSE),"")</f>
        <v/>
      </c>
      <c r="D141" s="169"/>
      <c r="E141" s="201" t="s">
        <v>19</v>
      </c>
      <c r="F141" s="149"/>
      <c r="G141" s="117"/>
      <c r="H141" s="118"/>
      <c r="I141" s="119"/>
      <c r="J141" s="120"/>
      <c r="K141" s="116"/>
      <c r="L141" s="121"/>
      <c r="M141" s="156"/>
      <c r="N141" s="124"/>
      <c r="O141" s="124" t="s">
        <v>48</v>
      </c>
      <c r="P141" s="125" t="str">
        <f t="shared" si="70"/>
        <v>X</v>
      </c>
      <c r="Q141" s="126"/>
      <c r="R141" s="127"/>
      <c r="S141" s="130"/>
      <c r="T141" s="126"/>
      <c r="U141" s="129"/>
      <c r="V141" s="130"/>
      <c r="W141" s="131"/>
      <c r="X141" s="129"/>
      <c r="Y141" s="130"/>
      <c r="Z141" s="132">
        <v>0.33333333333333331</v>
      </c>
      <c r="AA141" s="127"/>
      <c r="AB141" s="130"/>
      <c r="AC141" s="134"/>
      <c r="AD141" s="127"/>
      <c r="AE141" s="130"/>
      <c r="AF141" s="134"/>
      <c r="AG141" s="127"/>
      <c r="AH141" s="130"/>
      <c r="AI141" s="167"/>
      <c r="AJ141" s="168"/>
      <c r="AK141" s="130"/>
      <c r="AL141" s="135"/>
      <c r="AM141" s="136" t="str">
        <f t="shared" si="71"/>
        <v/>
      </c>
      <c r="AN141" s="136" t="str">
        <f t="shared" si="72"/>
        <v/>
      </c>
      <c r="AO141" s="136" t="str">
        <f t="shared" si="73"/>
        <v/>
      </c>
      <c r="AP141" s="137" t="str">
        <f t="shared" si="74"/>
        <v xml:space="preserve"> </v>
      </c>
      <c r="AQ141" s="137" t="str">
        <f t="shared" si="75"/>
        <v/>
      </c>
      <c r="AR141" s="137" t="str">
        <f>IF(E141="ouvert",IF(U141="c",1,""),"")</f>
        <v/>
      </c>
      <c r="AS141" s="138" t="str">
        <f t="shared" si="76"/>
        <v xml:space="preserve"> </v>
      </c>
      <c r="AT141" s="138" t="str">
        <f t="shared" si="77"/>
        <v/>
      </c>
      <c r="AU141" s="138" t="str">
        <f t="shared" si="78"/>
        <v/>
      </c>
      <c r="AV141" s="137" t="str">
        <f t="shared" si="79"/>
        <v>ASOK</v>
      </c>
      <c r="AW141" s="137" t="str">
        <f t="shared" si="80"/>
        <v/>
      </c>
      <c r="AX141" s="137" t="str">
        <f t="shared" si="81"/>
        <v/>
      </c>
      <c r="AY141" s="138" t="str">
        <f t="shared" si="82"/>
        <v xml:space="preserve"> </v>
      </c>
      <c r="AZ141" s="138" t="str">
        <f t="shared" si="83"/>
        <v/>
      </c>
      <c r="BA141" s="139" t="str">
        <f t="shared" si="84"/>
        <v/>
      </c>
      <c r="BB141" s="137" t="str">
        <f t="shared" si="85"/>
        <v xml:space="preserve"> </v>
      </c>
      <c r="BC141" s="137" t="str">
        <f t="shared" si="86"/>
        <v/>
      </c>
      <c r="BD141" s="137" t="str">
        <f t="shared" si="87"/>
        <v/>
      </c>
      <c r="BE141" s="138"/>
      <c r="BF141" s="138"/>
      <c r="BG141" s="138"/>
    </row>
    <row r="142" spans="1:59" s="140" customFormat="1" ht="20.100000000000001" customHeight="1">
      <c r="A142" s="116" t="s">
        <v>23</v>
      </c>
      <c r="B142" s="186"/>
      <c r="C142" s="195" t="str">
        <f>IF(B142&lt;&gt;"",VLOOKUP(B142,Clients!A:B,2,FALSE),"")</f>
        <v/>
      </c>
      <c r="D142" s="169"/>
      <c r="E142" s="201" t="s">
        <v>19</v>
      </c>
      <c r="F142" s="149"/>
      <c r="G142" s="117"/>
      <c r="H142" s="118"/>
      <c r="I142" s="119"/>
      <c r="J142" s="120"/>
      <c r="K142" s="116"/>
      <c r="L142" s="121"/>
      <c r="M142" s="156"/>
      <c r="N142" s="124"/>
      <c r="O142" s="124" t="s">
        <v>48</v>
      </c>
      <c r="P142" s="125" t="str">
        <f t="shared" si="70"/>
        <v>X</v>
      </c>
      <c r="Q142" s="126"/>
      <c r="R142" s="127"/>
      <c r="S142" s="130"/>
      <c r="T142" s="126"/>
      <c r="U142" s="129"/>
      <c r="V142" s="130"/>
      <c r="W142" s="131"/>
      <c r="X142" s="129"/>
      <c r="Y142" s="130"/>
      <c r="Z142" s="132">
        <v>0.33333333333333331</v>
      </c>
      <c r="AA142" s="127"/>
      <c r="AB142" s="130"/>
      <c r="AC142" s="134"/>
      <c r="AD142" s="127"/>
      <c r="AE142" s="130"/>
      <c r="AF142" s="134"/>
      <c r="AG142" s="127"/>
      <c r="AH142" s="130"/>
      <c r="AI142" s="167"/>
      <c r="AJ142" s="168"/>
      <c r="AK142" s="130"/>
      <c r="AL142" s="135"/>
      <c r="AM142" s="136" t="str">
        <f t="shared" si="71"/>
        <v/>
      </c>
      <c r="AN142" s="136" t="str">
        <f t="shared" si="72"/>
        <v/>
      </c>
      <c r="AO142" s="136" t="str">
        <f t="shared" si="73"/>
        <v/>
      </c>
      <c r="AP142" s="137" t="str">
        <f t="shared" si="74"/>
        <v xml:space="preserve"> </v>
      </c>
      <c r="AQ142" s="137" t="str">
        <f t="shared" si="75"/>
        <v/>
      </c>
      <c r="AR142" s="137"/>
      <c r="AS142" s="138" t="str">
        <f t="shared" si="76"/>
        <v xml:space="preserve"> </v>
      </c>
      <c r="AT142" s="138" t="str">
        <f t="shared" si="77"/>
        <v/>
      </c>
      <c r="AU142" s="138" t="str">
        <f t="shared" si="78"/>
        <v/>
      </c>
      <c r="AV142" s="137" t="str">
        <f t="shared" si="79"/>
        <v>ASOK</v>
      </c>
      <c r="AW142" s="137" t="str">
        <f t="shared" si="80"/>
        <v/>
      </c>
      <c r="AX142" s="137" t="str">
        <f t="shared" si="81"/>
        <v/>
      </c>
      <c r="AY142" s="138" t="str">
        <f t="shared" si="82"/>
        <v xml:space="preserve"> </v>
      </c>
      <c r="AZ142" s="138" t="str">
        <f t="shared" si="83"/>
        <v/>
      </c>
      <c r="BA142" s="139" t="str">
        <f t="shared" si="84"/>
        <v/>
      </c>
      <c r="BB142" s="137" t="str">
        <f t="shared" si="85"/>
        <v xml:space="preserve"> </v>
      </c>
      <c r="BC142" s="137" t="str">
        <f t="shared" si="86"/>
        <v/>
      </c>
      <c r="BD142" s="137" t="str">
        <f t="shared" si="87"/>
        <v/>
      </c>
      <c r="BE142" s="138"/>
      <c r="BF142" s="138"/>
      <c r="BG142" s="138"/>
    </row>
    <row r="143" spans="1:59" s="140" customFormat="1" ht="20.100000000000001" customHeight="1">
      <c r="A143" s="116" t="s">
        <v>23</v>
      </c>
      <c r="B143" s="186"/>
      <c r="C143" s="195" t="str">
        <f>IF(B143&lt;&gt;"",VLOOKUP(B143,Clients!A:B,2,FALSE),"")</f>
        <v/>
      </c>
      <c r="D143" s="169"/>
      <c r="E143" s="201" t="s">
        <v>19</v>
      </c>
      <c r="F143" s="149"/>
      <c r="G143" s="117"/>
      <c r="H143" s="118"/>
      <c r="I143" s="119"/>
      <c r="J143" s="120"/>
      <c r="K143" s="116"/>
      <c r="L143" s="121"/>
      <c r="M143" s="156"/>
      <c r="N143" s="124"/>
      <c r="O143" s="124" t="s">
        <v>48</v>
      </c>
      <c r="P143" s="125" t="str">
        <f t="shared" si="70"/>
        <v>X</v>
      </c>
      <c r="Q143" s="126"/>
      <c r="R143" s="127"/>
      <c r="S143" s="130"/>
      <c r="T143" s="126"/>
      <c r="U143" s="129"/>
      <c r="V143" s="130"/>
      <c r="W143" s="131"/>
      <c r="X143" s="129"/>
      <c r="Y143" s="130"/>
      <c r="Z143" s="132">
        <v>0.33333333333333331</v>
      </c>
      <c r="AA143" s="127"/>
      <c r="AB143" s="130"/>
      <c r="AC143" s="134">
        <v>0.33333333333333331</v>
      </c>
      <c r="AD143" s="127"/>
      <c r="AE143" s="130"/>
      <c r="AF143" s="134"/>
      <c r="AG143" s="127"/>
      <c r="AH143" s="130"/>
      <c r="AI143" s="167"/>
      <c r="AJ143" s="168"/>
      <c r="AK143" s="130"/>
      <c r="AL143" s="135"/>
      <c r="AM143" s="136" t="str">
        <f t="shared" si="71"/>
        <v/>
      </c>
      <c r="AN143" s="136" t="str">
        <f t="shared" si="72"/>
        <v/>
      </c>
      <c r="AO143" s="136" t="str">
        <f t="shared" si="73"/>
        <v/>
      </c>
      <c r="AP143" s="137" t="str">
        <f t="shared" si="74"/>
        <v xml:space="preserve"> </v>
      </c>
      <c r="AQ143" s="137" t="str">
        <f t="shared" si="75"/>
        <v/>
      </c>
      <c r="AR143" s="137" t="str">
        <f t="shared" ref="AR143:AR174" si="88">IF(E143="ouvert",IF(U143="c",1,""),"")</f>
        <v/>
      </c>
      <c r="AS143" s="138" t="str">
        <f t="shared" si="76"/>
        <v xml:space="preserve"> </v>
      </c>
      <c r="AT143" s="138" t="str">
        <f t="shared" si="77"/>
        <v/>
      </c>
      <c r="AU143" s="138" t="str">
        <f t="shared" si="78"/>
        <v/>
      </c>
      <c r="AV143" s="137" t="str">
        <f t="shared" si="79"/>
        <v>ASOK</v>
      </c>
      <c r="AW143" s="137" t="str">
        <f t="shared" si="80"/>
        <v/>
      </c>
      <c r="AX143" s="137" t="str">
        <f t="shared" si="81"/>
        <v/>
      </c>
      <c r="AY143" s="138" t="str">
        <f t="shared" si="82"/>
        <v>ASOK</v>
      </c>
      <c r="AZ143" s="138" t="str">
        <f t="shared" si="83"/>
        <v/>
      </c>
      <c r="BA143" s="139" t="str">
        <f t="shared" si="84"/>
        <v/>
      </c>
      <c r="BB143" s="137" t="str">
        <f t="shared" si="85"/>
        <v xml:space="preserve"> </v>
      </c>
      <c r="BC143" s="137" t="str">
        <f t="shared" si="86"/>
        <v/>
      </c>
      <c r="BD143" s="137" t="str">
        <f t="shared" si="87"/>
        <v/>
      </c>
      <c r="BE143" s="138"/>
      <c r="BF143" s="138"/>
      <c r="BG143" s="138"/>
    </row>
    <row r="144" spans="1:59" s="140" customFormat="1" ht="20.100000000000001" customHeight="1">
      <c r="A144" s="116" t="s">
        <v>23</v>
      </c>
      <c r="B144" s="186"/>
      <c r="C144" s="195" t="str">
        <f>IF(B144&lt;&gt;"",VLOOKUP(B144,Clients!A:B,2,FALSE),"")</f>
        <v/>
      </c>
      <c r="D144" s="169"/>
      <c r="E144" s="201" t="s">
        <v>19</v>
      </c>
      <c r="F144" s="149"/>
      <c r="G144" s="117"/>
      <c r="H144" s="118"/>
      <c r="I144" s="119"/>
      <c r="J144" s="120"/>
      <c r="K144" s="116"/>
      <c r="L144" s="121"/>
      <c r="M144" s="156"/>
      <c r="N144" s="124"/>
      <c r="O144" s="124" t="s">
        <v>48</v>
      </c>
      <c r="P144" s="125" t="str">
        <f t="shared" si="70"/>
        <v>X</v>
      </c>
      <c r="Q144" s="126"/>
      <c r="R144" s="127"/>
      <c r="S144" s="130"/>
      <c r="T144" s="126"/>
      <c r="U144" s="129"/>
      <c r="V144" s="130"/>
      <c r="W144" s="131"/>
      <c r="X144" s="129"/>
      <c r="Y144" s="130"/>
      <c r="Z144" s="132">
        <v>0.33333333333333331</v>
      </c>
      <c r="AA144" s="127"/>
      <c r="AB144" s="130"/>
      <c r="AC144" s="134">
        <v>0.33333333333333331</v>
      </c>
      <c r="AD144" s="127"/>
      <c r="AE144" s="130"/>
      <c r="AF144" s="134"/>
      <c r="AG144" s="127"/>
      <c r="AH144" s="130"/>
      <c r="AI144" s="167"/>
      <c r="AJ144" s="168"/>
      <c r="AK144" s="130"/>
      <c r="AL144" s="135"/>
      <c r="AM144" s="136" t="str">
        <f t="shared" si="71"/>
        <v/>
      </c>
      <c r="AN144" s="136" t="str">
        <f t="shared" si="72"/>
        <v/>
      </c>
      <c r="AO144" s="136" t="str">
        <f t="shared" si="73"/>
        <v/>
      </c>
      <c r="AP144" s="137" t="str">
        <f t="shared" si="74"/>
        <v xml:space="preserve"> </v>
      </c>
      <c r="AQ144" s="137" t="str">
        <f t="shared" si="75"/>
        <v/>
      </c>
      <c r="AR144" s="137" t="str">
        <f t="shared" si="88"/>
        <v/>
      </c>
      <c r="AS144" s="138" t="str">
        <f t="shared" si="76"/>
        <v xml:space="preserve"> </v>
      </c>
      <c r="AT144" s="138" t="str">
        <f t="shared" si="77"/>
        <v/>
      </c>
      <c r="AU144" s="138" t="str">
        <f t="shared" si="78"/>
        <v/>
      </c>
      <c r="AV144" s="137" t="str">
        <f t="shared" si="79"/>
        <v>ASOK</v>
      </c>
      <c r="AW144" s="137" t="str">
        <f t="shared" si="80"/>
        <v/>
      </c>
      <c r="AX144" s="137" t="str">
        <f t="shared" si="81"/>
        <v/>
      </c>
      <c r="AY144" s="138" t="str">
        <f t="shared" si="82"/>
        <v>ASOK</v>
      </c>
      <c r="AZ144" s="138" t="str">
        <f t="shared" si="83"/>
        <v/>
      </c>
      <c r="BA144" s="139" t="str">
        <f t="shared" si="84"/>
        <v/>
      </c>
      <c r="BB144" s="137" t="str">
        <f t="shared" si="85"/>
        <v xml:space="preserve"> </v>
      </c>
      <c r="BC144" s="137" t="str">
        <f t="shared" si="86"/>
        <v/>
      </c>
      <c r="BD144" s="137" t="str">
        <f t="shared" si="87"/>
        <v/>
      </c>
      <c r="BE144" s="138"/>
      <c r="BF144" s="138"/>
      <c r="BG144" s="138"/>
    </row>
    <row r="145" spans="1:59" s="140" customFormat="1" ht="20.100000000000001" customHeight="1">
      <c r="A145" s="116" t="s">
        <v>23</v>
      </c>
      <c r="B145" s="186"/>
      <c r="C145" s="195" t="str">
        <f>IF(B145&lt;&gt;"",VLOOKUP(B145,Clients!A:B,2,FALSE),"")</f>
        <v/>
      </c>
      <c r="D145" s="169"/>
      <c r="E145" s="201" t="s">
        <v>19</v>
      </c>
      <c r="F145" s="149"/>
      <c r="G145" s="117"/>
      <c r="H145" s="118"/>
      <c r="I145" s="119"/>
      <c r="J145" s="120"/>
      <c r="K145" s="116"/>
      <c r="L145" s="121"/>
      <c r="M145" s="156"/>
      <c r="N145" s="124"/>
      <c r="O145" s="124" t="s">
        <v>48</v>
      </c>
      <c r="P145" s="125" t="str">
        <f t="shared" si="70"/>
        <v>X</v>
      </c>
      <c r="Q145" s="126"/>
      <c r="R145" s="127"/>
      <c r="S145" s="130"/>
      <c r="T145" s="126"/>
      <c r="U145" s="129"/>
      <c r="V145" s="130"/>
      <c r="W145" s="131"/>
      <c r="X145" s="129"/>
      <c r="Y145" s="130"/>
      <c r="Z145" s="132">
        <v>0.33333333333333331</v>
      </c>
      <c r="AA145" s="127"/>
      <c r="AB145" s="130"/>
      <c r="AC145" s="134"/>
      <c r="AD145" s="127"/>
      <c r="AE145" s="130"/>
      <c r="AF145" s="134"/>
      <c r="AG145" s="127"/>
      <c r="AH145" s="130"/>
      <c r="AI145" s="167"/>
      <c r="AJ145" s="168"/>
      <c r="AK145" s="130"/>
      <c r="AL145" s="135"/>
      <c r="AM145" s="136" t="str">
        <f t="shared" si="71"/>
        <v/>
      </c>
      <c r="AN145" s="136" t="str">
        <f t="shared" si="72"/>
        <v/>
      </c>
      <c r="AO145" s="136" t="str">
        <f t="shared" si="73"/>
        <v/>
      </c>
      <c r="AP145" s="137" t="str">
        <f t="shared" si="74"/>
        <v xml:space="preserve"> </v>
      </c>
      <c r="AQ145" s="137" t="str">
        <f t="shared" si="75"/>
        <v/>
      </c>
      <c r="AR145" s="137" t="str">
        <f t="shared" si="88"/>
        <v/>
      </c>
      <c r="AS145" s="138" t="str">
        <f t="shared" si="76"/>
        <v xml:space="preserve"> </v>
      </c>
      <c r="AT145" s="138" t="str">
        <f t="shared" si="77"/>
        <v/>
      </c>
      <c r="AU145" s="138" t="str">
        <f t="shared" si="78"/>
        <v/>
      </c>
      <c r="AV145" s="137" t="str">
        <f t="shared" si="79"/>
        <v>ASOK</v>
      </c>
      <c r="AW145" s="137" t="str">
        <f t="shared" si="80"/>
        <v/>
      </c>
      <c r="AX145" s="137" t="str">
        <f t="shared" si="81"/>
        <v/>
      </c>
      <c r="AY145" s="138" t="str">
        <f t="shared" si="82"/>
        <v xml:space="preserve"> </v>
      </c>
      <c r="AZ145" s="138" t="str">
        <f t="shared" si="83"/>
        <v/>
      </c>
      <c r="BA145" s="139" t="str">
        <f t="shared" si="84"/>
        <v/>
      </c>
      <c r="BB145" s="137" t="str">
        <f t="shared" si="85"/>
        <v xml:space="preserve"> </v>
      </c>
      <c r="BC145" s="137" t="str">
        <f t="shared" si="86"/>
        <v/>
      </c>
      <c r="BD145" s="137" t="str">
        <f t="shared" si="87"/>
        <v/>
      </c>
      <c r="BE145" s="138"/>
      <c r="BF145" s="138"/>
      <c r="BG145" s="138"/>
    </row>
    <row r="146" spans="1:59" s="140" customFormat="1" ht="20.100000000000001" customHeight="1">
      <c r="A146" s="116" t="s">
        <v>23</v>
      </c>
      <c r="B146" s="186"/>
      <c r="C146" s="195" t="str">
        <f>IF(B146&lt;&gt;"",VLOOKUP(B146,Clients!A:B,2,FALSE),"")</f>
        <v/>
      </c>
      <c r="D146" s="169"/>
      <c r="E146" s="201" t="s">
        <v>19</v>
      </c>
      <c r="F146" s="149"/>
      <c r="G146" s="117"/>
      <c r="H146" s="118"/>
      <c r="I146" s="119"/>
      <c r="J146" s="120"/>
      <c r="K146" s="116"/>
      <c r="L146" s="121"/>
      <c r="M146" s="156"/>
      <c r="N146" s="124"/>
      <c r="O146" s="124" t="s">
        <v>48</v>
      </c>
      <c r="P146" s="125" t="str">
        <f t="shared" si="70"/>
        <v>X</v>
      </c>
      <c r="Q146" s="126"/>
      <c r="R146" s="127"/>
      <c r="S146" s="130"/>
      <c r="T146" s="126"/>
      <c r="U146" s="129"/>
      <c r="V146" s="130"/>
      <c r="W146" s="131"/>
      <c r="X146" s="129"/>
      <c r="Y146" s="130"/>
      <c r="Z146" s="132">
        <v>0.33333333333333331</v>
      </c>
      <c r="AA146" s="127"/>
      <c r="AB146" s="130"/>
      <c r="AC146" s="134"/>
      <c r="AD146" s="127"/>
      <c r="AE146" s="130"/>
      <c r="AF146" s="134"/>
      <c r="AG146" s="127"/>
      <c r="AH146" s="130"/>
      <c r="AI146" s="167"/>
      <c r="AJ146" s="168"/>
      <c r="AK146" s="130"/>
      <c r="AL146" s="135"/>
      <c r="AM146" s="136" t="str">
        <f t="shared" si="71"/>
        <v/>
      </c>
      <c r="AN146" s="136" t="str">
        <f t="shared" si="72"/>
        <v/>
      </c>
      <c r="AO146" s="136" t="str">
        <f t="shared" si="73"/>
        <v/>
      </c>
      <c r="AP146" s="137" t="str">
        <f t="shared" si="74"/>
        <v xml:space="preserve"> </v>
      </c>
      <c r="AQ146" s="137" t="str">
        <f t="shared" si="75"/>
        <v/>
      </c>
      <c r="AR146" s="137" t="str">
        <f t="shared" si="88"/>
        <v/>
      </c>
      <c r="AS146" s="138" t="str">
        <f t="shared" si="76"/>
        <v xml:space="preserve"> </v>
      </c>
      <c r="AT146" s="138" t="str">
        <f t="shared" si="77"/>
        <v/>
      </c>
      <c r="AU146" s="138" t="str">
        <f t="shared" si="78"/>
        <v/>
      </c>
      <c r="AV146" s="137" t="str">
        <f t="shared" si="79"/>
        <v>ASOK</v>
      </c>
      <c r="AW146" s="137" t="str">
        <f t="shared" si="80"/>
        <v/>
      </c>
      <c r="AX146" s="137" t="str">
        <f t="shared" si="81"/>
        <v/>
      </c>
      <c r="AY146" s="138" t="str">
        <f t="shared" si="82"/>
        <v xml:space="preserve"> </v>
      </c>
      <c r="AZ146" s="138" t="str">
        <f t="shared" si="83"/>
        <v/>
      </c>
      <c r="BA146" s="139" t="str">
        <f t="shared" si="84"/>
        <v/>
      </c>
      <c r="BB146" s="137" t="str">
        <f t="shared" si="85"/>
        <v xml:space="preserve"> </v>
      </c>
      <c r="BC146" s="137" t="str">
        <f t="shared" si="86"/>
        <v/>
      </c>
      <c r="BD146" s="137" t="str">
        <f t="shared" si="87"/>
        <v/>
      </c>
      <c r="BE146" s="138"/>
      <c r="BF146" s="138"/>
      <c r="BG146" s="138"/>
    </row>
    <row r="147" spans="1:59" s="140" customFormat="1" ht="20.100000000000001" customHeight="1">
      <c r="A147" s="116" t="s">
        <v>23</v>
      </c>
      <c r="B147" s="186"/>
      <c r="C147" s="195" t="str">
        <f>IF(B147&lt;&gt;"",VLOOKUP(B147,Clients!A:B,2,FALSE),"")</f>
        <v/>
      </c>
      <c r="D147" s="169"/>
      <c r="E147" s="201" t="s">
        <v>19</v>
      </c>
      <c r="F147" s="149"/>
      <c r="G147" s="117"/>
      <c r="H147" s="118"/>
      <c r="I147" s="119"/>
      <c r="J147" s="120"/>
      <c r="K147" s="116"/>
      <c r="L147" s="121"/>
      <c r="M147" s="156"/>
      <c r="N147" s="124"/>
      <c r="O147" s="124" t="s">
        <v>48</v>
      </c>
      <c r="P147" s="125" t="str">
        <f t="shared" si="70"/>
        <v>X</v>
      </c>
      <c r="Q147" s="126"/>
      <c r="R147" s="127"/>
      <c r="S147" s="130"/>
      <c r="T147" s="126"/>
      <c r="U147" s="129"/>
      <c r="V147" s="130"/>
      <c r="W147" s="131"/>
      <c r="X147" s="129"/>
      <c r="Y147" s="130"/>
      <c r="Z147" s="132">
        <v>0.33333333333333331</v>
      </c>
      <c r="AA147" s="127"/>
      <c r="AB147" s="130"/>
      <c r="AC147" s="134">
        <v>0.33333333333333331</v>
      </c>
      <c r="AD147" s="127"/>
      <c r="AE147" s="130"/>
      <c r="AF147" s="134">
        <v>0.33333333333333331</v>
      </c>
      <c r="AG147" s="127"/>
      <c r="AH147" s="130"/>
      <c r="AI147" s="167"/>
      <c r="AJ147" s="168"/>
      <c r="AK147" s="130"/>
      <c r="AL147" s="135"/>
      <c r="AM147" s="136" t="str">
        <f t="shared" si="71"/>
        <v/>
      </c>
      <c r="AN147" s="136" t="str">
        <f t="shared" si="72"/>
        <v/>
      </c>
      <c r="AO147" s="136" t="str">
        <f t="shared" si="73"/>
        <v/>
      </c>
      <c r="AP147" s="137" t="str">
        <f t="shared" si="74"/>
        <v xml:space="preserve"> </v>
      </c>
      <c r="AQ147" s="137" t="str">
        <f t="shared" si="75"/>
        <v/>
      </c>
      <c r="AR147" s="137" t="str">
        <f t="shared" si="88"/>
        <v/>
      </c>
      <c r="AS147" s="138" t="str">
        <f t="shared" si="76"/>
        <v xml:space="preserve"> </v>
      </c>
      <c r="AT147" s="138" t="str">
        <f t="shared" si="77"/>
        <v/>
      </c>
      <c r="AU147" s="138" t="str">
        <f t="shared" si="78"/>
        <v/>
      </c>
      <c r="AV147" s="137" t="str">
        <f t="shared" si="79"/>
        <v>ASOK</v>
      </c>
      <c r="AW147" s="137" t="str">
        <f t="shared" si="80"/>
        <v/>
      </c>
      <c r="AX147" s="137" t="str">
        <f t="shared" si="81"/>
        <v/>
      </c>
      <c r="AY147" s="138" t="str">
        <f t="shared" si="82"/>
        <v>ASOK</v>
      </c>
      <c r="AZ147" s="138" t="str">
        <f t="shared" si="83"/>
        <v/>
      </c>
      <c r="BA147" s="139" t="str">
        <f t="shared" si="84"/>
        <v/>
      </c>
      <c r="BB147" s="137" t="str">
        <f t="shared" si="85"/>
        <v>ASOK</v>
      </c>
      <c r="BC147" s="137" t="str">
        <f t="shared" si="86"/>
        <v/>
      </c>
      <c r="BD147" s="137" t="str">
        <f t="shared" si="87"/>
        <v/>
      </c>
      <c r="BE147" s="138"/>
      <c r="BF147" s="138"/>
      <c r="BG147" s="138"/>
    </row>
    <row r="148" spans="1:59" s="140" customFormat="1" ht="20.100000000000001" customHeight="1">
      <c r="A148" s="116" t="s">
        <v>23</v>
      </c>
      <c r="B148" s="186"/>
      <c r="C148" s="195" t="str">
        <f>IF(B148&lt;&gt;"",VLOOKUP(B148,Clients!A:B,2,FALSE),"")</f>
        <v/>
      </c>
      <c r="D148" s="169"/>
      <c r="E148" s="201" t="s">
        <v>19</v>
      </c>
      <c r="F148" s="149"/>
      <c r="G148" s="117"/>
      <c r="H148" s="118"/>
      <c r="I148" s="119"/>
      <c r="J148" s="120"/>
      <c r="K148" s="116"/>
      <c r="L148" s="121"/>
      <c r="M148" s="156"/>
      <c r="N148" s="124"/>
      <c r="O148" s="124" t="s">
        <v>48</v>
      </c>
      <c r="P148" s="125" t="str">
        <f t="shared" si="70"/>
        <v>X</v>
      </c>
      <c r="Q148" s="126"/>
      <c r="R148" s="127"/>
      <c r="S148" s="130"/>
      <c r="T148" s="126"/>
      <c r="U148" s="129"/>
      <c r="V148" s="130"/>
      <c r="W148" s="131"/>
      <c r="X148" s="129"/>
      <c r="Y148" s="130"/>
      <c r="Z148" s="132"/>
      <c r="AA148" s="127"/>
      <c r="AB148" s="130"/>
      <c r="AC148" s="134">
        <v>0.33333333333333331</v>
      </c>
      <c r="AD148" s="127"/>
      <c r="AE148" s="130"/>
      <c r="AF148" s="134"/>
      <c r="AG148" s="127"/>
      <c r="AH148" s="130"/>
      <c r="AI148" s="167"/>
      <c r="AJ148" s="168"/>
      <c r="AK148" s="130"/>
      <c r="AL148" s="135"/>
      <c r="AM148" s="136" t="str">
        <f t="shared" si="71"/>
        <v/>
      </c>
      <c r="AN148" s="136" t="str">
        <f t="shared" si="72"/>
        <v/>
      </c>
      <c r="AO148" s="136" t="str">
        <f t="shared" si="73"/>
        <v/>
      </c>
      <c r="AP148" s="137" t="str">
        <f t="shared" si="74"/>
        <v xml:space="preserve"> </v>
      </c>
      <c r="AQ148" s="137" t="str">
        <f t="shared" si="75"/>
        <v/>
      </c>
      <c r="AR148" s="137" t="str">
        <f t="shared" si="88"/>
        <v/>
      </c>
      <c r="AS148" s="138" t="str">
        <f t="shared" si="76"/>
        <v xml:space="preserve"> </v>
      </c>
      <c r="AT148" s="138" t="str">
        <f t="shared" si="77"/>
        <v/>
      </c>
      <c r="AU148" s="138" t="str">
        <f t="shared" si="78"/>
        <v/>
      </c>
      <c r="AV148" s="137" t="str">
        <f t="shared" si="79"/>
        <v xml:space="preserve"> </v>
      </c>
      <c r="AW148" s="137" t="str">
        <f t="shared" si="80"/>
        <v/>
      </c>
      <c r="AX148" s="137" t="str">
        <f t="shared" si="81"/>
        <v/>
      </c>
      <c r="AY148" s="138" t="str">
        <f t="shared" si="82"/>
        <v>ASOK</v>
      </c>
      <c r="AZ148" s="138" t="str">
        <f t="shared" si="83"/>
        <v/>
      </c>
      <c r="BA148" s="139" t="str">
        <f t="shared" si="84"/>
        <v/>
      </c>
      <c r="BB148" s="137" t="str">
        <f t="shared" si="85"/>
        <v xml:space="preserve"> </v>
      </c>
      <c r="BC148" s="137" t="str">
        <f t="shared" si="86"/>
        <v/>
      </c>
      <c r="BD148" s="137" t="str">
        <f t="shared" si="87"/>
        <v/>
      </c>
      <c r="BE148" s="138"/>
      <c r="BF148" s="138"/>
      <c r="BG148" s="138"/>
    </row>
    <row r="149" spans="1:59" s="140" customFormat="1" ht="20.100000000000001" customHeight="1">
      <c r="A149" s="116" t="s">
        <v>23</v>
      </c>
      <c r="B149" s="186"/>
      <c r="C149" s="195" t="str">
        <f>IF(B149&lt;&gt;"",VLOOKUP(B149,Clients!A:B,2,FALSE),"")</f>
        <v/>
      </c>
      <c r="D149" s="169"/>
      <c r="E149" s="201" t="s">
        <v>19</v>
      </c>
      <c r="F149" s="149"/>
      <c r="G149" s="117"/>
      <c r="H149" s="118"/>
      <c r="I149" s="119"/>
      <c r="J149" s="120"/>
      <c r="K149" s="116"/>
      <c r="L149" s="121"/>
      <c r="M149" s="156"/>
      <c r="N149" s="124"/>
      <c r="O149" s="124" t="s">
        <v>48</v>
      </c>
      <c r="P149" s="125" t="str">
        <f t="shared" si="70"/>
        <v>X</v>
      </c>
      <c r="Q149" s="126"/>
      <c r="R149" s="127"/>
      <c r="S149" s="130"/>
      <c r="T149" s="126"/>
      <c r="U149" s="129"/>
      <c r="V149" s="130"/>
      <c r="W149" s="131"/>
      <c r="X149" s="129"/>
      <c r="Y149" s="130"/>
      <c r="Z149" s="132"/>
      <c r="AA149" s="127"/>
      <c r="AB149" s="130"/>
      <c r="AC149" s="134">
        <v>0.33333333333333331</v>
      </c>
      <c r="AD149" s="127"/>
      <c r="AE149" s="130"/>
      <c r="AF149" s="134"/>
      <c r="AG149" s="127"/>
      <c r="AH149" s="130"/>
      <c r="AI149" s="167"/>
      <c r="AJ149" s="168"/>
      <c r="AK149" s="130"/>
      <c r="AL149" s="135"/>
      <c r="AM149" s="136" t="str">
        <f t="shared" si="71"/>
        <v/>
      </c>
      <c r="AN149" s="136" t="str">
        <f t="shared" si="72"/>
        <v/>
      </c>
      <c r="AO149" s="136" t="str">
        <f t="shared" si="73"/>
        <v/>
      </c>
      <c r="AP149" s="137" t="str">
        <f t="shared" si="74"/>
        <v xml:space="preserve"> </v>
      </c>
      <c r="AQ149" s="137" t="str">
        <f t="shared" si="75"/>
        <v/>
      </c>
      <c r="AR149" s="137" t="str">
        <f t="shared" si="88"/>
        <v/>
      </c>
      <c r="AS149" s="138" t="str">
        <f t="shared" si="76"/>
        <v xml:space="preserve"> </v>
      </c>
      <c r="AT149" s="138" t="str">
        <f t="shared" si="77"/>
        <v/>
      </c>
      <c r="AU149" s="138" t="str">
        <f t="shared" si="78"/>
        <v/>
      </c>
      <c r="AV149" s="137" t="str">
        <f t="shared" si="79"/>
        <v xml:space="preserve"> </v>
      </c>
      <c r="AW149" s="137" t="str">
        <f t="shared" si="80"/>
        <v/>
      </c>
      <c r="AX149" s="137" t="str">
        <f t="shared" si="81"/>
        <v/>
      </c>
      <c r="AY149" s="138" t="str">
        <f t="shared" si="82"/>
        <v>ASOK</v>
      </c>
      <c r="AZ149" s="138" t="str">
        <f t="shared" si="83"/>
        <v/>
      </c>
      <c r="BA149" s="139" t="str">
        <f t="shared" si="84"/>
        <v/>
      </c>
      <c r="BB149" s="137" t="str">
        <f t="shared" si="85"/>
        <v xml:space="preserve"> </v>
      </c>
      <c r="BC149" s="137" t="str">
        <f t="shared" si="86"/>
        <v/>
      </c>
      <c r="BD149" s="137" t="str">
        <f t="shared" si="87"/>
        <v/>
      </c>
      <c r="BE149" s="138"/>
      <c r="BF149" s="138"/>
      <c r="BG149" s="138"/>
    </row>
    <row r="150" spans="1:59" s="140" customFormat="1" ht="20.100000000000001" customHeight="1">
      <c r="A150" s="116" t="s">
        <v>23</v>
      </c>
      <c r="B150" s="186"/>
      <c r="C150" s="195" t="str">
        <f>IF(B150&lt;&gt;"",VLOOKUP(B150,Clients!A:B,2,FALSE),"")</f>
        <v/>
      </c>
      <c r="D150" s="169"/>
      <c r="E150" s="201" t="s">
        <v>19</v>
      </c>
      <c r="F150" s="149"/>
      <c r="G150" s="117"/>
      <c r="H150" s="118"/>
      <c r="I150" s="119"/>
      <c r="J150" s="120"/>
      <c r="K150" s="116"/>
      <c r="L150" s="121"/>
      <c r="M150" s="156"/>
      <c r="N150" s="124"/>
      <c r="O150" s="124" t="s">
        <v>48</v>
      </c>
      <c r="P150" s="125" t="str">
        <f t="shared" si="70"/>
        <v>X</v>
      </c>
      <c r="Q150" s="126"/>
      <c r="R150" s="127"/>
      <c r="S150" s="130"/>
      <c r="T150" s="126"/>
      <c r="U150" s="129"/>
      <c r="V150" s="130"/>
      <c r="W150" s="131"/>
      <c r="X150" s="129"/>
      <c r="Y150" s="130"/>
      <c r="Z150" s="132"/>
      <c r="AA150" s="127"/>
      <c r="AB150" s="130"/>
      <c r="AC150" s="134">
        <v>0.33333333333333331</v>
      </c>
      <c r="AD150" s="127"/>
      <c r="AE150" s="130"/>
      <c r="AF150" s="134"/>
      <c r="AG150" s="127"/>
      <c r="AH150" s="130"/>
      <c r="AI150" s="167"/>
      <c r="AJ150" s="168"/>
      <c r="AK150" s="130"/>
      <c r="AL150" s="135"/>
      <c r="AM150" s="136" t="str">
        <f t="shared" si="71"/>
        <v/>
      </c>
      <c r="AN150" s="136" t="str">
        <f t="shared" si="72"/>
        <v/>
      </c>
      <c r="AO150" s="136" t="str">
        <f t="shared" si="73"/>
        <v/>
      </c>
      <c r="AP150" s="137" t="str">
        <f t="shared" si="74"/>
        <v xml:space="preserve"> </v>
      </c>
      <c r="AQ150" s="137" t="str">
        <f t="shared" si="75"/>
        <v/>
      </c>
      <c r="AR150" s="137" t="str">
        <f t="shared" si="88"/>
        <v/>
      </c>
      <c r="AS150" s="138" t="str">
        <f t="shared" si="76"/>
        <v xml:space="preserve"> </v>
      </c>
      <c r="AT150" s="138" t="str">
        <f t="shared" si="77"/>
        <v/>
      </c>
      <c r="AU150" s="138" t="str">
        <f t="shared" si="78"/>
        <v/>
      </c>
      <c r="AV150" s="137" t="str">
        <f t="shared" si="79"/>
        <v xml:space="preserve"> </v>
      </c>
      <c r="AW150" s="137" t="str">
        <f t="shared" si="80"/>
        <v/>
      </c>
      <c r="AX150" s="137" t="str">
        <f t="shared" si="81"/>
        <v/>
      </c>
      <c r="AY150" s="138" t="str">
        <f t="shared" si="82"/>
        <v>ASOK</v>
      </c>
      <c r="AZ150" s="138" t="str">
        <f t="shared" si="83"/>
        <v/>
      </c>
      <c r="BA150" s="139" t="str">
        <f t="shared" si="84"/>
        <v/>
      </c>
      <c r="BB150" s="137" t="str">
        <f t="shared" si="85"/>
        <v xml:space="preserve"> </v>
      </c>
      <c r="BC150" s="137" t="str">
        <f t="shared" si="86"/>
        <v/>
      </c>
      <c r="BD150" s="137" t="str">
        <f t="shared" si="87"/>
        <v/>
      </c>
      <c r="BE150" s="138"/>
      <c r="BF150" s="138"/>
      <c r="BG150" s="138"/>
    </row>
    <row r="151" spans="1:59" s="140" customFormat="1" ht="20.100000000000001" customHeight="1">
      <c r="A151" s="116" t="s">
        <v>23</v>
      </c>
      <c r="B151" s="186"/>
      <c r="C151" s="195" t="str">
        <f>IF(B151&lt;&gt;"",VLOOKUP(B151,Clients!A:B,2,FALSE),"")</f>
        <v/>
      </c>
      <c r="D151" s="169"/>
      <c r="E151" s="201" t="s">
        <v>19</v>
      </c>
      <c r="F151" s="149"/>
      <c r="G151" s="117"/>
      <c r="H151" s="118"/>
      <c r="I151" s="119"/>
      <c r="J151" s="120"/>
      <c r="K151" s="116"/>
      <c r="L151" s="121"/>
      <c r="M151" s="156"/>
      <c r="N151" s="124"/>
      <c r="O151" s="124" t="s">
        <v>48</v>
      </c>
      <c r="P151" s="125" t="str">
        <f t="shared" si="70"/>
        <v>X</v>
      </c>
      <c r="Q151" s="126"/>
      <c r="R151" s="127"/>
      <c r="S151" s="130"/>
      <c r="T151" s="126"/>
      <c r="U151" s="129"/>
      <c r="V151" s="130"/>
      <c r="W151" s="131"/>
      <c r="X151" s="129"/>
      <c r="Y151" s="130"/>
      <c r="Z151" s="132"/>
      <c r="AA151" s="127"/>
      <c r="AB151" s="130"/>
      <c r="AC151" s="134">
        <v>0.33333333333333331</v>
      </c>
      <c r="AD151" s="127"/>
      <c r="AE151" s="130"/>
      <c r="AF151" s="134"/>
      <c r="AG151" s="127"/>
      <c r="AH151" s="130"/>
      <c r="AI151" s="167"/>
      <c r="AJ151" s="168"/>
      <c r="AK151" s="130"/>
      <c r="AL151" s="135"/>
      <c r="AM151" s="136" t="str">
        <f t="shared" si="71"/>
        <v/>
      </c>
      <c r="AN151" s="136" t="str">
        <f t="shared" si="72"/>
        <v/>
      </c>
      <c r="AO151" s="136" t="str">
        <f t="shared" si="73"/>
        <v/>
      </c>
      <c r="AP151" s="137" t="str">
        <f t="shared" si="74"/>
        <v xml:space="preserve"> </v>
      </c>
      <c r="AQ151" s="137" t="str">
        <f t="shared" si="75"/>
        <v/>
      </c>
      <c r="AR151" s="137" t="str">
        <f t="shared" si="88"/>
        <v/>
      </c>
      <c r="AS151" s="138" t="str">
        <f t="shared" si="76"/>
        <v xml:space="preserve"> </v>
      </c>
      <c r="AT151" s="138" t="str">
        <f t="shared" si="77"/>
        <v/>
      </c>
      <c r="AU151" s="138" t="str">
        <f t="shared" si="78"/>
        <v/>
      </c>
      <c r="AV151" s="137" t="str">
        <f t="shared" si="79"/>
        <v xml:space="preserve"> </v>
      </c>
      <c r="AW151" s="137" t="str">
        <f t="shared" si="80"/>
        <v/>
      </c>
      <c r="AX151" s="137" t="str">
        <f t="shared" si="81"/>
        <v/>
      </c>
      <c r="AY151" s="138" t="str">
        <f t="shared" si="82"/>
        <v>ASOK</v>
      </c>
      <c r="AZ151" s="138" t="str">
        <f t="shared" si="83"/>
        <v/>
      </c>
      <c r="BA151" s="139" t="str">
        <f t="shared" si="84"/>
        <v/>
      </c>
      <c r="BB151" s="137" t="str">
        <f t="shared" si="85"/>
        <v xml:space="preserve"> </v>
      </c>
      <c r="BC151" s="137" t="str">
        <f t="shared" si="86"/>
        <v/>
      </c>
      <c r="BD151" s="137" t="str">
        <f t="shared" si="87"/>
        <v/>
      </c>
      <c r="BE151" s="138"/>
      <c r="BF151" s="138"/>
      <c r="BG151" s="138"/>
    </row>
    <row r="152" spans="1:59" s="140" customFormat="1" ht="20.100000000000001" customHeight="1">
      <c r="A152" s="116" t="s">
        <v>23</v>
      </c>
      <c r="B152" s="186"/>
      <c r="C152" s="195" t="str">
        <f>IF(B152&lt;&gt;"",VLOOKUP(B152,Clients!A:B,2,FALSE),"")</f>
        <v/>
      </c>
      <c r="D152" s="169"/>
      <c r="E152" s="201" t="s">
        <v>19</v>
      </c>
      <c r="F152" s="149"/>
      <c r="G152" s="117"/>
      <c r="H152" s="118"/>
      <c r="I152" s="119"/>
      <c r="J152" s="120"/>
      <c r="K152" s="116"/>
      <c r="L152" s="121"/>
      <c r="M152" s="156"/>
      <c r="N152" s="124"/>
      <c r="O152" s="124" t="s">
        <v>48</v>
      </c>
      <c r="P152" s="125" t="str">
        <f t="shared" si="70"/>
        <v>X</v>
      </c>
      <c r="Q152" s="126"/>
      <c r="R152" s="127"/>
      <c r="S152" s="130"/>
      <c r="T152" s="126"/>
      <c r="U152" s="129"/>
      <c r="V152" s="130"/>
      <c r="W152" s="131"/>
      <c r="X152" s="129"/>
      <c r="Y152" s="130"/>
      <c r="Z152" s="132"/>
      <c r="AA152" s="127"/>
      <c r="AB152" s="130"/>
      <c r="AC152" s="134">
        <v>0.33333333333333331</v>
      </c>
      <c r="AD152" s="127"/>
      <c r="AE152" s="130"/>
      <c r="AF152" s="134"/>
      <c r="AG152" s="127"/>
      <c r="AH152" s="130"/>
      <c r="AI152" s="167"/>
      <c r="AJ152" s="168"/>
      <c r="AK152" s="130"/>
      <c r="AL152" s="135"/>
      <c r="AM152" s="136" t="str">
        <f t="shared" si="71"/>
        <v/>
      </c>
      <c r="AN152" s="136" t="str">
        <f t="shared" si="72"/>
        <v/>
      </c>
      <c r="AO152" s="136" t="str">
        <f t="shared" si="73"/>
        <v/>
      </c>
      <c r="AP152" s="137" t="str">
        <f t="shared" si="74"/>
        <v xml:space="preserve"> </v>
      </c>
      <c r="AQ152" s="137" t="str">
        <f t="shared" si="75"/>
        <v/>
      </c>
      <c r="AR152" s="137" t="str">
        <f t="shared" si="88"/>
        <v/>
      </c>
      <c r="AS152" s="138" t="str">
        <f t="shared" si="76"/>
        <v xml:space="preserve"> </v>
      </c>
      <c r="AT152" s="138" t="str">
        <f t="shared" si="77"/>
        <v/>
      </c>
      <c r="AU152" s="138" t="str">
        <f t="shared" si="78"/>
        <v/>
      </c>
      <c r="AV152" s="137" t="str">
        <f t="shared" si="79"/>
        <v xml:space="preserve"> </v>
      </c>
      <c r="AW152" s="137" t="str">
        <f t="shared" si="80"/>
        <v/>
      </c>
      <c r="AX152" s="137" t="str">
        <f t="shared" si="81"/>
        <v/>
      </c>
      <c r="AY152" s="138" t="str">
        <f t="shared" si="82"/>
        <v>ASOK</v>
      </c>
      <c r="AZ152" s="138" t="str">
        <f t="shared" si="83"/>
        <v/>
      </c>
      <c r="BA152" s="139" t="str">
        <f t="shared" si="84"/>
        <v/>
      </c>
      <c r="BB152" s="137" t="str">
        <f t="shared" si="85"/>
        <v xml:space="preserve"> </v>
      </c>
      <c r="BC152" s="137" t="str">
        <f t="shared" si="86"/>
        <v/>
      </c>
      <c r="BD152" s="137" t="str">
        <f t="shared" si="87"/>
        <v/>
      </c>
      <c r="BE152" s="138"/>
      <c r="BF152" s="138"/>
      <c r="BG152" s="138"/>
    </row>
    <row r="153" spans="1:59" s="140" customFormat="1" ht="20.100000000000001" customHeight="1">
      <c r="A153" s="116" t="s">
        <v>23</v>
      </c>
      <c r="B153" s="186"/>
      <c r="C153" s="195" t="str">
        <f>IF(B153&lt;&gt;"",VLOOKUP(B153,Clients!A:B,2,FALSE),"")</f>
        <v/>
      </c>
      <c r="D153" s="169"/>
      <c r="E153" s="201" t="s">
        <v>19</v>
      </c>
      <c r="F153" s="149"/>
      <c r="G153" s="117"/>
      <c r="H153" s="118"/>
      <c r="I153" s="119"/>
      <c r="J153" s="120"/>
      <c r="K153" s="116"/>
      <c r="L153" s="121"/>
      <c r="M153" s="156"/>
      <c r="N153" s="124"/>
      <c r="O153" s="124" t="s">
        <v>48</v>
      </c>
      <c r="P153" s="125" t="str">
        <f t="shared" si="70"/>
        <v>X</v>
      </c>
      <c r="Q153" s="126"/>
      <c r="R153" s="127"/>
      <c r="S153" s="130"/>
      <c r="T153" s="126"/>
      <c r="U153" s="129"/>
      <c r="V153" s="130"/>
      <c r="W153" s="131"/>
      <c r="X153" s="129"/>
      <c r="Y153" s="130"/>
      <c r="Z153" s="132"/>
      <c r="AA153" s="127"/>
      <c r="AB153" s="130"/>
      <c r="AC153" s="134">
        <v>0.33333333333333331</v>
      </c>
      <c r="AD153" s="127"/>
      <c r="AE153" s="130"/>
      <c r="AF153" s="134"/>
      <c r="AG153" s="127"/>
      <c r="AH153" s="130"/>
      <c r="AI153" s="167"/>
      <c r="AJ153" s="168"/>
      <c r="AK153" s="130"/>
      <c r="AL153" s="135"/>
      <c r="AM153" s="136" t="str">
        <f t="shared" si="71"/>
        <v/>
      </c>
      <c r="AN153" s="136" t="str">
        <f t="shared" si="72"/>
        <v/>
      </c>
      <c r="AO153" s="136" t="str">
        <f t="shared" si="73"/>
        <v/>
      </c>
      <c r="AP153" s="137" t="str">
        <f t="shared" si="74"/>
        <v xml:space="preserve"> </v>
      </c>
      <c r="AQ153" s="137" t="str">
        <f t="shared" si="75"/>
        <v/>
      </c>
      <c r="AR153" s="137" t="str">
        <f t="shared" si="88"/>
        <v/>
      </c>
      <c r="AS153" s="138" t="str">
        <f t="shared" si="76"/>
        <v xml:space="preserve"> </v>
      </c>
      <c r="AT153" s="138" t="str">
        <f t="shared" si="77"/>
        <v/>
      </c>
      <c r="AU153" s="138" t="str">
        <f t="shared" si="78"/>
        <v/>
      </c>
      <c r="AV153" s="137" t="str">
        <f t="shared" si="79"/>
        <v xml:space="preserve"> </v>
      </c>
      <c r="AW153" s="137" t="str">
        <f t="shared" si="80"/>
        <v/>
      </c>
      <c r="AX153" s="137" t="str">
        <f t="shared" si="81"/>
        <v/>
      </c>
      <c r="AY153" s="138" t="str">
        <f t="shared" si="82"/>
        <v>ASOK</v>
      </c>
      <c r="AZ153" s="138" t="str">
        <f t="shared" si="83"/>
        <v/>
      </c>
      <c r="BA153" s="139" t="str">
        <f t="shared" si="84"/>
        <v/>
      </c>
      <c r="BB153" s="137" t="str">
        <f t="shared" si="85"/>
        <v xml:space="preserve"> </v>
      </c>
      <c r="BC153" s="137" t="str">
        <f t="shared" si="86"/>
        <v/>
      </c>
      <c r="BD153" s="137" t="str">
        <f t="shared" si="87"/>
        <v/>
      </c>
      <c r="BE153" s="138"/>
      <c r="BF153" s="138"/>
      <c r="BG153" s="138"/>
    </row>
    <row r="154" spans="1:59" s="140" customFormat="1" ht="20.100000000000001" customHeight="1">
      <c r="A154" s="116" t="s">
        <v>23</v>
      </c>
      <c r="B154" s="186"/>
      <c r="C154" s="195" t="str">
        <f>IF(B154&lt;&gt;"",VLOOKUP(B154,Clients!A:B,2,FALSE),"")</f>
        <v/>
      </c>
      <c r="D154" s="169"/>
      <c r="E154" s="201" t="s">
        <v>19</v>
      </c>
      <c r="F154" s="149"/>
      <c r="G154" s="117"/>
      <c r="H154" s="118"/>
      <c r="I154" s="119"/>
      <c r="J154" s="120"/>
      <c r="K154" s="116"/>
      <c r="L154" s="121"/>
      <c r="M154" s="156"/>
      <c r="N154" s="124"/>
      <c r="O154" s="124" t="s">
        <v>48</v>
      </c>
      <c r="P154" s="125" t="str">
        <f t="shared" si="70"/>
        <v>X</v>
      </c>
      <c r="Q154" s="126"/>
      <c r="R154" s="127"/>
      <c r="S154" s="130"/>
      <c r="T154" s="126"/>
      <c r="U154" s="129"/>
      <c r="V154" s="130"/>
      <c r="W154" s="131"/>
      <c r="X154" s="129"/>
      <c r="Y154" s="130"/>
      <c r="Z154" s="132"/>
      <c r="AA154" s="127"/>
      <c r="AB154" s="130"/>
      <c r="AC154" s="134">
        <v>0.33333333333333331</v>
      </c>
      <c r="AD154" s="127"/>
      <c r="AE154" s="130"/>
      <c r="AF154" s="134"/>
      <c r="AG154" s="127"/>
      <c r="AH154" s="130"/>
      <c r="AI154" s="167"/>
      <c r="AJ154" s="168"/>
      <c r="AK154" s="130"/>
      <c r="AL154" s="135"/>
      <c r="AM154" s="136" t="str">
        <f t="shared" si="71"/>
        <v/>
      </c>
      <c r="AN154" s="136" t="str">
        <f t="shared" si="72"/>
        <v/>
      </c>
      <c r="AO154" s="136" t="str">
        <f t="shared" si="73"/>
        <v/>
      </c>
      <c r="AP154" s="137" t="str">
        <f t="shared" si="74"/>
        <v xml:space="preserve"> </v>
      </c>
      <c r="AQ154" s="137" t="str">
        <f t="shared" si="75"/>
        <v/>
      </c>
      <c r="AR154" s="137" t="str">
        <f t="shared" si="88"/>
        <v/>
      </c>
      <c r="AS154" s="138" t="str">
        <f t="shared" si="76"/>
        <v xml:space="preserve"> </v>
      </c>
      <c r="AT154" s="138" t="str">
        <f t="shared" si="77"/>
        <v/>
      </c>
      <c r="AU154" s="138" t="str">
        <f t="shared" si="78"/>
        <v/>
      </c>
      <c r="AV154" s="137" t="str">
        <f t="shared" si="79"/>
        <v xml:space="preserve"> </v>
      </c>
      <c r="AW154" s="137" t="str">
        <f t="shared" si="80"/>
        <v/>
      </c>
      <c r="AX154" s="137" t="str">
        <f t="shared" si="81"/>
        <v/>
      </c>
      <c r="AY154" s="138" t="str">
        <f t="shared" si="82"/>
        <v>ASOK</v>
      </c>
      <c r="AZ154" s="138" t="str">
        <f t="shared" si="83"/>
        <v/>
      </c>
      <c r="BA154" s="139" t="str">
        <f t="shared" si="84"/>
        <v/>
      </c>
      <c r="BB154" s="137" t="str">
        <f t="shared" si="85"/>
        <v xml:space="preserve"> </v>
      </c>
      <c r="BC154" s="137" t="str">
        <f t="shared" si="86"/>
        <v/>
      </c>
      <c r="BD154" s="137" t="str">
        <f t="shared" si="87"/>
        <v/>
      </c>
      <c r="BE154" s="138"/>
      <c r="BF154" s="138"/>
      <c r="BG154" s="138"/>
    </row>
    <row r="155" spans="1:59" s="140" customFormat="1" ht="20.100000000000001" customHeight="1">
      <c r="A155" s="116" t="s">
        <v>23</v>
      </c>
      <c r="B155" s="186"/>
      <c r="C155" s="195" t="str">
        <f>IF(B155&lt;&gt;"",VLOOKUP(B155,Clients!A:B,2,FALSE),"")</f>
        <v/>
      </c>
      <c r="D155" s="169"/>
      <c r="E155" s="201" t="s">
        <v>19</v>
      </c>
      <c r="F155" s="149"/>
      <c r="G155" s="117"/>
      <c r="H155" s="118"/>
      <c r="I155" s="119"/>
      <c r="J155" s="120"/>
      <c r="K155" s="116"/>
      <c r="L155" s="121"/>
      <c r="M155" s="156"/>
      <c r="N155" s="124"/>
      <c r="O155" s="124" t="s">
        <v>48</v>
      </c>
      <c r="P155" s="125" t="str">
        <f t="shared" si="70"/>
        <v>X</v>
      </c>
      <c r="Q155" s="126"/>
      <c r="R155" s="127"/>
      <c r="S155" s="130"/>
      <c r="T155" s="126"/>
      <c r="U155" s="129"/>
      <c r="V155" s="130"/>
      <c r="W155" s="131"/>
      <c r="X155" s="129"/>
      <c r="Y155" s="130"/>
      <c r="Z155" s="132"/>
      <c r="AA155" s="127"/>
      <c r="AB155" s="130"/>
      <c r="AC155" s="134">
        <v>0.33333333333333331</v>
      </c>
      <c r="AD155" s="127"/>
      <c r="AE155" s="130"/>
      <c r="AF155" s="134">
        <v>0.33333333333333331</v>
      </c>
      <c r="AG155" s="127"/>
      <c r="AH155" s="130"/>
      <c r="AI155" s="167"/>
      <c r="AJ155" s="168"/>
      <c r="AK155" s="130"/>
      <c r="AL155" s="135"/>
      <c r="AM155" s="136" t="str">
        <f t="shared" si="71"/>
        <v/>
      </c>
      <c r="AN155" s="136" t="str">
        <f t="shared" si="72"/>
        <v/>
      </c>
      <c r="AO155" s="136" t="str">
        <f t="shared" si="73"/>
        <v/>
      </c>
      <c r="AP155" s="137" t="str">
        <f t="shared" si="74"/>
        <v xml:space="preserve"> </v>
      </c>
      <c r="AQ155" s="137" t="str">
        <f t="shared" si="75"/>
        <v/>
      </c>
      <c r="AR155" s="137" t="str">
        <f t="shared" si="88"/>
        <v/>
      </c>
      <c r="AS155" s="138" t="str">
        <f t="shared" si="76"/>
        <v xml:space="preserve"> </v>
      </c>
      <c r="AT155" s="138" t="str">
        <f t="shared" si="77"/>
        <v/>
      </c>
      <c r="AU155" s="138" t="str">
        <f t="shared" si="78"/>
        <v/>
      </c>
      <c r="AV155" s="137" t="str">
        <f t="shared" si="79"/>
        <v xml:space="preserve"> </v>
      </c>
      <c r="AW155" s="137" t="str">
        <f t="shared" si="80"/>
        <v/>
      </c>
      <c r="AX155" s="137" t="str">
        <f t="shared" si="81"/>
        <v/>
      </c>
      <c r="AY155" s="138" t="str">
        <f t="shared" si="82"/>
        <v>ASOK</v>
      </c>
      <c r="AZ155" s="138" t="str">
        <f t="shared" si="83"/>
        <v/>
      </c>
      <c r="BA155" s="139" t="str">
        <f t="shared" si="84"/>
        <v/>
      </c>
      <c r="BB155" s="137" t="str">
        <f t="shared" si="85"/>
        <v>ASOK</v>
      </c>
      <c r="BC155" s="137" t="str">
        <f t="shared" si="86"/>
        <v/>
      </c>
      <c r="BD155" s="137" t="str">
        <f t="shared" si="87"/>
        <v/>
      </c>
      <c r="BE155" s="138"/>
      <c r="BF155" s="138"/>
      <c r="BG155" s="138"/>
    </row>
    <row r="156" spans="1:59" s="140" customFormat="1" ht="20.100000000000001" customHeight="1">
      <c r="A156" s="116" t="s">
        <v>23</v>
      </c>
      <c r="B156" s="186"/>
      <c r="C156" s="195" t="str">
        <f>IF(B156&lt;&gt;"",VLOOKUP(B156,Clients!A:B,2,FALSE),"")</f>
        <v/>
      </c>
      <c r="D156" s="169"/>
      <c r="E156" s="201" t="s">
        <v>19</v>
      </c>
      <c r="F156" s="149"/>
      <c r="G156" s="117"/>
      <c r="H156" s="118"/>
      <c r="I156" s="119"/>
      <c r="J156" s="120"/>
      <c r="K156" s="116"/>
      <c r="L156" s="121"/>
      <c r="M156" s="156"/>
      <c r="N156" s="124"/>
      <c r="O156" s="124" t="s">
        <v>48</v>
      </c>
      <c r="P156" s="125" t="str">
        <f t="shared" si="70"/>
        <v>X</v>
      </c>
      <c r="Q156" s="126"/>
      <c r="R156" s="127"/>
      <c r="S156" s="130"/>
      <c r="T156" s="126"/>
      <c r="U156" s="129"/>
      <c r="V156" s="130"/>
      <c r="W156" s="131"/>
      <c r="X156" s="129"/>
      <c r="Y156" s="130"/>
      <c r="Z156" s="132"/>
      <c r="AA156" s="127"/>
      <c r="AB156" s="130"/>
      <c r="AC156" s="134">
        <v>0.33333333333333331</v>
      </c>
      <c r="AD156" s="127"/>
      <c r="AE156" s="130"/>
      <c r="AF156" s="134"/>
      <c r="AG156" s="127"/>
      <c r="AH156" s="130"/>
      <c r="AI156" s="167"/>
      <c r="AJ156" s="168"/>
      <c r="AK156" s="130"/>
      <c r="AL156" s="135"/>
      <c r="AM156" s="136" t="str">
        <f t="shared" si="71"/>
        <v/>
      </c>
      <c r="AN156" s="136" t="str">
        <f t="shared" si="72"/>
        <v/>
      </c>
      <c r="AO156" s="136" t="str">
        <f t="shared" si="73"/>
        <v/>
      </c>
      <c r="AP156" s="137" t="str">
        <f t="shared" si="74"/>
        <v xml:space="preserve"> </v>
      </c>
      <c r="AQ156" s="137" t="str">
        <f t="shared" si="75"/>
        <v/>
      </c>
      <c r="AR156" s="137" t="str">
        <f t="shared" si="88"/>
        <v/>
      </c>
      <c r="AS156" s="138" t="str">
        <f t="shared" si="76"/>
        <v xml:space="preserve"> </v>
      </c>
      <c r="AT156" s="138" t="str">
        <f t="shared" si="77"/>
        <v/>
      </c>
      <c r="AU156" s="138" t="str">
        <f t="shared" si="78"/>
        <v/>
      </c>
      <c r="AV156" s="137" t="str">
        <f t="shared" si="79"/>
        <v xml:space="preserve"> </v>
      </c>
      <c r="AW156" s="137" t="str">
        <f t="shared" si="80"/>
        <v/>
      </c>
      <c r="AX156" s="137" t="str">
        <f t="shared" si="81"/>
        <v/>
      </c>
      <c r="AY156" s="138" t="str">
        <f t="shared" si="82"/>
        <v>ASOK</v>
      </c>
      <c r="AZ156" s="138" t="str">
        <f t="shared" si="83"/>
        <v/>
      </c>
      <c r="BA156" s="139" t="str">
        <f t="shared" si="84"/>
        <v/>
      </c>
      <c r="BB156" s="137" t="str">
        <f t="shared" si="85"/>
        <v xml:space="preserve"> </v>
      </c>
      <c r="BC156" s="137" t="str">
        <f t="shared" si="86"/>
        <v/>
      </c>
      <c r="BD156" s="137" t="str">
        <f t="shared" si="87"/>
        <v/>
      </c>
      <c r="BE156" s="138"/>
      <c r="BF156" s="138"/>
      <c r="BG156" s="138"/>
    </row>
    <row r="157" spans="1:59" s="140" customFormat="1" ht="20.100000000000001" customHeight="1">
      <c r="A157" s="116" t="s">
        <v>23</v>
      </c>
      <c r="B157" s="186"/>
      <c r="C157" s="195" t="str">
        <f>IF(B157&lt;&gt;"",VLOOKUP(B157,Clients!A:B,2,FALSE),"")</f>
        <v/>
      </c>
      <c r="D157" s="169"/>
      <c r="E157" s="201" t="s">
        <v>19</v>
      </c>
      <c r="F157" s="149"/>
      <c r="G157" s="117"/>
      <c r="H157" s="118"/>
      <c r="I157" s="119"/>
      <c r="J157" s="120"/>
      <c r="K157" s="116"/>
      <c r="L157" s="121"/>
      <c r="M157" s="156"/>
      <c r="N157" s="124"/>
      <c r="O157" s="124" t="s">
        <v>48</v>
      </c>
      <c r="P157" s="125" t="str">
        <f t="shared" si="70"/>
        <v>X</v>
      </c>
      <c r="Q157" s="126"/>
      <c r="R157" s="127"/>
      <c r="S157" s="130"/>
      <c r="T157" s="126"/>
      <c r="U157" s="129"/>
      <c r="V157" s="130"/>
      <c r="W157" s="131"/>
      <c r="X157" s="129"/>
      <c r="Y157" s="130"/>
      <c r="Z157" s="132"/>
      <c r="AA157" s="127"/>
      <c r="AB157" s="130"/>
      <c r="AC157" s="134">
        <v>0.33333333333333331</v>
      </c>
      <c r="AD157" s="127"/>
      <c r="AE157" s="130"/>
      <c r="AF157" s="134"/>
      <c r="AG157" s="127"/>
      <c r="AH157" s="130"/>
      <c r="AI157" s="167"/>
      <c r="AJ157" s="168"/>
      <c r="AK157" s="130"/>
      <c r="AL157" s="135"/>
      <c r="AM157" s="136" t="str">
        <f t="shared" si="71"/>
        <v/>
      </c>
      <c r="AN157" s="136" t="str">
        <f t="shared" si="72"/>
        <v/>
      </c>
      <c r="AO157" s="136" t="str">
        <f t="shared" si="73"/>
        <v/>
      </c>
      <c r="AP157" s="137" t="str">
        <f t="shared" si="74"/>
        <v xml:space="preserve"> </v>
      </c>
      <c r="AQ157" s="137" t="str">
        <f t="shared" si="75"/>
        <v/>
      </c>
      <c r="AR157" s="137" t="str">
        <f t="shared" si="88"/>
        <v/>
      </c>
      <c r="AS157" s="138" t="str">
        <f t="shared" si="76"/>
        <v xml:space="preserve"> </v>
      </c>
      <c r="AT157" s="138" t="str">
        <f t="shared" si="77"/>
        <v/>
      </c>
      <c r="AU157" s="138" t="str">
        <f t="shared" si="78"/>
        <v/>
      </c>
      <c r="AV157" s="137" t="str">
        <f t="shared" si="79"/>
        <v xml:space="preserve"> </v>
      </c>
      <c r="AW157" s="137" t="str">
        <f t="shared" si="80"/>
        <v/>
      </c>
      <c r="AX157" s="137" t="str">
        <f t="shared" si="81"/>
        <v/>
      </c>
      <c r="AY157" s="138" t="str">
        <f t="shared" si="82"/>
        <v>ASOK</v>
      </c>
      <c r="AZ157" s="138" t="str">
        <f t="shared" si="83"/>
        <v/>
      </c>
      <c r="BA157" s="139" t="str">
        <f t="shared" si="84"/>
        <v/>
      </c>
      <c r="BB157" s="137" t="str">
        <f t="shared" si="85"/>
        <v xml:space="preserve"> </v>
      </c>
      <c r="BC157" s="137" t="str">
        <f t="shared" si="86"/>
        <v/>
      </c>
      <c r="BD157" s="137" t="str">
        <f t="shared" si="87"/>
        <v/>
      </c>
      <c r="BE157" s="138"/>
      <c r="BF157" s="138"/>
      <c r="BG157" s="138"/>
    </row>
    <row r="158" spans="1:59" s="140" customFormat="1" ht="20.100000000000001" customHeight="1">
      <c r="A158" s="116" t="s">
        <v>23</v>
      </c>
      <c r="B158" s="186"/>
      <c r="C158" s="195" t="str">
        <f>IF(B158&lt;&gt;"",VLOOKUP(B158,Clients!A:B,2,FALSE),"")</f>
        <v/>
      </c>
      <c r="D158" s="169"/>
      <c r="E158" s="201" t="s">
        <v>19</v>
      </c>
      <c r="F158" s="149"/>
      <c r="G158" s="117"/>
      <c r="H158" s="118"/>
      <c r="I158" s="119"/>
      <c r="J158" s="120"/>
      <c r="K158" s="116"/>
      <c r="L158" s="121"/>
      <c r="M158" s="156"/>
      <c r="N158" s="124"/>
      <c r="O158" s="124" t="s">
        <v>48</v>
      </c>
      <c r="P158" s="125" t="str">
        <f t="shared" si="70"/>
        <v>X</v>
      </c>
      <c r="Q158" s="126"/>
      <c r="R158" s="127"/>
      <c r="S158" s="130"/>
      <c r="T158" s="126"/>
      <c r="U158" s="129"/>
      <c r="V158" s="130"/>
      <c r="W158" s="131"/>
      <c r="X158" s="129"/>
      <c r="Y158" s="130"/>
      <c r="Z158" s="132"/>
      <c r="AA158" s="127"/>
      <c r="AB158" s="130"/>
      <c r="AC158" s="134">
        <v>0.33333333333333331</v>
      </c>
      <c r="AD158" s="127"/>
      <c r="AE158" s="130"/>
      <c r="AF158" s="134"/>
      <c r="AG158" s="127"/>
      <c r="AH158" s="130"/>
      <c r="AI158" s="167"/>
      <c r="AJ158" s="168"/>
      <c r="AK158" s="130"/>
      <c r="AL158" s="135"/>
      <c r="AM158" s="136" t="str">
        <f t="shared" si="71"/>
        <v/>
      </c>
      <c r="AN158" s="136" t="str">
        <f t="shared" si="72"/>
        <v/>
      </c>
      <c r="AO158" s="136" t="str">
        <f t="shared" si="73"/>
        <v/>
      </c>
      <c r="AP158" s="137" t="str">
        <f t="shared" si="74"/>
        <v xml:space="preserve"> </v>
      </c>
      <c r="AQ158" s="137" t="str">
        <f t="shared" si="75"/>
        <v/>
      </c>
      <c r="AR158" s="137" t="str">
        <f t="shared" si="88"/>
        <v/>
      </c>
      <c r="AS158" s="138" t="str">
        <f t="shared" si="76"/>
        <v xml:space="preserve"> </v>
      </c>
      <c r="AT158" s="138" t="str">
        <f t="shared" si="77"/>
        <v/>
      </c>
      <c r="AU158" s="138" t="str">
        <f t="shared" si="78"/>
        <v/>
      </c>
      <c r="AV158" s="137" t="str">
        <f t="shared" si="79"/>
        <v xml:space="preserve"> </v>
      </c>
      <c r="AW158" s="137" t="str">
        <f t="shared" si="80"/>
        <v/>
      </c>
      <c r="AX158" s="137" t="str">
        <f t="shared" si="81"/>
        <v/>
      </c>
      <c r="AY158" s="138" t="str">
        <f t="shared" si="82"/>
        <v>ASOK</v>
      </c>
      <c r="AZ158" s="138" t="str">
        <f t="shared" si="83"/>
        <v/>
      </c>
      <c r="BA158" s="139" t="str">
        <f t="shared" si="84"/>
        <v/>
      </c>
      <c r="BB158" s="137" t="str">
        <f t="shared" si="85"/>
        <v xml:space="preserve"> </v>
      </c>
      <c r="BC158" s="137" t="str">
        <f t="shared" si="86"/>
        <v/>
      </c>
      <c r="BD158" s="137" t="str">
        <f t="shared" si="87"/>
        <v/>
      </c>
      <c r="BE158" s="138"/>
      <c r="BF158" s="138"/>
      <c r="BG158" s="138"/>
    </row>
    <row r="159" spans="1:59" s="140" customFormat="1" ht="20.100000000000001" customHeight="1">
      <c r="A159" s="116" t="s">
        <v>23</v>
      </c>
      <c r="B159" s="186"/>
      <c r="C159" s="195" t="str">
        <f>IF(B159&lt;&gt;"",VLOOKUP(B159,Clients!A:B,2,FALSE),"")</f>
        <v/>
      </c>
      <c r="D159" s="169"/>
      <c r="E159" s="201" t="s">
        <v>19</v>
      </c>
      <c r="F159" s="149"/>
      <c r="G159" s="117"/>
      <c r="H159" s="118"/>
      <c r="I159" s="119"/>
      <c r="J159" s="120"/>
      <c r="K159" s="116"/>
      <c r="L159" s="121"/>
      <c r="M159" s="156"/>
      <c r="N159" s="124"/>
      <c r="O159" s="124" t="s">
        <v>48</v>
      </c>
      <c r="P159" s="125" t="str">
        <f t="shared" si="70"/>
        <v>X</v>
      </c>
      <c r="Q159" s="126"/>
      <c r="R159" s="127"/>
      <c r="S159" s="130"/>
      <c r="T159" s="126"/>
      <c r="U159" s="129"/>
      <c r="V159" s="130"/>
      <c r="W159" s="131"/>
      <c r="X159" s="129"/>
      <c r="Y159" s="130"/>
      <c r="Z159" s="132"/>
      <c r="AA159" s="127"/>
      <c r="AB159" s="130"/>
      <c r="AC159" s="134">
        <v>0.33333333333333331</v>
      </c>
      <c r="AD159" s="127"/>
      <c r="AE159" s="130"/>
      <c r="AF159" s="134"/>
      <c r="AG159" s="127"/>
      <c r="AH159" s="130"/>
      <c r="AI159" s="167"/>
      <c r="AJ159" s="168"/>
      <c r="AK159" s="130"/>
      <c r="AL159" s="135"/>
      <c r="AM159" s="136" t="str">
        <f t="shared" si="71"/>
        <v/>
      </c>
      <c r="AN159" s="136" t="str">
        <f t="shared" si="72"/>
        <v/>
      </c>
      <c r="AO159" s="136" t="str">
        <f t="shared" si="73"/>
        <v/>
      </c>
      <c r="AP159" s="137" t="str">
        <f t="shared" si="74"/>
        <v xml:space="preserve"> </v>
      </c>
      <c r="AQ159" s="137" t="str">
        <f t="shared" si="75"/>
        <v/>
      </c>
      <c r="AR159" s="137" t="str">
        <f t="shared" si="88"/>
        <v/>
      </c>
      <c r="AS159" s="138" t="str">
        <f t="shared" si="76"/>
        <v xml:space="preserve"> </v>
      </c>
      <c r="AT159" s="138" t="str">
        <f t="shared" si="77"/>
        <v/>
      </c>
      <c r="AU159" s="138" t="str">
        <f t="shared" si="78"/>
        <v/>
      </c>
      <c r="AV159" s="137" t="str">
        <f t="shared" si="79"/>
        <v xml:space="preserve"> </v>
      </c>
      <c r="AW159" s="137" t="str">
        <f t="shared" si="80"/>
        <v/>
      </c>
      <c r="AX159" s="137" t="str">
        <f t="shared" si="81"/>
        <v/>
      </c>
      <c r="AY159" s="138" t="str">
        <f t="shared" si="82"/>
        <v>ASOK</v>
      </c>
      <c r="AZ159" s="138" t="str">
        <f t="shared" si="83"/>
        <v/>
      </c>
      <c r="BA159" s="139" t="str">
        <f t="shared" si="84"/>
        <v/>
      </c>
      <c r="BB159" s="137" t="str">
        <f t="shared" si="85"/>
        <v xml:space="preserve"> </v>
      </c>
      <c r="BC159" s="137" t="str">
        <f t="shared" si="86"/>
        <v/>
      </c>
      <c r="BD159" s="137" t="str">
        <f t="shared" si="87"/>
        <v/>
      </c>
      <c r="BE159" s="138"/>
      <c r="BF159" s="138"/>
      <c r="BG159" s="138"/>
    </row>
    <row r="160" spans="1:59" s="140" customFormat="1" ht="20.100000000000001" customHeight="1">
      <c r="A160" s="116" t="s">
        <v>23</v>
      </c>
      <c r="B160" s="186"/>
      <c r="C160" s="195" t="str">
        <f>IF(B160&lt;&gt;"",VLOOKUP(B160,Clients!A:B,2,FALSE),"")</f>
        <v/>
      </c>
      <c r="D160" s="169"/>
      <c r="E160" s="201" t="s">
        <v>19</v>
      </c>
      <c r="F160" s="149"/>
      <c r="G160" s="117"/>
      <c r="H160" s="118"/>
      <c r="I160" s="119"/>
      <c r="J160" s="120"/>
      <c r="K160" s="116"/>
      <c r="L160" s="121"/>
      <c r="M160" s="156"/>
      <c r="N160" s="124"/>
      <c r="O160" s="124" t="s">
        <v>48</v>
      </c>
      <c r="P160" s="125" t="str">
        <f t="shared" si="70"/>
        <v>X</v>
      </c>
      <c r="Q160" s="126"/>
      <c r="R160" s="127"/>
      <c r="S160" s="130"/>
      <c r="T160" s="126"/>
      <c r="U160" s="129"/>
      <c r="V160" s="130"/>
      <c r="W160" s="131"/>
      <c r="X160" s="129"/>
      <c r="Y160" s="130"/>
      <c r="Z160" s="132"/>
      <c r="AA160" s="127"/>
      <c r="AB160" s="130"/>
      <c r="AC160" s="134"/>
      <c r="AD160" s="127"/>
      <c r="AE160" s="130"/>
      <c r="AF160" s="134"/>
      <c r="AG160" s="127"/>
      <c r="AH160" s="130"/>
      <c r="AI160" s="167"/>
      <c r="AJ160" s="168"/>
      <c r="AK160" s="130"/>
      <c r="AL160" s="135"/>
      <c r="AM160" s="136" t="str">
        <f t="shared" si="71"/>
        <v/>
      </c>
      <c r="AN160" s="136" t="str">
        <f t="shared" si="72"/>
        <v/>
      </c>
      <c r="AO160" s="136" t="str">
        <f t="shared" si="73"/>
        <v/>
      </c>
      <c r="AP160" s="137" t="str">
        <f t="shared" si="74"/>
        <v xml:space="preserve"> </v>
      </c>
      <c r="AQ160" s="137" t="str">
        <f t="shared" si="75"/>
        <v/>
      </c>
      <c r="AR160" s="137" t="str">
        <f t="shared" si="88"/>
        <v/>
      </c>
      <c r="AS160" s="138" t="str">
        <f t="shared" si="76"/>
        <v xml:space="preserve"> </v>
      </c>
      <c r="AT160" s="138" t="str">
        <f t="shared" si="77"/>
        <v/>
      </c>
      <c r="AU160" s="138" t="str">
        <f t="shared" si="78"/>
        <v/>
      </c>
      <c r="AV160" s="137" t="str">
        <f t="shared" si="79"/>
        <v xml:space="preserve"> </v>
      </c>
      <c r="AW160" s="137" t="str">
        <f t="shared" si="80"/>
        <v/>
      </c>
      <c r="AX160" s="137" t="str">
        <f t="shared" si="81"/>
        <v/>
      </c>
      <c r="AY160" s="138" t="str">
        <f t="shared" si="82"/>
        <v xml:space="preserve"> </v>
      </c>
      <c r="AZ160" s="138" t="str">
        <f t="shared" si="83"/>
        <v/>
      </c>
      <c r="BA160" s="139" t="str">
        <f t="shared" si="84"/>
        <v/>
      </c>
      <c r="BB160" s="137" t="str">
        <f t="shared" si="85"/>
        <v xml:space="preserve"> </v>
      </c>
      <c r="BC160" s="137" t="str">
        <f t="shared" si="86"/>
        <v/>
      </c>
      <c r="BD160" s="137" t="str">
        <f t="shared" si="87"/>
        <v/>
      </c>
      <c r="BE160" s="138"/>
      <c r="BF160" s="138"/>
      <c r="BG160" s="138"/>
    </row>
    <row r="161" spans="1:59" s="140" customFormat="1" ht="20.100000000000001" customHeight="1">
      <c r="A161" s="116" t="s">
        <v>23</v>
      </c>
      <c r="B161" s="186"/>
      <c r="C161" s="195" t="str">
        <f>IF(B161&lt;&gt;"",VLOOKUP(B161,Clients!A:B,2,FALSE),"")</f>
        <v/>
      </c>
      <c r="D161" s="169"/>
      <c r="E161" s="201" t="s">
        <v>19</v>
      </c>
      <c r="F161" s="149"/>
      <c r="G161" s="117"/>
      <c r="H161" s="118"/>
      <c r="I161" s="119"/>
      <c r="J161" s="120"/>
      <c r="K161" s="116"/>
      <c r="L161" s="121"/>
      <c r="M161" s="156"/>
      <c r="N161" s="124"/>
      <c r="O161" s="124" t="s">
        <v>48</v>
      </c>
      <c r="P161" s="125" t="str">
        <f t="shared" si="70"/>
        <v>X</v>
      </c>
      <c r="Q161" s="126"/>
      <c r="R161" s="127"/>
      <c r="S161" s="130"/>
      <c r="T161" s="126"/>
      <c r="U161" s="129"/>
      <c r="V161" s="130"/>
      <c r="W161" s="131"/>
      <c r="X161" s="129"/>
      <c r="Y161" s="130"/>
      <c r="Z161" s="132"/>
      <c r="AA161" s="127"/>
      <c r="AB161" s="130"/>
      <c r="AC161" s="134"/>
      <c r="AD161" s="127"/>
      <c r="AE161" s="130"/>
      <c r="AF161" s="134"/>
      <c r="AG161" s="127"/>
      <c r="AH161" s="130"/>
      <c r="AI161" s="167"/>
      <c r="AJ161" s="168"/>
      <c r="AK161" s="130"/>
      <c r="AL161" s="135"/>
      <c r="AM161" s="136" t="str">
        <f t="shared" si="71"/>
        <v/>
      </c>
      <c r="AN161" s="136" t="str">
        <f t="shared" si="72"/>
        <v/>
      </c>
      <c r="AO161" s="136" t="str">
        <f t="shared" si="73"/>
        <v/>
      </c>
      <c r="AP161" s="137" t="str">
        <f t="shared" si="74"/>
        <v xml:space="preserve"> </v>
      </c>
      <c r="AQ161" s="137" t="str">
        <f t="shared" si="75"/>
        <v/>
      </c>
      <c r="AR161" s="137" t="str">
        <f t="shared" si="88"/>
        <v/>
      </c>
      <c r="AS161" s="138" t="str">
        <f t="shared" si="76"/>
        <v xml:space="preserve"> </v>
      </c>
      <c r="AT161" s="138" t="str">
        <f t="shared" si="77"/>
        <v/>
      </c>
      <c r="AU161" s="138" t="str">
        <f t="shared" si="78"/>
        <v/>
      </c>
      <c r="AV161" s="137" t="str">
        <f t="shared" si="79"/>
        <v xml:space="preserve"> </v>
      </c>
      <c r="AW161" s="137" t="str">
        <f t="shared" si="80"/>
        <v/>
      </c>
      <c r="AX161" s="137" t="str">
        <f t="shared" si="81"/>
        <v/>
      </c>
      <c r="AY161" s="138" t="str">
        <f t="shared" si="82"/>
        <v xml:space="preserve"> </v>
      </c>
      <c r="AZ161" s="138" t="str">
        <f t="shared" si="83"/>
        <v/>
      </c>
      <c r="BA161" s="139" t="str">
        <f t="shared" si="84"/>
        <v/>
      </c>
      <c r="BB161" s="137" t="str">
        <f t="shared" si="85"/>
        <v xml:space="preserve"> </v>
      </c>
      <c r="BC161" s="137" t="str">
        <f t="shared" si="86"/>
        <v/>
      </c>
      <c r="BD161" s="137" t="str">
        <f t="shared" si="87"/>
        <v/>
      </c>
      <c r="BE161" s="138"/>
      <c r="BF161" s="138"/>
      <c r="BG161" s="138"/>
    </row>
    <row r="162" spans="1:59" s="140" customFormat="1" ht="20.100000000000001" customHeight="1">
      <c r="A162" s="116" t="s">
        <v>23</v>
      </c>
      <c r="B162" s="186"/>
      <c r="C162" s="195" t="str">
        <f>IF(B162&lt;&gt;"",VLOOKUP(B162,Clients!A:B,2,FALSE),"")</f>
        <v/>
      </c>
      <c r="D162" s="169"/>
      <c r="E162" s="201" t="s">
        <v>19</v>
      </c>
      <c r="F162" s="149"/>
      <c r="G162" s="117"/>
      <c r="H162" s="118"/>
      <c r="I162" s="119"/>
      <c r="J162" s="120"/>
      <c r="K162" s="116"/>
      <c r="L162" s="121"/>
      <c r="M162" s="156"/>
      <c r="N162" s="124"/>
      <c r="O162" s="124" t="s">
        <v>48</v>
      </c>
      <c r="P162" s="125" t="str">
        <f t="shared" si="70"/>
        <v>X</v>
      </c>
      <c r="Q162" s="126"/>
      <c r="R162" s="127"/>
      <c r="S162" s="130"/>
      <c r="T162" s="126"/>
      <c r="U162" s="129"/>
      <c r="V162" s="130"/>
      <c r="W162" s="131"/>
      <c r="X162" s="129"/>
      <c r="Y162" s="130"/>
      <c r="Z162" s="132"/>
      <c r="AA162" s="127"/>
      <c r="AB162" s="130"/>
      <c r="AC162" s="134"/>
      <c r="AD162" s="127"/>
      <c r="AE162" s="130"/>
      <c r="AF162" s="134"/>
      <c r="AG162" s="127"/>
      <c r="AH162" s="130"/>
      <c r="AI162" s="167"/>
      <c r="AJ162" s="168"/>
      <c r="AK162" s="130"/>
      <c r="AL162" s="135"/>
      <c r="AM162" s="136" t="str">
        <f t="shared" si="71"/>
        <v/>
      </c>
      <c r="AN162" s="136" t="str">
        <f t="shared" si="72"/>
        <v/>
      </c>
      <c r="AO162" s="136" t="str">
        <f t="shared" si="73"/>
        <v/>
      </c>
      <c r="AP162" s="137" t="str">
        <f t="shared" si="74"/>
        <v xml:space="preserve"> </v>
      </c>
      <c r="AQ162" s="137" t="str">
        <f t="shared" si="75"/>
        <v/>
      </c>
      <c r="AR162" s="137" t="str">
        <f t="shared" si="88"/>
        <v/>
      </c>
      <c r="AS162" s="138" t="str">
        <f t="shared" si="76"/>
        <v xml:space="preserve"> </v>
      </c>
      <c r="AT162" s="138" t="str">
        <f t="shared" si="77"/>
        <v/>
      </c>
      <c r="AU162" s="138" t="str">
        <f t="shared" si="78"/>
        <v/>
      </c>
      <c r="AV162" s="137" t="str">
        <f t="shared" si="79"/>
        <v xml:space="preserve"> </v>
      </c>
      <c r="AW162" s="137" t="str">
        <f t="shared" si="80"/>
        <v/>
      </c>
      <c r="AX162" s="137" t="str">
        <f t="shared" si="81"/>
        <v/>
      </c>
      <c r="AY162" s="138" t="str">
        <f t="shared" si="82"/>
        <v xml:space="preserve"> </v>
      </c>
      <c r="AZ162" s="138" t="str">
        <f t="shared" si="83"/>
        <v/>
      </c>
      <c r="BA162" s="139" t="str">
        <f t="shared" si="84"/>
        <v/>
      </c>
      <c r="BB162" s="137" t="str">
        <f t="shared" si="85"/>
        <v xml:space="preserve"> </v>
      </c>
      <c r="BC162" s="137" t="str">
        <f t="shared" si="86"/>
        <v/>
      </c>
      <c r="BD162" s="137" t="str">
        <f t="shared" si="87"/>
        <v/>
      </c>
      <c r="BE162" s="138"/>
      <c r="BF162" s="138"/>
      <c r="BG162" s="138"/>
    </row>
    <row r="163" spans="1:59" s="140" customFormat="1" ht="20.100000000000001" customHeight="1">
      <c r="A163" s="116" t="s">
        <v>23</v>
      </c>
      <c r="B163" s="186"/>
      <c r="C163" s="195" t="str">
        <f>IF(B163&lt;&gt;"",VLOOKUP(B163,Clients!A:B,2,FALSE),"")</f>
        <v/>
      </c>
      <c r="D163" s="169"/>
      <c r="E163" s="201" t="s">
        <v>19</v>
      </c>
      <c r="F163" s="149"/>
      <c r="G163" s="117"/>
      <c r="H163" s="118"/>
      <c r="I163" s="119"/>
      <c r="J163" s="120"/>
      <c r="K163" s="116"/>
      <c r="L163" s="121"/>
      <c r="M163" s="156"/>
      <c r="N163" s="124"/>
      <c r="O163" s="124" t="s">
        <v>48</v>
      </c>
      <c r="P163" s="125" t="str">
        <f t="shared" si="70"/>
        <v>X</v>
      </c>
      <c r="Q163" s="126"/>
      <c r="R163" s="127"/>
      <c r="S163" s="130"/>
      <c r="T163" s="126"/>
      <c r="U163" s="129"/>
      <c r="V163" s="130"/>
      <c r="W163" s="131"/>
      <c r="X163" s="129"/>
      <c r="Y163" s="130"/>
      <c r="Z163" s="132"/>
      <c r="AA163" s="127"/>
      <c r="AB163" s="130"/>
      <c r="AC163" s="134"/>
      <c r="AD163" s="127"/>
      <c r="AE163" s="130"/>
      <c r="AF163" s="134"/>
      <c r="AG163" s="127"/>
      <c r="AH163" s="130"/>
      <c r="AI163" s="167"/>
      <c r="AJ163" s="168"/>
      <c r="AK163" s="130"/>
      <c r="AL163" s="135"/>
      <c r="AM163" s="136" t="str">
        <f t="shared" si="71"/>
        <v/>
      </c>
      <c r="AN163" s="136" t="str">
        <f t="shared" si="72"/>
        <v/>
      </c>
      <c r="AO163" s="136" t="str">
        <f t="shared" si="73"/>
        <v/>
      </c>
      <c r="AP163" s="137" t="str">
        <f t="shared" si="74"/>
        <v xml:space="preserve"> </v>
      </c>
      <c r="AQ163" s="137" t="str">
        <f t="shared" si="75"/>
        <v/>
      </c>
      <c r="AR163" s="137" t="str">
        <f t="shared" si="88"/>
        <v/>
      </c>
      <c r="AS163" s="138" t="str">
        <f t="shared" si="76"/>
        <v xml:space="preserve"> </v>
      </c>
      <c r="AT163" s="138" t="str">
        <f t="shared" si="77"/>
        <v/>
      </c>
      <c r="AU163" s="138" t="str">
        <f t="shared" si="78"/>
        <v/>
      </c>
      <c r="AV163" s="137" t="str">
        <f t="shared" si="79"/>
        <v xml:space="preserve"> </v>
      </c>
      <c r="AW163" s="137" t="str">
        <f t="shared" si="80"/>
        <v/>
      </c>
      <c r="AX163" s="137" t="str">
        <f t="shared" si="81"/>
        <v/>
      </c>
      <c r="AY163" s="138" t="str">
        <f t="shared" si="82"/>
        <v xml:space="preserve"> </v>
      </c>
      <c r="AZ163" s="138" t="str">
        <f t="shared" si="83"/>
        <v/>
      </c>
      <c r="BA163" s="139" t="str">
        <f t="shared" si="84"/>
        <v/>
      </c>
      <c r="BB163" s="137" t="str">
        <f t="shared" si="85"/>
        <v xml:space="preserve"> </v>
      </c>
      <c r="BC163" s="137" t="str">
        <f t="shared" si="86"/>
        <v/>
      </c>
      <c r="BD163" s="137" t="str">
        <f t="shared" si="87"/>
        <v/>
      </c>
      <c r="BE163" s="138"/>
      <c r="BF163" s="138"/>
      <c r="BG163" s="138"/>
    </row>
    <row r="164" spans="1:59" s="140" customFormat="1" ht="20.100000000000001" customHeight="1">
      <c r="A164" s="116" t="s">
        <v>23</v>
      </c>
      <c r="B164" s="186"/>
      <c r="C164" s="195" t="str">
        <f>IF(B164&lt;&gt;"",VLOOKUP(B164,Clients!A:B,2,FALSE),"")</f>
        <v/>
      </c>
      <c r="D164" s="169"/>
      <c r="E164" s="201" t="s">
        <v>19</v>
      </c>
      <c r="F164" s="149"/>
      <c r="G164" s="117"/>
      <c r="H164" s="118"/>
      <c r="I164" s="119"/>
      <c r="J164" s="120"/>
      <c r="K164" s="116"/>
      <c r="L164" s="121"/>
      <c r="M164" s="156"/>
      <c r="N164" s="124"/>
      <c r="O164" s="124" t="s">
        <v>48</v>
      </c>
      <c r="P164" s="125" t="str">
        <f t="shared" si="70"/>
        <v>X</v>
      </c>
      <c r="Q164" s="126"/>
      <c r="R164" s="127"/>
      <c r="S164" s="130"/>
      <c r="T164" s="126"/>
      <c r="U164" s="129"/>
      <c r="V164" s="130"/>
      <c r="W164" s="131"/>
      <c r="X164" s="129"/>
      <c r="Y164" s="130"/>
      <c r="Z164" s="132"/>
      <c r="AA164" s="127"/>
      <c r="AB164" s="130"/>
      <c r="AC164" s="134"/>
      <c r="AD164" s="127"/>
      <c r="AE164" s="130"/>
      <c r="AF164" s="134"/>
      <c r="AG164" s="127"/>
      <c r="AH164" s="130"/>
      <c r="AI164" s="167"/>
      <c r="AJ164" s="168"/>
      <c r="AK164" s="130"/>
      <c r="AL164" s="135"/>
      <c r="AM164" s="136" t="str">
        <f t="shared" si="71"/>
        <v/>
      </c>
      <c r="AN164" s="136" t="str">
        <f t="shared" si="72"/>
        <v/>
      </c>
      <c r="AO164" s="136" t="str">
        <f t="shared" si="73"/>
        <v/>
      </c>
      <c r="AP164" s="137" t="str">
        <f t="shared" si="74"/>
        <v xml:space="preserve"> </v>
      </c>
      <c r="AQ164" s="137" t="str">
        <f t="shared" si="75"/>
        <v/>
      </c>
      <c r="AR164" s="137" t="str">
        <f t="shared" si="88"/>
        <v/>
      </c>
      <c r="AS164" s="138" t="str">
        <f t="shared" si="76"/>
        <v xml:space="preserve"> </v>
      </c>
      <c r="AT164" s="138" t="str">
        <f t="shared" si="77"/>
        <v/>
      </c>
      <c r="AU164" s="138" t="str">
        <f t="shared" si="78"/>
        <v/>
      </c>
      <c r="AV164" s="137" t="str">
        <f t="shared" si="79"/>
        <v xml:space="preserve"> </v>
      </c>
      <c r="AW164" s="137" t="str">
        <f t="shared" si="80"/>
        <v/>
      </c>
      <c r="AX164" s="137" t="str">
        <f t="shared" si="81"/>
        <v/>
      </c>
      <c r="AY164" s="138" t="str">
        <f t="shared" si="82"/>
        <v xml:space="preserve"> </v>
      </c>
      <c r="AZ164" s="138" t="str">
        <f t="shared" si="83"/>
        <v/>
      </c>
      <c r="BA164" s="139" t="str">
        <f t="shared" si="84"/>
        <v/>
      </c>
      <c r="BB164" s="137" t="str">
        <f t="shared" si="85"/>
        <v xml:space="preserve"> </v>
      </c>
      <c r="BC164" s="137" t="str">
        <f t="shared" si="86"/>
        <v/>
      </c>
      <c r="BD164" s="137" t="str">
        <f t="shared" si="87"/>
        <v/>
      </c>
      <c r="BE164" s="138"/>
      <c r="BF164" s="138"/>
      <c r="BG164" s="138"/>
    </row>
    <row r="165" spans="1:59" s="140" customFormat="1" ht="20.100000000000001" customHeight="1">
      <c r="A165" s="116" t="s">
        <v>23</v>
      </c>
      <c r="B165" s="186"/>
      <c r="C165" s="195" t="str">
        <f>IF(B165&lt;&gt;"",VLOOKUP(B165,Clients!A:B,2,FALSE),"")</f>
        <v/>
      </c>
      <c r="D165" s="169"/>
      <c r="E165" s="201" t="s">
        <v>19</v>
      </c>
      <c r="F165" s="149"/>
      <c r="G165" s="117"/>
      <c r="H165" s="118"/>
      <c r="I165" s="119"/>
      <c r="J165" s="120"/>
      <c r="K165" s="116"/>
      <c r="L165" s="121"/>
      <c r="M165" s="156"/>
      <c r="N165" s="124"/>
      <c r="O165" s="124" t="s">
        <v>48</v>
      </c>
      <c r="P165" s="125" t="str">
        <f t="shared" si="70"/>
        <v>X</v>
      </c>
      <c r="Q165" s="126"/>
      <c r="R165" s="127"/>
      <c r="S165" s="130"/>
      <c r="T165" s="126"/>
      <c r="U165" s="129"/>
      <c r="V165" s="130"/>
      <c r="W165" s="131"/>
      <c r="X165" s="129"/>
      <c r="Y165" s="130"/>
      <c r="Z165" s="132"/>
      <c r="AA165" s="127"/>
      <c r="AB165" s="130"/>
      <c r="AC165" s="134"/>
      <c r="AD165" s="127"/>
      <c r="AE165" s="130"/>
      <c r="AF165" s="134"/>
      <c r="AG165" s="127"/>
      <c r="AH165" s="130"/>
      <c r="AI165" s="167"/>
      <c r="AJ165" s="168"/>
      <c r="AK165" s="130"/>
      <c r="AL165" s="135"/>
      <c r="AM165" s="136" t="str">
        <f t="shared" si="71"/>
        <v/>
      </c>
      <c r="AN165" s="136" t="str">
        <f t="shared" si="72"/>
        <v/>
      </c>
      <c r="AO165" s="136" t="str">
        <f t="shared" si="73"/>
        <v/>
      </c>
      <c r="AP165" s="137" t="str">
        <f t="shared" si="74"/>
        <v xml:space="preserve"> </v>
      </c>
      <c r="AQ165" s="137" t="str">
        <f t="shared" si="75"/>
        <v/>
      </c>
      <c r="AR165" s="137" t="str">
        <f t="shared" si="88"/>
        <v/>
      </c>
      <c r="AS165" s="138" t="str">
        <f t="shared" si="76"/>
        <v xml:space="preserve"> </v>
      </c>
      <c r="AT165" s="138" t="str">
        <f t="shared" si="77"/>
        <v/>
      </c>
      <c r="AU165" s="138" t="str">
        <f t="shared" si="78"/>
        <v/>
      </c>
      <c r="AV165" s="137" t="str">
        <f t="shared" si="79"/>
        <v xml:space="preserve"> </v>
      </c>
      <c r="AW165" s="137" t="str">
        <f t="shared" si="80"/>
        <v/>
      </c>
      <c r="AX165" s="137" t="str">
        <f t="shared" si="81"/>
        <v/>
      </c>
      <c r="AY165" s="138" t="str">
        <f t="shared" si="82"/>
        <v xml:space="preserve"> </v>
      </c>
      <c r="AZ165" s="138" t="str">
        <f t="shared" si="83"/>
        <v/>
      </c>
      <c r="BA165" s="139" t="str">
        <f t="shared" si="84"/>
        <v/>
      </c>
      <c r="BB165" s="137" t="str">
        <f t="shared" si="85"/>
        <v xml:space="preserve"> </v>
      </c>
      <c r="BC165" s="137" t="str">
        <f t="shared" si="86"/>
        <v/>
      </c>
      <c r="BD165" s="137" t="str">
        <f t="shared" si="87"/>
        <v/>
      </c>
      <c r="BE165" s="138"/>
      <c r="BF165" s="138"/>
      <c r="BG165" s="138"/>
    </row>
    <row r="166" spans="1:59" s="140" customFormat="1" ht="20.100000000000001" customHeight="1">
      <c r="A166" s="116" t="s">
        <v>23</v>
      </c>
      <c r="B166" s="186"/>
      <c r="C166" s="195" t="str">
        <f>IF(B166&lt;&gt;"",VLOOKUP(B166,Clients!A:B,2,FALSE),"")</f>
        <v/>
      </c>
      <c r="D166" s="169"/>
      <c r="E166" s="201" t="s">
        <v>19</v>
      </c>
      <c r="F166" s="149"/>
      <c r="G166" s="117"/>
      <c r="H166" s="118"/>
      <c r="I166" s="119"/>
      <c r="J166" s="120"/>
      <c r="K166" s="116"/>
      <c r="L166" s="121"/>
      <c r="M166" s="156"/>
      <c r="N166" s="124"/>
      <c r="O166" s="124" t="s">
        <v>48</v>
      </c>
      <c r="P166" s="125" t="str">
        <f t="shared" si="70"/>
        <v>X</v>
      </c>
      <c r="Q166" s="126"/>
      <c r="R166" s="127"/>
      <c r="S166" s="130"/>
      <c r="T166" s="126"/>
      <c r="U166" s="129"/>
      <c r="V166" s="130"/>
      <c r="W166" s="131"/>
      <c r="X166" s="129"/>
      <c r="Y166" s="130"/>
      <c r="Z166" s="132"/>
      <c r="AA166" s="127"/>
      <c r="AB166" s="130"/>
      <c r="AC166" s="134"/>
      <c r="AD166" s="127"/>
      <c r="AE166" s="130"/>
      <c r="AF166" s="134"/>
      <c r="AG166" s="127"/>
      <c r="AH166" s="130"/>
      <c r="AI166" s="167"/>
      <c r="AJ166" s="168"/>
      <c r="AK166" s="130"/>
      <c r="AL166" s="135"/>
      <c r="AM166" s="136" t="str">
        <f t="shared" si="71"/>
        <v/>
      </c>
      <c r="AN166" s="136" t="str">
        <f t="shared" si="72"/>
        <v/>
      </c>
      <c r="AO166" s="136" t="str">
        <f t="shared" si="73"/>
        <v/>
      </c>
      <c r="AP166" s="137" t="str">
        <f t="shared" si="74"/>
        <v xml:space="preserve"> </v>
      </c>
      <c r="AQ166" s="137" t="str">
        <f t="shared" si="75"/>
        <v/>
      </c>
      <c r="AR166" s="137" t="str">
        <f t="shared" si="88"/>
        <v/>
      </c>
      <c r="AS166" s="138" t="str">
        <f t="shared" si="76"/>
        <v xml:space="preserve"> </v>
      </c>
      <c r="AT166" s="138" t="str">
        <f t="shared" si="77"/>
        <v/>
      </c>
      <c r="AU166" s="138" t="str">
        <f t="shared" si="78"/>
        <v/>
      </c>
      <c r="AV166" s="137" t="str">
        <f t="shared" si="79"/>
        <v xml:space="preserve"> </v>
      </c>
      <c r="AW166" s="137" t="str">
        <f t="shared" si="80"/>
        <v/>
      </c>
      <c r="AX166" s="137" t="str">
        <f t="shared" si="81"/>
        <v/>
      </c>
      <c r="AY166" s="138" t="str">
        <f t="shared" si="82"/>
        <v xml:space="preserve"> </v>
      </c>
      <c r="AZ166" s="138" t="str">
        <f t="shared" si="83"/>
        <v/>
      </c>
      <c r="BA166" s="139" t="str">
        <f t="shared" si="84"/>
        <v/>
      </c>
      <c r="BB166" s="137" t="str">
        <f t="shared" si="85"/>
        <v xml:space="preserve"> </v>
      </c>
      <c r="BC166" s="137" t="str">
        <f t="shared" si="86"/>
        <v/>
      </c>
      <c r="BD166" s="137" t="str">
        <f t="shared" si="87"/>
        <v/>
      </c>
      <c r="BE166" s="138"/>
      <c r="BF166" s="138"/>
      <c r="BG166" s="138"/>
    </row>
    <row r="167" spans="1:59" s="140" customFormat="1" ht="20.100000000000001" customHeight="1">
      <c r="A167" s="116" t="s">
        <v>23</v>
      </c>
      <c r="B167" s="186"/>
      <c r="C167" s="195" t="str">
        <f>IF(B167&lt;&gt;"",VLOOKUP(B167,Clients!A:B,2,FALSE),"")</f>
        <v/>
      </c>
      <c r="D167" s="169"/>
      <c r="E167" s="201" t="s">
        <v>19</v>
      </c>
      <c r="F167" s="149"/>
      <c r="G167" s="117"/>
      <c r="H167" s="118"/>
      <c r="I167" s="119"/>
      <c r="J167" s="120"/>
      <c r="K167" s="116"/>
      <c r="L167" s="121"/>
      <c r="M167" s="156"/>
      <c r="N167" s="124"/>
      <c r="O167" s="124" t="s">
        <v>48</v>
      </c>
      <c r="P167" s="125" t="str">
        <f t="shared" si="70"/>
        <v>X</v>
      </c>
      <c r="Q167" s="126"/>
      <c r="R167" s="127"/>
      <c r="S167" s="130"/>
      <c r="T167" s="126"/>
      <c r="U167" s="129"/>
      <c r="V167" s="130"/>
      <c r="W167" s="131"/>
      <c r="X167" s="129"/>
      <c r="Y167" s="130"/>
      <c r="Z167" s="132"/>
      <c r="AA167" s="127"/>
      <c r="AB167" s="130"/>
      <c r="AC167" s="134"/>
      <c r="AD167" s="127"/>
      <c r="AE167" s="130"/>
      <c r="AF167" s="134"/>
      <c r="AG167" s="127"/>
      <c r="AH167" s="130"/>
      <c r="AI167" s="167"/>
      <c r="AJ167" s="168"/>
      <c r="AK167" s="130"/>
      <c r="AL167" s="135"/>
      <c r="AM167" s="136" t="str">
        <f t="shared" si="71"/>
        <v/>
      </c>
      <c r="AN167" s="136" t="str">
        <f t="shared" si="72"/>
        <v/>
      </c>
      <c r="AO167" s="136" t="str">
        <f t="shared" si="73"/>
        <v/>
      </c>
      <c r="AP167" s="137" t="str">
        <f t="shared" si="74"/>
        <v xml:space="preserve"> </v>
      </c>
      <c r="AQ167" s="137" t="str">
        <f t="shared" si="75"/>
        <v/>
      </c>
      <c r="AR167" s="137" t="str">
        <f t="shared" si="88"/>
        <v/>
      </c>
      <c r="AS167" s="138" t="str">
        <f t="shared" si="76"/>
        <v xml:space="preserve"> </v>
      </c>
      <c r="AT167" s="138" t="str">
        <f t="shared" si="77"/>
        <v/>
      </c>
      <c r="AU167" s="138" t="str">
        <f t="shared" si="78"/>
        <v/>
      </c>
      <c r="AV167" s="137" t="str">
        <f t="shared" si="79"/>
        <v xml:space="preserve"> </v>
      </c>
      <c r="AW167" s="137" t="str">
        <f t="shared" si="80"/>
        <v/>
      </c>
      <c r="AX167" s="137" t="str">
        <f t="shared" si="81"/>
        <v/>
      </c>
      <c r="AY167" s="138" t="str">
        <f t="shared" si="82"/>
        <v xml:space="preserve"> </v>
      </c>
      <c r="AZ167" s="138" t="str">
        <f t="shared" si="83"/>
        <v/>
      </c>
      <c r="BA167" s="139" t="str">
        <f t="shared" si="84"/>
        <v/>
      </c>
      <c r="BB167" s="137" t="str">
        <f t="shared" si="85"/>
        <v xml:space="preserve"> </v>
      </c>
      <c r="BC167" s="137" t="str">
        <f t="shared" si="86"/>
        <v/>
      </c>
      <c r="BD167" s="137" t="str">
        <f t="shared" si="87"/>
        <v/>
      </c>
      <c r="BE167" s="138"/>
      <c r="BF167" s="138"/>
      <c r="BG167" s="138"/>
    </row>
    <row r="168" spans="1:59" s="140" customFormat="1" ht="20.100000000000001" customHeight="1">
      <c r="A168" s="116" t="s">
        <v>23</v>
      </c>
      <c r="B168" s="186"/>
      <c r="C168" s="195" t="str">
        <f>IF(B168&lt;&gt;"",VLOOKUP(B168,Clients!A:B,2,FALSE),"")</f>
        <v/>
      </c>
      <c r="D168" s="169"/>
      <c r="E168" s="201" t="s">
        <v>19</v>
      </c>
      <c r="F168" s="149"/>
      <c r="G168" s="117"/>
      <c r="H168" s="118"/>
      <c r="I168" s="119"/>
      <c r="J168" s="120"/>
      <c r="K168" s="116"/>
      <c r="L168" s="121"/>
      <c r="M168" s="156"/>
      <c r="N168" s="124"/>
      <c r="O168" s="124" t="s">
        <v>48</v>
      </c>
      <c r="P168" s="125" t="str">
        <f t="shared" si="70"/>
        <v>X</v>
      </c>
      <c r="Q168" s="126"/>
      <c r="R168" s="127"/>
      <c r="S168" s="130"/>
      <c r="T168" s="126"/>
      <c r="U168" s="129"/>
      <c r="V168" s="130"/>
      <c r="W168" s="131"/>
      <c r="X168" s="129"/>
      <c r="Y168" s="130"/>
      <c r="Z168" s="132"/>
      <c r="AA168" s="127"/>
      <c r="AB168" s="130"/>
      <c r="AC168" s="134"/>
      <c r="AD168" s="127"/>
      <c r="AE168" s="130"/>
      <c r="AF168" s="134"/>
      <c r="AG168" s="127"/>
      <c r="AH168" s="130"/>
      <c r="AI168" s="167"/>
      <c r="AJ168" s="168"/>
      <c r="AK168" s="130"/>
      <c r="AL168" s="135"/>
      <c r="AM168" s="136" t="str">
        <f t="shared" si="71"/>
        <v/>
      </c>
      <c r="AN168" s="136" t="str">
        <f t="shared" si="72"/>
        <v/>
      </c>
      <c r="AO168" s="136" t="str">
        <f t="shared" si="73"/>
        <v/>
      </c>
      <c r="AP168" s="137" t="str">
        <f t="shared" si="74"/>
        <v xml:space="preserve"> </v>
      </c>
      <c r="AQ168" s="137" t="str">
        <f t="shared" si="75"/>
        <v/>
      </c>
      <c r="AR168" s="137" t="str">
        <f t="shared" si="88"/>
        <v/>
      </c>
      <c r="AS168" s="138" t="str">
        <f t="shared" si="76"/>
        <v xml:space="preserve"> </v>
      </c>
      <c r="AT168" s="138" t="str">
        <f t="shared" si="77"/>
        <v/>
      </c>
      <c r="AU168" s="138" t="str">
        <f t="shared" si="78"/>
        <v/>
      </c>
      <c r="AV168" s="137" t="str">
        <f t="shared" si="79"/>
        <v xml:space="preserve"> </v>
      </c>
      <c r="AW168" s="137" t="str">
        <f t="shared" si="80"/>
        <v/>
      </c>
      <c r="AX168" s="137" t="str">
        <f t="shared" si="81"/>
        <v/>
      </c>
      <c r="AY168" s="138" t="str">
        <f t="shared" si="82"/>
        <v xml:space="preserve"> </v>
      </c>
      <c r="AZ168" s="138" t="str">
        <f t="shared" si="83"/>
        <v/>
      </c>
      <c r="BA168" s="139" t="str">
        <f t="shared" si="84"/>
        <v/>
      </c>
      <c r="BB168" s="137" t="str">
        <f t="shared" si="85"/>
        <v xml:space="preserve"> </v>
      </c>
      <c r="BC168" s="137" t="str">
        <f t="shared" si="86"/>
        <v/>
      </c>
      <c r="BD168" s="137" t="str">
        <f t="shared" si="87"/>
        <v/>
      </c>
      <c r="BE168" s="138"/>
      <c r="BF168" s="138"/>
      <c r="BG168" s="138"/>
    </row>
    <row r="169" spans="1:59" s="140" customFormat="1" ht="20.100000000000001" customHeight="1">
      <c r="A169" s="116" t="s">
        <v>23</v>
      </c>
      <c r="B169" s="186"/>
      <c r="C169" s="195" t="str">
        <f>IF(B169&lt;&gt;"",VLOOKUP(B169,Clients!A:B,2,FALSE),"")</f>
        <v/>
      </c>
      <c r="D169" s="169"/>
      <c r="E169" s="201" t="s">
        <v>19</v>
      </c>
      <c r="F169" s="149"/>
      <c r="G169" s="117"/>
      <c r="H169" s="118"/>
      <c r="I169" s="119"/>
      <c r="J169" s="120"/>
      <c r="K169" s="116"/>
      <c r="L169" s="121"/>
      <c r="M169" s="156"/>
      <c r="N169" s="124"/>
      <c r="O169" s="124" t="s">
        <v>48</v>
      </c>
      <c r="P169" s="125" t="str">
        <f t="shared" ref="P169:P194" si="89">IF(COUNTA(R169,U169,X169,AA169,AD169,AG169,AJ169)=0,"X",COUNTIF(Q169:AK169,"c"))</f>
        <v>X</v>
      </c>
      <c r="Q169" s="126"/>
      <c r="R169" s="127"/>
      <c r="S169" s="130"/>
      <c r="T169" s="126"/>
      <c r="U169" s="129"/>
      <c r="V169" s="130"/>
      <c r="W169" s="131"/>
      <c r="X169" s="129"/>
      <c r="Y169" s="130"/>
      <c r="Z169" s="132"/>
      <c r="AA169" s="127"/>
      <c r="AB169" s="130"/>
      <c r="AC169" s="134"/>
      <c r="AD169" s="127"/>
      <c r="AE169" s="130"/>
      <c r="AF169" s="134"/>
      <c r="AG169" s="127"/>
      <c r="AH169" s="130"/>
      <c r="AI169" s="167"/>
      <c r="AJ169" s="168"/>
      <c r="AK169" s="130"/>
      <c r="AL169" s="135"/>
      <c r="AM169" s="136" t="str">
        <f t="shared" ref="AM169:AM194" si="90">IF(E169="ouvert",IF(AND($A169="AS",Q169&lt;&gt;0),"ASOK",IF(AND($A169="AE",Q169&lt;&gt;0),"AEOK",IF(AND($A169="FAX",Q169&lt;&gt;0),"FAXOK",IF(AND($A169="mail",Q169&lt;&gt;0),"mailOK",IF(AND($A169="répondeur",Q169&lt;&gt;0),"répOK",""))))),"")</f>
        <v/>
      </c>
      <c r="AN169" s="136" t="str">
        <f t="shared" ref="AN169:AN194" si="91">IF(E169="ouvert",IF(R169&lt;&gt;0,1,""),"")</f>
        <v/>
      </c>
      <c r="AO169" s="136" t="str">
        <f t="shared" ref="AO169:AO194" si="92">IF(E169="ouvert",IF(R169="c",1,""),"")</f>
        <v/>
      </c>
      <c r="AP169" s="137" t="str">
        <f t="shared" ref="AP169:AP194" si="93">IF(E169="ouvert",IF(AND($A169="AS",T169&lt;&gt;0),"ASOK",IF(AND($A169="AE",T169&lt;&gt;0),"AEOK",IF(AND($A169="FAX",T169&lt;&gt;0),"FAXOK",IF(AND($A169="mail",T169&lt;&gt;0),"mailOK",IF(AND($A169="répondeur",T169&lt;&gt;0),"répOK"," "))))),"")</f>
        <v xml:space="preserve"> </v>
      </c>
      <c r="AQ169" s="137" t="str">
        <f t="shared" ref="AQ169:AQ194" si="94">IF(E169="ouvert",IF(U169&lt;&gt;0,1,""),"")</f>
        <v/>
      </c>
      <c r="AR169" s="137" t="str">
        <f t="shared" si="88"/>
        <v/>
      </c>
      <c r="AS169" s="138" t="str">
        <f t="shared" ref="AS169:AS194" si="95">IF(E169="ouvert",IF(AND($A169="AS",W169&lt;&gt;0),"ASOK",IF(AND($A169="AE",W169&lt;&gt;0),"AEOK",IF(AND($A169="FAX",W169&lt;&gt;0),"FAXOK",IF(AND($A169="mail",W169&lt;&gt;0),"mailOK",IF(AND($A169="répondeur",W169&lt;&gt;0),"répOK"," "))))),"")</f>
        <v xml:space="preserve"> </v>
      </c>
      <c r="AT169" s="138" t="str">
        <f t="shared" ref="AT169:AT194" si="96">IF(E169="ouvert",IF(X169&lt;&gt;0,1,""),"")</f>
        <v/>
      </c>
      <c r="AU169" s="138" t="str">
        <f t="shared" ref="AU169:AU194" si="97">IF(E169="ouvert",IF(X169="c",1,""),"")</f>
        <v/>
      </c>
      <c r="AV169" s="137" t="str">
        <f t="shared" ref="AV169:AV194" si="98">IF(E169="ouvert",IF(AND($A169="AS",Z169&lt;&gt;0),"ASOK",IF(AND($A169="AE",Z169&lt;&gt;0),"AEOK",IF(AND($A169="FAX",Z169&lt;&gt;0),"FAXOK",IF(AND($A169="mail",Z169&lt;&gt;0),"mailOK",IF(AND($A169="répondeur",Z169&lt;&gt;0),"répOK"," "))))),"")</f>
        <v xml:space="preserve"> </v>
      </c>
      <c r="AW169" s="137" t="str">
        <f t="shared" ref="AW169:AW194" si="99">IF(E169="ouvert",IF(AA169&lt;&gt;0,1,""),"")</f>
        <v/>
      </c>
      <c r="AX169" s="137" t="str">
        <f t="shared" ref="AX169:AX197" si="100">IF(E169="ouvert",IF(AA169="c",1,""),"")</f>
        <v/>
      </c>
      <c r="AY169" s="138" t="str">
        <f t="shared" ref="AY169:AY199" si="101">IF(E169="ouvert",IF(AND($A169="AS",AC169&lt;&gt;0),"ASOK",IF(AND($A169="AE",AC169&lt;&gt;0),"AEOK",IF(AND($A169="FAX",AC169&lt;&gt;0),"FAXOK",IF(AND($A169="mail",AC169&lt;&gt;0),"mailOK",IF(AND($A169="répondeur",AC169&lt;&gt;0),"répOK"," "))))),"")</f>
        <v xml:space="preserve"> </v>
      </c>
      <c r="AZ169" s="138" t="str">
        <f t="shared" ref="AZ169:AZ197" si="102">IF(E169="ouvert",IF(AD169&lt;&gt;0,1,""),"")</f>
        <v/>
      </c>
      <c r="BA169" s="139" t="str">
        <f t="shared" ref="BA169:BA195" si="103">IF(E169="ouvert",IF(AD169="c",1,""),"")</f>
        <v/>
      </c>
      <c r="BB169" s="137" t="str">
        <f t="shared" si="85"/>
        <v xml:space="preserve"> </v>
      </c>
      <c r="BC169" s="137" t="str">
        <f t="shared" si="86"/>
        <v/>
      </c>
      <c r="BD169" s="137" t="str">
        <f t="shared" si="87"/>
        <v/>
      </c>
      <c r="BE169" s="138"/>
      <c r="BF169" s="138"/>
      <c r="BG169" s="138"/>
    </row>
    <row r="170" spans="1:59" s="140" customFormat="1" ht="20.100000000000001" customHeight="1">
      <c r="A170" s="116" t="s">
        <v>23</v>
      </c>
      <c r="B170" s="186"/>
      <c r="C170" s="195" t="str">
        <f>IF(B170&lt;&gt;"",VLOOKUP(B170,Clients!A:B,2,FALSE),"")</f>
        <v/>
      </c>
      <c r="D170" s="169"/>
      <c r="E170" s="201" t="s">
        <v>19</v>
      </c>
      <c r="F170" s="149"/>
      <c r="G170" s="117"/>
      <c r="H170" s="118"/>
      <c r="I170" s="119"/>
      <c r="J170" s="120"/>
      <c r="K170" s="116"/>
      <c r="L170" s="121"/>
      <c r="M170" s="156"/>
      <c r="N170" s="124"/>
      <c r="O170" s="124" t="s">
        <v>48</v>
      </c>
      <c r="P170" s="125" t="str">
        <f t="shared" si="89"/>
        <v>X</v>
      </c>
      <c r="Q170" s="126"/>
      <c r="R170" s="127"/>
      <c r="S170" s="130"/>
      <c r="T170" s="126"/>
      <c r="U170" s="129"/>
      <c r="V170" s="130"/>
      <c r="W170" s="131"/>
      <c r="X170" s="129"/>
      <c r="Y170" s="130"/>
      <c r="Z170" s="132"/>
      <c r="AA170" s="127"/>
      <c r="AB170" s="130"/>
      <c r="AC170" s="134"/>
      <c r="AD170" s="127"/>
      <c r="AE170" s="130"/>
      <c r="AF170" s="134"/>
      <c r="AG170" s="127"/>
      <c r="AH170" s="130"/>
      <c r="AI170" s="167"/>
      <c r="AJ170" s="168"/>
      <c r="AK170" s="130"/>
      <c r="AL170" s="135"/>
      <c r="AM170" s="136" t="str">
        <f t="shared" si="90"/>
        <v/>
      </c>
      <c r="AN170" s="136" t="str">
        <f t="shared" si="91"/>
        <v/>
      </c>
      <c r="AO170" s="136" t="str">
        <f t="shared" si="92"/>
        <v/>
      </c>
      <c r="AP170" s="137" t="str">
        <f t="shared" si="93"/>
        <v xml:space="preserve"> </v>
      </c>
      <c r="AQ170" s="137" t="str">
        <f t="shared" si="94"/>
        <v/>
      </c>
      <c r="AR170" s="137" t="str">
        <f t="shared" si="88"/>
        <v/>
      </c>
      <c r="AS170" s="138" t="str">
        <f t="shared" si="95"/>
        <v xml:space="preserve"> </v>
      </c>
      <c r="AT170" s="138" t="str">
        <f t="shared" si="96"/>
        <v/>
      </c>
      <c r="AU170" s="138" t="str">
        <f t="shared" si="97"/>
        <v/>
      </c>
      <c r="AV170" s="137" t="str">
        <f t="shared" si="98"/>
        <v xml:space="preserve"> </v>
      </c>
      <c r="AW170" s="137" t="str">
        <f t="shared" si="99"/>
        <v/>
      </c>
      <c r="AX170" s="137" t="str">
        <f t="shared" si="100"/>
        <v/>
      </c>
      <c r="AY170" s="138" t="str">
        <f t="shared" si="101"/>
        <v xml:space="preserve"> </v>
      </c>
      <c r="AZ170" s="138" t="str">
        <f t="shared" si="102"/>
        <v/>
      </c>
      <c r="BA170" s="139" t="str">
        <f t="shared" si="103"/>
        <v/>
      </c>
      <c r="BB170" s="137" t="str">
        <f t="shared" si="85"/>
        <v xml:space="preserve"> </v>
      </c>
      <c r="BC170" s="137" t="str">
        <f t="shared" si="86"/>
        <v/>
      </c>
      <c r="BD170" s="137" t="str">
        <f t="shared" si="87"/>
        <v/>
      </c>
      <c r="BE170" s="138"/>
      <c r="BF170" s="138"/>
      <c r="BG170" s="138"/>
    </row>
    <row r="171" spans="1:59" s="140" customFormat="1" ht="20.100000000000001" customHeight="1">
      <c r="A171" s="116" t="s">
        <v>23</v>
      </c>
      <c r="B171" s="186"/>
      <c r="C171" s="195" t="str">
        <f>IF(B171&lt;&gt;"",VLOOKUP(B171,Clients!A:B,2,FALSE),"")</f>
        <v/>
      </c>
      <c r="D171" s="169"/>
      <c r="E171" s="201" t="s">
        <v>19</v>
      </c>
      <c r="F171" s="149"/>
      <c r="G171" s="117"/>
      <c r="H171" s="118"/>
      <c r="I171" s="119"/>
      <c r="J171" s="120"/>
      <c r="K171" s="116"/>
      <c r="L171" s="121"/>
      <c r="M171" s="156"/>
      <c r="N171" s="124"/>
      <c r="O171" s="124" t="s">
        <v>48</v>
      </c>
      <c r="P171" s="125" t="str">
        <f t="shared" si="89"/>
        <v>X</v>
      </c>
      <c r="Q171" s="126"/>
      <c r="R171" s="127"/>
      <c r="S171" s="130"/>
      <c r="T171" s="126"/>
      <c r="U171" s="129"/>
      <c r="V171" s="130"/>
      <c r="W171" s="131"/>
      <c r="X171" s="129"/>
      <c r="Y171" s="130"/>
      <c r="Z171" s="132"/>
      <c r="AA171" s="127"/>
      <c r="AB171" s="130"/>
      <c r="AC171" s="134"/>
      <c r="AD171" s="127"/>
      <c r="AE171" s="130"/>
      <c r="AF171" s="134"/>
      <c r="AG171" s="127"/>
      <c r="AH171" s="130"/>
      <c r="AI171" s="167"/>
      <c r="AJ171" s="168"/>
      <c r="AK171" s="130"/>
      <c r="AL171" s="135"/>
      <c r="AM171" s="136" t="str">
        <f t="shared" si="90"/>
        <v/>
      </c>
      <c r="AN171" s="136" t="str">
        <f t="shared" si="91"/>
        <v/>
      </c>
      <c r="AO171" s="136" t="str">
        <f t="shared" si="92"/>
        <v/>
      </c>
      <c r="AP171" s="137" t="str">
        <f t="shared" si="93"/>
        <v xml:space="preserve"> </v>
      </c>
      <c r="AQ171" s="137" t="str">
        <f t="shared" si="94"/>
        <v/>
      </c>
      <c r="AR171" s="137" t="str">
        <f t="shared" si="88"/>
        <v/>
      </c>
      <c r="AS171" s="138" t="str">
        <f t="shared" si="95"/>
        <v xml:space="preserve"> </v>
      </c>
      <c r="AT171" s="138" t="str">
        <f t="shared" si="96"/>
        <v/>
      </c>
      <c r="AU171" s="138" t="str">
        <f t="shared" si="97"/>
        <v/>
      </c>
      <c r="AV171" s="137" t="str">
        <f t="shared" si="98"/>
        <v xml:space="preserve"> </v>
      </c>
      <c r="AW171" s="137" t="str">
        <f t="shared" si="99"/>
        <v/>
      </c>
      <c r="AX171" s="137" t="str">
        <f t="shared" si="100"/>
        <v/>
      </c>
      <c r="AY171" s="138" t="str">
        <f t="shared" si="101"/>
        <v xml:space="preserve"> </v>
      </c>
      <c r="AZ171" s="138" t="str">
        <f t="shared" si="102"/>
        <v/>
      </c>
      <c r="BA171" s="139" t="str">
        <f t="shared" si="103"/>
        <v/>
      </c>
      <c r="BB171" s="137" t="str">
        <f t="shared" si="85"/>
        <v xml:space="preserve"> </v>
      </c>
      <c r="BC171" s="137" t="str">
        <f t="shared" si="86"/>
        <v/>
      </c>
      <c r="BD171" s="137" t="str">
        <f t="shared" si="87"/>
        <v/>
      </c>
      <c r="BE171" s="138"/>
      <c r="BF171" s="138"/>
      <c r="BG171" s="138"/>
    </row>
    <row r="172" spans="1:59" s="140" customFormat="1" ht="20.100000000000001" customHeight="1">
      <c r="A172" s="116" t="s">
        <v>23</v>
      </c>
      <c r="B172" s="186"/>
      <c r="C172" s="195" t="str">
        <f>IF(B172&lt;&gt;"",VLOOKUP(B172,Clients!A:B,2,FALSE),"")</f>
        <v/>
      </c>
      <c r="D172" s="169"/>
      <c r="E172" s="201" t="s">
        <v>19</v>
      </c>
      <c r="F172" s="149"/>
      <c r="G172" s="117"/>
      <c r="H172" s="118"/>
      <c r="I172" s="119"/>
      <c r="J172" s="120"/>
      <c r="K172" s="116"/>
      <c r="L172" s="121"/>
      <c r="M172" s="156"/>
      <c r="N172" s="124"/>
      <c r="O172" s="124" t="s">
        <v>48</v>
      </c>
      <c r="P172" s="125" t="str">
        <f t="shared" si="89"/>
        <v>X</v>
      </c>
      <c r="Q172" s="126"/>
      <c r="R172" s="127"/>
      <c r="S172" s="130"/>
      <c r="T172" s="126"/>
      <c r="U172" s="129"/>
      <c r="V172" s="130"/>
      <c r="W172" s="131"/>
      <c r="X172" s="129"/>
      <c r="Y172" s="130"/>
      <c r="Z172" s="132"/>
      <c r="AA172" s="127"/>
      <c r="AB172" s="130"/>
      <c r="AC172" s="134"/>
      <c r="AD172" s="127"/>
      <c r="AE172" s="130"/>
      <c r="AF172" s="134"/>
      <c r="AG172" s="127"/>
      <c r="AH172" s="130"/>
      <c r="AI172" s="167"/>
      <c r="AJ172" s="168"/>
      <c r="AK172" s="130"/>
      <c r="AL172" s="135"/>
      <c r="AM172" s="136" t="str">
        <f t="shared" si="90"/>
        <v/>
      </c>
      <c r="AN172" s="136" t="str">
        <f t="shared" si="91"/>
        <v/>
      </c>
      <c r="AO172" s="136" t="str">
        <f t="shared" si="92"/>
        <v/>
      </c>
      <c r="AP172" s="137" t="str">
        <f t="shared" si="93"/>
        <v xml:space="preserve"> </v>
      </c>
      <c r="AQ172" s="137" t="str">
        <f t="shared" si="94"/>
        <v/>
      </c>
      <c r="AR172" s="137" t="str">
        <f t="shared" si="88"/>
        <v/>
      </c>
      <c r="AS172" s="138" t="str">
        <f t="shared" si="95"/>
        <v xml:space="preserve"> </v>
      </c>
      <c r="AT172" s="138" t="str">
        <f t="shared" si="96"/>
        <v/>
      </c>
      <c r="AU172" s="138" t="str">
        <f t="shared" si="97"/>
        <v/>
      </c>
      <c r="AV172" s="137" t="str">
        <f t="shared" si="98"/>
        <v xml:space="preserve"> </v>
      </c>
      <c r="AW172" s="137" t="str">
        <f t="shared" si="99"/>
        <v/>
      </c>
      <c r="AX172" s="137" t="str">
        <f t="shared" si="100"/>
        <v/>
      </c>
      <c r="AY172" s="138" t="str">
        <f t="shared" si="101"/>
        <v xml:space="preserve"> </v>
      </c>
      <c r="AZ172" s="138" t="str">
        <f t="shared" si="102"/>
        <v/>
      </c>
      <c r="BA172" s="139" t="str">
        <f t="shared" si="103"/>
        <v/>
      </c>
      <c r="BB172" s="137" t="str">
        <f t="shared" si="85"/>
        <v xml:space="preserve"> </v>
      </c>
      <c r="BC172" s="137" t="str">
        <f t="shared" si="86"/>
        <v/>
      </c>
      <c r="BD172" s="137" t="str">
        <f t="shared" si="87"/>
        <v/>
      </c>
      <c r="BE172" s="138"/>
      <c r="BF172" s="138"/>
      <c r="BG172" s="138"/>
    </row>
    <row r="173" spans="1:59" s="140" customFormat="1" ht="20.100000000000001" customHeight="1">
      <c r="A173" s="116" t="s">
        <v>23</v>
      </c>
      <c r="B173" s="186"/>
      <c r="C173" s="195" t="str">
        <f>IF(B173&lt;&gt;"",VLOOKUP(B173,Clients!A:B,2,FALSE),"")</f>
        <v/>
      </c>
      <c r="D173" s="169"/>
      <c r="E173" s="201" t="s">
        <v>19</v>
      </c>
      <c r="F173" s="149"/>
      <c r="G173" s="117"/>
      <c r="H173" s="118"/>
      <c r="I173" s="119"/>
      <c r="J173" s="120"/>
      <c r="K173" s="116"/>
      <c r="L173" s="121"/>
      <c r="M173" s="156"/>
      <c r="N173" s="124"/>
      <c r="O173" s="124" t="s">
        <v>48</v>
      </c>
      <c r="P173" s="125" t="str">
        <f t="shared" si="89"/>
        <v>X</v>
      </c>
      <c r="Q173" s="126"/>
      <c r="R173" s="127"/>
      <c r="S173" s="130"/>
      <c r="T173" s="126"/>
      <c r="U173" s="129"/>
      <c r="V173" s="130"/>
      <c r="W173" s="131"/>
      <c r="X173" s="129"/>
      <c r="Y173" s="130"/>
      <c r="Z173" s="132"/>
      <c r="AA173" s="127"/>
      <c r="AB173" s="130"/>
      <c r="AC173" s="134"/>
      <c r="AD173" s="127"/>
      <c r="AE173" s="130"/>
      <c r="AF173" s="134"/>
      <c r="AG173" s="127"/>
      <c r="AH173" s="130"/>
      <c r="AI173" s="167"/>
      <c r="AJ173" s="168"/>
      <c r="AK173" s="130"/>
      <c r="AL173" s="135"/>
      <c r="AM173" s="136" t="str">
        <f t="shared" si="90"/>
        <v/>
      </c>
      <c r="AN173" s="136" t="str">
        <f t="shared" si="91"/>
        <v/>
      </c>
      <c r="AO173" s="136" t="str">
        <f t="shared" si="92"/>
        <v/>
      </c>
      <c r="AP173" s="137" t="str">
        <f t="shared" si="93"/>
        <v xml:space="preserve"> </v>
      </c>
      <c r="AQ173" s="137" t="str">
        <f t="shared" si="94"/>
        <v/>
      </c>
      <c r="AR173" s="137" t="str">
        <f t="shared" si="88"/>
        <v/>
      </c>
      <c r="AS173" s="138" t="str">
        <f t="shared" si="95"/>
        <v xml:space="preserve"> </v>
      </c>
      <c r="AT173" s="138" t="str">
        <f t="shared" si="96"/>
        <v/>
      </c>
      <c r="AU173" s="138" t="str">
        <f t="shared" si="97"/>
        <v/>
      </c>
      <c r="AV173" s="137" t="str">
        <f t="shared" si="98"/>
        <v xml:space="preserve"> </v>
      </c>
      <c r="AW173" s="137" t="str">
        <f t="shared" si="99"/>
        <v/>
      </c>
      <c r="AX173" s="137" t="str">
        <f t="shared" si="100"/>
        <v/>
      </c>
      <c r="AY173" s="138" t="str">
        <f t="shared" si="101"/>
        <v xml:space="preserve"> </v>
      </c>
      <c r="AZ173" s="138" t="str">
        <f t="shared" si="102"/>
        <v/>
      </c>
      <c r="BA173" s="139" t="str">
        <f t="shared" si="103"/>
        <v/>
      </c>
      <c r="BB173" s="137" t="str">
        <f t="shared" si="85"/>
        <v xml:space="preserve"> </v>
      </c>
      <c r="BC173" s="137" t="str">
        <f t="shared" si="86"/>
        <v/>
      </c>
      <c r="BD173" s="137" t="str">
        <f t="shared" si="87"/>
        <v/>
      </c>
      <c r="BE173" s="138"/>
      <c r="BF173" s="138"/>
      <c r="BG173" s="138"/>
    </row>
    <row r="174" spans="1:59" s="140" customFormat="1" ht="20.100000000000001" customHeight="1">
      <c r="A174" s="116" t="s">
        <v>23</v>
      </c>
      <c r="B174" s="186"/>
      <c r="C174" s="195" t="str">
        <f>IF(B174&lt;&gt;"",VLOOKUP(B174,Clients!A:B,2,FALSE),"")</f>
        <v/>
      </c>
      <c r="D174" s="169"/>
      <c r="E174" s="201" t="s">
        <v>19</v>
      </c>
      <c r="F174" s="149"/>
      <c r="G174" s="117"/>
      <c r="H174" s="118"/>
      <c r="I174" s="119"/>
      <c r="J174" s="120"/>
      <c r="K174" s="116"/>
      <c r="L174" s="121"/>
      <c r="M174" s="156"/>
      <c r="N174" s="124"/>
      <c r="O174" s="124" t="s">
        <v>48</v>
      </c>
      <c r="P174" s="125" t="str">
        <f t="shared" si="89"/>
        <v>X</v>
      </c>
      <c r="Q174" s="126"/>
      <c r="R174" s="127"/>
      <c r="S174" s="130"/>
      <c r="T174" s="126"/>
      <c r="U174" s="129"/>
      <c r="V174" s="130"/>
      <c r="W174" s="131"/>
      <c r="X174" s="129"/>
      <c r="Y174" s="130"/>
      <c r="Z174" s="132"/>
      <c r="AA174" s="127"/>
      <c r="AB174" s="130"/>
      <c r="AC174" s="134"/>
      <c r="AD174" s="127"/>
      <c r="AE174" s="130"/>
      <c r="AF174" s="134"/>
      <c r="AG174" s="127"/>
      <c r="AH174" s="130"/>
      <c r="AI174" s="167"/>
      <c r="AJ174" s="168"/>
      <c r="AK174" s="130"/>
      <c r="AL174" s="135"/>
      <c r="AM174" s="136" t="str">
        <f t="shared" si="90"/>
        <v/>
      </c>
      <c r="AN174" s="136" t="str">
        <f t="shared" si="91"/>
        <v/>
      </c>
      <c r="AO174" s="136" t="str">
        <f t="shared" si="92"/>
        <v/>
      </c>
      <c r="AP174" s="137" t="str">
        <f t="shared" si="93"/>
        <v xml:space="preserve"> </v>
      </c>
      <c r="AQ174" s="137" t="str">
        <f t="shared" si="94"/>
        <v/>
      </c>
      <c r="AR174" s="137" t="str">
        <f t="shared" si="88"/>
        <v/>
      </c>
      <c r="AS174" s="138" t="str">
        <f t="shared" si="95"/>
        <v xml:space="preserve"> </v>
      </c>
      <c r="AT174" s="138" t="str">
        <f t="shared" si="96"/>
        <v/>
      </c>
      <c r="AU174" s="138" t="str">
        <f t="shared" si="97"/>
        <v/>
      </c>
      <c r="AV174" s="137" t="str">
        <f t="shared" si="98"/>
        <v xml:space="preserve"> </v>
      </c>
      <c r="AW174" s="137" t="str">
        <f t="shared" si="99"/>
        <v/>
      </c>
      <c r="AX174" s="137" t="str">
        <f t="shared" si="100"/>
        <v/>
      </c>
      <c r="AY174" s="138" t="str">
        <f t="shared" si="101"/>
        <v xml:space="preserve"> </v>
      </c>
      <c r="AZ174" s="138" t="str">
        <f t="shared" si="102"/>
        <v/>
      </c>
      <c r="BA174" s="139" t="str">
        <f t="shared" si="103"/>
        <v/>
      </c>
      <c r="BB174" s="137" t="str">
        <f t="shared" si="85"/>
        <v xml:space="preserve"> </v>
      </c>
      <c r="BC174" s="137" t="str">
        <f t="shared" si="86"/>
        <v/>
      </c>
      <c r="BD174" s="137" t="str">
        <f t="shared" si="87"/>
        <v/>
      </c>
      <c r="BE174" s="138"/>
      <c r="BF174" s="138"/>
      <c r="BG174" s="138"/>
    </row>
    <row r="175" spans="1:59" s="140" customFormat="1" ht="20.100000000000001" customHeight="1">
      <c r="A175" s="116" t="s">
        <v>23</v>
      </c>
      <c r="B175" s="186"/>
      <c r="C175" s="195" t="str">
        <f>IF(B175&lt;&gt;"",VLOOKUP(B175,Clients!A:B,2,FALSE),"")</f>
        <v/>
      </c>
      <c r="D175" s="169"/>
      <c r="E175" s="201" t="s">
        <v>19</v>
      </c>
      <c r="F175" s="149"/>
      <c r="G175" s="117"/>
      <c r="H175" s="118"/>
      <c r="I175" s="119"/>
      <c r="J175" s="120"/>
      <c r="K175" s="116"/>
      <c r="L175" s="121"/>
      <c r="M175" s="156"/>
      <c r="N175" s="124"/>
      <c r="O175" s="124" t="s">
        <v>48</v>
      </c>
      <c r="P175" s="125" t="str">
        <f t="shared" si="89"/>
        <v>X</v>
      </c>
      <c r="Q175" s="126"/>
      <c r="R175" s="127"/>
      <c r="S175" s="130"/>
      <c r="T175" s="126"/>
      <c r="U175" s="129"/>
      <c r="V175" s="130"/>
      <c r="W175" s="131"/>
      <c r="X175" s="129"/>
      <c r="Y175" s="130"/>
      <c r="Z175" s="132"/>
      <c r="AA175" s="127"/>
      <c r="AB175" s="130"/>
      <c r="AC175" s="134"/>
      <c r="AD175" s="127"/>
      <c r="AE175" s="130"/>
      <c r="AF175" s="134"/>
      <c r="AG175" s="127"/>
      <c r="AH175" s="130"/>
      <c r="AI175" s="167"/>
      <c r="AJ175" s="168"/>
      <c r="AK175" s="130"/>
      <c r="AL175" s="135"/>
      <c r="AM175" s="136" t="str">
        <f t="shared" si="90"/>
        <v/>
      </c>
      <c r="AN175" s="136" t="str">
        <f t="shared" si="91"/>
        <v/>
      </c>
      <c r="AO175" s="136" t="str">
        <f t="shared" si="92"/>
        <v/>
      </c>
      <c r="AP175" s="137" t="str">
        <f t="shared" si="93"/>
        <v xml:space="preserve"> </v>
      </c>
      <c r="AQ175" s="137" t="str">
        <f t="shared" si="94"/>
        <v/>
      </c>
      <c r="AR175" s="137" t="str">
        <f t="shared" ref="AR175:AR194" si="104">IF(E175="ouvert",IF(U175="c",1,""),"")</f>
        <v/>
      </c>
      <c r="AS175" s="138" t="str">
        <f t="shared" si="95"/>
        <v xml:space="preserve"> </v>
      </c>
      <c r="AT175" s="138" t="str">
        <f t="shared" si="96"/>
        <v/>
      </c>
      <c r="AU175" s="138" t="str">
        <f t="shared" si="97"/>
        <v/>
      </c>
      <c r="AV175" s="137" t="str">
        <f t="shared" si="98"/>
        <v xml:space="preserve"> </v>
      </c>
      <c r="AW175" s="137" t="str">
        <f t="shared" si="99"/>
        <v/>
      </c>
      <c r="AX175" s="137" t="str">
        <f t="shared" si="100"/>
        <v/>
      </c>
      <c r="AY175" s="138" t="str">
        <f t="shared" si="101"/>
        <v xml:space="preserve"> </v>
      </c>
      <c r="AZ175" s="138" t="str">
        <f t="shared" si="102"/>
        <v/>
      </c>
      <c r="BA175" s="139" t="str">
        <f t="shared" si="103"/>
        <v/>
      </c>
      <c r="BB175" s="137" t="str">
        <f t="shared" si="85"/>
        <v xml:space="preserve"> </v>
      </c>
      <c r="BC175" s="137" t="str">
        <f t="shared" si="86"/>
        <v/>
      </c>
      <c r="BD175" s="137" t="str">
        <f t="shared" si="87"/>
        <v/>
      </c>
      <c r="BE175" s="138"/>
      <c r="BF175" s="138"/>
      <c r="BG175" s="138"/>
    </row>
    <row r="176" spans="1:59" s="140" customFormat="1" ht="20.100000000000001" customHeight="1">
      <c r="A176" s="116" t="s">
        <v>23</v>
      </c>
      <c r="B176" s="186"/>
      <c r="C176" s="195" t="str">
        <f>IF(B176&lt;&gt;"",VLOOKUP(B176,Clients!A:B,2,FALSE),"")</f>
        <v/>
      </c>
      <c r="D176" s="169"/>
      <c r="E176" s="201" t="s">
        <v>19</v>
      </c>
      <c r="F176" s="149"/>
      <c r="G176" s="117"/>
      <c r="H176" s="118"/>
      <c r="I176" s="119"/>
      <c r="J176" s="120"/>
      <c r="K176" s="116"/>
      <c r="L176" s="121"/>
      <c r="M176" s="156"/>
      <c r="N176" s="124"/>
      <c r="O176" s="124" t="s">
        <v>48</v>
      </c>
      <c r="P176" s="125" t="str">
        <f t="shared" si="89"/>
        <v>X</v>
      </c>
      <c r="Q176" s="126"/>
      <c r="R176" s="127"/>
      <c r="S176" s="130"/>
      <c r="T176" s="126"/>
      <c r="U176" s="129"/>
      <c r="V176" s="130"/>
      <c r="W176" s="131"/>
      <c r="X176" s="129"/>
      <c r="Y176" s="130"/>
      <c r="Z176" s="132"/>
      <c r="AA176" s="127"/>
      <c r="AB176" s="130"/>
      <c r="AC176" s="134"/>
      <c r="AD176" s="127"/>
      <c r="AE176" s="130"/>
      <c r="AF176" s="134"/>
      <c r="AG176" s="127"/>
      <c r="AH176" s="130"/>
      <c r="AI176" s="167"/>
      <c r="AJ176" s="168"/>
      <c r="AK176" s="130"/>
      <c r="AL176" s="135"/>
      <c r="AM176" s="136" t="str">
        <f t="shared" si="90"/>
        <v/>
      </c>
      <c r="AN176" s="136" t="str">
        <f t="shared" si="91"/>
        <v/>
      </c>
      <c r="AO176" s="136" t="str">
        <f t="shared" si="92"/>
        <v/>
      </c>
      <c r="AP176" s="137" t="str">
        <f t="shared" si="93"/>
        <v xml:space="preserve"> </v>
      </c>
      <c r="AQ176" s="137" t="str">
        <f t="shared" si="94"/>
        <v/>
      </c>
      <c r="AR176" s="137" t="str">
        <f t="shared" si="104"/>
        <v/>
      </c>
      <c r="AS176" s="138" t="str">
        <f t="shared" si="95"/>
        <v xml:space="preserve"> </v>
      </c>
      <c r="AT176" s="138" t="str">
        <f t="shared" si="96"/>
        <v/>
      </c>
      <c r="AU176" s="138" t="str">
        <f t="shared" si="97"/>
        <v/>
      </c>
      <c r="AV176" s="137" t="str">
        <f t="shared" si="98"/>
        <v xml:space="preserve"> </v>
      </c>
      <c r="AW176" s="137" t="str">
        <f t="shared" si="99"/>
        <v/>
      </c>
      <c r="AX176" s="137" t="str">
        <f t="shared" si="100"/>
        <v/>
      </c>
      <c r="AY176" s="138" t="str">
        <f t="shared" si="101"/>
        <v xml:space="preserve"> </v>
      </c>
      <c r="AZ176" s="138" t="str">
        <f t="shared" si="102"/>
        <v/>
      </c>
      <c r="BA176" s="139" t="str">
        <f t="shared" si="103"/>
        <v/>
      </c>
      <c r="BB176" s="137" t="str">
        <f t="shared" si="85"/>
        <v xml:space="preserve"> </v>
      </c>
      <c r="BC176" s="137" t="str">
        <f t="shared" si="86"/>
        <v/>
      </c>
      <c r="BD176" s="137" t="str">
        <f t="shared" si="87"/>
        <v/>
      </c>
      <c r="BE176" s="138"/>
      <c r="BF176" s="138"/>
      <c r="BG176" s="138"/>
    </row>
    <row r="177" spans="1:59" s="140" customFormat="1" ht="20.100000000000001" customHeight="1">
      <c r="A177" s="116" t="s">
        <v>23</v>
      </c>
      <c r="B177" s="186"/>
      <c r="C177" s="195" t="str">
        <f>IF(B177&lt;&gt;"",VLOOKUP(B177,Clients!A:B,2,FALSE),"")</f>
        <v/>
      </c>
      <c r="D177" s="169"/>
      <c r="E177" s="201" t="s">
        <v>19</v>
      </c>
      <c r="F177" s="149"/>
      <c r="G177" s="117"/>
      <c r="H177" s="118"/>
      <c r="I177" s="119"/>
      <c r="J177" s="120"/>
      <c r="K177" s="116"/>
      <c r="L177" s="121"/>
      <c r="M177" s="156"/>
      <c r="N177" s="124"/>
      <c r="O177" s="124" t="s">
        <v>48</v>
      </c>
      <c r="P177" s="125" t="str">
        <f t="shared" si="89"/>
        <v>X</v>
      </c>
      <c r="Q177" s="126"/>
      <c r="R177" s="127"/>
      <c r="S177" s="130"/>
      <c r="T177" s="126"/>
      <c r="U177" s="129"/>
      <c r="V177" s="130"/>
      <c r="W177" s="131"/>
      <c r="X177" s="129"/>
      <c r="Y177" s="130"/>
      <c r="Z177" s="132"/>
      <c r="AA177" s="127"/>
      <c r="AB177" s="130"/>
      <c r="AC177" s="134"/>
      <c r="AD177" s="127"/>
      <c r="AE177" s="130"/>
      <c r="AF177" s="134"/>
      <c r="AG177" s="127"/>
      <c r="AH177" s="130"/>
      <c r="AI177" s="167"/>
      <c r="AJ177" s="168"/>
      <c r="AK177" s="130"/>
      <c r="AL177" s="135"/>
      <c r="AM177" s="136" t="str">
        <f t="shared" si="90"/>
        <v/>
      </c>
      <c r="AN177" s="136" t="str">
        <f t="shared" si="91"/>
        <v/>
      </c>
      <c r="AO177" s="136" t="str">
        <f t="shared" si="92"/>
        <v/>
      </c>
      <c r="AP177" s="137" t="str">
        <f t="shared" si="93"/>
        <v xml:space="preserve"> </v>
      </c>
      <c r="AQ177" s="137" t="str">
        <f t="shared" si="94"/>
        <v/>
      </c>
      <c r="AR177" s="137" t="str">
        <f t="shared" si="104"/>
        <v/>
      </c>
      <c r="AS177" s="138" t="str">
        <f t="shared" si="95"/>
        <v xml:space="preserve"> </v>
      </c>
      <c r="AT177" s="138" t="str">
        <f t="shared" si="96"/>
        <v/>
      </c>
      <c r="AU177" s="138" t="str">
        <f t="shared" si="97"/>
        <v/>
      </c>
      <c r="AV177" s="137" t="str">
        <f t="shared" si="98"/>
        <v xml:space="preserve"> </v>
      </c>
      <c r="AW177" s="137" t="str">
        <f t="shared" si="99"/>
        <v/>
      </c>
      <c r="AX177" s="137" t="str">
        <f t="shared" si="100"/>
        <v/>
      </c>
      <c r="AY177" s="138" t="str">
        <f t="shared" si="101"/>
        <v xml:space="preserve"> </v>
      </c>
      <c r="AZ177" s="138" t="str">
        <f t="shared" si="102"/>
        <v/>
      </c>
      <c r="BA177" s="139" t="str">
        <f t="shared" si="103"/>
        <v/>
      </c>
      <c r="BB177" s="137" t="str">
        <f t="shared" si="85"/>
        <v xml:space="preserve"> </v>
      </c>
      <c r="BC177" s="137" t="str">
        <f t="shared" si="86"/>
        <v/>
      </c>
      <c r="BD177" s="137" t="str">
        <f t="shared" si="87"/>
        <v/>
      </c>
      <c r="BE177" s="138"/>
      <c r="BF177" s="138"/>
      <c r="BG177" s="138"/>
    </row>
    <row r="178" spans="1:59" s="140" customFormat="1" ht="20.100000000000001" customHeight="1">
      <c r="A178" s="116" t="s">
        <v>23</v>
      </c>
      <c r="B178" s="186"/>
      <c r="C178" s="195" t="str">
        <f>IF(B178&lt;&gt;"",VLOOKUP(B178,Clients!A:B,2,FALSE),"")</f>
        <v/>
      </c>
      <c r="D178" s="169"/>
      <c r="E178" s="201" t="s">
        <v>19</v>
      </c>
      <c r="F178" s="149"/>
      <c r="G178" s="117"/>
      <c r="H178" s="118"/>
      <c r="I178" s="119"/>
      <c r="J178" s="120"/>
      <c r="K178" s="116"/>
      <c r="L178" s="121"/>
      <c r="M178" s="156"/>
      <c r="N178" s="124"/>
      <c r="O178" s="124" t="s">
        <v>48</v>
      </c>
      <c r="P178" s="125" t="str">
        <f t="shared" si="89"/>
        <v>X</v>
      </c>
      <c r="Q178" s="126"/>
      <c r="R178" s="127"/>
      <c r="S178" s="130"/>
      <c r="T178" s="126"/>
      <c r="U178" s="129"/>
      <c r="V178" s="130"/>
      <c r="W178" s="131"/>
      <c r="X178" s="129"/>
      <c r="Y178" s="130"/>
      <c r="Z178" s="132"/>
      <c r="AA178" s="127"/>
      <c r="AB178" s="130"/>
      <c r="AC178" s="134"/>
      <c r="AD178" s="127"/>
      <c r="AE178" s="130"/>
      <c r="AF178" s="134"/>
      <c r="AG178" s="127"/>
      <c r="AH178" s="130"/>
      <c r="AI178" s="167"/>
      <c r="AJ178" s="168"/>
      <c r="AK178" s="130"/>
      <c r="AL178" s="135"/>
      <c r="AM178" s="136" t="str">
        <f t="shared" si="90"/>
        <v/>
      </c>
      <c r="AN178" s="136" t="str">
        <f t="shared" si="91"/>
        <v/>
      </c>
      <c r="AO178" s="136" t="str">
        <f t="shared" si="92"/>
        <v/>
      </c>
      <c r="AP178" s="137" t="str">
        <f t="shared" si="93"/>
        <v xml:space="preserve"> </v>
      </c>
      <c r="AQ178" s="137" t="str">
        <f t="shared" si="94"/>
        <v/>
      </c>
      <c r="AR178" s="137" t="str">
        <f t="shared" si="104"/>
        <v/>
      </c>
      <c r="AS178" s="138" t="str">
        <f t="shared" si="95"/>
        <v xml:space="preserve"> </v>
      </c>
      <c r="AT178" s="138" t="str">
        <f t="shared" si="96"/>
        <v/>
      </c>
      <c r="AU178" s="138" t="str">
        <f t="shared" si="97"/>
        <v/>
      </c>
      <c r="AV178" s="137" t="str">
        <f t="shared" si="98"/>
        <v xml:space="preserve"> </v>
      </c>
      <c r="AW178" s="137" t="str">
        <f t="shared" si="99"/>
        <v/>
      </c>
      <c r="AX178" s="137" t="str">
        <f t="shared" si="100"/>
        <v/>
      </c>
      <c r="AY178" s="138" t="str">
        <f t="shared" si="101"/>
        <v xml:space="preserve"> </v>
      </c>
      <c r="AZ178" s="138" t="str">
        <f t="shared" si="102"/>
        <v/>
      </c>
      <c r="BA178" s="139" t="str">
        <f t="shared" si="103"/>
        <v/>
      </c>
      <c r="BB178" s="137" t="str">
        <f t="shared" si="85"/>
        <v xml:space="preserve"> </v>
      </c>
      <c r="BC178" s="137" t="str">
        <f t="shared" si="86"/>
        <v/>
      </c>
      <c r="BD178" s="137" t="str">
        <f t="shared" si="87"/>
        <v/>
      </c>
      <c r="BE178" s="138"/>
      <c r="BF178" s="138"/>
      <c r="BG178" s="138"/>
    </row>
    <row r="179" spans="1:59" s="140" customFormat="1" ht="20.100000000000001" customHeight="1">
      <c r="A179" s="116" t="s">
        <v>23</v>
      </c>
      <c r="B179" s="186"/>
      <c r="C179" s="195" t="str">
        <f>IF(B179&lt;&gt;"",VLOOKUP(B179,Clients!A:B,2,FALSE),"")</f>
        <v/>
      </c>
      <c r="D179" s="169"/>
      <c r="E179" s="201" t="s">
        <v>19</v>
      </c>
      <c r="F179" s="149"/>
      <c r="G179" s="117"/>
      <c r="H179" s="118"/>
      <c r="I179" s="119"/>
      <c r="J179" s="120"/>
      <c r="K179" s="116"/>
      <c r="L179" s="121"/>
      <c r="M179" s="156"/>
      <c r="N179" s="124"/>
      <c r="O179" s="124" t="s">
        <v>48</v>
      </c>
      <c r="P179" s="125" t="str">
        <f t="shared" si="89"/>
        <v>X</v>
      </c>
      <c r="Q179" s="126"/>
      <c r="R179" s="127"/>
      <c r="S179" s="130"/>
      <c r="T179" s="126"/>
      <c r="U179" s="129"/>
      <c r="V179" s="130"/>
      <c r="W179" s="131"/>
      <c r="X179" s="129"/>
      <c r="Y179" s="130"/>
      <c r="Z179" s="132"/>
      <c r="AA179" s="127"/>
      <c r="AB179" s="130"/>
      <c r="AC179" s="134"/>
      <c r="AD179" s="127"/>
      <c r="AE179" s="130"/>
      <c r="AF179" s="134"/>
      <c r="AG179" s="127"/>
      <c r="AH179" s="130"/>
      <c r="AI179" s="167"/>
      <c r="AJ179" s="168"/>
      <c r="AK179" s="130"/>
      <c r="AL179" s="135"/>
      <c r="AM179" s="136" t="str">
        <f t="shared" si="90"/>
        <v/>
      </c>
      <c r="AN179" s="136" t="str">
        <f t="shared" si="91"/>
        <v/>
      </c>
      <c r="AO179" s="136" t="str">
        <f t="shared" si="92"/>
        <v/>
      </c>
      <c r="AP179" s="137" t="str">
        <f t="shared" si="93"/>
        <v xml:space="preserve"> </v>
      </c>
      <c r="AQ179" s="137" t="str">
        <f t="shared" si="94"/>
        <v/>
      </c>
      <c r="AR179" s="137" t="str">
        <f t="shared" si="104"/>
        <v/>
      </c>
      <c r="AS179" s="138" t="str">
        <f t="shared" si="95"/>
        <v xml:space="preserve"> </v>
      </c>
      <c r="AT179" s="138" t="str">
        <f t="shared" si="96"/>
        <v/>
      </c>
      <c r="AU179" s="138" t="str">
        <f t="shared" si="97"/>
        <v/>
      </c>
      <c r="AV179" s="137" t="str">
        <f t="shared" si="98"/>
        <v xml:space="preserve"> </v>
      </c>
      <c r="AW179" s="137" t="str">
        <f t="shared" si="99"/>
        <v/>
      </c>
      <c r="AX179" s="137" t="str">
        <f t="shared" si="100"/>
        <v/>
      </c>
      <c r="AY179" s="138" t="str">
        <f t="shared" si="101"/>
        <v xml:space="preserve"> </v>
      </c>
      <c r="AZ179" s="138" t="str">
        <f t="shared" si="102"/>
        <v/>
      </c>
      <c r="BA179" s="139" t="str">
        <f t="shared" si="103"/>
        <v/>
      </c>
      <c r="BB179" s="137" t="str">
        <f t="shared" si="85"/>
        <v xml:space="preserve"> </v>
      </c>
      <c r="BC179" s="137" t="str">
        <f t="shared" si="86"/>
        <v/>
      </c>
      <c r="BD179" s="137" t="str">
        <f t="shared" si="87"/>
        <v/>
      </c>
      <c r="BE179" s="138"/>
      <c r="BF179" s="138"/>
      <c r="BG179" s="138"/>
    </row>
    <row r="180" spans="1:59" s="140" customFormat="1" ht="20.100000000000001" customHeight="1">
      <c r="A180" s="116" t="s">
        <v>23</v>
      </c>
      <c r="B180" s="186"/>
      <c r="C180" s="195" t="str">
        <f>IF(B180&lt;&gt;"",VLOOKUP(B180,Clients!A:B,2,FALSE),"")</f>
        <v/>
      </c>
      <c r="D180" s="169"/>
      <c r="E180" s="201" t="s">
        <v>19</v>
      </c>
      <c r="F180" s="149"/>
      <c r="G180" s="117"/>
      <c r="H180" s="118"/>
      <c r="I180" s="119"/>
      <c r="J180" s="120"/>
      <c r="K180" s="116"/>
      <c r="L180" s="121"/>
      <c r="M180" s="156"/>
      <c r="N180" s="124"/>
      <c r="O180" s="124" t="s">
        <v>48</v>
      </c>
      <c r="P180" s="125" t="str">
        <f t="shared" si="89"/>
        <v>X</v>
      </c>
      <c r="Q180" s="126"/>
      <c r="R180" s="127"/>
      <c r="S180" s="130"/>
      <c r="T180" s="126"/>
      <c r="U180" s="129"/>
      <c r="V180" s="130"/>
      <c r="W180" s="131"/>
      <c r="X180" s="129"/>
      <c r="Y180" s="130"/>
      <c r="Z180" s="132"/>
      <c r="AA180" s="127"/>
      <c r="AB180" s="130"/>
      <c r="AC180" s="134"/>
      <c r="AD180" s="127"/>
      <c r="AE180" s="130"/>
      <c r="AF180" s="134"/>
      <c r="AG180" s="127"/>
      <c r="AH180" s="130"/>
      <c r="AI180" s="167"/>
      <c r="AJ180" s="168"/>
      <c r="AK180" s="130"/>
      <c r="AL180" s="135"/>
      <c r="AM180" s="136" t="str">
        <f t="shared" si="90"/>
        <v/>
      </c>
      <c r="AN180" s="136" t="str">
        <f t="shared" si="91"/>
        <v/>
      </c>
      <c r="AO180" s="136" t="str">
        <f t="shared" si="92"/>
        <v/>
      </c>
      <c r="AP180" s="137" t="str">
        <f t="shared" si="93"/>
        <v xml:space="preserve"> </v>
      </c>
      <c r="AQ180" s="137" t="str">
        <f t="shared" si="94"/>
        <v/>
      </c>
      <c r="AR180" s="137" t="str">
        <f t="shared" si="104"/>
        <v/>
      </c>
      <c r="AS180" s="138" t="str">
        <f t="shared" si="95"/>
        <v xml:space="preserve"> </v>
      </c>
      <c r="AT180" s="138" t="str">
        <f t="shared" si="96"/>
        <v/>
      </c>
      <c r="AU180" s="138" t="str">
        <f t="shared" si="97"/>
        <v/>
      </c>
      <c r="AV180" s="137" t="str">
        <f t="shared" si="98"/>
        <v xml:space="preserve"> </v>
      </c>
      <c r="AW180" s="137" t="str">
        <f t="shared" si="99"/>
        <v/>
      </c>
      <c r="AX180" s="137" t="str">
        <f t="shared" si="100"/>
        <v/>
      </c>
      <c r="AY180" s="138" t="str">
        <f t="shared" si="101"/>
        <v xml:space="preserve"> </v>
      </c>
      <c r="AZ180" s="138" t="str">
        <f t="shared" si="102"/>
        <v/>
      </c>
      <c r="BA180" s="139" t="str">
        <f t="shared" si="103"/>
        <v/>
      </c>
      <c r="BB180" s="137" t="str">
        <f t="shared" si="85"/>
        <v xml:space="preserve"> </v>
      </c>
      <c r="BC180" s="137" t="str">
        <f t="shared" si="86"/>
        <v/>
      </c>
      <c r="BD180" s="137" t="str">
        <f t="shared" si="87"/>
        <v/>
      </c>
      <c r="BE180" s="138"/>
      <c r="BF180" s="138"/>
      <c r="BG180" s="138"/>
    </row>
    <row r="181" spans="1:59" s="140" customFormat="1" ht="20.100000000000001" customHeight="1">
      <c r="A181" s="116" t="s">
        <v>23</v>
      </c>
      <c r="B181" s="186"/>
      <c r="C181" s="195" t="str">
        <f>IF(B181&lt;&gt;"",VLOOKUP(B181,Clients!A:B,2,FALSE),"")</f>
        <v/>
      </c>
      <c r="D181" s="169"/>
      <c r="E181" s="201" t="s">
        <v>19</v>
      </c>
      <c r="F181" s="149"/>
      <c r="G181" s="117"/>
      <c r="H181" s="118"/>
      <c r="I181" s="119"/>
      <c r="J181" s="120"/>
      <c r="K181" s="116"/>
      <c r="L181" s="121"/>
      <c r="M181" s="156"/>
      <c r="N181" s="124"/>
      <c r="O181" s="124" t="s">
        <v>48</v>
      </c>
      <c r="P181" s="125" t="str">
        <f t="shared" si="89"/>
        <v>X</v>
      </c>
      <c r="Q181" s="126"/>
      <c r="R181" s="127"/>
      <c r="S181" s="130"/>
      <c r="T181" s="126"/>
      <c r="U181" s="129"/>
      <c r="V181" s="130"/>
      <c r="W181" s="131"/>
      <c r="X181" s="129"/>
      <c r="Y181" s="130"/>
      <c r="Z181" s="132"/>
      <c r="AA181" s="127"/>
      <c r="AB181" s="130"/>
      <c r="AC181" s="134"/>
      <c r="AD181" s="127"/>
      <c r="AE181" s="130"/>
      <c r="AF181" s="134"/>
      <c r="AG181" s="127"/>
      <c r="AH181" s="130"/>
      <c r="AI181" s="167"/>
      <c r="AJ181" s="168"/>
      <c r="AK181" s="130"/>
      <c r="AL181" s="135"/>
      <c r="AM181" s="136" t="str">
        <f t="shared" si="90"/>
        <v/>
      </c>
      <c r="AN181" s="136" t="str">
        <f t="shared" si="91"/>
        <v/>
      </c>
      <c r="AO181" s="136" t="str">
        <f t="shared" si="92"/>
        <v/>
      </c>
      <c r="AP181" s="137" t="str">
        <f t="shared" si="93"/>
        <v xml:space="preserve"> </v>
      </c>
      <c r="AQ181" s="137" t="str">
        <f t="shared" si="94"/>
        <v/>
      </c>
      <c r="AR181" s="137" t="str">
        <f t="shared" si="104"/>
        <v/>
      </c>
      <c r="AS181" s="138" t="str">
        <f t="shared" si="95"/>
        <v xml:space="preserve"> </v>
      </c>
      <c r="AT181" s="138" t="str">
        <f t="shared" si="96"/>
        <v/>
      </c>
      <c r="AU181" s="138" t="str">
        <f t="shared" si="97"/>
        <v/>
      </c>
      <c r="AV181" s="137" t="str">
        <f t="shared" si="98"/>
        <v xml:space="preserve"> </v>
      </c>
      <c r="AW181" s="137" t="str">
        <f t="shared" si="99"/>
        <v/>
      </c>
      <c r="AX181" s="137" t="str">
        <f t="shared" si="100"/>
        <v/>
      </c>
      <c r="AY181" s="138" t="str">
        <f t="shared" si="101"/>
        <v xml:space="preserve"> </v>
      </c>
      <c r="AZ181" s="138" t="str">
        <f t="shared" si="102"/>
        <v/>
      </c>
      <c r="BA181" s="139" t="str">
        <f t="shared" si="103"/>
        <v/>
      </c>
      <c r="BB181" s="137" t="str">
        <f t="shared" si="85"/>
        <v xml:space="preserve"> </v>
      </c>
      <c r="BC181" s="137" t="str">
        <f t="shared" si="86"/>
        <v/>
      </c>
      <c r="BD181" s="137" t="str">
        <f t="shared" si="87"/>
        <v/>
      </c>
      <c r="BE181" s="138"/>
      <c r="BF181" s="138"/>
      <c r="BG181" s="138"/>
    </row>
    <row r="182" spans="1:59" s="140" customFormat="1" ht="20.100000000000001" customHeight="1">
      <c r="A182" s="116" t="s">
        <v>23</v>
      </c>
      <c r="B182" s="186"/>
      <c r="C182" s="195" t="str">
        <f>IF(B182&lt;&gt;"",VLOOKUP(B182,Clients!A:B,2,FALSE),"")</f>
        <v/>
      </c>
      <c r="D182" s="169"/>
      <c r="E182" s="201" t="s">
        <v>19</v>
      </c>
      <c r="F182" s="149"/>
      <c r="G182" s="117"/>
      <c r="H182" s="118"/>
      <c r="I182" s="119"/>
      <c r="J182" s="120"/>
      <c r="K182" s="116"/>
      <c r="L182" s="121"/>
      <c r="M182" s="156"/>
      <c r="N182" s="124"/>
      <c r="O182" s="124" t="s">
        <v>48</v>
      </c>
      <c r="P182" s="125" t="str">
        <f t="shared" si="89"/>
        <v>X</v>
      </c>
      <c r="Q182" s="126"/>
      <c r="R182" s="127"/>
      <c r="S182" s="130"/>
      <c r="T182" s="126"/>
      <c r="U182" s="129"/>
      <c r="V182" s="130"/>
      <c r="W182" s="131"/>
      <c r="X182" s="129"/>
      <c r="Y182" s="130"/>
      <c r="Z182" s="132"/>
      <c r="AA182" s="127"/>
      <c r="AB182" s="130"/>
      <c r="AC182" s="134"/>
      <c r="AD182" s="127"/>
      <c r="AE182" s="130"/>
      <c r="AF182" s="134"/>
      <c r="AG182" s="127"/>
      <c r="AH182" s="130"/>
      <c r="AI182" s="167"/>
      <c r="AJ182" s="168"/>
      <c r="AK182" s="130"/>
      <c r="AL182" s="135"/>
      <c r="AM182" s="136" t="str">
        <f t="shared" si="90"/>
        <v/>
      </c>
      <c r="AN182" s="136" t="str">
        <f t="shared" si="91"/>
        <v/>
      </c>
      <c r="AO182" s="136" t="str">
        <f t="shared" si="92"/>
        <v/>
      </c>
      <c r="AP182" s="137" t="str">
        <f t="shared" si="93"/>
        <v xml:space="preserve"> </v>
      </c>
      <c r="AQ182" s="137" t="str">
        <f t="shared" si="94"/>
        <v/>
      </c>
      <c r="AR182" s="137" t="str">
        <f t="shared" si="104"/>
        <v/>
      </c>
      <c r="AS182" s="138" t="str">
        <f t="shared" si="95"/>
        <v xml:space="preserve"> </v>
      </c>
      <c r="AT182" s="138" t="str">
        <f t="shared" si="96"/>
        <v/>
      </c>
      <c r="AU182" s="138" t="str">
        <f t="shared" si="97"/>
        <v/>
      </c>
      <c r="AV182" s="137" t="str">
        <f t="shared" si="98"/>
        <v xml:space="preserve"> </v>
      </c>
      <c r="AW182" s="137" t="str">
        <f t="shared" si="99"/>
        <v/>
      </c>
      <c r="AX182" s="137" t="str">
        <f t="shared" si="100"/>
        <v/>
      </c>
      <c r="AY182" s="138" t="str">
        <f t="shared" si="101"/>
        <v xml:space="preserve"> </v>
      </c>
      <c r="AZ182" s="138" t="str">
        <f t="shared" si="102"/>
        <v/>
      </c>
      <c r="BA182" s="139" t="str">
        <f t="shared" si="103"/>
        <v/>
      </c>
      <c r="BB182" s="137" t="str">
        <f t="shared" si="85"/>
        <v xml:space="preserve"> </v>
      </c>
      <c r="BC182" s="137" t="str">
        <f t="shared" si="86"/>
        <v/>
      </c>
      <c r="BD182" s="137" t="str">
        <f t="shared" si="87"/>
        <v/>
      </c>
      <c r="BE182" s="138"/>
      <c r="BF182" s="138"/>
      <c r="BG182" s="138"/>
    </row>
    <row r="183" spans="1:59" s="140" customFormat="1" ht="20.100000000000001" customHeight="1">
      <c r="A183" s="116" t="s">
        <v>23</v>
      </c>
      <c r="B183" s="186"/>
      <c r="C183" s="195" t="str">
        <f>IF(B183&lt;&gt;"",VLOOKUP(B183,Clients!A:B,2,FALSE),"")</f>
        <v/>
      </c>
      <c r="D183" s="169"/>
      <c r="E183" s="201" t="s">
        <v>19</v>
      </c>
      <c r="F183" s="149"/>
      <c r="G183" s="117"/>
      <c r="H183" s="118"/>
      <c r="I183" s="119"/>
      <c r="J183" s="120"/>
      <c r="K183" s="116"/>
      <c r="L183" s="121"/>
      <c r="M183" s="156"/>
      <c r="N183" s="124"/>
      <c r="O183" s="124" t="s">
        <v>48</v>
      </c>
      <c r="P183" s="125" t="str">
        <f t="shared" si="89"/>
        <v>X</v>
      </c>
      <c r="Q183" s="126"/>
      <c r="R183" s="127"/>
      <c r="S183" s="130"/>
      <c r="T183" s="126"/>
      <c r="U183" s="129"/>
      <c r="V183" s="130"/>
      <c r="W183" s="131"/>
      <c r="X183" s="129"/>
      <c r="Y183" s="130"/>
      <c r="Z183" s="132"/>
      <c r="AA183" s="127"/>
      <c r="AB183" s="130"/>
      <c r="AC183" s="134"/>
      <c r="AD183" s="127"/>
      <c r="AE183" s="130"/>
      <c r="AF183" s="134"/>
      <c r="AG183" s="127"/>
      <c r="AH183" s="130"/>
      <c r="AI183" s="167"/>
      <c r="AJ183" s="168"/>
      <c r="AK183" s="130"/>
      <c r="AL183" s="135"/>
      <c r="AM183" s="136" t="str">
        <f t="shared" si="90"/>
        <v/>
      </c>
      <c r="AN183" s="136" t="str">
        <f t="shared" si="91"/>
        <v/>
      </c>
      <c r="AO183" s="136" t="str">
        <f t="shared" si="92"/>
        <v/>
      </c>
      <c r="AP183" s="137" t="str">
        <f t="shared" si="93"/>
        <v xml:space="preserve"> </v>
      </c>
      <c r="AQ183" s="137" t="str">
        <f t="shared" si="94"/>
        <v/>
      </c>
      <c r="AR183" s="137" t="str">
        <f t="shared" si="104"/>
        <v/>
      </c>
      <c r="AS183" s="138" t="str">
        <f t="shared" si="95"/>
        <v xml:space="preserve"> </v>
      </c>
      <c r="AT183" s="138" t="str">
        <f t="shared" si="96"/>
        <v/>
      </c>
      <c r="AU183" s="138" t="str">
        <f t="shared" si="97"/>
        <v/>
      </c>
      <c r="AV183" s="137" t="str">
        <f t="shared" si="98"/>
        <v xml:space="preserve"> </v>
      </c>
      <c r="AW183" s="137" t="str">
        <f t="shared" si="99"/>
        <v/>
      </c>
      <c r="AX183" s="137" t="str">
        <f t="shared" si="100"/>
        <v/>
      </c>
      <c r="AY183" s="138" t="str">
        <f t="shared" si="101"/>
        <v xml:space="preserve"> </v>
      </c>
      <c r="AZ183" s="138" t="str">
        <f t="shared" si="102"/>
        <v/>
      </c>
      <c r="BA183" s="139" t="str">
        <f t="shared" si="103"/>
        <v/>
      </c>
      <c r="BB183" s="137" t="str">
        <f t="shared" si="85"/>
        <v xml:space="preserve"> </v>
      </c>
      <c r="BC183" s="137" t="str">
        <f t="shared" si="86"/>
        <v/>
      </c>
      <c r="BD183" s="137" t="str">
        <f t="shared" si="87"/>
        <v/>
      </c>
      <c r="BE183" s="138"/>
      <c r="BF183" s="138"/>
      <c r="BG183" s="138"/>
    </row>
    <row r="184" spans="1:59" s="140" customFormat="1" ht="20.100000000000001" customHeight="1">
      <c r="A184" s="116" t="s">
        <v>23</v>
      </c>
      <c r="B184" s="186"/>
      <c r="C184" s="195" t="str">
        <f>IF(B184&lt;&gt;"",VLOOKUP(B184,Clients!A:B,2,FALSE),"")</f>
        <v/>
      </c>
      <c r="D184" s="169"/>
      <c r="E184" s="201" t="s">
        <v>19</v>
      </c>
      <c r="F184" s="149"/>
      <c r="G184" s="117"/>
      <c r="H184" s="118"/>
      <c r="I184" s="119"/>
      <c r="J184" s="120"/>
      <c r="K184" s="116"/>
      <c r="L184" s="121"/>
      <c r="M184" s="156"/>
      <c r="N184" s="124"/>
      <c r="O184" s="124" t="s">
        <v>48</v>
      </c>
      <c r="P184" s="125" t="str">
        <f t="shared" si="89"/>
        <v>X</v>
      </c>
      <c r="Q184" s="126"/>
      <c r="R184" s="127"/>
      <c r="S184" s="130"/>
      <c r="T184" s="126"/>
      <c r="U184" s="129"/>
      <c r="V184" s="130"/>
      <c r="W184" s="131"/>
      <c r="X184" s="129"/>
      <c r="Y184" s="130"/>
      <c r="Z184" s="132"/>
      <c r="AA184" s="127"/>
      <c r="AB184" s="130"/>
      <c r="AC184" s="134"/>
      <c r="AD184" s="127"/>
      <c r="AE184" s="130"/>
      <c r="AF184" s="134"/>
      <c r="AG184" s="127"/>
      <c r="AH184" s="130"/>
      <c r="AI184" s="167"/>
      <c r="AJ184" s="168"/>
      <c r="AK184" s="130"/>
      <c r="AL184" s="135"/>
      <c r="AM184" s="136" t="str">
        <f t="shared" si="90"/>
        <v/>
      </c>
      <c r="AN184" s="136" t="str">
        <f t="shared" si="91"/>
        <v/>
      </c>
      <c r="AO184" s="136" t="str">
        <f t="shared" si="92"/>
        <v/>
      </c>
      <c r="AP184" s="137" t="str">
        <f t="shared" si="93"/>
        <v xml:space="preserve"> </v>
      </c>
      <c r="AQ184" s="137" t="str">
        <f t="shared" si="94"/>
        <v/>
      </c>
      <c r="AR184" s="137" t="str">
        <f t="shared" si="104"/>
        <v/>
      </c>
      <c r="AS184" s="138" t="str">
        <f t="shared" si="95"/>
        <v xml:space="preserve"> </v>
      </c>
      <c r="AT184" s="138" t="str">
        <f t="shared" si="96"/>
        <v/>
      </c>
      <c r="AU184" s="138" t="str">
        <f t="shared" si="97"/>
        <v/>
      </c>
      <c r="AV184" s="137" t="str">
        <f t="shared" si="98"/>
        <v xml:space="preserve"> </v>
      </c>
      <c r="AW184" s="137" t="str">
        <f t="shared" si="99"/>
        <v/>
      </c>
      <c r="AX184" s="137" t="str">
        <f t="shared" si="100"/>
        <v/>
      </c>
      <c r="AY184" s="138" t="str">
        <f t="shared" si="101"/>
        <v xml:space="preserve"> </v>
      </c>
      <c r="AZ184" s="138" t="str">
        <f t="shared" si="102"/>
        <v/>
      </c>
      <c r="BA184" s="139" t="str">
        <f t="shared" si="103"/>
        <v/>
      </c>
      <c r="BB184" s="137" t="str">
        <f t="shared" si="85"/>
        <v xml:space="preserve"> </v>
      </c>
      <c r="BC184" s="137" t="str">
        <f t="shared" si="86"/>
        <v/>
      </c>
      <c r="BD184" s="137" t="str">
        <f t="shared" si="87"/>
        <v/>
      </c>
      <c r="BE184" s="138"/>
      <c r="BF184" s="138"/>
      <c r="BG184" s="138"/>
    </row>
    <row r="185" spans="1:59" s="140" customFormat="1" ht="20.100000000000001" customHeight="1">
      <c r="A185" s="116" t="s">
        <v>23</v>
      </c>
      <c r="B185" s="186"/>
      <c r="C185" s="195" t="str">
        <f>IF(B185&lt;&gt;"",VLOOKUP(B185,Clients!A:B,2,FALSE),"")</f>
        <v/>
      </c>
      <c r="D185" s="169"/>
      <c r="E185" s="201" t="s">
        <v>19</v>
      </c>
      <c r="F185" s="149"/>
      <c r="G185" s="117"/>
      <c r="H185" s="118"/>
      <c r="I185" s="119"/>
      <c r="J185" s="120"/>
      <c r="K185" s="116"/>
      <c r="L185" s="121"/>
      <c r="M185" s="156"/>
      <c r="N185" s="124"/>
      <c r="O185" s="124" t="s">
        <v>48</v>
      </c>
      <c r="P185" s="125" t="str">
        <f t="shared" si="89"/>
        <v>X</v>
      </c>
      <c r="Q185" s="126"/>
      <c r="R185" s="127"/>
      <c r="S185" s="130"/>
      <c r="T185" s="126"/>
      <c r="U185" s="129"/>
      <c r="V185" s="130"/>
      <c r="W185" s="131"/>
      <c r="X185" s="129"/>
      <c r="Y185" s="130"/>
      <c r="Z185" s="132"/>
      <c r="AA185" s="127"/>
      <c r="AB185" s="130"/>
      <c r="AC185" s="134"/>
      <c r="AD185" s="127"/>
      <c r="AE185" s="130"/>
      <c r="AF185" s="134"/>
      <c r="AG185" s="127"/>
      <c r="AH185" s="130"/>
      <c r="AI185" s="167"/>
      <c r="AJ185" s="168"/>
      <c r="AK185" s="130"/>
      <c r="AL185" s="135"/>
      <c r="AM185" s="136" t="str">
        <f t="shared" si="90"/>
        <v/>
      </c>
      <c r="AN185" s="136" t="str">
        <f t="shared" si="91"/>
        <v/>
      </c>
      <c r="AO185" s="136" t="str">
        <f t="shared" si="92"/>
        <v/>
      </c>
      <c r="AP185" s="137" t="str">
        <f t="shared" si="93"/>
        <v xml:space="preserve"> </v>
      </c>
      <c r="AQ185" s="137" t="str">
        <f t="shared" si="94"/>
        <v/>
      </c>
      <c r="AR185" s="137" t="str">
        <f t="shared" si="104"/>
        <v/>
      </c>
      <c r="AS185" s="138" t="str">
        <f t="shared" si="95"/>
        <v xml:space="preserve"> </v>
      </c>
      <c r="AT185" s="138" t="str">
        <f t="shared" si="96"/>
        <v/>
      </c>
      <c r="AU185" s="138" t="str">
        <f t="shared" si="97"/>
        <v/>
      </c>
      <c r="AV185" s="137" t="str">
        <f t="shared" si="98"/>
        <v xml:space="preserve"> </v>
      </c>
      <c r="AW185" s="137" t="str">
        <f t="shared" si="99"/>
        <v/>
      </c>
      <c r="AX185" s="137" t="str">
        <f t="shared" si="100"/>
        <v/>
      </c>
      <c r="AY185" s="138" t="str">
        <f t="shared" si="101"/>
        <v xml:space="preserve"> </v>
      </c>
      <c r="AZ185" s="138" t="str">
        <f t="shared" si="102"/>
        <v/>
      </c>
      <c r="BA185" s="139" t="str">
        <f t="shared" si="103"/>
        <v/>
      </c>
      <c r="BB185" s="137" t="str">
        <f t="shared" si="85"/>
        <v xml:space="preserve"> </v>
      </c>
      <c r="BC185" s="137" t="str">
        <f t="shared" si="86"/>
        <v/>
      </c>
      <c r="BD185" s="137" t="str">
        <f t="shared" si="87"/>
        <v/>
      </c>
      <c r="BE185" s="138"/>
      <c r="BF185" s="138"/>
      <c r="BG185" s="138"/>
    </row>
    <row r="186" spans="1:59" s="140" customFormat="1" ht="20.100000000000001" customHeight="1">
      <c r="A186" s="116" t="s">
        <v>23</v>
      </c>
      <c r="B186" s="186"/>
      <c r="C186" s="195" t="str">
        <f>IF(B186&lt;&gt;"",VLOOKUP(B186,Clients!A:B,2,FALSE),"")</f>
        <v/>
      </c>
      <c r="D186" s="169"/>
      <c r="E186" s="201" t="s">
        <v>19</v>
      </c>
      <c r="F186" s="149"/>
      <c r="G186" s="117"/>
      <c r="H186" s="118"/>
      <c r="I186" s="119"/>
      <c r="J186" s="120"/>
      <c r="K186" s="116"/>
      <c r="L186" s="121"/>
      <c r="M186" s="156"/>
      <c r="N186" s="124"/>
      <c r="O186" s="124" t="s">
        <v>48</v>
      </c>
      <c r="P186" s="125" t="str">
        <f t="shared" si="89"/>
        <v>X</v>
      </c>
      <c r="Q186" s="126"/>
      <c r="R186" s="127"/>
      <c r="S186" s="130"/>
      <c r="T186" s="126"/>
      <c r="U186" s="129"/>
      <c r="V186" s="130"/>
      <c r="W186" s="131"/>
      <c r="X186" s="129"/>
      <c r="Y186" s="130"/>
      <c r="Z186" s="132"/>
      <c r="AA186" s="127"/>
      <c r="AB186" s="130"/>
      <c r="AC186" s="134"/>
      <c r="AD186" s="127"/>
      <c r="AE186" s="130"/>
      <c r="AF186" s="134"/>
      <c r="AG186" s="127"/>
      <c r="AH186" s="130"/>
      <c r="AI186" s="167"/>
      <c r="AJ186" s="168"/>
      <c r="AK186" s="130"/>
      <c r="AL186" s="135"/>
      <c r="AM186" s="136" t="str">
        <f t="shared" si="90"/>
        <v/>
      </c>
      <c r="AN186" s="136" t="str">
        <f t="shared" si="91"/>
        <v/>
      </c>
      <c r="AO186" s="136" t="str">
        <f t="shared" si="92"/>
        <v/>
      </c>
      <c r="AP186" s="137" t="str">
        <f t="shared" si="93"/>
        <v xml:space="preserve"> </v>
      </c>
      <c r="AQ186" s="137" t="str">
        <f t="shared" si="94"/>
        <v/>
      </c>
      <c r="AR186" s="137" t="str">
        <f t="shared" si="104"/>
        <v/>
      </c>
      <c r="AS186" s="138" t="str">
        <f t="shared" si="95"/>
        <v xml:space="preserve"> </v>
      </c>
      <c r="AT186" s="138" t="str">
        <f t="shared" si="96"/>
        <v/>
      </c>
      <c r="AU186" s="138" t="str">
        <f t="shared" si="97"/>
        <v/>
      </c>
      <c r="AV186" s="137" t="str">
        <f t="shared" si="98"/>
        <v xml:space="preserve"> </v>
      </c>
      <c r="AW186" s="137" t="str">
        <f t="shared" si="99"/>
        <v/>
      </c>
      <c r="AX186" s="137" t="str">
        <f t="shared" si="100"/>
        <v/>
      </c>
      <c r="AY186" s="138" t="str">
        <f t="shared" si="101"/>
        <v xml:space="preserve"> </v>
      </c>
      <c r="AZ186" s="138" t="str">
        <f t="shared" si="102"/>
        <v/>
      </c>
      <c r="BA186" s="139" t="str">
        <f t="shared" si="103"/>
        <v/>
      </c>
      <c r="BB186" s="137" t="str">
        <f t="shared" si="85"/>
        <v xml:space="preserve"> </v>
      </c>
      <c r="BC186" s="137" t="str">
        <f t="shared" si="86"/>
        <v/>
      </c>
      <c r="BD186" s="137" t="str">
        <f t="shared" si="87"/>
        <v/>
      </c>
      <c r="BE186" s="138"/>
      <c r="BF186" s="138"/>
      <c r="BG186" s="138"/>
    </row>
    <row r="187" spans="1:59" s="140" customFormat="1" ht="20.100000000000001" customHeight="1">
      <c r="A187" s="116" t="s">
        <v>23</v>
      </c>
      <c r="B187" s="186"/>
      <c r="C187" s="195" t="str">
        <f>IF(B187&lt;&gt;"",VLOOKUP(B187,Clients!A:B,2,FALSE),"")</f>
        <v/>
      </c>
      <c r="D187" s="169"/>
      <c r="E187" s="201" t="s">
        <v>19</v>
      </c>
      <c r="F187" s="149"/>
      <c r="G187" s="117"/>
      <c r="H187" s="118"/>
      <c r="I187" s="119"/>
      <c r="J187" s="120"/>
      <c r="K187" s="116"/>
      <c r="L187" s="121"/>
      <c r="M187" s="156"/>
      <c r="N187" s="124"/>
      <c r="O187" s="124" t="s">
        <v>48</v>
      </c>
      <c r="P187" s="125" t="str">
        <f t="shared" si="89"/>
        <v>X</v>
      </c>
      <c r="Q187" s="126"/>
      <c r="R187" s="127"/>
      <c r="S187" s="130"/>
      <c r="T187" s="126"/>
      <c r="U187" s="129"/>
      <c r="V187" s="130"/>
      <c r="W187" s="131"/>
      <c r="X187" s="129"/>
      <c r="Y187" s="130"/>
      <c r="Z187" s="132"/>
      <c r="AA187" s="127"/>
      <c r="AB187" s="130"/>
      <c r="AC187" s="134"/>
      <c r="AD187" s="127"/>
      <c r="AE187" s="130"/>
      <c r="AF187" s="134"/>
      <c r="AG187" s="127"/>
      <c r="AH187" s="130"/>
      <c r="AI187" s="167"/>
      <c r="AJ187" s="168"/>
      <c r="AK187" s="130"/>
      <c r="AL187" s="135"/>
      <c r="AM187" s="136" t="str">
        <f t="shared" si="90"/>
        <v/>
      </c>
      <c r="AN187" s="136" t="str">
        <f t="shared" si="91"/>
        <v/>
      </c>
      <c r="AO187" s="136" t="str">
        <f t="shared" si="92"/>
        <v/>
      </c>
      <c r="AP187" s="137" t="str">
        <f t="shared" si="93"/>
        <v xml:space="preserve"> </v>
      </c>
      <c r="AQ187" s="137" t="str">
        <f t="shared" si="94"/>
        <v/>
      </c>
      <c r="AR187" s="137" t="str">
        <f t="shared" si="104"/>
        <v/>
      </c>
      <c r="AS187" s="138" t="str">
        <f t="shared" si="95"/>
        <v xml:space="preserve"> </v>
      </c>
      <c r="AT187" s="138" t="str">
        <f t="shared" si="96"/>
        <v/>
      </c>
      <c r="AU187" s="138" t="str">
        <f t="shared" si="97"/>
        <v/>
      </c>
      <c r="AV187" s="137" t="str">
        <f t="shared" si="98"/>
        <v xml:space="preserve"> </v>
      </c>
      <c r="AW187" s="137" t="str">
        <f t="shared" si="99"/>
        <v/>
      </c>
      <c r="AX187" s="137" t="str">
        <f t="shared" si="100"/>
        <v/>
      </c>
      <c r="AY187" s="138" t="str">
        <f t="shared" si="101"/>
        <v xml:space="preserve"> </v>
      </c>
      <c r="AZ187" s="138" t="str">
        <f t="shared" si="102"/>
        <v/>
      </c>
      <c r="BA187" s="139" t="str">
        <f t="shared" si="103"/>
        <v/>
      </c>
      <c r="BB187" s="137" t="str">
        <f t="shared" si="85"/>
        <v xml:space="preserve"> </v>
      </c>
      <c r="BC187" s="137" t="str">
        <f t="shared" si="86"/>
        <v/>
      </c>
      <c r="BD187" s="137" t="str">
        <f t="shared" si="87"/>
        <v/>
      </c>
      <c r="BE187" s="138"/>
      <c r="BF187" s="138"/>
      <c r="BG187" s="138"/>
    </row>
    <row r="188" spans="1:59" s="140" customFormat="1" ht="20.100000000000001" customHeight="1">
      <c r="A188" s="116" t="s">
        <v>23</v>
      </c>
      <c r="B188" s="186"/>
      <c r="C188" s="195" t="str">
        <f>IF(B188&lt;&gt;"",VLOOKUP(B188,Clients!A:B,2,FALSE),"")</f>
        <v/>
      </c>
      <c r="D188" s="169"/>
      <c r="E188" s="201" t="s">
        <v>19</v>
      </c>
      <c r="F188" s="149"/>
      <c r="G188" s="117"/>
      <c r="H188" s="118"/>
      <c r="I188" s="119"/>
      <c r="J188" s="120"/>
      <c r="K188" s="116"/>
      <c r="L188" s="121"/>
      <c r="M188" s="156"/>
      <c r="N188" s="124"/>
      <c r="O188" s="124" t="s">
        <v>48</v>
      </c>
      <c r="P188" s="125" t="str">
        <f t="shared" si="89"/>
        <v>X</v>
      </c>
      <c r="Q188" s="126"/>
      <c r="R188" s="127"/>
      <c r="S188" s="130"/>
      <c r="T188" s="126"/>
      <c r="U188" s="129"/>
      <c r="V188" s="130"/>
      <c r="W188" s="131"/>
      <c r="X188" s="129"/>
      <c r="Y188" s="130"/>
      <c r="Z188" s="132"/>
      <c r="AA188" s="127"/>
      <c r="AB188" s="130"/>
      <c r="AC188" s="134"/>
      <c r="AD188" s="127"/>
      <c r="AE188" s="130"/>
      <c r="AF188" s="134"/>
      <c r="AG188" s="127"/>
      <c r="AH188" s="130"/>
      <c r="AI188" s="167"/>
      <c r="AJ188" s="168"/>
      <c r="AK188" s="130"/>
      <c r="AL188" s="135"/>
      <c r="AM188" s="136" t="str">
        <f t="shared" si="90"/>
        <v/>
      </c>
      <c r="AN188" s="136" t="str">
        <f t="shared" si="91"/>
        <v/>
      </c>
      <c r="AO188" s="136" t="str">
        <f t="shared" si="92"/>
        <v/>
      </c>
      <c r="AP188" s="137" t="str">
        <f t="shared" si="93"/>
        <v xml:space="preserve"> </v>
      </c>
      <c r="AQ188" s="137" t="str">
        <f t="shared" si="94"/>
        <v/>
      </c>
      <c r="AR188" s="137" t="str">
        <f t="shared" si="104"/>
        <v/>
      </c>
      <c r="AS188" s="138" t="str">
        <f t="shared" si="95"/>
        <v xml:space="preserve"> </v>
      </c>
      <c r="AT188" s="138" t="str">
        <f t="shared" si="96"/>
        <v/>
      </c>
      <c r="AU188" s="138" t="str">
        <f t="shared" si="97"/>
        <v/>
      </c>
      <c r="AV188" s="137" t="str">
        <f t="shared" si="98"/>
        <v xml:space="preserve"> </v>
      </c>
      <c r="AW188" s="137" t="str">
        <f t="shared" si="99"/>
        <v/>
      </c>
      <c r="AX188" s="137" t="str">
        <f t="shared" si="100"/>
        <v/>
      </c>
      <c r="AY188" s="138" t="str">
        <f t="shared" si="101"/>
        <v xml:space="preserve"> </v>
      </c>
      <c r="AZ188" s="138" t="str">
        <f t="shared" si="102"/>
        <v/>
      </c>
      <c r="BA188" s="139" t="str">
        <f t="shared" si="103"/>
        <v/>
      </c>
      <c r="BB188" s="137" t="str">
        <f t="shared" si="85"/>
        <v xml:space="preserve"> </v>
      </c>
      <c r="BC188" s="137" t="str">
        <f t="shared" si="86"/>
        <v/>
      </c>
      <c r="BD188" s="137" t="str">
        <f t="shared" si="87"/>
        <v/>
      </c>
      <c r="BE188" s="138"/>
      <c r="BF188" s="138"/>
      <c r="BG188" s="138"/>
    </row>
    <row r="189" spans="1:59" s="140" customFormat="1" ht="20.100000000000001" customHeight="1">
      <c r="A189" s="116" t="s">
        <v>23</v>
      </c>
      <c r="B189" s="186"/>
      <c r="C189" s="195" t="str">
        <f>IF(B189&lt;&gt;"",VLOOKUP(B189,Clients!A:B,2,FALSE),"")</f>
        <v/>
      </c>
      <c r="D189" s="169"/>
      <c r="E189" s="201" t="s">
        <v>19</v>
      </c>
      <c r="F189" s="149"/>
      <c r="G189" s="117"/>
      <c r="H189" s="118"/>
      <c r="I189" s="119"/>
      <c r="J189" s="120"/>
      <c r="K189" s="116"/>
      <c r="L189" s="121"/>
      <c r="M189" s="156"/>
      <c r="N189" s="124"/>
      <c r="O189" s="124" t="s">
        <v>48</v>
      </c>
      <c r="P189" s="125" t="str">
        <f t="shared" si="89"/>
        <v>X</v>
      </c>
      <c r="Q189" s="126"/>
      <c r="R189" s="127"/>
      <c r="S189" s="130"/>
      <c r="T189" s="126"/>
      <c r="U189" s="129"/>
      <c r="V189" s="130"/>
      <c r="W189" s="131"/>
      <c r="X189" s="129"/>
      <c r="Y189" s="130"/>
      <c r="Z189" s="132"/>
      <c r="AA189" s="127"/>
      <c r="AB189" s="130"/>
      <c r="AC189" s="134"/>
      <c r="AD189" s="127"/>
      <c r="AE189" s="130"/>
      <c r="AF189" s="134"/>
      <c r="AG189" s="127"/>
      <c r="AH189" s="130"/>
      <c r="AI189" s="167"/>
      <c r="AJ189" s="168"/>
      <c r="AK189" s="130"/>
      <c r="AL189" s="135"/>
      <c r="AM189" s="136" t="str">
        <f t="shared" si="90"/>
        <v/>
      </c>
      <c r="AN189" s="136" t="str">
        <f t="shared" si="91"/>
        <v/>
      </c>
      <c r="AO189" s="136" t="str">
        <f t="shared" si="92"/>
        <v/>
      </c>
      <c r="AP189" s="137" t="str">
        <f t="shared" si="93"/>
        <v xml:space="preserve"> </v>
      </c>
      <c r="AQ189" s="137" t="str">
        <f t="shared" si="94"/>
        <v/>
      </c>
      <c r="AR189" s="137" t="str">
        <f t="shared" si="104"/>
        <v/>
      </c>
      <c r="AS189" s="138" t="str">
        <f t="shared" si="95"/>
        <v xml:space="preserve"> </v>
      </c>
      <c r="AT189" s="138" t="str">
        <f t="shared" si="96"/>
        <v/>
      </c>
      <c r="AU189" s="138" t="str">
        <f t="shared" si="97"/>
        <v/>
      </c>
      <c r="AV189" s="137" t="str">
        <f t="shared" si="98"/>
        <v xml:space="preserve"> </v>
      </c>
      <c r="AW189" s="137" t="str">
        <f t="shared" si="99"/>
        <v/>
      </c>
      <c r="AX189" s="137" t="str">
        <f t="shared" si="100"/>
        <v/>
      </c>
      <c r="AY189" s="138" t="str">
        <f t="shared" si="101"/>
        <v xml:space="preserve"> </v>
      </c>
      <c r="AZ189" s="138" t="str">
        <f t="shared" si="102"/>
        <v/>
      </c>
      <c r="BA189" s="139" t="str">
        <f t="shared" si="103"/>
        <v/>
      </c>
      <c r="BB189" s="137" t="str">
        <f t="shared" si="85"/>
        <v xml:space="preserve"> </v>
      </c>
      <c r="BC189" s="137" t="str">
        <f t="shared" si="86"/>
        <v/>
      </c>
      <c r="BD189" s="137" t="str">
        <f t="shared" si="87"/>
        <v/>
      </c>
      <c r="BE189" s="138"/>
      <c r="BF189" s="138"/>
      <c r="BG189" s="138"/>
    </row>
    <row r="190" spans="1:59" s="140" customFormat="1" ht="20.100000000000001" customHeight="1">
      <c r="A190" s="116" t="s">
        <v>23</v>
      </c>
      <c r="B190" s="186"/>
      <c r="C190" s="195" t="str">
        <f>IF(B190&lt;&gt;"",VLOOKUP(B190,Clients!A:B,2,FALSE),"")</f>
        <v/>
      </c>
      <c r="D190" s="169"/>
      <c r="E190" s="201" t="s">
        <v>19</v>
      </c>
      <c r="F190" s="149"/>
      <c r="G190" s="117"/>
      <c r="H190" s="118"/>
      <c r="I190" s="119"/>
      <c r="J190" s="120"/>
      <c r="K190" s="116"/>
      <c r="L190" s="121"/>
      <c r="M190" s="156"/>
      <c r="N190" s="124"/>
      <c r="O190" s="124" t="s">
        <v>48</v>
      </c>
      <c r="P190" s="125" t="str">
        <f t="shared" si="89"/>
        <v>X</v>
      </c>
      <c r="Q190" s="126"/>
      <c r="R190" s="127"/>
      <c r="S190" s="130"/>
      <c r="T190" s="126"/>
      <c r="U190" s="129"/>
      <c r="V190" s="130"/>
      <c r="W190" s="131"/>
      <c r="X190" s="129"/>
      <c r="Y190" s="130"/>
      <c r="Z190" s="132"/>
      <c r="AA190" s="127"/>
      <c r="AB190" s="130"/>
      <c r="AC190" s="134"/>
      <c r="AD190" s="127"/>
      <c r="AE190" s="130"/>
      <c r="AF190" s="134"/>
      <c r="AG190" s="127"/>
      <c r="AH190" s="130"/>
      <c r="AI190" s="167"/>
      <c r="AJ190" s="168"/>
      <c r="AK190" s="130"/>
      <c r="AL190" s="135"/>
      <c r="AM190" s="136" t="str">
        <f t="shared" si="90"/>
        <v/>
      </c>
      <c r="AN190" s="136" t="str">
        <f t="shared" si="91"/>
        <v/>
      </c>
      <c r="AO190" s="136" t="str">
        <f t="shared" si="92"/>
        <v/>
      </c>
      <c r="AP190" s="137" t="str">
        <f t="shared" si="93"/>
        <v xml:space="preserve"> </v>
      </c>
      <c r="AQ190" s="137" t="str">
        <f t="shared" si="94"/>
        <v/>
      </c>
      <c r="AR190" s="137" t="str">
        <f t="shared" si="104"/>
        <v/>
      </c>
      <c r="AS190" s="138" t="str">
        <f t="shared" si="95"/>
        <v xml:space="preserve"> </v>
      </c>
      <c r="AT190" s="138" t="str">
        <f t="shared" si="96"/>
        <v/>
      </c>
      <c r="AU190" s="138" t="str">
        <f t="shared" si="97"/>
        <v/>
      </c>
      <c r="AV190" s="137" t="str">
        <f t="shared" si="98"/>
        <v xml:space="preserve"> </v>
      </c>
      <c r="AW190" s="137" t="str">
        <f t="shared" si="99"/>
        <v/>
      </c>
      <c r="AX190" s="137" t="str">
        <f t="shared" si="100"/>
        <v/>
      </c>
      <c r="AY190" s="138" t="str">
        <f t="shared" si="101"/>
        <v xml:space="preserve"> </v>
      </c>
      <c r="AZ190" s="138" t="str">
        <f t="shared" si="102"/>
        <v/>
      </c>
      <c r="BA190" s="139" t="str">
        <f t="shared" si="103"/>
        <v/>
      </c>
      <c r="BB190" s="137" t="str">
        <f t="shared" si="85"/>
        <v xml:space="preserve"> </v>
      </c>
      <c r="BC190" s="137" t="str">
        <f t="shared" si="86"/>
        <v/>
      </c>
      <c r="BD190" s="137" t="str">
        <f t="shared" si="87"/>
        <v/>
      </c>
      <c r="BE190" s="138"/>
      <c r="BF190" s="138"/>
      <c r="BG190" s="138"/>
    </row>
    <row r="191" spans="1:59" s="140" customFormat="1" ht="20.100000000000001" customHeight="1">
      <c r="A191" s="116" t="s">
        <v>23</v>
      </c>
      <c r="B191" s="186"/>
      <c r="C191" s="195" t="str">
        <f>IF(B191&lt;&gt;"",VLOOKUP(B191,Clients!A:B,2,FALSE),"")</f>
        <v/>
      </c>
      <c r="D191" s="169"/>
      <c r="E191" s="201" t="s">
        <v>19</v>
      </c>
      <c r="F191" s="149"/>
      <c r="G191" s="117"/>
      <c r="H191" s="118"/>
      <c r="I191" s="119"/>
      <c r="J191" s="120"/>
      <c r="K191" s="116"/>
      <c r="L191" s="121"/>
      <c r="M191" s="156"/>
      <c r="N191" s="124"/>
      <c r="O191" s="124" t="s">
        <v>48</v>
      </c>
      <c r="P191" s="125" t="str">
        <f t="shared" si="89"/>
        <v>X</v>
      </c>
      <c r="Q191" s="126"/>
      <c r="R191" s="127"/>
      <c r="S191" s="130"/>
      <c r="T191" s="126"/>
      <c r="U191" s="129"/>
      <c r="V191" s="130"/>
      <c r="W191" s="131"/>
      <c r="X191" s="129"/>
      <c r="Y191" s="130"/>
      <c r="Z191" s="132"/>
      <c r="AA191" s="127"/>
      <c r="AB191" s="130"/>
      <c r="AC191" s="134"/>
      <c r="AD191" s="127"/>
      <c r="AE191" s="130"/>
      <c r="AF191" s="134"/>
      <c r="AG191" s="127"/>
      <c r="AH191" s="130"/>
      <c r="AI191" s="167"/>
      <c r="AJ191" s="168"/>
      <c r="AK191" s="130"/>
      <c r="AL191" s="135"/>
      <c r="AM191" s="136" t="str">
        <f t="shared" si="90"/>
        <v/>
      </c>
      <c r="AN191" s="136" t="str">
        <f t="shared" si="91"/>
        <v/>
      </c>
      <c r="AO191" s="136" t="str">
        <f t="shared" si="92"/>
        <v/>
      </c>
      <c r="AP191" s="137" t="str">
        <f t="shared" si="93"/>
        <v xml:space="preserve"> </v>
      </c>
      <c r="AQ191" s="137" t="str">
        <f t="shared" si="94"/>
        <v/>
      </c>
      <c r="AR191" s="137" t="str">
        <f t="shared" si="104"/>
        <v/>
      </c>
      <c r="AS191" s="138" t="str">
        <f t="shared" si="95"/>
        <v xml:space="preserve"> </v>
      </c>
      <c r="AT191" s="138" t="str">
        <f t="shared" si="96"/>
        <v/>
      </c>
      <c r="AU191" s="138" t="str">
        <f t="shared" si="97"/>
        <v/>
      </c>
      <c r="AV191" s="137" t="str">
        <f t="shared" si="98"/>
        <v xml:space="preserve"> </v>
      </c>
      <c r="AW191" s="137" t="str">
        <f t="shared" si="99"/>
        <v/>
      </c>
      <c r="AX191" s="137" t="str">
        <f t="shared" si="100"/>
        <v/>
      </c>
      <c r="AY191" s="138" t="str">
        <f t="shared" si="101"/>
        <v xml:space="preserve"> </v>
      </c>
      <c r="AZ191" s="138" t="str">
        <f t="shared" si="102"/>
        <v/>
      </c>
      <c r="BA191" s="139" t="str">
        <f t="shared" si="103"/>
        <v/>
      </c>
      <c r="BB191" s="137" t="str">
        <f t="shared" si="85"/>
        <v xml:space="preserve"> </v>
      </c>
      <c r="BC191" s="137" t="str">
        <f t="shared" si="86"/>
        <v/>
      </c>
      <c r="BD191" s="137" t="str">
        <f t="shared" si="87"/>
        <v/>
      </c>
      <c r="BE191" s="138"/>
      <c r="BF191" s="138"/>
      <c r="BG191" s="138"/>
    </row>
    <row r="192" spans="1:59" s="140" customFormat="1" ht="20.100000000000001" customHeight="1">
      <c r="A192" s="116" t="s">
        <v>23</v>
      </c>
      <c r="B192" s="186"/>
      <c r="C192" s="195" t="str">
        <f>IF(B192&lt;&gt;"",VLOOKUP(B192,Clients!A:B,2,FALSE),"")</f>
        <v/>
      </c>
      <c r="D192" s="169"/>
      <c r="E192" s="201" t="s">
        <v>19</v>
      </c>
      <c r="F192" s="149"/>
      <c r="G192" s="117"/>
      <c r="H192" s="118"/>
      <c r="I192" s="119"/>
      <c r="J192" s="120"/>
      <c r="K192" s="116"/>
      <c r="L192" s="121"/>
      <c r="M192" s="156"/>
      <c r="N192" s="124"/>
      <c r="O192" s="124" t="s">
        <v>48</v>
      </c>
      <c r="P192" s="125" t="str">
        <f t="shared" si="89"/>
        <v>X</v>
      </c>
      <c r="Q192" s="126"/>
      <c r="R192" s="127"/>
      <c r="S192" s="130"/>
      <c r="T192" s="126"/>
      <c r="U192" s="129"/>
      <c r="V192" s="130"/>
      <c r="W192" s="131"/>
      <c r="X192" s="129"/>
      <c r="Y192" s="130"/>
      <c r="Z192" s="132"/>
      <c r="AA192" s="127"/>
      <c r="AB192" s="130"/>
      <c r="AC192" s="134"/>
      <c r="AD192" s="127"/>
      <c r="AE192" s="130"/>
      <c r="AF192" s="134"/>
      <c r="AG192" s="127"/>
      <c r="AH192" s="130"/>
      <c r="AI192" s="167"/>
      <c r="AJ192" s="168"/>
      <c r="AK192" s="130"/>
      <c r="AL192" s="135"/>
      <c r="AM192" s="136" t="str">
        <f t="shared" si="90"/>
        <v/>
      </c>
      <c r="AN192" s="136" t="str">
        <f t="shared" si="91"/>
        <v/>
      </c>
      <c r="AO192" s="136" t="str">
        <f t="shared" si="92"/>
        <v/>
      </c>
      <c r="AP192" s="137" t="str">
        <f t="shared" si="93"/>
        <v xml:space="preserve"> </v>
      </c>
      <c r="AQ192" s="137" t="str">
        <f t="shared" si="94"/>
        <v/>
      </c>
      <c r="AR192" s="137" t="str">
        <f t="shared" si="104"/>
        <v/>
      </c>
      <c r="AS192" s="138" t="str">
        <f t="shared" si="95"/>
        <v xml:space="preserve"> </v>
      </c>
      <c r="AT192" s="138" t="str">
        <f t="shared" si="96"/>
        <v/>
      </c>
      <c r="AU192" s="138" t="str">
        <f t="shared" si="97"/>
        <v/>
      </c>
      <c r="AV192" s="137" t="str">
        <f t="shared" si="98"/>
        <v xml:space="preserve"> </v>
      </c>
      <c r="AW192" s="137" t="str">
        <f t="shared" si="99"/>
        <v/>
      </c>
      <c r="AX192" s="137" t="str">
        <f t="shared" si="100"/>
        <v/>
      </c>
      <c r="AY192" s="138" t="str">
        <f t="shared" si="101"/>
        <v xml:space="preserve"> </v>
      </c>
      <c r="AZ192" s="138" t="str">
        <f t="shared" si="102"/>
        <v/>
      </c>
      <c r="BA192" s="139" t="str">
        <f t="shared" si="103"/>
        <v/>
      </c>
      <c r="BB192" s="137" t="str">
        <f t="shared" si="85"/>
        <v xml:space="preserve"> </v>
      </c>
      <c r="BC192" s="137" t="str">
        <f t="shared" si="86"/>
        <v/>
      </c>
      <c r="BD192" s="137" t="str">
        <f t="shared" si="87"/>
        <v/>
      </c>
      <c r="BE192" s="138"/>
      <c r="BF192" s="138"/>
      <c r="BG192" s="138"/>
    </row>
    <row r="193" spans="1:59" s="140" customFormat="1" ht="20.100000000000001" customHeight="1">
      <c r="A193" s="116" t="s">
        <v>23</v>
      </c>
      <c r="B193" s="186"/>
      <c r="C193" s="195" t="str">
        <f>IF(B193&lt;&gt;"",VLOOKUP(B193,Clients!A:B,2,FALSE),"")</f>
        <v/>
      </c>
      <c r="D193" s="169"/>
      <c r="E193" s="201" t="s">
        <v>19</v>
      </c>
      <c r="F193" s="149"/>
      <c r="G193" s="117"/>
      <c r="H193" s="118"/>
      <c r="I193" s="119"/>
      <c r="J193" s="120"/>
      <c r="K193" s="116"/>
      <c r="L193" s="121"/>
      <c r="M193" s="156"/>
      <c r="N193" s="124"/>
      <c r="O193" s="124" t="s">
        <v>48</v>
      </c>
      <c r="P193" s="125" t="str">
        <f t="shared" si="89"/>
        <v>X</v>
      </c>
      <c r="Q193" s="126"/>
      <c r="R193" s="127"/>
      <c r="S193" s="130"/>
      <c r="T193" s="126"/>
      <c r="U193" s="129"/>
      <c r="V193" s="130"/>
      <c r="W193" s="131"/>
      <c r="X193" s="129"/>
      <c r="Y193" s="130"/>
      <c r="Z193" s="132"/>
      <c r="AA193" s="127"/>
      <c r="AB193" s="130"/>
      <c r="AC193" s="134"/>
      <c r="AD193" s="127"/>
      <c r="AE193" s="130"/>
      <c r="AF193" s="134"/>
      <c r="AG193" s="127"/>
      <c r="AH193" s="130"/>
      <c r="AI193" s="167"/>
      <c r="AJ193" s="168"/>
      <c r="AK193" s="130"/>
      <c r="AL193" s="135"/>
      <c r="AM193" s="136" t="str">
        <f t="shared" si="90"/>
        <v/>
      </c>
      <c r="AN193" s="136" t="str">
        <f t="shared" si="91"/>
        <v/>
      </c>
      <c r="AO193" s="136" t="str">
        <f t="shared" si="92"/>
        <v/>
      </c>
      <c r="AP193" s="137" t="str">
        <f t="shared" si="93"/>
        <v xml:space="preserve"> </v>
      </c>
      <c r="AQ193" s="137" t="str">
        <f t="shared" si="94"/>
        <v/>
      </c>
      <c r="AR193" s="137" t="str">
        <f t="shared" si="104"/>
        <v/>
      </c>
      <c r="AS193" s="138" t="str">
        <f t="shared" si="95"/>
        <v xml:space="preserve"> </v>
      </c>
      <c r="AT193" s="138" t="str">
        <f t="shared" si="96"/>
        <v/>
      </c>
      <c r="AU193" s="138" t="str">
        <f t="shared" si="97"/>
        <v/>
      </c>
      <c r="AV193" s="137" t="str">
        <f t="shared" si="98"/>
        <v xml:space="preserve"> </v>
      </c>
      <c r="AW193" s="137" t="str">
        <f t="shared" si="99"/>
        <v/>
      </c>
      <c r="AX193" s="137" t="str">
        <f t="shared" si="100"/>
        <v/>
      </c>
      <c r="AY193" s="138" t="str">
        <f t="shared" si="101"/>
        <v xml:space="preserve"> </v>
      </c>
      <c r="AZ193" s="138" t="str">
        <f t="shared" si="102"/>
        <v/>
      </c>
      <c r="BA193" s="139" t="str">
        <f t="shared" si="103"/>
        <v/>
      </c>
      <c r="BB193" s="137" t="str">
        <f t="shared" si="85"/>
        <v xml:space="preserve"> </v>
      </c>
      <c r="BC193" s="137" t="str">
        <f t="shared" si="86"/>
        <v/>
      </c>
      <c r="BD193" s="137" t="str">
        <f t="shared" si="87"/>
        <v/>
      </c>
      <c r="BE193" s="138"/>
      <c r="BF193" s="138"/>
      <c r="BG193" s="138"/>
    </row>
    <row r="194" spans="1:59" s="140" customFormat="1" ht="20.100000000000001" customHeight="1">
      <c r="A194" s="116" t="s">
        <v>23</v>
      </c>
      <c r="B194" s="186"/>
      <c r="C194" s="195" t="str">
        <f>IF(B194&lt;&gt;"",VLOOKUP(B194,Clients!A:B,2,FALSE),"")</f>
        <v/>
      </c>
      <c r="D194" s="169"/>
      <c r="E194" s="201" t="s">
        <v>19</v>
      </c>
      <c r="F194" s="149"/>
      <c r="G194" s="117"/>
      <c r="H194" s="118"/>
      <c r="I194" s="119"/>
      <c r="J194" s="120"/>
      <c r="K194" s="116"/>
      <c r="L194" s="121"/>
      <c r="M194" s="156"/>
      <c r="N194" s="124"/>
      <c r="O194" s="124" t="s">
        <v>48</v>
      </c>
      <c r="P194" s="125" t="str">
        <f t="shared" si="89"/>
        <v>X</v>
      </c>
      <c r="Q194" s="126"/>
      <c r="R194" s="127"/>
      <c r="S194" s="130"/>
      <c r="T194" s="126"/>
      <c r="U194" s="129"/>
      <c r="V194" s="130"/>
      <c r="W194" s="131"/>
      <c r="X194" s="129"/>
      <c r="Y194" s="130"/>
      <c r="Z194" s="132"/>
      <c r="AA194" s="127"/>
      <c r="AB194" s="130"/>
      <c r="AC194" s="134"/>
      <c r="AD194" s="127"/>
      <c r="AE194" s="130"/>
      <c r="AF194" s="134"/>
      <c r="AG194" s="127"/>
      <c r="AH194" s="130"/>
      <c r="AI194" s="167"/>
      <c r="AJ194" s="168"/>
      <c r="AK194" s="130"/>
      <c r="AL194" s="135"/>
      <c r="AM194" s="136" t="str">
        <f t="shared" si="90"/>
        <v/>
      </c>
      <c r="AN194" s="136" t="str">
        <f t="shared" si="91"/>
        <v/>
      </c>
      <c r="AO194" s="136" t="str">
        <f t="shared" si="92"/>
        <v/>
      </c>
      <c r="AP194" s="137" t="str">
        <f t="shared" si="93"/>
        <v xml:space="preserve"> </v>
      </c>
      <c r="AQ194" s="137" t="str">
        <f t="shared" si="94"/>
        <v/>
      </c>
      <c r="AR194" s="137" t="str">
        <f t="shared" si="104"/>
        <v/>
      </c>
      <c r="AS194" s="138" t="str">
        <f t="shared" si="95"/>
        <v xml:space="preserve"> </v>
      </c>
      <c r="AT194" s="138" t="str">
        <f t="shared" si="96"/>
        <v/>
      </c>
      <c r="AU194" s="138" t="str">
        <f t="shared" si="97"/>
        <v/>
      </c>
      <c r="AV194" s="137" t="str">
        <f t="shared" si="98"/>
        <v xml:space="preserve"> </v>
      </c>
      <c r="AW194" s="137" t="str">
        <f t="shared" si="99"/>
        <v/>
      </c>
      <c r="AX194" s="137" t="str">
        <f t="shared" si="100"/>
        <v/>
      </c>
      <c r="AY194" s="138" t="str">
        <f t="shared" si="101"/>
        <v xml:space="preserve"> </v>
      </c>
      <c r="AZ194" s="138" t="str">
        <f t="shared" si="102"/>
        <v/>
      </c>
      <c r="BA194" s="139" t="str">
        <f t="shared" si="103"/>
        <v/>
      </c>
      <c r="BB194" s="137" t="str">
        <f t="shared" si="85"/>
        <v xml:space="preserve"> </v>
      </c>
      <c r="BC194" s="137" t="str">
        <f t="shared" si="86"/>
        <v/>
      </c>
      <c r="BD194" s="137" t="str">
        <f t="shared" si="87"/>
        <v/>
      </c>
      <c r="BE194" s="138"/>
      <c r="BF194" s="138"/>
      <c r="BG194" s="138"/>
    </row>
    <row r="195" spans="1:59" ht="20.100000000000001" customHeight="1">
      <c r="AX195" s="113" t="str">
        <f t="shared" si="100"/>
        <v/>
      </c>
      <c r="AY195" s="57" t="str">
        <f t="shared" si="101"/>
        <v/>
      </c>
      <c r="AZ195" s="57" t="str">
        <f t="shared" si="102"/>
        <v/>
      </c>
      <c r="BA195" s="65" t="str">
        <f t="shared" si="103"/>
        <v/>
      </c>
      <c r="BB195" s="113" t="str">
        <f t="shared" si="85"/>
        <v/>
      </c>
      <c r="BC195" s="113" t="str">
        <f t="shared" si="86"/>
        <v/>
      </c>
      <c r="BD195" s="113" t="str">
        <f t="shared" si="87"/>
        <v/>
      </c>
    </row>
    <row r="196" spans="1:59" ht="20.100000000000001" customHeight="1">
      <c r="AX196" s="113" t="str">
        <f t="shared" si="100"/>
        <v/>
      </c>
      <c r="AY196" s="57" t="str">
        <f t="shared" si="101"/>
        <v/>
      </c>
      <c r="AZ196" s="57" t="str">
        <f t="shared" si="102"/>
        <v/>
      </c>
      <c r="BB196" s="113" t="str">
        <f t="shared" si="85"/>
        <v/>
      </c>
      <c r="BC196" s="113" t="str">
        <f t="shared" si="86"/>
        <v/>
      </c>
      <c r="BD196" s="113" t="str">
        <f t="shared" si="87"/>
        <v/>
      </c>
    </row>
    <row r="197" spans="1:59" ht="20.100000000000001" customHeight="1">
      <c r="AX197" s="113" t="str">
        <f t="shared" si="100"/>
        <v/>
      </c>
      <c r="AY197" s="57" t="str">
        <f t="shared" si="101"/>
        <v/>
      </c>
      <c r="AZ197" s="57" t="str">
        <f t="shared" si="102"/>
        <v/>
      </c>
      <c r="BB197" s="113" t="str">
        <f t="shared" si="85"/>
        <v/>
      </c>
      <c r="BC197" s="113" t="str">
        <f t="shared" si="86"/>
        <v/>
      </c>
      <c r="BD197" s="113" t="str">
        <f t="shared" si="87"/>
        <v/>
      </c>
    </row>
    <row r="198" spans="1:59" ht="20.100000000000001" customHeight="1">
      <c r="AY198" s="57" t="str">
        <f t="shared" si="101"/>
        <v/>
      </c>
      <c r="BB198" s="113" t="str">
        <f t="shared" si="85"/>
        <v/>
      </c>
      <c r="BC198" s="113" t="str">
        <f t="shared" si="86"/>
        <v/>
      </c>
      <c r="BD198" s="113" t="str">
        <f t="shared" si="87"/>
        <v/>
      </c>
    </row>
    <row r="199" spans="1:59" ht="20.100000000000001" customHeight="1">
      <c r="AY199" s="57" t="str">
        <f t="shared" si="101"/>
        <v/>
      </c>
      <c r="BB199" s="113" t="str">
        <f t="shared" si="85"/>
        <v/>
      </c>
      <c r="BC199" s="113" t="str">
        <f t="shared" si="86"/>
        <v/>
      </c>
      <c r="BD199" s="113" t="str">
        <f t="shared" si="87"/>
        <v/>
      </c>
    </row>
    <row r="200" spans="1:59" ht="20.100000000000001" customHeight="1">
      <c r="BB200" s="113" t="str">
        <f t="shared" si="85"/>
        <v/>
      </c>
      <c r="BC200" s="113" t="str">
        <f t="shared" si="86"/>
        <v/>
      </c>
      <c r="BD200" s="113" t="str">
        <f t="shared" si="87"/>
        <v/>
      </c>
    </row>
    <row r="201" spans="1:59" ht="20.100000000000001" customHeight="1">
      <c r="BB201" s="113" t="str">
        <f t="shared" ref="BB201:BB264" si="105">IF(E201="ouvert",IF(AND($A201="AS",AF201&lt;&gt;0),"ASOK",IF(AND($A201="AE",AF201&lt;&gt;0),"AEOK",IF(AND($A201="FAX",AF201&lt;&gt;0),"FAXOK",IF(AND($A201="mail",AF201&lt;&gt;0),"mailOK",IF(AND($A201="répondeur",AF201&lt;&gt;0),"répOK"," "))))),"")</f>
        <v/>
      </c>
      <c r="BC201" s="113" t="str">
        <f t="shared" ref="BC201:BC264" si="106">IF(E201="ouvert",IF(AD201&lt;&gt;0,1,""),"")</f>
        <v/>
      </c>
      <c r="BD201" s="113" t="str">
        <f t="shared" ref="BD201:BD264" si="107">IF(E201="ouvert",IF(AD201="c",1,""),"")</f>
        <v/>
      </c>
    </row>
    <row r="202" spans="1:59" ht="20.100000000000001" customHeight="1">
      <c r="BB202" s="113" t="str">
        <f t="shared" si="105"/>
        <v/>
      </c>
      <c r="BC202" s="113" t="str">
        <f t="shared" si="106"/>
        <v/>
      </c>
      <c r="BD202" s="113" t="str">
        <f t="shared" si="107"/>
        <v/>
      </c>
    </row>
    <row r="203" spans="1:59" ht="20.100000000000001" customHeight="1">
      <c r="BB203" s="113" t="str">
        <f t="shared" si="105"/>
        <v/>
      </c>
      <c r="BC203" s="113" t="str">
        <f t="shared" si="106"/>
        <v/>
      </c>
      <c r="BD203" s="113" t="str">
        <f t="shared" si="107"/>
        <v/>
      </c>
    </row>
    <row r="204" spans="1:59" ht="20.100000000000001" customHeight="1">
      <c r="BB204" s="113" t="str">
        <f t="shared" si="105"/>
        <v/>
      </c>
      <c r="BC204" s="113" t="str">
        <f t="shared" si="106"/>
        <v/>
      </c>
      <c r="BD204" s="113" t="str">
        <f t="shared" si="107"/>
        <v/>
      </c>
    </row>
    <row r="205" spans="1:59" ht="20.100000000000001" customHeight="1">
      <c r="BB205" s="113" t="str">
        <f t="shared" si="105"/>
        <v/>
      </c>
      <c r="BC205" s="113" t="str">
        <f t="shared" si="106"/>
        <v/>
      </c>
      <c r="BD205" s="113" t="str">
        <f t="shared" si="107"/>
        <v/>
      </c>
    </row>
    <row r="206" spans="1:59" ht="20.100000000000001" customHeight="1">
      <c r="BB206" s="113" t="str">
        <f t="shared" si="105"/>
        <v/>
      </c>
      <c r="BC206" s="113" t="str">
        <f t="shared" si="106"/>
        <v/>
      </c>
      <c r="BD206" s="113" t="str">
        <f t="shared" si="107"/>
        <v/>
      </c>
    </row>
    <row r="207" spans="1:59" ht="20.100000000000001" customHeight="1">
      <c r="BB207" s="113" t="str">
        <f t="shared" si="105"/>
        <v/>
      </c>
      <c r="BC207" s="113" t="str">
        <f t="shared" si="106"/>
        <v/>
      </c>
      <c r="BD207" s="113" t="str">
        <f t="shared" si="107"/>
        <v/>
      </c>
    </row>
    <row r="208" spans="1:59" ht="20.100000000000001" customHeight="1">
      <c r="BB208" s="113" t="str">
        <f t="shared" si="105"/>
        <v/>
      </c>
      <c r="BC208" s="113" t="str">
        <f t="shared" si="106"/>
        <v/>
      </c>
      <c r="BD208" s="113" t="str">
        <f t="shared" si="107"/>
        <v/>
      </c>
    </row>
    <row r="209" spans="54:56" ht="20.100000000000001" customHeight="1">
      <c r="BB209" s="113" t="str">
        <f t="shared" si="105"/>
        <v/>
      </c>
      <c r="BC209" s="113" t="str">
        <f t="shared" si="106"/>
        <v/>
      </c>
      <c r="BD209" s="113" t="str">
        <f t="shared" si="107"/>
        <v/>
      </c>
    </row>
    <row r="210" spans="54:56" ht="20.100000000000001" customHeight="1">
      <c r="BB210" s="113" t="str">
        <f t="shared" si="105"/>
        <v/>
      </c>
      <c r="BC210" s="113" t="str">
        <f t="shared" si="106"/>
        <v/>
      </c>
      <c r="BD210" s="113" t="str">
        <f t="shared" si="107"/>
        <v/>
      </c>
    </row>
    <row r="211" spans="54:56" ht="20.100000000000001" customHeight="1">
      <c r="BB211" s="113" t="str">
        <f t="shared" si="105"/>
        <v/>
      </c>
      <c r="BC211" s="113" t="str">
        <f t="shared" si="106"/>
        <v/>
      </c>
      <c r="BD211" s="113" t="str">
        <f t="shared" si="107"/>
        <v/>
      </c>
    </row>
    <row r="212" spans="54:56" ht="20.100000000000001" customHeight="1">
      <c r="BB212" s="113" t="str">
        <f t="shared" si="105"/>
        <v/>
      </c>
      <c r="BC212" s="113" t="str">
        <f t="shared" si="106"/>
        <v/>
      </c>
      <c r="BD212" s="113" t="str">
        <f t="shared" si="107"/>
        <v/>
      </c>
    </row>
    <row r="213" spans="54:56" ht="20.100000000000001" customHeight="1">
      <c r="BB213" s="113" t="str">
        <f t="shared" si="105"/>
        <v/>
      </c>
      <c r="BC213" s="113" t="str">
        <f t="shared" si="106"/>
        <v/>
      </c>
      <c r="BD213" s="113" t="str">
        <f t="shared" si="107"/>
        <v/>
      </c>
    </row>
    <row r="214" spans="54:56" ht="20.100000000000001" customHeight="1">
      <c r="BB214" s="113" t="str">
        <f t="shared" si="105"/>
        <v/>
      </c>
      <c r="BC214" s="113" t="str">
        <f t="shared" si="106"/>
        <v/>
      </c>
      <c r="BD214" s="113" t="str">
        <f t="shared" si="107"/>
        <v/>
      </c>
    </row>
    <row r="215" spans="54:56" ht="20.100000000000001" customHeight="1">
      <c r="BB215" s="113" t="str">
        <f t="shared" si="105"/>
        <v/>
      </c>
      <c r="BC215" s="113" t="str">
        <f t="shared" si="106"/>
        <v/>
      </c>
      <c r="BD215" s="113" t="str">
        <f t="shared" si="107"/>
        <v/>
      </c>
    </row>
    <row r="216" spans="54:56" ht="20.100000000000001" customHeight="1">
      <c r="BB216" s="113" t="str">
        <f t="shared" si="105"/>
        <v/>
      </c>
      <c r="BC216" s="113" t="str">
        <f t="shared" si="106"/>
        <v/>
      </c>
      <c r="BD216" s="113" t="str">
        <f t="shared" si="107"/>
        <v/>
      </c>
    </row>
    <row r="217" spans="54:56" ht="20.100000000000001" customHeight="1">
      <c r="BB217" s="113" t="str">
        <f t="shared" si="105"/>
        <v/>
      </c>
      <c r="BC217" s="113" t="str">
        <f t="shared" si="106"/>
        <v/>
      </c>
      <c r="BD217" s="113" t="str">
        <f t="shared" si="107"/>
        <v/>
      </c>
    </row>
    <row r="218" spans="54:56" ht="20.100000000000001" customHeight="1">
      <c r="BB218" s="113" t="str">
        <f t="shared" si="105"/>
        <v/>
      </c>
      <c r="BC218" s="113" t="str">
        <f t="shared" si="106"/>
        <v/>
      </c>
      <c r="BD218" s="113" t="str">
        <f t="shared" si="107"/>
        <v/>
      </c>
    </row>
    <row r="219" spans="54:56" ht="20.100000000000001" customHeight="1">
      <c r="BB219" s="113" t="str">
        <f t="shared" si="105"/>
        <v/>
      </c>
      <c r="BC219" s="113" t="str">
        <f t="shared" si="106"/>
        <v/>
      </c>
      <c r="BD219" s="113" t="str">
        <f t="shared" si="107"/>
        <v/>
      </c>
    </row>
    <row r="220" spans="54:56" ht="20.100000000000001" customHeight="1">
      <c r="BB220" s="113" t="str">
        <f t="shared" si="105"/>
        <v/>
      </c>
      <c r="BC220" s="113" t="str">
        <f t="shared" si="106"/>
        <v/>
      </c>
      <c r="BD220" s="113" t="str">
        <f t="shared" si="107"/>
        <v/>
      </c>
    </row>
    <row r="221" spans="54:56" ht="20.100000000000001" customHeight="1">
      <c r="BB221" s="113" t="str">
        <f t="shared" si="105"/>
        <v/>
      </c>
      <c r="BC221" s="113" t="str">
        <f t="shared" si="106"/>
        <v/>
      </c>
      <c r="BD221" s="113" t="str">
        <f t="shared" si="107"/>
        <v/>
      </c>
    </row>
    <row r="222" spans="54:56" ht="20.100000000000001" customHeight="1">
      <c r="BB222" s="113" t="str">
        <f t="shared" si="105"/>
        <v/>
      </c>
      <c r="BC222" s="113" t="str">
        <f t="shared" si="106"/>
        <v/>
      </c>
      <c r="BD222" s="113" t="str">
        <f t="shared" si="107"/>
        <v/>
      </c>
    </row>
    <row r="223" spans="54:56" ht="20.100000000000001" customHeight="1">
      <c r="BB223" s="113" t="str">
        <f t="shared" si="105"/>
        <v/>
      </c>
      <c r="BC223" s="113" t="str">
        <f t="shared" si="106"/>
        <v/>
      </c>
      <c r="BD223" s="113" t="str">
        <f t="shared" si="107"/>
        <v/>
      </c>
    </row>
    <row r="224" spans="54:56" ht="20.100000000000001" customHeight="1">
      <c r="BB224" s="113" t="str">
        <f t="shared" si="105"/>
        <v/>
      </c>
      <c r="BC224" s="113" t="str">
        <f t="shared" si="106"/>
        <v/>
      </c>
      <c r="BD224" s="113" t="str">
        <f t="shared" si="107"/>
        <v/>
      </c>
    </row>
    <row r="225" spans="54:56" ht="20.100000000000001" customHeight="1">
      <c r="BB225" s="113" t="str">
        <f t="shared" si="105"/>
        <v/>
      </c>
      <c r="BC225" s="113" t="str">
        <f t="shared" si="106"/>
        <v/>
      </c>
      <c r="BD225" s="113" t="str">
        <f t="shared" si="107"/>
        <v/>
      </c>
    </row>
    <row r="226" spans="54:56" ht="20.100000000000001" customHeight="1">
      <c r="BB226" s="113" t="str">
        <f t="shared" si="105"/>
        <v/>
      </c>
      <c r="BC226" s="113" t="str">
        <f t="shared" si="106"/>
        <v/>
      </c>
      <c r="BD226" s="113" t="str">
        <f t="shared" si="107"/>
        <v/>
      </c>
    </row>
    <row r="227" spans="54:56" ht="20.100000000000001" customHeight="1">
      <c r="BB227" s="113" t="str">
        <f t="shared" si="105"/>
        <v/>
      </c>
      <c r="BC227" s="113" t="str">
        <f t="shared" si="106"/>
        <v/>
      </c>
      <c r="BD227" s="113" t="str">
        <f t="shared" si="107"/>
        <v/>
      </c>
    </row>
    <row r="228" spans="54:56" ht="20.100000000000001" customHeight="1">
      <c r="BB228" s="113" t="str">
        <f t="shared" si="105"/>
        <v/>
      </c>
      <c r="BC228" s="113" t="str">
        <f t="shared" si="106"/>
        <v/>
      </c>
      <c r="BD228" s="113" t="str">
        <f t="shared" si="107"/>
        <v/>
      </c>
    </row>
    <row r="229" spans="54:56" ht="20.100000000000001" customHeight="1">
      <c r="BB229" s="113" t="str">
        <f t="shared" si="105"/>
        <v/>
      </c>
      <c r="BC229" s="113" t="str">
        <f t="shared" si="106"/>
        <v/>
      </c>
      <c r="BD229" s="113" t="str">
        <f t="shared" si="107"/>
        <v/>
      </c>
    </row>
    <row r="230" spans="54:56" ht="20.100000000000001" customHeight="1">
      <c r="BB230" s="113" t="str">
        <f t="shared" si="105"/>
        <v/>
      </c>
      <c r="BC230" s="113" t="str">
        <f t="shared" si="106"/>
        <v/>
      </c>
      <c r="BD230" s="113" t="str">
        <f t="shared" si="107"/>
        <v/>
      </c>
    </row>
    <row r="231" spans="54:56" ht="20.100000000000001" customHeight="1">
      <c r="BB231" s="113" t="str">
        <f t="shared" si="105"/>
        <v/>
      </c>
      <c r="BC231" s="113" t="str">
        <f t="shared" si="106"/>
        <v/>
      </c>
      <c r="BD231" s="113" t="str">
        <f t="shared" si="107"/>
        <v/>
      </c>
    </row>
    <row r="232" spans="54:56" ht="20.100000000000001" customHeight="1">
      <c r="BB232" s="113" t="str">
        <f t="shared" si="105"/>
        <v/>
      </c>
      <c r="BC232" s="113" t="str">
        <f t="shared" si="106"/>
        <v/>
      </c>
      <c r="BD232" s="113" t="str">
        <f t="shared" si="107"/>
        <v/>
      </c>
    </row>
    <row r="233" spans="54:56" ht="20.100000000000001" customHeight="1">
      <c r="BB233" s="113" t="str">
        <f t="shared" si="105"/>
        <v/>
      </c>
      <c r="BC233" s="113" t="str">
        <f t="shared" si="106"/>
        <v/>
      </c>
      <c r="BD233" s="113" t="str">
        <f t="shared" si="107"/>
        <v/>
      </c>
    </row>
    <row r="234" spans="54:56" ht="20.100000000000001" customHeight="1">
      <c r="BB234" s="113" t="str">
        <f t="shared" si="105"/>
        <v/>
      </c>
      <c r="BC234" s="113" t="str">
        <f t="shared" si="106"/>
        <v/>
      </c>
      <c r="BD234" s="113" t="str">
        <f t="shared" si="107"/>
        <v/>
      </c>
    </row>
    <row r="235" spans="54:56" ht="20.100000000000001" customHeight="1">
      <c r="BB235" s="113" t="str">
        <f t="shared" si="105"/>
        <v/>
      </c>
      <c r="BC235" s="113" t="str">
        <f t="shared" si="106"/>
        <v/>
      </c>
      <c r="BD235" s="113" t="str">
        <f t="shared" si="107"/>
        <v/>
      </c>
    </row>
    <row r="236" spans="54:56" ht="20.100000000000001" customHeight="1">
      <c r="BB236" s="113" t="str">
        <f t="shared" si="105"/>
        <v/>
      </c>
      <c r="BC236" s="113" t="str">
        <f t="shared" si="106"/>
        <v/>
      </c>
      <c r="BD236" s="113" t="str">
        <f t="shared" si="107"/>
        <v/>
      </c>
    </row>
    <row r="237" spans="54:56" ht="20.100000000000001" customHeight="1">
      <c r="BB237" s="113" t="str">
        <f t="shared" si="105"/>
        <v/>
      </c>
      <c r="BC237" s="113" t="str">
        <f t="shared" si="106"/>
        <v/>
      </c>
      <c r="BD237" s="113" t="str">
        <f t="shared" si="107"/>
        <v/>
      </c>
    </row>
    <row r="238" spans="54:56" ht="20.100000000000001" customHeight="1">
      <c r="BB238" s="113" t="str">
        <f t="shared" si="105"/>
        <v/>
      </c>
      <c r="BC238" s="113" t="str">
        <f t="shared" si="106"/>
        <v/>
      </c>
      <c r="BD238" s="113" t="str">
        <f t="shared" si="107"/>
        <v/>
      </c>
    </row>
    <row r="239" spans="54:56" ht="20.100000000000001" customHeight="1">
      <c r="BB239" s="113" t="str">
        <f t="shared" si="105"/>
        <v/>
      </c>
      <c r="BC239" s="113" t="str">
        <f t="shared" si="106"/>
        <v/>
      </c>
      <c r="BD239" s="113" t="str">
        <f t="shared" si="107"/>
        <v/>
      </c>
    </row>
    <row r="240" spans="54:56" ht="20.100000000000001" customHeight="1">
      <c r="BB240" s="113" t="str">
        <f t="shared" si="105"/>
        <v/>
      </c>
      <c r="BC240" s="113" t="str">
        <f t="shared" si="106"/>
        <v/>
      </c>
      <c r="BD240" s="113" t="str">
        <f t="shared" si="107"/>
        <v/>
      </c>
    </row>
    <row r="241" spans="54:56" ht="20.100000000000001" customHeight="1">
      <c r="BB241" s="113" t="str">
        <f t="shared" si="105"/>
        <v/>
      </c>
      <c r="BC241" s="113" t="str">
        <f t="shared" si="106"/>
        <v/>
      </c>
      <c r="BD241" s="113" t="str">
        <f t="shared" si="107"/>
        <v/>
      </c>
    </row>
    <row r="242" spans="54:56" ht="20.100000000000001" customHeight="1">
      <c r="BB242" s="113" t="str">
        <f t="shared" si="105"/>
        <v/>
      </c>
      <c r="BC242" s="113" t="str">
        <f t="shared" si="106"/>
        <v/>
      </c>
      <c r="BD242" s="113" t="str">
        <f t="shared" si="107"/>
        <v/>
      </c>
    </row>
    <row r="243" spans="54:56" ht="20.100000000000001" customHeight="1">
      <c r="BB243" s="113" t="str">
        <f t="shared" si="105"/>
        <v/>
      </c>
      <c r="BC243" s="113" t="str">
        <f t="shared" si="106"/>
        <v/>
      </c>
      <c r="BD243" s="113" t="str">
        <f t="shared" si="107"/>
        <v/>
      </c>
    </row>
    <row r="244" spans="54:56">
      <c r="BB244" s="113" t="str">
        <f t="shared" si="105"/>
        <v/>
      </c>
      <c r="BC244" s="113" t="str">
        <f t="shared" si="106"/>
        <v/>
      </c>
      <c r="BD244" s="113" t="str">
        <f t="shared" si="107"/>
        <v/>
      </c>
    </row>
    <row r="245" spans="54:56">
      <c r="BB245" s="113" t="str">
        <f t="shared" si="105"/>
        <v/>
      </c>
      <c r="BC245" s="113" t="str">
        <f t="shared" si="106"/>
        <v/>
      </c>
      <c r="BD245" s="113" t="str">
        <f t="shared" si="107"/>
        <v/>
      </c>
    </row>
    <row r="246" spans="54:56">
      <c r="BB246" s="113" t="str">
        <f t="shared" si="105"/>
        <v/>
      </c>
      <c r="BC246" s="113" t="str">
        <f t="shared" si="106"/>
        <v/>
      </c>
      <c r="BD246" s="113" t="str">
        <f t="shared" si="107"/>
        <v/>
      </c>
    </row>
    <row r="247" spans="54:56">
      <c r="BB247" s="113" t="str">
        <f t="shared" si="105"/>
        <v/>
      </c>
      <c r="BC247" s="113" t="str">
        <f t="shared" si="106"/>
        <v/>
      </c>
      <c r="BD247" s="113" t="str">
        <f t="shared" si="107"/>
        <v/>
      </c>
    </row>
    <row r="248" spans="54:56">
      <c r="BB248" s="113" t="str">
        <f t="shared" si="105"/>
        <v/>
      </c>
      <c r="BC248" s="113" t="str">
        <f t="shared" si="106"/>
        <v/>
      </c>
      <c r="BD248" s="113" t="str">
        <f t="shared" si="107"/>
        <v/>
      </c>
    </row>
    <row r="249" spans="54:56">
      <c r="BB249" s="113" t="str">
        <f t="shared" si="105"/>
        <v/>
      </c>
      <c r="BC249" s="113" t="str">
        <f t="shared" si="106"/>
        <v/>
      </c>
      <c r="BD249" s="113" t="str">
        <f t="shared" si="107"/>
        <v/>
      </c>
    </row>
    <row r="250" spans="54:56">
      <c r="BB250" s="113" t="str">
        <f t="shared" si="105"/>
        <v/>
      </c>
      <c r="BC250" s="113" t="str">
        <f t="shared" si="106"/>
        <v/>
      </c>
      <c r="BD250" s="113" t="str">
        <f t="shared" si="107"/>
        <v/>
      </c>
    </row>
    <row r="251" spans="54:56">
      <c r="BB251" s="113" t="str">
        <f t="shared" si="105"/>
        <v/>
      </c>
      <c r="BC251" s="113" t="str">
        <f t="shared" si="106"/>
        <v/>
      </c>
      <c r="BD251" s="113" t="str">
        <f t="shared" si="107"/>
        <v/>
      </c>
    </row>
    <row r="252" spans="54:56">
      <c r="BB252" s="113" t="str">
        <f t="shared" si="105"/>
        <v/>
      </c>
      <c r="BC252" s="113" t="str">
        <f t="shared" si="106"/>
        <v/>
      </c>
      <c r="BD252" s="113" t="str">
        <f t="shared" si="107"/>
        <v/>
      </c>
    </row>
    <row r="253" spans="54:56">
      <c r="BB253" s="113" t="str">
        <f t="shared" si="105"/>
        <v/>
      </c>
      <c r="BC253" s="113" t="str">
        <f t="shared" si="106"/>
        <v/>
      </c>
      <c r="BD253" s="113" t="str">
        <f t="shared" si="107"/>
        <v/>
      </c>
    </row>
    <row r="254" spans="54:56">
      <c r="BB254" s="113" t="str">
        <f t="shared" si="105"/>
        <v/>
      </c>
      <c r="BC254" s="113" t="str">
        <f t="shared" si="106"/>
        <v/>
      </c>
      <c r="BD254" s="113" t="str">
        <f t="shared" si="107"/>
        <v/>
      </c>
    </row>
    <row r="255" spans="54:56">
      <c r="BB255" s="113" t="str">
        <f t="shared" si="105"/>
        <v/>
      </c>
      <c r="BC255" s="113" t="str">
        <f t="shared" si="106"/>
        <v/>
      </c>
      <c r="BD255" s="113" t="str">
        <f t="shared" si="107"/>
        <v/>
      </c>
    </row>
    <row r="256" spans="54:56">
      <c r="BB256" s="113" t="str">
        <f t="shared" si="105"/>
        <v/>
      </c>
      <c r="BC256" s="113" t="str">
        <f t="shared" si="106"/>
        <v/>
      </c>
      <c r="BD256" s="113" t="str">
        <f t="shared" si="107"/>
        <v/>
      </c>
    </row>
    <row r="257" spans="54:56">
      <c r="BB257" s="113" t="str">
        <f t="shared" si="105"/>
        <v/>
      </c>
      <c r="BC257" s="113" t="str">
        <f t="shared" si="106"/>
        <v/>
      </c>
      <c r="BD257" s="113" t="str">
        <f t="shared" si="107"/>
        <v/>
      </c>
    </row>
    <row r="258" spans="54:56">
      <c r="BB258" s="113" t="str">
        <f t="shared" si="105"/>
        <v/>
      </c>
      <c r="BC258" s="113" t="str">
        <f t="shared" si="106"/>
        <v/>
      </c>
      <c r="BD258" s="113" t="str">
        <f t="shared" si="107"/>
        <v/>
      </c>
    </row>
    <row r="259" spans="54:56">
      <c r="BB259" s="113" t="str">
        <f t="shared" si="105"/>
        <v/>
      </c>
      <c r="BC259" s="113" t="str">
        <f t="shared" si="106"/>
        <v/>
      </c>
      <c r="BD259" s="113" t="str">
        <f t="shared" si="107"/>
        <v/>
      </c>
    </row>
    <row r="260" spans="54:56">
      <c r="BB260" s="113" t="str">
        <f t="shared" si="105"/>
        <v/>
      </c>
      <c r="BC260" s="113" t="str">
        <f t="shared" si="106"/>
        <v/>
      </c>
      <c r="BD260" s="113" t="str">
        <f t="shared" si="107"/>
        <v/>
      </c>
    </row>
    <row r="261" spans="54:56">
      <c r="BB261" s="113" t="str">
        <f t="shared" si="105"/>
        <v/>
      </c>
      <c r="BC261" s="113" t="str">
        <f t="shared" si="106"/>
        <v/>
      </c>
      <c r="BD261" s="113" t="str">
        <f t="shared" si="107"/>
        <v/>
      </c>
    </row>
    <row r="262" spans="54:56">
      <c r="BB262" s="113" t="str">
        <f t="shared" si="105"/>
        <v/>
      </c>
      <c r="BC262" s="113" t="str">
        <f t="shared" si="106"/>
        <v/>
      </c>
      <c r="BD262" s="113" t="str">
        <f t="shared" si="107"/>
        <v/>
      </c>
    </row>
    <row r="263" spans="54:56">
      <c r="BB263" s="113" t="str">
        <f t="shared" si="105"/>
        <v/>
      </c>
      <c r="BC263" s="113" t="str">
        <f t="shared" si="106"/>
        <v/>
      </c>
      <c r="BD263" s="113" t="str">
        <f t="shared" si="107"/>
        <v/>
      </c>
    </row>
    <row r="264" spans="54:56">
      <c r="BB264" s="113" t="str">
        <f t="shared" si="105"/>
        <v/>
      </c>
      <c r="BC264" s="113" t="str">
        <f t="shared" si="106"/>
        <v/>
      </c>
      <c r="BD264" s="113" t="str">
        <f t="shared" si="107"/>
        <v/>
      </c>
    </row>
    <row r="265" spans="54:56">
      <c r="BB265" s="113" t="str">
        <f t="shared" ref="BB265:BB298" si="108">IF(E265="ouvert",IF(AND($A265="AS",AF265&lt;&gt;0),"ASOK",IF(AND($A265="AE",AF265&lt;&gt;0),"AEOK",IF(AND($A265="FAX",AF265&lt;&gt;0),"FAXOK",IF(AND($A265="mail",AF265&lt;&gt;0),"mailOK",IF(AND($A265="répondeur",AF265&lt;&gt;0),"répOK"," "))))),"")</f>
        <v/>
      </c>
      <c r="BC265" s="113" t="str">
        <f t="shared" ref="BC265:BC297" si="109">IF(E265="ouvert",IF(AD265&lt;&gt;0,1,""),"")</f>
        <v/>
      </c>
      <c r="BD265" s="113" t="str">
        <f t="shared" ref="BD265:BD292" si="110">IF(E265="ouvert",IF(AD265="c",1,""),"")</f>
        <v/>
      </c>
    </row>
    <row r="266" spans="54:56">
      <c r="BB266" s="113" t="str">
        <f t="shared" si="108"/>
        <v/>
      </c>
      <c r="BC266" s="113" t="str">
        <f t="shared" si="109"/>
        <v/>
      </c>
      <c r="BD266" s="113" t="str">
        <f t="shared" si="110"/>
        <v/>
      </c>
    </row>
    <row r="267" spans="54:56">
      <c r="BB267" s="113" t="str">
        <f t="shared" si="108"/>
        <v/>
      </c>
      <c r="BC267" s="113" t="str">
        <f t="shared" si="109"/>
        <v/>
      </c>
      <c r="BD267" s="113" t="str">
        <f t="shared" si="110"/>
        <v/>
      </c>
    </row>
    <row r="268" spans="54:56">
      <c r="BB268" s="113" t="str">
        <f t="shared" si="108"/>
        <v/>
      </c>
      <c r="BC268" s="113" t="str">
        <f t="shared" si="109"/>
        <v/>
      </c>
      <c r="BD268" s="113" t="str">
        <f t="shared" si="110"/>
        <v/>
      </c>
    </row>
    <row r="269" spans="54:56">
      <c r="BB269" s="113" t="str">
        <f t="shared" si="108"/>
        <v/>
      </c>
      <c r="BC269" s="113" t="str">
        <f t="shared" si="109"/>
        <v/>
      </c>
      <c r="BD269" s="113" t="str">
        <f t="shared" si="110"/>
        <v/>
      </c>
    </row>
    <row r="270" spans="54:56">
      <c r="BB270" s="113" t="str">
        <f t="shared" si="108"/>
        <v/>
      </c>
      <c r="BC270" s="113" t="str">
        <f t="shared" si="109"/>
        <v/>
      </c>
      <c r="BD270" s="113" t="str">
        <f t="shared" si="110"/>
        <v/>
      </c>
    </row>
    <row r="271" spans="54:56">
      <c r="BB271" s="113" t="str">
        <f t="shared" si="108"/>
        <v/>
      </c>
      <c r="BC271" s="113" t="str">
        <f t="shared" si="109"/>
        <v/>
      </c>
      <c r="BD271" s="113" t="str">
        <f t="shared" si="110"/>
        <v/>
      </c>
    </row>
    <row r="272" spans="54:56">
      <c r="BB272" s="113" t="str">
        <f t="shared" si="108"/>
        <v/>
      </c>
      <c r="BC272" s="113" t="str">
        <f t="shared" si="109"/>
        <v/>
      </c>
      <c r="BD272" s="113" t="str">
        <f t="shared" si="110"/>
        <v/>
      </c>
    </row>
    <row r="273" spans="54:56">
      <c r="BB273" s="113" t="str">
        <f t="shared" si="108"/>
        <v/>
      </c>
      <c r="BC273" s="113" t="str">
        <f t="shared" si="109"/>
        <v/>
      </c>
      <c r="BD273" s="113" t="str">
        <f t="shared" si="110"/>
        <v/>
      </c>
    </row>
    <row r="274" spans="54:56">
      <c r="BB274" s="113" t="str">
        <f t="shared" si="108"/>
        <v/>
      </c>
      <c r="BC274" s="113" t="str">
        <f t="shared" si="109"/>
        <v/>
      </c>
      <c r="BD274" s="113" t="str">
        <f t="shared" si="110"/>
        <v/>
      </c>
    </row>
    <row r="275" spans="54:56">
      <c r="BB275" s="113" t="str">
        <f t="shared" si="108"/>
        <v/>
      </c>
      <c r="BC275" s="113" t="str">
        <f t="shared" si="109"/>
        <v/>
      </c>
      <c r="BD275" s="113" t="str">
        <f t="shared" si="110"/>
        <v/>
      </c>
    </row>
    <row r="276" spans="54:56">
      <c r="BB276" s="113" t="str">
        <f t="shared" si="108"/>
        <v/>
      </c>
      <c r="BC276" s="113" t="str">
        <f t="shared" si="109"/>
        <v/>
      </c>
      <c r="BD276" s="113" t="str">
        <f t="shared" si="110"/>
        <v/>
      </c>
    </row>
    <row r="277" spans="54:56">
      <c r="BB277" s="113" t="str">
        <f t="shared" si="108"/>
        <v/>
      </c>
      <c r="BC277" s="113" t="str">
        <f t="shared" si="109"/>
        <v/>
      </c>
      <c r="BD277" s="113" t="str">
        <f t="shared" si="110"/>
        <v/>
      </c>
    </row>
    <row r="278" spans="54:56">
      <c r="BB278" s="113" t="str">
        <f t="shared" si="108"/>
        <v/>
      </c>
      <c r="BC278" s="113" t="str">
        <f t="shared" si="109"/>
        <v/>
      </c>
      <c r="BD278" s="113" t="str">
        <f t="shared" si="110"/>
        <v/>
      </c>
    </row>
    <row r="279" spans="54:56">
      <c r="BB279" s="113" t="str">
        <f t="shared" si="108"/>
        <v/>
      </c>
      <c r="BC279" s="113" t="str">
        <f t="shared" si="109"/>
        <v/>
      </c>
      <c r="BD279" s="113" t="str">
        <f t="shared" si="110"/>
        <v/>
      </c>
    </row>
    <row r="280" spans="54:56">
      <c r="BB280" s="113" t="str">
        <f t="shared" si="108"/>
        <v/>
      </c>
      <c r="BC280" s="113" t="str">
        <f t="shared" si="109"/>
        <v/>
      </c>
      <c r="BD280" s="113" t="str">
        <f t="shared" si="110"/>
        <v/>
      </c>
    </row>
    <row r="281" spans="54:56">
      <c r="BB281" s="113" t="str">
        <f t="shared" si="108"/>
        <v/>
      </c>
      <c r="BC281" s="113" t="str">
        <f t="shared" si="109"/>
        <v/>
      </c>
      <c r="BD281" s="113" t="str">
        <f t="shared" si="110"/>
        <v/>
      </c>
    </row>
    <row r="282" spans="54:56">
      <c r="BB282" s="113" t="str">
        <f t="shared" si="108"/>
        <v/>
      </c>
      <c r="BC282" s="113" t="str">
        <f t="shared" si="109"/>
        <v/>
      </c>
      <c r="BD282" s="113" t="str">
        <f t="shared" si="110"/>
        <v/>
      </c>
    </row>
    <row r="283" spans="54:56">
      <c r="BB283" s="113" t="str">
        <f t="shared" si="108"/>
        <v/>
      </c>
      <c r="BC283" s="113" t="str">
        <f t="shared" si="109"/>
        <v/>
      </c>
      <c r="BD283" s="113" t="str">
        <f t="shared" si="110"/>
        <v/>
      </c>
    </row>
    <row r="284" spans="54:56">
      <c r="BB284" s="113" t="str">
        <f t="shared" si="108"/>
        <v/>
      </c>
      <c r="BC284" s="113" t="str">
        <f t="shared" si="109"/>
        <v/>
      </c>
      <c r="BD284" s="113" t="str">
        <f t="shared" si="110"/>
        <v/>
      </c>
    </row>
    <row r="285" spans="54:56">
      <c r="BB285" s="113" t="str">
        <f t="shared" si="108"/>
        <v/>
      </c>
      <c r="BC285" s="113" t="str">
        <f t="shared" si="109"/>
        <v/>
      </c>
      <c r="BD285" s="113" t="str">
        <f t="shared" si="110"/>
        <v/>
      </c>
    </row>
    <row r="286" spans="54:56">
      <c r="BB286" s="113" t="str">
        <f t="shared" si="108"/>
        <v/>
      </c>
      <c r="BC286" s="113" t="str">
        <f t="shared" si="109"/>
        <v/>
      </c>
      <c r="BD286" s="113" t="str">
        <f t="shared" si="110"/>
        <v/>
      </c>
    </row>
    <row r="287" spans="54:56">
      <c r="BB287" s="113" t="str">
        <f t="shared" si="108"/>
        <v/>
      </c>
      <c r="BC287" s="113" t="str">
        <f t="shared" si="109"/>
        <v/>
      </c>
      <c r="BD287" s="113" t="str">
        <f t="shared" si="110"/>
        <v/>
      </c>
    </row>
    <row r="288" spans="54:56">
      <c r="BB288" s="113" t="str">
        <f t="shared" si="108"/>
        <v/>
      </c>
      <c r="BC288" s="113" t="str">
        <f t="shared" si="109"/>
        <v/>
      </c>
      <c r="BD288" s="113" t="str">
        <f t="shared" si="110"/>
        <v/>
      </c>
    </row>
    <row r="289" spans="54:56">
      <c r="BB289" s="113" t="str">
        <f t="shared" si="108"/>
        <v/>
      </c>
      <c r="BC289" s="113" t="str">
        <f t="shared" si="109"/>
        <v/>
      </c>
      <c r="BD289" s="113" t="str">
        <f t="shared" si="110"/>
        <v/>
      </c>
    </row>
    <row r="290" spans="54:56">
      <c r="BB290" s="113" t="str">
        <f t="shared" si="108"/>
        <v/>
      </c>
      <c r="BC290" s="113" t="str">
        <f t="shared" si="109"/>
        <v/>
      </c>
      <c r="BD290" s="113" t="str">
        <f t="shared" si="110"/>
        <v/>
      </c>
    </row>
    <row r="291" spans="54:56">
      <c r="BB291" s="113" t="str">
        <f t="shared" si="108"/>
        <v/>
      </c>
      <c r="BC291" s="113" t="str">
        <f t="shared" si="109"/>
        <v/>
      </c>
      <c r="BD291" s="113" t="str">
        <f t="shared" si="110"/>
        <v/>
      </c>
    </row>
    <row r="292" spans="54:56">
      <c r="BB292" s="113" t="str">
        <f t="shared" si="108"/>
        <v/>
      </c>
      <c r="BC292" s="113" t="str">
        <f t="shared" si="109"/>
        <v/>
      </c>
      <c r="BD292" s="113" t="str">
        <f t="shared" si="110"/>
        <v/>
      </c>
    </row>
    <row r="293" spans="54:56">
      <c r="BB293" s="113" t="str">
        <f t="shared" si="108"/>
        <v/>
      </c>
      <c r="BC293" s="113" t="str">
        <f t="shared" si="109"/>
        <v/>
      </c>
    </row>
    <row r="294" spans="54:56">
      <c r="BB294" s="113" t="str">
        <f t="shared" si="108"/>
        <v/>
      </c>
      <c r="BC294" s="113" t="str">
        <f t="shared" si="109"/>
        <v/>
      </c>
    </row>
    <row r="295" spans="54:56">
      <c r="BB295" s="113" t="str">
        <f t="shared" si="108"/>
        <v/>
      </c>
      <c r="BC295" s="113" t="str">
        <f t="shared" si="109"/>
        <v/>
      </c>
    </row>
    <row r="296" spans="54:56">
      <c r="BB296" s="113" t="str">
        <f t="shared" si="108"/>
        <v/>
      </c>
      <c r="BC296" s="113" t="str">
        <f t="shared" si="109"/>
        <v/>
      </c>
    </row>
    <row r="297" spans="54:56">
      <c r="BB297" s="113" t="str">
        <f t="shared" si="108"/>
        <v/>
      </c>
      <c r="BC297" s="113" t="str">
        <f t="shared" si="109"/>
        <v/>
      </c>
    </row>
    <row r="298" spans="54:56">
      <c r="BB298" s="113" t="str">
        <f t="shared" si="108"/>
        <v/>
      </c>
    </row>
    <row r="65081" spans="6:6">
      <c r="F65081" s="72" t="s">
        <v>88</v>
      </c>
    </row>
  </sheetData>
  <autoFilter ref="A8:FJ194">
    <filterColumn colId="0"/>
    <filterColumn colId="11"/>
    <sortState ref="A9:FJ194">
      <sortCondition ref="Q8:Q194"/>
    </sortState>
  </autoFilter>
  <mergeCells count="1">
    <mergeCell ref="AM7:AO7"/>
  </mergeCells>
  <phoneticPr fontId="0" type="noConversion"/>
  <conditionalFormatting sqref="P9:P194">
    <cfRule type="cellIs" dxfId="9" priority="66" stopIfTrue="1" operator="lessThan">
      <formula>1</formula>
    </cfRule>
    <cfRule type="cellIs" dxfId="8" priority="67" stopIfTrue="1" operator="equal">
      <formula>"X"</formula>
    </cfRule>
  </conditionalFormatting>
  <conditionalFormatting sqref="E9:E194">
    <cfRule type="cellIs" dxfId="7" priority="65" stopIfTrue="1" operator="equal">
      <formula>"Ouvert"</formula>
    </cfRule>
    <cfRule type="cellIs" dxfId="6" priority="726" stopIfTrue="1" operator="equal">
      <formula>"Fermé"</formula>
    </cfRule>
  </conditionalFormatting>
  <conditionalFormatting sqref="L9:L194">
    <cfRule type="cellIs" dxfId="5" priority="30" stopIfTrue="1" operator="equal">
      <formula>"AF RC++"</formula>
    </cfRule>
  </conditionalFormatting>
  <conditionalFormatting sqref="AJ9 U9:U194 X9:X194 AA9:AA194 AD9:AD194 AG9:AG194 R9:R194">
    <cfRule type="cellIs" dxfId="4" priority="22" stopIfTrue="1" operator="equal">
      <formula>"nj"</formula>
    </cfRule>
    <cfRule type="cellIs" dxfId="3" priority="23" stopIfTrue="1" operator="equal">
      <formula>"c"</formula>
    </cfRule>
    <cfRule type="cellIs" dxfId="2" priority="24" stopIfTrue="1" operator="equal">
      <formula>"pc"</formula>
    </cfRule>
    <cfRule type="cellIs" dxfId="1" priority="25" stopIfTrue="1" operator="equal">
      <formula>"r"</formula>
    </cfRule>
  </conditionalFormatting>
  <dataValidations xWindow="50" yWindow="695" count="5">
    <dataValidation type="list" showInputMessage="1" showErrorMessage="1" sqref="Y92 R9:R194 V9 AA9:AA194 X9:X91 U9:U194 AD9:AD194 AJ9:AJ47 X93:X194 AJ50:AJ194 AG9:AG194">
      <formula1>commande</formula1>
    </dataValidation>
    <dataValidation type="time" allowBlank="1" showInputMessage="1" showErrorMessage="1" errorTitle="Erreur" error="Saisir une heure au format suivant : &quot;10:00&quot;" sqref="AC9:AC194 T9:T194 W9:W194 Z9:Z194 AI9:AI47 Q9:Q194 AI50:AI194 AF9:AF194">
      <formula1>0</formula1>
      <formula2>0.999305555555556</formula2>
    </dataValidation>
    <dataValidation type="custom" allowBlank="1" showInputMessage="1" showErrorMessage="1" sqref="M49 O9:O194 N50:N194 N9:N47">
      <formula1>"x"</formula1>
    </dataValidation>
    <dataValidation type="list" allowBlank="1" showInputMessage="1" showErrorMessage="1" promptTitle="Attention" prompt="Cette cellule doit impérativement être complétée" sqref="E9:E194">
      <formula1>ouvert_fermé</formula1>
    </dataValidation>
    <dataValidation type="list" allowBlank="1" showInputMessage="1" showErrorMessage="1" promptTitle="Attention" prompt="Cette cellule doit impérativement être complété" sqref="A9:A194">
      <formula1>type_commande</formula1>
    </dataValidation>
  </dataValidations>
  <printOptions verticalCentered="1"/>
  <pageMargins left="0.19685039370078741" right="0.19685039370078741" top="0.39370078740157483" bottom="0.19685039370078741" header="0.15748031496062992" footer="0.51181102362204722"/>
  <pageSetup paperSize="9" scale="65" fitToHeight="0" orientation="landscape" copies="2" r:id="rId1"/>
  <headerFooter alignWithMargins="0">
    <oddHeader>&amp;L&amp;D&amp;C&amp;F</oddHead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2:Q40"/>
  <sheetViews>
    <sheetView showGridLines="0" workbookViewId="0">
      <pane ySplit="3" topLeftCell="A4" activePane="bottomLeft" state="frozen"/>
      <selection pane="bottomLeft" activeCell="F16" sqref="F16"/>
    </sheetView>
  </sheetViews>
  <sheetFormatPr baseColWidth="10" defaultRowHeight="12.75"/>
  <cols>
    <col min="1" max="1" width="39.7109375" customWidth="1"/>
    <col min="2" max="8" width="10.7109375" customWidth="1"/>
    <col min="9" max="9" width="13.85546875" style="1" customWidth="1"/>
    <col min="11" max="11" width="14.140625" customWidth="1"/>
  </cols>
  <sheetData>
    <row r="2" spans="1:17">
      <c r="B2" s="9" t="s">
        <v>51</v>
      </c>
      <c r="C2" s="9" t="s">
        <v>53</v>
      </c>
      <c r="D2" s="9" t="s">
        <v>54</v>
      </c>
      <c r="E2" s="9" t="s">
        <v>55</v>
      </c>
      <c r="F2" s="9" t="s">
        <v>56</v>
      </c>
      <c r="G2" s="9" t="s">
        <v>57</v>
      </c>
      <c r="H2" s="9" t="s">
        <v>58</v>
      </c>
      <c r="I2" s="10" t="s">
        <v>59</v>
      </c>
      <c r="O2" s="208" t="s">
        <v>59</v>
      </c>
      <c r="P2" s="209"/>
    </row>
    <row r="3" spans="1:17" ht="6.75" customHeight="1">
      <c r="A3" s="1"/>
      <c r="B3" s="3"/>
      <c r="C3" s="3"/>
      <c r="D3" s="3"/>
      <c r="E3" s="3"/>
      <c r="F3" s="3"/>
      <c r="G3" s="3"/>
      <c r="H3" s="3"/>
      <c r="I3" s="8"/>
    </row>
    <row r="4" spans="1:17" ht="15" customHeight="1">
      <c r="A4" s="21" t="s">
        <v>69</v>
      </c>
      <c r="B4" s="3"/>
      <c r="C4" s="3"/>
      <c r="D4" s="3"/>
      <c r="E4" s="3"/>
      <c r="F4" s="3"/>
      <c r="G4" s="3"/>
      <c r="H4" s="3"/>
      <c r="I4" s="8"/>
      <c r="O4" s="1" t="s">
        <v>60</v>
      </c>
      <c r="P4" s="1" t="s">
        <v>61</v>
      </c>
      <c r="Q4" t="s">
        <v>62</v>
      </c>
    </row>
    <row r="5" spans="1:17" s="4" customFormat="1" ht="12.75" customHeight="1">
      <c r="A5" s="26" t="s">
        <v>65</v>
      </c>
      <c r="B5" s="30">
        <f>COUNTIF(PAN!AM9:AM388,"ASOK")</f>
        <v>99</v>
      </c>
      <c r="C5" s="11">
        <f>COUNTIF(PAN!$AP$9:$AP$388,"ASOK")</f>
        <v>117</v>
      </c>
      <c r="D5" s="11">
        <f>COUNTIF(PAN!$AS$9:$AS$388,"ASOK")</f>
        <v>96</v>
      </c>
      <c r="E5" s="11">
        <f>COUNTIF(PAN!$AV$9:$AV$388,"ASOK")</f>
        <v>106</v>
      </c>
      <c r="F5" s="11">
        <f>COUNTIF(PAN!$AY$9:$AY$388,"ASOK")</f>
        <v>123</v>
      </c>
      <c r="G5" s="11">
        <f>COUNTIF(PAN!$BB$9:$BB$388,"ASOK")</f>
        <v>53</v>
      </c>
      <c r="H5" s="11">
        <f>COUNTIF(PAN!$BE$9:$BE$20,"ASOK")</f>
        <v>0</v>
      </c>
      <c r="I5" s="12">
        <f>SUM(B5:H5)</f>
        <v>594</v>
      </c>
      <c r="N5" s="4" t="s">
        <v>23</v>
      </c>
      <c r="O5" s="25">
        <f>I5</f>
        <v>594</v>
      </c>
      <c r="P5" s="25">
        <f ca="1">I6</f>
        <v>0</v>
      </c>
      <c r="Q5" s="4">
        <f ca="1">I8</f>
        <v>0</v>
      </c>
    </row>
    <row r="6" spans="1:17" s="4" customFormat="1" ht="12.75" customHeight="1">
      <c r="A6" s="27" t="s">
        <v>66</v>
      </c>
      <c r="B6" s="31">
        <f ca="1">SUMIF(PAN!$AM$9:$AN$159,"ASOK",PAN!$AN$9:$AN$159)</f>
        <v>0</v>
      </c>
      <c r="C6" s="2">
        <f ca="1">SUMIF(PAN!$AP$9:$AQ$159,"ASOK",PAN!$AQ$9:$AQ$159)</f>
        <v>0</v>
      </c>
      <c r="D6" s="2">
        <f ca="1">SUMIF(PAN!$AS$9:$AT$159,"ASOK",PAN!$AT$9:$AT$159)</f>
        <v>0</v>
      </c>
      <c r="E6" s="2">
        <f ca="1">SUMIF(PAN!$AV$9:$AW$159,"ASOK",PAN!$AW$9:$AW$159)</f>
        <v>0</v>
      </c>
      <c r="F6" s="2">
        <f ca="1">SUMIF(PAN!$AY$9:$AZ$159,"ASOK",PAN!$AZ$9:$AZ$47)</f>
        <v>0</v>
      </c>
      <c r="G6" s="2">
        <f ca="1">SUMIF(PAN!$BB$9:$BC$20,"ASOK",PAN!$BC$9:$BC$20)</f>
        <v>0</v>
      </c>
      <c r="H6" s="2">
        <f ca="1">SUMIF(PAN!$BE$9:$BF$20,"ASOK",PAN!$BF$9:$BF$20)</f>
        <v>0</v>
      </c>
      <c r="I6" s="13">
        <f ca="1">SUM(B6:H6)</f>
        <v>0</v>
      </c>
      <c r="N6" s="4" t="s">
        <v>22</v>
      </c>
      <c r="O6" s="25">
        <f>I12</f>
        <v>0</v>
      </c>
      <c r="P6" s="25">
        <f ca="1">I13</f>
        <v>0</v>
      </c>
      <c r="Q6" s="4">
        <f ca="1">I15</f>
        <v>0</v>
      </c>
    </row>
    <row r="7" spans="1:17" s="4" customFormat="1" ht="12.75" customHeight="1">
      <c r="A7" s="28" t="s">
        <v>71</v>
      </c>
      <c r="B7" s="32">
        <f ca="1">IF(B5=0,"-",B6/B5)</f>
        <v>0</v>
      </c>
      <c r="C7" s="14">
        <f t="shared" ref="C7:I7" ca="1" si="0">IF(C5=0,"-",C6/C5)</f>
        <v>0</v>
      </c>
      <c r="D7" s="14">
        <f t="shared" ca="1" si="0"/>
        <v>0</v>
      </c>
      <c r="E7" s="14">
        <f t="shared" ca="1" si="0"/>
        <v>0</v>
      </c>
      <c r="F7" s="14">
        <f t="shared" ca="1" si="0"/>
        <v>0</v>
      </c>
      <c r="G7" s="14">
        <f t="shared" ca="1" si="0"/>
        <v>0</v>
      </c>
      <c r="H7" s="14" t="str">
        <f t="shared" si="0"/>
        <v>-</v>
      </c>
      <c r="I7" s="15">
        <f t="shared" ca="1" si="0"/>
        <v>0</v>
      </c>
      <c r="N7" s="4" t="s">
        <v>24</v>
      </c>
      <c r="O7" s="25">
        <f>I19</f>
        <v>0</v>
      </c>
      <c r="P7" s="25">
        <f ca="1">I20</f>
        <v>0</v>
      </c>
    </row>
    <row r="8" spans="1:17" s="4" customFormat="1" ht="12.75" customHeight="1">
      <c r="A8" s="27" t="s">
        <v>67</v>
      </c>
      <c r="B8" s="31">
        <f ca="1">SUMIF(PAN!$AM$9:$AO$159,"ASOK",PAN!$AO$9:$AO$159)</f>
        <v>0</v>
      </c>
      <c r="C8" s="2">
        <f ca="1">SUMIF(PAN!$AP$9:$AR$159,"ASOK",PAN!$AR$9:$AR$159)</f>
        <v>0</v>
      </c>
      <c r="D8" s="2">
        <f ca="1">SUMIF(PAN!$AS$9:$AU$159,"ASOK",PAN!$AU$9:$AU$159)</f>
        <v>0</v>
      </c>
      <c r="E8" s="2">
        <f ca="1">SUMIF(PAN!$AV$9:$AX$159,"ASOK",PAN!$AX$9:$AX$159)</f>
        <v>0</v>
      </c>
      <c r="F8" s="2">
        <f ca="1">SUMIF(PAN!$AY$9:$BA$159,"ASOK",PAN!$BA$9:$BA$159)</f>
        <v>0</v>
      </c>
      <c r="G8" s="2">
        <f ca="1">SUMIF(PAN!$BB$9:$BD$20,"ASOK",PAN!$BD$9:$BD$20)</f>
        <v>0</v>
      </c>
      <c r="H8" s="2">
        <f ca="1">SUMIF(PAN!$BE$9:$BG$20,"ASOK",PAN!$BG$9:$BG$20)</f>
        <v>0</v>
      </c>
      <c r="I8" s="13">
        <f ca="1">SUM(B8:H8)</f>
        <v>0</v>
      </c>
      <c r="N8" s="4" t="s">
        <v>70</v>
      </c>
      <c r="O8" s="25">
        <f>I24</f>
        <v>0</v>
      </c>
      <c r="P8" s="25">
        <f ca="1">I25</f>
        <v>0</v>
      </c>
    </row>
    <row r="9" spans="1:17" s="4" customFormat="1" ht="12.75" customHeight="1">
      <c r="A9" s="29" t="s">
        <v>73</v>
      </c>
      <c r="B9" s="33" t="str">
        <f ca="1">IF(B6=0,"-",B8/B6)</f>
        <v>-</v>
      </c>
      <c r="C9" s="16" t="str">
        <f t="shared" ref="C9:I9" ca="1" si="1">IF(C6=0,"-",C8/C6)</f>
        <v>-</v>
      </c>
      <c r="D9" s="16" t="str">
        <f t="shared" ca="1" si="1"/>
        <v>-</v>
      </c>
      <c r="E9" s="16" t="str">
        <f t="shared" ca="1" si="1"/>
        <v>-</v>
      </c>
      <c r="F9" s="16" t="str">
        <f t="shared" ca="1" si="1"/>
        <v>-</v>
      </c>
      <c r="G9" s="16" t="str">
        <f t="shared" ca="1" si="1"/>
        <v>-</v>
      </c>
      <c r="H9" s="16" t="str">
        <f t="shared" ca="1" si="1"/>
        <v>-</v>
      </c>
      <c r="I9" s="17" t="str">
        <f t="shared" ca="1" si="1"/>
        <v>-</v>
      </c>
      <c r="N9" s="4" t="s">
        <v>77</v>
      </c>
      <c r="O9" s="25">
        <f>I29</f>
        <v>0</v>
      </c>
      <c r="P9" s="25">
        <f ca="1">I30</f>
        <v>0</v>
      </c>
    </row>
    <row r="10" spans="1:17" s="4" customFormat="1" ht="6" customHeight="1">
      <c r="A10" s="6"/>
      <c r="B10" s="5"/>
      <c r="C10" s="5"/>
      <c r="D10" s="5"/>
      <c r="E10" s="5"/>
      <c r="F10" s="5"/>
      <c r="G10" s="5"/>
      <c r="H10" s="5"/>
      <c r="I10" s="5"/>
    </row>
    <row r="11" spans="1:17" s="4" customFormat="1" ht="15" customHeight="1">
      <c r="A11" s="24" t="s">
        <v>68</v>
      </c>
      <c r="B11" s="5"/>
      <c r="C11" s="5"/>
      <c r="D11" s="5"/>
      <c r="E11" s="5"/>
      <c r="F11" s="5"/>
      <c r="G11" s="5"/>
      <c r="H11" s="5"/>
      <c r="I11" s="5"/>
    </row>
    <row r="12" spans="1:17" s="4" customFormat="1" ht="12.75" customHeight="1">
      <c r="A12" s="34" t="s">
        <v>65</v>
      </c>
      <c r="B12" s="30">
        <f>COUNTIF(PAN!$AM$9:$AM$388,"AEOK")</f>
        <v>0</v>
      </c>
      <c r="C12" s="11">
        <f>COUNTIF(PAN!$AP$9:$AP$388,"AEOK")</f>
        <v>0</v>
      </c>
      <c r="D12" s="11">
        <f>COUNTIF(PAN!$AS$9:$AS$388,"AEOK")</f>
        <v>0</v>
      </c>
      <c r="E12" s="11">
        <f>COUNTIF(PAN!$AV$9:$AV$388,"AEOK")</f>
        <v>0</v>
      </c>
      <c r="F12" s="11">
        <f>COUNTIF(PAN!$AY$9:$AY$388,"AEOK")</f>
        <v>0</v>
      </c>
      <c r="G12" s="11">
        <f>COUNTIF(PAN!$BB$9:$BB$388,"AEOK")</f>
        <v>0</v>
      </c>
      <c r="H12" s="11">
        <f>COUNTIF(PAN!$BE$9:$BE$20,"AEOK")</f>
        <v>0</v>
      </c>
      <c r="I12" s="12">
        <f>SUM(B12:H12)</f>
        <v>0</v>
      </c>
    </row>
    <row r="13" spans="1:17" s="4" customFormat="1" ht="12.75" customHeight="1">
      <c r="A13" s="35" t="s">
        <v>66</v>
      </c>
      <c r="B13" s="31">
        <f ca="1">SUMIF(PAN!$AM$9:$AN$159,"AEOK",PAN!$AN$9:$AN$159)</f>
        <v>0</v>
      </c>
      <c r="C13" s="2">
        <f ca="1">SUMIF(PAN!$AP$9:$AQ$159,"AEOK",PAN!$AQ$9:$AQ$159)</f>
        <v>0</v>
      </c>
      <c r="D13" s="2">
        <f ca="1">SUMIF(PAN!$AS$9:$AT$159,"AEOK",PAN!$AT$9:$AT$159)</f>
        <v>0</v>
      </c>
      <c r="E13" s="2">
        <f ca="1">SUMIF(PAN!$AV$9:$AW$159,"AEOK",PAN!$AW$9:$AW$159)</f>
        <v>0</v>
      </c>
      <c r="F13" s="2">
        <f ca="1">SUMIF(PAN!$AY$9:$AZ$159,"AEOK",PAN!$AZ$9:$AZ$159)</f>
        <v>0</v>
      </c>
      <c r="G13" s="2">
        <f ca="1">SUMIF(PAN!$BB$9:$BC$20,"AEOK",PAN!$BC$9:$BC$20)</f>
        <v>0</v>
      </c>
      <c r="H13" s="2">
        <f ca="1">SUMIF(PAN!$BE$9:$BF$20,"AEOK",PAN!$BF$9:$BF$20)</f>
        <v>0</v>
      </c>
      <c r="I13" s="13">
        <f ca="1">SUM(B13:H13)</f>
        <v>0</v>
      </c>
    </row>
    <row r="14" spans="1:17" s="4" customFormat="1" ht="12.75" customHeight="1">
      <c r="A14" s="36" t="s">
        <v>72</v>
      </c>
      <c r="B14" s="32" t="str">
        <f>IF(B12=0,"-",B13/B12)</f>
        <v>-</v>
      </c>
      <c r="C14" s="14" t="str">
        <f t="shared" ref="C14:I14" si="2">IF(C12=0,"-",C13/C12)</f>
        <v>-</v>
      </c>
      <c r="D14" s="14" t="str">
        <f t="shared" si="2"/>
        <v>-</v>
      </c>
      <c r="E14" s="14" t="str">
        <f t="shared" si="2"/>
        <v>-</v>
      </c>
      <c r="F14" s="14" t="str">
        <f t="shared" si="2"/>
        <v>-</v>
      </c>
      <c r="G14" s="14" t="str">
        <f t="shared" si="2"/>
        <v>-</v>
      </c>
      <c r="H14" s="14" t="str">
        <f t="shared" si="2"/>
        <v>-</v>
      </c>
      <c r="I14" s="15" t="str">
        <f t="shared" si="2"/>
        <v>-</v>
      </c>
    </row>
    <row r="15" spans="1:17" s="4" customFormat="1" ht="12.75" customHeight="1">
      <c r="A15" s="35" t="s">
        <v>67</v>
      </c>
      <c r="B15" s="31">
        <f ca="1">SUMIF(PAN!$AM$9:$AO$339,"AEOK",PAN!$AO$9:$AO$159)</f>
        <v>0</v>
      </c>
      <c r="C15" s="2">
        <f ca="1">SUMIF(PAN!$AP$9:$AR$339,"AEOK",PAN!$AR$9:$AR$159)</f>
        <v>0</v>
      </c>
      <c r="D15" s="2">
        <f ca="1">SUMIF(PAN!$AS$9:$AU$339,"AEOK",PAN!$AU$9:$AU$20)</f>
        <v>0</v>
      </c>
      <c r="E15" s="2">
        <f ca="1">SUMIF(PAN!$AV$9:$AX$339,"AEOK",PAN!$AX$9:$AX$20)</f>
        <v>0</v>
      </c>
      <c r="F15" s="2">
        <f ca="1">SUMIF(PAN!$AY$9:$BA$339,"AEOK",PAN!$BA$9:$BA$20)</f>
        <v>0</v>
      </c>
      <c r="G15" s="2">
        <f ca="1">SUMIF(PAN!$BB$9:$BD$20,"AEOK",PAN!$BD$9:$BD$20)</f>
        <v>0</v>
      </c>
      <c r="H15" s="2">
        <f ca="1">SUMIF(PAN!$BE$9:$BG$20,"AEOK",PAN!$BG$9:$BG$20)</f>
        <v>0</v>
      </c>
      <c r="I15" s="13">
        <f ca="1">SUM(B15:H15)</f>
        <v>0</v>
      </c>
    </row>
    <row r="16" spans="1:17" s="4" customFormat="1" ht="12.75" customHeight="1">
      <c r="A16" s="37" t="s">
        <v>74</v>
      </c>
      <c r="B16" s="33" t="str">
        <f ca="1">IF(B13=0,"-",B15/B13)</f>
        <v>-</v>
      </c>
      <c r="C16" s="16" t="str">
        <f t="shared" ref="C16:I16" ca="1" si="3">IF(C13=0,"-",C15/C13)</f>
        <v>-</v>
      </c>
      <c r="D16" s="16" t="str">
        <f t="shared" ca="1" si="3"/>
        <v>-</v>
      </c>
      <c r="E16" s="16" t="str">
        <f t="shared" ca="1" si="3"/>
        <v>-</v>
      </c>
      <c r="F16" s="16" t="str">
        <f t="shared" ca="1" si="3"/>
        <v>-</v>
      </c>
      <c r="G16" s="16" t="str">
        <f t="shared" ca="1" si="3"/>
        <v>-</v>
      </c>
      <c r="H16" s="16" t="str">
        <f t="shared" ca="1" si="3"/>
        <v>-</v>
      </c>
      <c r="I16" s="17" t="str">
        <f t="shared" ca="1" si="3"/>
        <v>-</v>
      </c>
    </row>
    <row r="17" spans="1:9" s="4" customFormat="1" ht="3.75" customHeight="1">
      <c r="A17" s="7"/>
      <c r="B17" s="5"/>
      <c r="C17" s="5"/>
      <c r="D17" s="5"/>
      <c r="E17" s="5"/>
      <c r="F17" s="5"/>
      <c r="G17" s="5"/>
      <c r="H17" s="5"/>
      <c r="I17" s="5"/>
    </row>
    <row r="18" spans="1:9" s="4" customFormat="1" ht="15" customHeight="1">
      <c r="A18" s="22" t="s">
        <v>24</v>
      </c>
      <c r="B18" s="5"/>
      <c r="C18" s="5"/>
      <c r="D18" s="5"/>
      <c r="E18" s="5"/>
      <c r="F18" s="5"/>
      <c r="G18" s="5"/>
      <c r="H18" s="5"/>
      <c r="I18" s="5"/>
    </row>
    <row r="19" spans="1:9" s="4" customFormat="1" ht="12.75" customHeight="1">
      <c r="A19" s="38" t="s">
        <v>65</v>
      </c>
      <c r="B19" s="30">
        <f>COUNTIF(PAN!$AM$9:$AM$388,"FAXOK")</f>
        <v>0</v>
      </c>
      <c r="C19" s="30">
        <f>COUNTIF(PAN!$AP$9:$AP$388,"FAXOK")</f>
        <v>0</v>
      </c>
      <c r="D19" s="11">
        <f>COUNTIF(PAN!$AS$9:$AS$388,"FAXOK")</f>
        <v>0</v>
      </c>
      <c r="E19" s="11">
        <f>COUNTIF(PAN!$AV$9:$AV$388,"FAXOK")</f>
        <v>0</v>
      </c>
      <c r="F19" s="11">
        <f>COUNTIF(PAN!$AY$9:$AY$388,"FAXOK")</f>
        <v>0</v>
      </c>
      <c r="G19" s="11">
        <f>COUNTIF(PAN!$BB$9:$BB$388,"FAXOK")</f>
        <v>0</v>
      </c>
      <c r="H19" s="11">
        <f>COUNTIF(PAN!$BE$9:$BE$20,"FAXOK")</f>
        <v>0</v>
      </c>
      <c r="I19" s="12">
        <f>SUM(B19:H19)</f>
        <v>0</v>
      </c>
    </row>
    <row r="20" spans="1:9" s="4" customFormat="1" ht="12.75" customHeight="1">
      <c r="A20" s="39" t="s">
        <v>66</v>
      </c>
      <c r="B20" s="31">
        <f ca="1">SUMIF(PAN!$AM$9:$AN$159,"FAXOK",PAN!$AN$9:$AN$159)</f>
        <v>0</v>
      </c>
      <c r="C20" s="2">
        <f ca="1">SUMIF(PAN!$AP$9:$AQ$159,"FAXOK",PAN!$AQ$9:$AQ$159)</f>
        <v>0</v>
      </c>
      <c r="D20" s="2">
        <f ca="1">SUMIF(PAN!$AS$9:$AT$159,"FAXOK",PAN!$AT$9:$AT$159)</f>
        <v>0</v>
      </c>
      <c r="E20" s="2">
        <f ca="1">SUMIF(PAN!$AV$9:$AW$159,"FAXOK",PAN!$AW$9:$AW$159)</f>
        <v>0</v>
      </c>
      <c r="F20" s="2">
        <f ca="1">SUMIF(PAN!$AY$9:$AZ$159,"FAXOK",PAN!$AZ$9:$AZ$159)</f>
        <v>0</v>
      </c>
      <c r="G20" s="2">
        <f ca="1">SUMIF(PAN!$BB$9:$BC$20,"FAXOK",PAN!$BC$9:$BC$20)</f>
        <v>0</v>
      </c>
      <c r="H20" s="2">
        <f ca="1">SUMIF(PAN!$BE$9:$BF$20,"FAXOK",PAN!$BF$9:$BF$20)</f>
        <v>0</v>
      </c>
      <c r="I20" s="13">
        <f ca="1">SUM(B20:H20)</f>
        <v>0</v>
      </c>
    </row>
    <row r="21" spans="1:9" s="4" customFormat="1" ht="12.75" customHeight="1">
      <c r="A21" s="40" t="s">
        <v>75</v>
      </c>
      <c r="B21" s="33" t="str">
        <f>IF(B19=0,"-",B20/B19)</f>
        <v>-</v>
      </c>
      <c r="C21" s="16" t="str">
        <f t="shared" ref="C21:I21" si="4">IF(C19=0,"-",C20/C19)</f>
        <v>-</v>
      </c>
      <c r="D21" s="16" t="str">
        <f t="shared" si="4"/>
        <v>-</v>
      </c>
      <c r="E21" s="16" t="str">
        <f t="shared" si="4"/>
        <v>-</v>
      </c>
      <c r="F21" s="16" t="str">
        <f t="shared" si="4"/>
        <v>-</v>
      </c>
      <c r="G21" s="16" t="str">
        <f t="shared" si="4"/>
        <v>-</v>
      </c>
      <c r="H21" s="16" t="str">
        <f t="shared" si="4"/>
        <v>-</v>
      </c>
      <c r="I21" s="17" t="str">
        <f t="shared" si="4"/>
        <v>-</v>
      </c>
    </row>
    <row r="22" spans="1:9" s="4" customFormat="1" ht="4.5" customHeight="1">
      <c r="A22" s="7"/>
      <c r="B22" s="5"/>
      <c r="C22" s="5"/>
      <c r="D22" s="5"/>
      <c r="E22" s="5"/>
      <c r="F22" s="5"/>
      <c r="G22" s="5"/>
      <c r="H22" s="5"/>
      <c r="I22" s="5"/>
    </row>
    <row r="23" spans="1:9" s="4" customFormat="1" ht="15" customHeight="1">
      <c r="A23" s="22" t="s">
        <v>70</v>
      </c>
      <c r="B23" s="5"/>
      <c r="C23" s="5"/>
      <c r="D23" s="5"/>
      <c r="E23" s="5"/>
      <c r="F23" s="5"/>
      <c r="G23" s="5"/>
      <c r="H23" s="5"/>
      <c r="I23" s="5"/>
    </row>
    <row r="24" spans="1:9" s="4" customFormat="1" ht="12.75" customHeight="1">
      <c r="A24" s="38" t="s">
        <v>65</v>
      </c>
      <c r="B24" s="30">
        <f>COUNTIF(PAN!$AM$9:$AM$388,"mailOK")</f>
        <v>0</v>
      </c>
      <c r="C24" s="11">
        <f>COUNTIF(PAN!$AP$9:$AP$388,"mailOK")</f>
        <v>0</v>
      </c>
      <c r="D24" s="11">
        <f>COUNTIF(PAN!$AS$9:$AS$388,"mailOK")</f>
        <v>0</v>
      </c>
      <c r="E24" s="11">
        <f>COUNTIF(PAN!$AV$9:$AV$388,"mailOK")</f>
        <v>0</v>
      </c>
      <c r="F24" s="11">
        <f>COUNTIF(PAN!$AY$9:$AY$388,"mailOK")</f>
        <v>0</v>
      </c>
      <c r="G24" s="11">
        <f>COUNTIF(PAN!$BB$9:$BB$388,"mailOK")</f>
        <v>0</v>
      </c>
      <c r="H24" s="11">
        <f>COUNTIF(PAN!$BE$9:$BE$20,"mailOK")</f>
        <v>0</v>
      </c>
      <c r="I24" s="12">
        <f>SUM(B24:H24)</f>
        <v>0</v>
      </c>
    </row>
    <row r="25" spans="1:9" s="4" customFormat="1" ht="12.75" customHeight="1">
      <c r="A25" s="39" t="s">
        <v>66</v>
      </c>
      <c r="B25" s="31">
        <f ca="1">SUMIF(PAN!$AM$9:$AN$159,"mailOK",PAN!$AN$9:$AN$159)</f>
        <v>0</v>
      </c>
      <c r="C25" s="2">
        <f ca="1">SUMIF(PAN!$AP$9:$AQ$159,"mailOK",PAN!$AQ$9:$AQ$159)</f>
        <v>0</v>
      </c>
      <c r="D25" s="2">
        <f ca="1">SUMIF(PAN!$AS$9:$AT$159,"mailOK",PAN!$AT$9:$AT$159)</f>
        <v>0</v>
      </c>
      <c r="E25" s="2">
        <f ca="1">SUMIF(PAN!$AV$9:$AW$159,"mailOK",PAN!$AW$9:$AW$159)</f>
        <v>0</v>
      </c>
      <c r="F25" s="2">
        <f ca="1">SUMIF(PAN!$AY$9:$AZ$159,"mailOK",PAN!$AZ$9:$AZ$159)</f>
        <v>0</v>
      </c>
      <c r="G25" s="2">
        <f ca="1">SUMIF(PAN!$BB$9:$BC$20,"mailOK",PAN!$BC$9:$BC$20)</f>
        <v>0</v>
      </c>
      <c r="H25" s="2">
        <f ca="1">SUMIF(PAN!$BE$9:$BF$20,"mailOK",PAN!$BF$9:$BF$20)</f>
        <v>0</v>
      </c>
      <c r="I25" s="13">
        <f ca="1">SUM(B25:H25)</f>
        <v>0</v>
      </c>
    </row>
    <row r="26" spans="1:9" s="4" customFormat="1" ht="12.75" customHeight="1">
      <c r="A26" s="40" t="s">
        <v>76</v>
      </c>
      <c r="B26" s="33" t="str">
        <f>IF(B24=0,"-",B25/B24)</f>
        <v>-</v>
      </c>
      <c r="C26" s="16" t="str">
        <f t="shared" ref="C26:I26" si="5">IF(C24=0,"-",C25/C24)</f>
        <v>-</v>
      </c>
      <c r="D26" s="16" t="str">
        <f t="shared" si="5"/>
        <v>-</v>
      </c>
      <c r="E26" s="16" t="str">
        <f t="shared" si="5"/>
        <v>-</v>
      </c>
      <c r="F26" s="16" t="str">
        <f t="shared" si="5"/>
        <v>-</v>
      </c>
      <c r="G26" s="16" t="str">
        <f t="shared" si="5"/>
        <v>-</v>
      </c>
      <c r="H26" s="16" t="str">
        <f t="shared" si="5"/>
        <v>-</v>
      </c>
      <c r="I26" s="17" t="str">
        <f t="shared" si="5"/>
        <v>-</v>
      </c>
    </row>
    <row r="27" spans="1:9" s="4" customFormat="1" ht="4.5" customHeight="1">
      <c r="A27" s="7"/>
      <c r="B27" s="5"/>
      <c r="C27" s="5"/>
      <c r="D27" s="5"/>
      <c r="E27" s="5"/>
      <c r="F27" s="5"/>
      <c r="G27" s="5"/>
      <c r="H27" s="5"/>
      <c r="I27" s="5"/>
    </row>
    <row r="28" spans="1:9" s="4" customFormat="1" ht="15" customHeight="1">
      <c r="A28" s="22" t="s">
        <v>77</v>
      </c>
      <c r="B28" s="5"/>
      <c r="C28" s="5"/>
      <c r="D28" s="5"/>
      <c r="E28" s="5"/>
      <c r="F28" s="5"/>
      <c r="G28" s="5"/>
      <c r="H28" s="5"/>
      <c r="I28" s="5"/>
    </row>
    <row r="29" spans="1:9" s="4" customFormat="1" ht="12.75" customHeight="1">
      <c r="A29" s="38" t="s">
        <v>65</v>
      </c>
      <c r="B29" s="30">
        <f>COUNTIF(PAN!$AM$9:$AM$388,"répOK")</f>
        <v>0</v>
      </c>
      <c r="C29" s="11">
        <f>COUNTIF(PAN!$AP$9:$AP$388,"répOK")</f>
        <v>0</v>
      </c>
      <c r="D29" s="11">
        <f>COUNTIF(PAN!$AS$9:$AS$388,"répOK")</f>
        <v>0</v>
      </c>
      <c r="E29" s="11">
        <f>COUNTIF(PAN!$AV$9:$AV$388,"répOK")</f>
        <v>0</v>
      </c>
      <c r="F29" s="11">
        <f>COUNTIF(PAN!$AY$9:$AY$388,"répOK")</f>
        <v>0</v>
      </c>
      <c r="G29" s="11">
        <f>COUNTIF(PAN!$BB$9:$BB$388,"répOK")</f>
        <v>0</v>
      </c>
      <c r="H29" s="11">
        <f>COUNTIF(PAN!$BE$9:$BE$20,"répOK")</f>
        <v>0</v>
      </c>
      <c r="I29" s="12">
        <f>SUM(B29:H29)</f>
        <v>0</v>
      </c>
    </row>
    <row r="30" spans="1:9" ht="12.75" customHeight="1">
      <c r="A30" s="39" t="s">
        <v>66</v>
      </c>
      <c r="B30" s="31">
        <f ca="1">SUMIF(PAN!$AM$9:$AN$172,"répOK",PAN!$AN$9:$AN$172)</f>
        <v>0</v>
      </c>
      <c r="C30" s="2">
        <f ca="1">SUMIF(PAN!$AP$9:$AQ$20,"répOK",PAN!$AQ$9:$AQ$20)</f>
        <v>0</v>
      </c>
      <c r="D30" s="2">
        <f ca="1">SUMIF(PAN!$AS$9:$AT$20,"répOK",PAN!$AT$9:$AT$20)</f>
        <v>0</v>
      </c>
      <c r="E30" s="2">
        <f ca="1">SUMIF(PAN!$AV$9:$AW$20,"répOK",PAN!$AW$9:$AW$20)</f>
        <v>0</v>
      </c>
      <c r="F30" s="2">
        <f ca="1">SUMIF(PAN!$AY$9:$AZ$20,"répOK",PAN!$AZ$9:$AZ$20)</f>
        <v>0</v>
      </c>
      <c r="G30" s="2">
        <f ca="1">SUMIF(PAN!$BB$9:$BC$20,"répOK",PAN!$BC$9:$BC$20)</f>
        <v>0</v>
      </c>
      <c r="H30" s="2">
        <f ca="1">SUMIF(PAN!$BE$9:$BF$20,"répOK",PAN!$BF$9:$BF$20)</f>
        <v>0</v>
      </c>
      <c r="I30" s="13">
        <f ca="1">SUM(B30:H30)</f>
        <v>0</v>
      </c>
    </row>
    <row r="31" spans="1:9" ht="12.75" customHeight="1">
      <c r="A31" s="40" t="s">
        <v>80</v>
      </c>
      <c r="B31" s="33" t="str">
        <f>IF(B29=0,"-",B30/B29)</f>
        <v>-</v>
      </c>
      <c r="C31" s="16" t="str">
        <f t="shared" ref="C31:I31" si="6">IF(C29=0,"-",C30/C29)</f>
        <v>-</v>
      </c>
      <c r="D31" s="16" t="str">
        <f t="shared" si="6"/>
        <v>-</v>
      </c>
      <c r="E31" s="16" t="str">
        <f t="shared" si="6"/>
        <v>-</v>
      </c>
      <c r="F31" s="16" t="str">
        <f t="shared" si="6"/>
        <v>-</v>
      </c>
      <c r="G31" s="16" t="str">
        <f t="shared" si="6"/>
        <v>-</v>
      </c>
      <c r="H31" s="16" t="str">
        <f t="shared" si="6"/>
        <v>-</v>
      </c>
      <c r="I31" s="17" t="str">
        <f t="shared" si="6"/>
        <v>-</v>
      </c>
    </row>
    <row r="32" spans="1:9" ht="6.75" customHeight="1"/>
    <row r="33" spans="1:9" ht="15" customHeight="1">
      <c r="A33" s="203" t="s">
        <v>111</v>
      </c>
      <c r="B33" s="5"/>
      <c r="C33" s="5"/>
      <c r="D33" s="5"/>
      <c r="E33" s="5"/>
      <c r="F33" s="5"/>
      <c r="G33" s="5"/>
      <c r="H33" s="5"/>
      <c r="I33" s="5"/>
    </row>
    <row r="34" spans="1:9" ht="12.75" customHeight="1">
      <c r="A34" s="204" t="s">
        <v>65</v>
      </c>
      <c r="B34" s="30">
        <f>COUNTIF(PAN!$AM$9:$AM$388,"répOK")</f>
        <v>0</v>
      </c>
      <c r="C34" s="11">
        <f>COUNTIF(PAN!$AP$9:$AP$388,"répOK")</f>
        <v>0</v>
      </c>
      <c r="D34" s="11">
        <f>COUNTIF(PAN!$AS$9:$AS$388,"répOK")</f>
        <v>0</v>
      </c>
      <c r="E34" s="11">
        <f>COUNTIF(PAN!$AV$9:$AV$388,"répOK")</f>
        <v>0</v>
      </c>
      <c r="F34" s="11">
        <f>COUNTIF(PAN!$AY$9:$AY$388,"répOK")</f>
        <v>0</v>
      </c>
      <c r="G34" s="11">
        <f>COUNTIF(PAN!$BB$9:$BB$388,"répOK")</f>
        <v>0</v>
      </c>
      <c r="H34" s="11">
        <f>COUNTIF(PAN!$BE$9:$BE$20,"répOK")</f>
        <v>0</v>
      </c>
      <c r="I34" s="12">
        <f>SUM(B34:H34)</f>
        <v>0</v>
      </c>
    </row>
    <row r="35" spans="1:9" ht="12.75" customHeight="1">
      <c r="A35" s="205" t="s">
        <v>66</v>
      </c>
      <c r="B35" s="31">
        <f ca="1">SUMIF(PAN!$AM$9:$AN$172,"répOK",PAN!$AN$9:$AN$172)</f>
        <v>0</v>
      </c>
      <c r="C35" s="2">
        <f ca="1">SUMIF(PAN!$AP$9:$AQ$20,"répOK",PAN!$AQ$9:$AQ$20)</f>
        <v>0</v>
      </c>
      <c r="D35" s="2">
        <f ca="1">SUMIF(PAN!$AS$9:$AT$20,"répOK",PAN!$AT$9:$AT$20)</f>
        <v>0</v>
      </c>
      <c r="E35" s="2">
        <f ca="1">SUMIF(PAN!$AV$9:$AW$20,"répOK",PAN!$AW$9:$AW$20)</f>
        <v>0</v>
      </c>
      <c r="F35" s="2">
        <f ca="1">SUMIF(PAN!$AY$9:$AZ$20,"répOK",PAN!$AZ$9:$AZ$20)</f>
        <v>0</v>
      </c>
      <c r="G35" s="2">
        <f ca="1">SUMIF(PAN!$BB$9:$BC$20,"répOK",PAN!$BC$9:$BC$20)</f>
        <v>0</v>
      </c>
      <c r="H35" s="2">
        <f ca="1">SUMIF(PAN!$BE$9:$BF$20,"répOK",PAN!$BF$9:$BF$20)</f>
        <v>0</v>
      </c>
      <c r="I35" s="13">
        <f ca="1">SUM(B35:H35)</f>
        <v>0</v>
      </c>
    </row>
    <row r="36" spans="1:9" ht="12.75" customHeight="1">
      <c r="A36" s="206" t="s">
        <v>112</v>
      </c>
      <c r="B36" s="33" t="str">
        <f>IF(B34=0,"-",B35/B34)</f>
        <v>-</v>
      </c>
      <c r="C36" s="16" t="str">
        <f t="shared" ref="C36:I36" si="7">IF(C34=0,"-",C35/C34)</f>
        <v>-</v>
      </c>
      <c r="D36" s="16" t="str">
        <f t="shared" si="7"/>
        <v>-</v>
      </c>
      <c r="E36" s="16" t="str">
        <f t="shared" si="7"/>
        <v>-</v>
      </c>
      <c r="F36" s="16" t="str">
        <f t="shared" si="7"/>
        <v>-</v>
      </c>
      <c r="G36" s="16" t="str">
        <f t="shared" si="7"/>
        <v>-</v>
      </c>
      <c r="H36" s="16" t="str">
        <f t="shared" si="7"/>
        <v>-</v>
      </c>
      <c r="I36" s="17" t="str">
        <f t="shared" si="7"/>
        <v>-</v>
      </c>
    </row>
    <row r="37" spans="1:9">
      <c r="A37" s="23" t="s">
        <v>79</v>
      </c>
    </row>
    <row r="38" spans="1:9">
      <c r="A38" s="41" t="s">
        <v>65</v>
      </c>
      <c r="B38" s="44">
        <f>B5+B12+B19+B24+B29</f>
        <v>99</v>
      </c>
      <c r="C38" s="18">
        <f t="shared" ref="C38:I38" si="8">C5+C12+C19+C24+C29</f>
        <v>117</v>
      </c>
      <c r="D38" s="18">
        <f t="shared" si="8"/>
        <v>96</v>
      </c>
      <c r="E38" s="18">
        <f t="shared" si="8"/>
        <v>106</v>
      </c>
      <c r="F38" s="18">
        <f t="shared" si="8"/>
        <v>123</v>
      </c>
      <c r="G38" s="18">
        <f t="shared" si="8"/>
        <v>53</v>
      </c>
      <c r="H38" s="18">
        <f t="shared" si="8"/>
        <v>0</v>
      </c>
      <c r="I38" s="19">
        <f t="shared" si="8"/>
        <v>594</v>
      </c>
    </row>
    <row r="39" spans="1:9">
      <c r="A39" s="42" t="s">
        <v>66</v>
      </c>
      <c r="B39" s="31">
        <f ca="1">B6+B13+B20+B25+B30</f>
        <v>0</v>
      </c>
      <c r="C39" s="2">
        <f t="shared" ref="C39:I39" ca="1" si="9">C6+C13+C20+C25+C30</f>
        <v>0</v>
      </c>
      <c r="D39" s="2">
        <f t="shared" ca="1" si="9"/>
        <v>0</v>
      </c>
      <c r="E39" s="2">
        <f t="shared" ca="1" si="9"/>
        <v>0</v>
      </c>
      <c r="F39" s="2">
        <f t="shared" ca="1" si="9"/>
        <v>0</v>
      </c>
      <c r="G39" s="2">
        <f t="shared" ca="1" si="9"/>
        <v>0</v>
      </c>
      <c r="H39" s="2">
        <f t="shared" ca="1" si="9"/>
        <v>0</v>
      </c>
      <c r="I39" s="20">
        <f t="shared" ca="1" si="9"/>
        <v>0</v>
      </c>
    </row>
    <row r="40" spans="1:9">
      <c r="A40" s="43" t="s">
        <v>78</v>
      </c>
      <c r="B40" s="33">
        <f ca="1">IF(B38=0,"-",B39/B38)</f>
        <v>0</v>
      </c>
      <c r="C40" s="16">
        <f t="shared" ref="C40:I40" ca="1" si="10">IF(C38=0,"-",C39/C38)</f>
        <v>0</v>
      </c>
      <c r="D40" s="16">
        <f t="shared" ca="1" si="10"/>
        <v>0</v>
      </c>
      <c r="E40" s="16">
        <f t="shared" ca="1" si="10"/>
        <v>0</v>
      </c>
      <c r="F40" s="16">
        <f t="shared" ca="1" si="10"/>
        <v>0</v>
      </c>
      <c r="G40" s="16">
        <f t="shared" ca="1" si="10"/>
        <v>0</v>
      </c>
      <c r="H40" s="16" t="str">
        <f t="shared" si="10"/>
        <v>-</v>
      </c>
      <c r="I40" s="17">
        <f t="shared" ca="1" si="10"/>
        <v>0</v>
      </c>
    </row>
  </sheetData>
  <mergeCells count="1">
    <mergeCell ref="O2:P2"/>
  </mergeCells>
  <phoneticPr fontId="1" type="noConversion"/>
  <conditionalFormatting sqref="H17:H18">
    <cfRule type="cellIs" dxfId="0" priority="1" stopIfTrue="1" operator="equal">
      <formula>#DIV/0!</formula>
    </cfRule>
  </conditionalFormatting>
  <printOptions horizontalCentered="1"/>
  <pageMargins left="0.78740157480314965" right="0.78740157480314965" top="0.59055118110236227" bottom="0.39370078740157483" header="0.27559055118110237" footer="0.23622047244094491"/>
  <pageSetup paperSize="9" scale="56" orientation="landscape" r:id="rId1"/>
  <headerFooter alignWithMargins="0">
    <oddHeader>&amp;L&amp;D&amp;C&amp;A, &amp;F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sqref="A1:A9"/>
    </sheetView>
  </sheetViews>
  <sheetFormatPr baseColWidth="10" defaultRowHeight="12.75"/>
  <cols>
    <col min="1" max="1" width="19.85546875" bestFit="1" customWidth="1"/>
  </cols>
  <sheetData>
    <row r="1" spans="1:1">
      <c r="A1" s="107" t="s">
        <v>89</v>
      </c>
    </row>
    <row r="2" spans="1:1">
      <c r="A2" s="108" t="s">
        <v>90</v>
      </c>
    </row>
    <row r="3" spans="1:1">
      <c r="A3" s="108" t="s">
        <v>91</v>
      </c>
    </row>
    <row r="4" spans="1:1">
      <c r="A4" s="108" t="s">
        <v>92</v>
      </c>
    </row>
    <row r="5" spans="1:1">
      <c r="A5" s="108" t="s">
        <v>93</v>
      </c>
    </row>
    <row r="6" spans="1:1">
      <c r="A6" s="108" t="s">
        <v>94</v>
      </c>
    </row>
    <row r="7" spans="1:1">
      <c r="A7" s="108" t="s">
        <v>95</v>
      </c>
    </row>
    <row r="8" spans="1:1">
      <c r="A8" s="108" t="s">
        <v>96</v>
      </c>
    </row>
    <row r="9" spans="1:1">
      <c r="A9" s="108" t="s">
        <v>97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2:G9"/>
  <sheetViews>
    <sheetView workbookViewId="0">
      <selection activeCell="D10" sqref="D10"/>
    </sheetView>
  </sheetViews>
  <sheetFormatPr baseColWidth="10" defaultRowHeight="12.75"/>
  <cols>
    <col min="2" max="2" width="13.85546875" customWidth="1"/>
    <col min="3" max="3" width="14" customWidth="1"/>
  </cols>
  <sheetData>
    <row r="2" spans="1:7">
      <c r="A2" t="s">
        <v>9</v>
      </c>
      <c r="B2" t="s">
        <v>23</v>
      </c>
      <c r="C2" t="s">
        <v>12</v>
      </c>
      <c r="D2" t="s">
        <v>33</v>
      </c>
      <c r="E2" t="s">
        <v>15</v>
      </c>
      <c r="F2" t="s">
        <v>26</v>
      </c>
      <c r="G2" t="s">
        <v>19</v>
      </c>
    </row>
    <row r="3" spans="1:7">
      <c r="A3" t="s">
        <v>10</v>
      </c>
      <c r="B3" t="s">
        <v>22</v>
      </c>
      <c r="C3" t="s">
        <v>13</v>
      </c>
      <c r="D3" t="s">
        <v>34</v>
      </c>
      <c r="E3" t="s">
        <v>16</v>
      </c>
      <c r="F3" t="s">
        <v>27</v>
      </c>
      <c r="G3" t="s">
        <v>20</v>
      </c>
    </row>
    <row r="4" spans="1:7">
      <c r="A4" t="s">
        <v>11</v>
      </c>
      <c r="B4" t="s">
        <v>24</v>
      </c>
      <c r="C4" t="s">
        <v>14</v>
      </c>
      <c r="D4" t="s">
        <v>35</v>
      </c>
      <c r="E4" t="s">
        <v>17</v>
      </c>
    </row>
    <row r="5" spans="1:7">
      <c r="B5" t="s">
        <v>84</v>
      </c>
      <c r="D5" t="s">
        <v>46</v>
      </c>
      <c r="E5" t="s">
        <v>49</v>
      </c>
    </row>
    <row r="6" spans="1:7">
      <c r="B6" t="s">
        <v>64</v>
      </c>
    </row>
    <row r="7" spans="1:7">
      <c r="B7" t="s">
        <v>63</v>
      </c>
    </row>
    <row r="8" spans="1:7">
      <c r="B8" t="s">
        <v>26</v>
      </c>
    </row>
    <row r="9" spans="1:7">
      <c r="B9" t="s">
        <v>27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B906"/>
  <sheetViews>
    <sheetView topLeftCell="A113" workbookViewId="0">
      <selection activeCell="F224" sqref="F224"/>
    </sheetView>
  </sheetViews>
  <sheetFormatPr baseColWidth="10" defaultRowHeight="12.75"/>
  <cols>
    <col min="1" max="1" width="11.42578125" style="196"/>
    <col min="2" max="2" width="38.28515625" style="196" bestFit="1" customWidth="1"/>
    <col min="3" max="16384" width="11.42578125" style="196"/>
  </cols>
  <sheetData>
    <row r="1" spans="1:1">
      <c r="A1" s="197" t="s">
        <v>99</v>
      </c>
    </row>
    <row r="2" spans="1:1">
      <c r="A2" s="197">
        <v>16</v>
      </c>
    </row>
    <row r="3" spans="1:1">
      <c r="A3" s="197">
        <v>26</v>
      </c>
    </row>
    <row r="4" spans="1:1">
      <c r="A4" s="197">
        <v>90</v>
      </c>
    </row>
    <row r="5" spans="1:1">
      <c r="A5" s="197">
        <v>101</v>
      </c>
    </row>
    <row r="6" spans="1:1">
      <c r="A6" s="197">
        <v>115</v>
      </c>
    </row>
    <row r="7" spans="1:1">
      <c r="A7" s="197">
        <v>120</v>
      </c>
    </row>
    <row r="8" spans="1:1">
      <c r="A8" s="197">
        <v>145</v>
      </c>
    </row>
    <row r="9" spans="1:1">
      <c r="A9" s="197">
        <v>155</v>
      </c>
    </row>
    <row r="10" spans="1:1">
      <c r="A10" s="197">
        <v>160</v>
      </c>
    </row>
    <row r="11" spans="1:1">
      <c r="A11" s="197">
        <v>161</v>
      </c>
    </row>
    <row r="12" spans="1:1">
      <c r="A12" s="197">
        <v>165</v>
      </c>
    </row>
    <row r="13" spans="1:1">
      <c r="A13" s="197">
        <v>180</v>
      </c>
    </row>
    <row r="14" spans="1:1">
      <c r="A14" s="197">
        <v>181</v>
      </c>
    </row>
    <row r="15" spans="1:1">
      <c r="A15" s="197">
        <v>185</v>
      </c>
    </row>
    <row r="16" spans="1:1">
      <c r="A16" s="197">
        <v>190</v>
      </c>
    </row>
    <row r="17" spans="1:1">
      <c r="A17" s="197">
        <v>200</v>
      </c>
    </row>
    <row r="18" spans="1:1">
      <c r="A18" s="197">
        <v>220</v>
      </c>
    </row>
    <row r="19" spans="1:1">
      <c r="A19" s="197">
        <v>230</v>
      </c>
    </row>
    <row r="20" spans="1:1">
      <c r="A20" s="197">
        <v>231</v>
      </c>
    </row>
    <row r="21" spans="1:1">
      <c r="A21" s="197">
        <v>234</v>
      </c>
    </row>
    <row r="22" spans="1:1">
      <c r="A22" s="197">
        <v>236</v>
      </c>
    </row>
    <row r="23" spans="1:1">
      <c r="A23" s="197">
        <v>237</v>
      </c>
    </row>
    <row r="24" spans="1:1">
      <c r="A24" s="197">
        <v>240</v>
      </c>
    </row>
    <row r="25" spans="1:1">
      <c r="A25" s="197">
        <v>250</v>
      </c>
    </row>
    <row r="26" spans="1:1">
      <c r="A26" s="197">
        <v>275</v>
      </c>
    </row>
    <row r="27" spans="1:1">
      <c r="A27" s="197">
        <v>280</v>
      </c>
    </row>
    <row r="28" spans="1:1">
      <c r="A28" s="197">
        <v>285</v>
      </c>
    </row>
    <row r="29" spans="1:1">
      <c r="A29" s="197">
        <v>295</v>
      </c>
    </row>
    <row r="30" spans="1:1">
      <c r="A30" s="197">
        <v>296</v>
      </c>
    </row>
    <row r="31" spans="1:1">
      <c r="A31" s="197">
        <v>301</v>
      </c>
    </row>
    <row r="32" spans="1:1">
      <c r="A32" s="197">
        <v>320</v>
      </c>
    </row>
    <row r="33" spans="1:1">
      <c r="A33" s="197">
        <v>331</v>
      </c>
    </row>
    <row r="34" spans="1:1">
      <c r="A34" s="197">
        <v>332</v>
      </c>
    </row>
    <row r="35" spans="1:1">
      <c r="A35" s="197">
        <v>333</v>
      </c>
    </row>
    <row r="36" spans="1:1">
      <c r="A36" s="197">
        <v>340</v>
      </c>
    </row>
    <row r="37" spans="1:1">
      <c r="A37" s="197">
        <v>360</v>
      </c>
    </row>
    <row r="38" spans="1:1">
      <c r="A38" s="197">
        <v>370</v>
      </c>
    </row>
    <row r="39" spans="1:1">
      <c r="A39" s="197">
        <v>402</v>
      </c>
    </row>
    <row r="40" spans="1:1">
      <c r="A40" s="197">
        <v>412</v>
      </c>
    </row>
    <row r="41" spans="1:1">
      <c r="A41" s="197">
        <v>413</v>
      </c>
    </row>
    <row r="42" spans="1:1">
      <c r="A42" s="197">
        <v>415</v>
      </c>
    </row>
    <row r="43" spans="1:1">
      <c r="A43" s="197">
        <v>430</v>
      </c>
    </row>
    <row r="44" spans="1:1">
      <c r="A44" s="197">
        <v>435</v>
      </c>
    </row>
    <row r="45" spans="1:1">
      <c r="A45" s="197">
        <v>570</v>
      </c>
    </row>
    <row r="46" spans="1:1">
      <c r="A46" s="197">
        <v>580</v>
      </c>
    </row>
    <row r="47" spans="1:1">
      <c r="A47" s="197">
        <v>585</v>
      </c>
    </row>
    <row r="48" spans="1:1">
      <c r="A48" s="197">
        <v>586</v>
      </c>
    </row>
    <row r="49" spans="1:1">
      <c r="A49" s="197">
        <v>587</v>
      </c>
    </row>
    <row r="50" spans="1:1">
      <c r="A50" s="197">
        <v>601</v>
      </c>
    </row>
    <row r="51" spans="1:1">
      <c r="A51" s="197">
        <v>690</v>
      </c>
    </row>
    <row r="52" spans="1:1">
      <c r="A52" s="197">
        <v>695</v>
      </c>
    </row>
    <row r="53" spans="1:1">
      <c r="A53" s="197">
        <v>700</v>
      </c>
    </row>
    <row r="54" spans="1:1">
      <c r="A54" s="197">
        <v>801</v>
      </c>
    </row>
    <row r="55" spans="1:1">
      <c r="A55" s="197">
        <v>802</v>
      </c>
    </row>
    <row r="56" spans="1:1">
      <c r="A56" s="197">
        <v>804</v>
      </c>
    </row>
    <row r="57" spans="1:1">
      <c r="A57" s="197">
        <v>805</v>
      </c>
    </row>
    <row r="58" spans="1:1">
      <c r="A58" s="197">
        <v>810</v>
      </c>
    </row>
    <row r="59" spans="1:1">
      <c r="A59" s="197">
        <v>815</v>
      </c>
    </row>
    <row r="60" spans="1:1">
      <c r="A60" s="197">
        <v>820</v>
      </c>
    </row>
    <row r="61" spans="1:1">
      <c r="A61" s="197">
        <v>835</v>
      </c>
    </row>
    <row r="62" spans="1:1">
      <c r="A62" s="197">
        <v>840</v>
      </c>
    </row>
    <row r="63" spans="1:1">
      <c r="A63" s="197">
        <v>841</v>
      </c>
    </row>
    <row r="64" spans="1:1">
      <c r="A64" s="197">
        <v>860</v>
      </c>
    </row>
    <row r="65" spans="1:1">
      <c r="A65" s="197">
        <v>874</v>
      </c>
    </row>
    <row r="66" spans="1:1">
      <c r="A66" s="197">
        <v>875</v>
      </c>
    </row>
    <row r="67" spans="1:1">
      <c r="A67" s="197">
        <v>880</v>
      </c>
    </row>
    <row r="68" spans="1:1">
      <c r="A68" s="197">
        <v>885</v>
      </c>
    </row>
    <row r="69" spans="1:1">
      <c r="A69" s="197">
        <v>887</v>
      </c>
    </row>
    <row r="70" spans="1:1">
      <c r="A70" s="197">
        <v>890</v>
      </c>
    </row>
    <row r="71" spans="1:1">
      <c r="A71" s="197">
        <v>898</v>
      </c>
    </row>
    <row r="72" spans="1:1">
      <c r="A72" s="197">
        <v>899</v>
      </c>
    </row>
    <row r="73" spans="1:1">
      <c r="A73" s="197">
        <v>908</v>
      </c>
    </row>
    <row r="74" spans="1:1">
      <c r="A74" s="197">
        <v>909</v>
      </c>
    </row>
    <row r="75" spans="1:1">
      <c r="A75" s="197">
        <v>910</v>
      </c>
    </row>
    <row r="76" spans="1:1">
      <c r="A76" s="197">
        <v>914</v>
      </c>
    </row>
    <row r="77" spans="1:1">
      <c r="A77" s="197">
        <v>916</v>
      </c>
    </row>
    <row r="78" spans="1:1">
      <c r="A78" s="197">
        <v>928</v>
      </c>
    </row>
    <row r="79" spans="1:1">
      <c r="A79" s="197">
        <v>929</v>
      </c>
    </row>
    <row r="80" spans="1:1">
      <c r="A80" s="197">
        <v>930</v>
      </c>
    </row>
    <row r="81" spans="1:1">
      <c r="A81" s="197">
        <v>934</v>
      </c>
    </row>
    <row r="82" spans="1:1">
      <c r="A82" s="197">
        <v>938</v>
      </c>
    </row>
    <row r="83" spans="1:1">
      <c r="A83" s="197">
        <v>940</v>
      </c>
    </row>
    <row r="84" spans="1:1">
      <c r="A84" s="197">
        <v>945</v>
      </c>
    </row>
    <row r="85" spans="1:1">
      <c r="A85" s="197">
        <v>949</v>
      </c>
    </row>
    <row r="86" spans="1:1">
      <c r="A86" s="197">
        <v>950</v>
      </c>
    </row>
    <row r="87" spans="1:1">
      <c r="A87" s="197">
        <v>952</v>
      </c>
    </row>
    <row r="88" spans="1:1">
      <c r="A88" s="197">
        <v>954</v>
      </c>
    </row>
    <row r="89" spans="1:1">
      <c r="A89" s="197">
        <v>955</v>
      </c>
    </row>
    <row r="90" spans="1:1">
      <c r="A90" s="197">
        <v>956</v>
      </c>
    </row>
    <row r="91" spans="1:1">
      <c r="A91" s="197">
        <v>957</v>
      </c>
    </row>
    <row r="92" spans="1:1">
      <c r="A92" s="197">
        <v>959</v>
      </c>
    </row>
    <row r="93" spans="1:1">
      <c r="A93" s="197">
        <v>960</v>
      </c>
    </row>
    <row r="94" spans="1:1">
      <c r="A94" s="197">
        <v>961</v>
      </c>
    </row>
    <row r="95" spans="1:1">
      <c r="A95" s="197">
        <v>980</v>
      </c>
    </row>
    <row r="96" spans="1:1">
      <c r="A96" s="197">
        <v>990</v>
      </c>
    </row>
    <row r="97" spans="1:1">
      <c r="A97" s="197">
        <v>995</v>
      </c>
    </row>
    <row r="98" spans="1:1">
      <c r="A98" s="197">
        <v>997</v>
      </c>
    </row>
    <row r="99" spans="1:1">
      <c r="A99" s="197">
        <v>999</v>
      </c>
    </row>
    <row r="100" spans="1:1">
      <c r="A100" s="197">
        <v>1000</v>
      </c>
    </row>
    <row r="101" spans="1:1">
      <c r="A101" s="197">
        <v>1001</v>
      </c>
    </row>
    <row r="102" spans="1:1">
      <c r="A102" s="197">
        <v>1002</v>
      </c>
    </row>
    <row r="103" spans="1:1">
      <c r="A103" s="197">
        <v>1004</v>
      </c>
    </row>
    <row r="104" spans="1:1">
      <c r="A104" s="197">
        <v>1009</v>
      </c>
    </row>
    <row r="105" spans="1:1">
      <c r="A105" s="197">
        <v>1011</v>
      </c>
    </row>
    <row r="106" spans="1:1">
      <c r="A106" s="197">
        <v>1012</v>
      </c>
    </row>
    <row r="107" spans="1:1">
      <c r="A107" s="197">
        <v>1013</v>
      </c>
    </row>
    <row r="108" spans="1:1">
      <c r="A108" s="197">
        <v>1016</v>
      </c>
    </row>
    <row r="109" spans="1:1">
      <c r="A109" s="197">
        <v>1017</v>
      </c>
    </row>
    <row r="110" spans="1:1">
      <c r="A110" s="197">
        <v>1018</v>
      </c>
    </row>
    <row r="111" spans="1:1">
      <c r="A111" s="197">
        <v>1020</v>
      </c>
    </row>
    <row r="112" spans="1:1">
      <c r="A112" s="197">
        <v>1022</v>
      </c>
    </row>
    <row r="113" spans="1:1">
      <c r="A113" s="197">
        <v>1024</v>
      </c>
    </row>
    <row r="114" spans="1:1">
      <c r="A114" s="197">
        <v>1025</v>
      </c>
    </row>
    <row r="115" spans="1:1">
      <c r="A115" s="197">
        <v>1026</v>
      </c>
    </row>
    <row r="116" spans="1:1">
      <c r="A116" s="197">
        <v>1029</v>
      </c>
    </row>
    <row r="117" spans="1:1">
      <c r="A117" s="197">
        <v>1030</v>
      </c>
    </row>
    <row r="118" spans="1:1">
      <c r="A118" s="197">
        <v>1031</v>
      </c>
    </row>
    <row r="119" spans="1:1">
      <c r="A119" s="197">
        <v>1032</v>
      </c>
    </row>
    <row r="120" spans="1:1">
      <c r="A120" s="197">
        <v>1033</v>
      </c>
    </row>
    <row r="121" spans="1:1">
      <c r="A121" s="197">
        <v>1035</v>
      </c>
    </row>
    <row r="122" spans="1:1">
      <c r="A122" s="197">
        <v>1036</v>
      </c>
    </row>
    <row r="123" spans="1:1">
      <c r="A123" s="197">
        <v>1038</v>
      </c>
    </row>
    <row r="124" spans="1:1">
      <c r="A124" s="197">
        <v>1039</v>
      </c>
    </row>
    <row r="125" spans="1:1">
      <c r="A125" s="197">
        <v>1040</v>
      </c>
    </row>
    <row r="126" spans="1:1">
      <c r="A126" s="197">
        <v>1044</v>
      </c>
    </row>
    <row r="127" spans="1:1">
      <c r="A127" s="197">
        <v>1046</v>
      </c>
    </row>
    <row r="128" spans="1:1">
      <c r="A128" s="197">
        <v>1048</v>
      </c>
    </row>
    <row r="129" spans="1:1">
      <c r="A129" s="197">
        <v>1054</v>
      </c>
    </row>
    <row r="130" spans="1:1">
      <c r="A130" s="197">
        <v>1055</v>
      </c>
    </row>
    <row r="131" spans="1:1">
      <c r="A131" s="197">
        <v>1056</v>
      </c>
    </row>
    <row r="132" spans="1:1">
      <c r="A132" s="197">
        <v>1057</v>
      </c>
    </row>
    <row r="133" spans="1:1">
      <c r="A133" s="197">
        <v>1058</v>
      </c>
    </row>
    <row r="134" spans="1:1">
      <c r="A134" s="197">
        <v>1060</v>
      </c>
    </row>
    <row r="135" spans="1:1">
      <c r="A135" s="197">
        <v>1061</v>
      </c>
    </row>
    <row r="136" spans="1:1">
      <c r="A136" s="197">
        <v>1065</v>
      </c>
    </row>
    <row r="137" spans="1:1">
      <c r="A137" s="197">
        <v>1067</v>
      </c>
    </row>
    <row r="138" spans="1:1">
      <c r="A138" s="197">
        <v>1068</v>
      </c>
    </row>
    <row r="139" spans="1:1">
      <c r="A139" s="197">
        <v>1069</v>
      </c>
    </row>
    <row r="140" spans="1:1">
      <c r="A140" s="197">
        <v>1070</v>
      </c>
    </row>
    <row r="141" spans="1:1">
      <c r="A141" s="197">
        <v>1072</v>
      </c>
    </row>
    <row r="142" spans="1:1">
      <c r="A142" s="197">
        <v>1074</v>
      </c>
    </row>
    <row r="143" spans="1:1">
      <c r="A143" s="197">
        <v>1077</v>
      </c>
    </row>
    <row r="144" spans="1:1">
      <c r="A144" s="197">
        <v>1078</v>
      </c>
    </row>
    <row r="145" spans="1:1">
      <c r="A145" s="197">
        <v>1079</v>
      </c>
    </row>
    <row r="146" spans="1:1">
      <c r="A146" s="197">
        <v>1082</v>
      </c>
    </row>
    <row r="147" spans="1:1">
      <c r="A147" s="197">
        <v>1084</v>
      </c>
    </row>
    <row r="148" spans="1:1">
      <c r="A148" s="197">
        <v>1086</v>
      </c>
    </row>
    <row r="149" spans="1:1">
      <c r="A149" s="197">
        <v>1088</v>
      </c>
    </row>
    <row r="150" spans="1:1">
      <c r="A150" s="197">
        <v>1089</v>
      </c>
    </row>
    <row r="151" spans="1:1">
      <c r="A151" s="197">
        <v>1091</v>
      </c>
    </row>
    <row r="152" spans="1:1">
      <c r="A152" s="197">
        <v>1092</v>
      </c>
    </row>
    <row r="153" spans="1:1">
      <c r="A153" s="197">
        <v>1093</v>
      </c>
    </row>
    <row r="154" spans="1:1">
      <c r="A154" s="197">
        <v>1094</v>
      </c>
    </row>
    <row r="155" spans="1:1">
      <c r="A155" s="197">
        <v>1096</v>
      </c>
    </row>
    <row r="156" spans="1:1">
      <c r="A156" s="197">
        <v>1097</v>
      </c>
    </row>
    <row r="157" spans="1:1">
      <c r="A157" s="197">
        <v>1098</v>
      </c>
    </row>
    <row r="158" spans="1:1">
      <c r="A158" s="197">
        <v>1100</v>
      </c>
    </row>
    <row r="159" spans="1:1">
      <c r="A159" s="197">
        <v>1101</v>
      </c>
    </row>
    <row r="160" spans="1:1">
      <c r="A160" s="197">
        <v>1102</v>
      </c>
    </row>
    <row r="161" spans="1:1">
      <c r="A161" s="197">
        <v>1103</v>
      </c>
    </row>
    <row r="162" spans="1:1">
      <c r="A162" s="197">
        <v>1104</v>
      </c>
    </row>
    <row r="163" spans="1:1">
      <c r="A163" s="197">
        <v>1105</v>
      </c>
    </row>
    <row r="164" spans="1:1">
      <c r="A164" s="197">
        <v>1106</v>
      </c>
    </row>
    <row r="165" spans="1:1">
      <c r="A165" s="197">
        <v>1108</v>
      </c>
    </row>
    <row r="166" spans="1:1">
      <c r="A166" s="197">
        <v>1110</v>
      </c>
    </row>
    <row r="167" spans="1:1">
      <c r="A167" s="197">
        <v>1112</v>
      </c>
    </row>
    <row r="168" spans="1:1">
      <c r="A168" s="197">
        <v>1113</v>
      </c>
    </row>
    <row r="169" spans="1:1">
      <c r="A169" s="197">
        <v>1114</v>
      </c>
    </row>
    <row r="170" spans="1:1">
      <c r="A170" s="197">
        <v>1116</v>
      </c>
    </row>
    <row r="171" spans="1:1">
      <c r="A171" s="197">
        <v>1119</v>
      </c>
    </row>
    <row r="172" spans="1:1">
      <c r="A172" s="197">
        <v>1121</v>
      </c>
    </row>
    <row r="173" spans="1:1">
      <c r="A173" s="197">
        <v>1122</v>
      </c>
    </row>
    <row r="174" spans="1:1">
      <c r="A174" s="197">
        <v>1126</v>
      </c>
    </row>
    <row r="175" spans="1:1">
      <c r="A175" s="197">
        <v>1131</v>
      </c>
    </row>
    <row r="176" spans="1:1">
      <c r="A176" s="197">
        <v>1135</v>
      </c>
    </row>
    <row r="177" spans="1:1">
      <c r="A177" s="197">
        <v>1136</v>
      </c>
    </row>
    <row r="178" spans="1:1">
      <c r="A178" s="197">
        <v>1139</v>
      </c>
    </row>
    <row r="179" spans="1:1">
      <c r="A179" s="197">
        <v>1140</v>
      </c>
    </row>
    <row r="180" spans="1:1">
      <c r="A180" s="197">
        <v>1142</v>
      </c>
    </row>
    <row r="181" spans="1:1">
      <c r="A181" s="197">
        <v>1143</v>
      </c>
    </row>
    <row r="182" spans="1:1">
      <c r="A182" s="197">
        <v>1144</v>
      </c>
    </row>
    <row r="183" spans="1:1">
      <c r="A183" s="197">
        <v>1146</v>
      </c>
    </row>
    <row r="184" spans="1:1">
      <c r="A184" s="197">
        <v>1147</v>
      </c>
    </row>
    <row r="185" spans="1:1">
      <c r="A185" s="197">
        <v>1151</v>
      </c>
    </row>
    <row r="186" spans="1:1">
      <c r="A186" s="197">
        <v>1153</v>
      </c>
    </row>
    <row r="187" spans="1:1">
      <c r="A187" s="197">
        <v>1154</v>
      </c>
    </row>
    <row r="188" spans="1:1">
      <c r="A188" s="197">
        <v>1157</v>
      </c>
    </row>
    <row r="189" spans="1:1">
      <c r="A189" s="197">
        <v>1158</v>
      </c>
    </row>
    <row r="190" spans="1:1">
      <c r="A190" s="197">
        <v>1160</v>
      </c>
    </row>
    <row r="191" spans="1:1">
      <c r="A191" s="197">
        <v>1163</v>
      </c>
    </row>
    <row r="192" spans="1:1">
      <c r="A192" s="197">
        <v>1164</v>
      </c>
    </row>
    <row r="193" spans="1:1">
      <c r="A193" s="197">
        <v>1165</v>
      </c>
    </row>
    <row r="194" spans="1:1">
      <c r="A194" s="197">
        <v>1166</v>
      </c>
    </row>
    <row r="195" spans="1:1">
      <c r="A195" s="197">
        <v>1167</v>
      </c>
    </row>
    <row r="196" spans="1:1">
      <c r="A196" s="197">
        <v>1168</v>
      </c>
    </row>
    <row r="197" spans="1:1">
      <c r="A197" s="197">
        <v>1172</v>
      </c>
    </row>
    <row r="198" spans="1:1">
      <c r="A198" s="197">
        <v>1173</v>
      </c>
    </row>
    <row r="199" spans="1:1">
      <c r="A199" s="197">
        <v>1175</v>
      </c>
    </row>
    <row r="200" spans="1:1">
      <c r="A200" s="197">
        <v>1176</v>
      </c>
    </row>
    <row r="201" spans="1:1">
      <c r="A201" s="197">
        <v>1177</v>
      </c>
    </row>
    <row r="202" spans="1:1">
      <c r="A202" s="197">
        <v>1178</v>
      </c>
    </row>
    <row r="203" spans="1:1">
      <c r="A203" s="197">
        <v>1181</v>
      </c>
    </row>
    <row r="204" spans="1:1">
      <c r="A204" s="197">
        <v>1185</v>
      </c>
    </row>
    <row r="205" spans="1:1">
      <c r="A205" s="197">
        <v>1188</v>
      </c>
    </row>
    <row r="206" spans="1:1">
      <c r="A206" s="197">
        <v>1190</v>
      </c>
    </row>
    <row r="207" spans="1:1">
      <c r="A207" s="197">
        <v>1191</v>
      </c>
    </row>
    <row r="208" spans="1:1">
      <c r="A208" s="197">
        <v>1192</v>
      </c>
    </row>
    <row r="209" spans="1:1">
      <c r="A209" s="197">
        <v>1201</v>
      </c>
    </row>
    <row r="210" spans="1:1">
      <c r="A210" s="197">
        <v>1204</v>
      </c>
    </row>
    <row r="211" spans="1:1">
      <c r="A211" s="197">
        <v>1205</v>
      </c>
    </row>
    <row r="212" spans="1:1">
      <c r="A212" s="197">
        <v>1210</v>
      </c>
    </row>
    <row r="213" spans="1:1">
      <c r="A213" s="197">
        <v>1211</v>
      </c>
    </row>
    <row r="214" spans="1:1">
      <c r="A214" s="197">
        <v>1290</v>
      </c>
    </row>
    <row r="215" spans="1:1">
      <c r="A215" s="197">
        <v>1300</v>
      </c>
    </row>
    <row r="216" spans="1:1">
      <c r="A216" s="197">
        <v>1305</v>
      </c>
    </row>
    <row r="217" spans="1:1">
      <c r="A217" s="197">
        <v>1306</v>
      </c>
    </row>
    <row r="218" spans="1:1">
      <c r="A218" s="197">
        <v>1396</v>
      </c>
    </row>
    <row r="219" spans="1:1">
      <c r="A219" s="197">
        <v>1397</v>
      </c>
    </row>
    <row r="220" spans="1:1">
      <c r="A220" s="197">
        <v>1400</v>
      </c>
    </row>
    <row r="221" spans="1:1">
      <c r="A221" s="197">
        <v>1403</v>
      </c>
    </row>
    <row r="222" spans="1:1">
      <c r="A222" s="197">
        <v>1405</v>
      </c>
    </row>
    <row r="223" spans="1:1">
      <c r="A223" s="197">
        <v>1407</v>
      </c>
    </row>
    <row r="224" spans="1:1">
      <c r="A224" s="197">
        <v>1479</v>
      </c>
    </row>
    <row r="225" spans="1:1">
      <c r="A225" s="197">
        <v>1484</v>
      </c>
    </row>
    <row r="226" spans="1:1">
      <c r="A226" s="197">
        <v>1485</v>
      </c>
    </row>
    <row r="227" spans="1:1">
      <c r="A227" s="197">
        <v>1486</v>
      </c>
    </row>
    <row r="228" spans="1:1">
      <c r="A228" s="197">
        <v>1487</v>
      </c>
    </row>
    <row r="229" spans="1:1">
      <c r="A229" s="197">
        <v>1488</v>
      </c>
    </row>
    <row r="230" spans="1:1">
      <c r="A230" s="197">
        <v>1489</v>
      </c>
    </row>
    <row r="231" spans="1:1">
      <c r="A231" s="197">
        <v>1490</v>
      </c>
    </row>
    <row r="232" spans="1:1">
      <c r="A232" s="197">
        <v>1491</v>
      </c>
    </row>
    <row r="233" spans="1:1">
      <c r="A233" s="197">
        <v>1492</v>
      </c>
    </row>
    <row r="234" spans="1:1">
      <c r="A234" s="197">
        <v>1495</v>
      </c>
    </row>
    <row r="235" spans="1:1">
      <c r="A235" s="197">
        <v>1496</v>
      </c>
    </row>
    <row r="236" spans="1:1">
      <c r="A236" s="197">
        <v>1497</v>
      </c>
    </row>
    <row r="237" spans="1:1">
      <c r="A237" s="197">
        <v>1498</v>
      </c>
    </row>
    <row r="238" spans="1:1">
      <c r="A238" s="197">
        <v>1499</v>
      </c>
    </row>
    <row r="239" spans="1:1">
      <c r="A239" s="197">
        <v>1501</v>
      </c>
    </row>
    <row r="240" spans="1:1">
      <c r="A240" s="197">
        <v>1502</v>
      </c>
    </row>
    <row r="241" spans="1:1">
      <c r="A241" s="197">
        <v>1503</v>
      </c>
    </row>
    <row r="242" spans="1:1">
      <c r="A242" s="197">
        <v>1504</v>
      </c>
    </row>
    <row r="243" spans="1:1">
      <c r="A243" s="197">
        <v>1505</v>
      </c>
    </row>
    <row r="244" spans="1:1">
      <c r="A244" s="197">
        <v>1506</v>
      </c>
    </row>
    <row r="245" spans="1:1">
      <c r="A245" s="197">
        <v>1508</v>
      </c>
    </row>
    <row r="246" spans="1:1">
      <c r="A246" s="197">
        <v>1514</v>
      </c>
    </row>
    <row r="247" spans="1:1">
      <c r="A247" s="197">
        <v>1515</v>
      </c>
    </row>
    <row r="248" spans="1:1">
      <c r="A248" s="197">
        <v>1516</v>
      </c>
    </row>
    <row r="249" spans="1:1">
      <c r="A249" s="197">
        <v>1517</v>
      </c>
    </row>
    <row r="250" spans="1:1">
      <c r="A250" s="197">
        <v>1518</v>
      </c>
    </row>
    <row r="251" spans="1:1">
      <c r="A251" s="197">
        <v>1519</v>
      </c>
    </row>
    <row r="252" spans="1:1">
      <c r="A252" s="197">
        <v>1522</v>
      </c>
    </row>
    <row r="253" spans="1:1">
      <c r="A253" s="197">
        <v>1529</v>
      </c>
    </row>
    <row r="254" spans="1:1">
      <c r="A254" s="197">
        <v>1592</v>
      </c>
    </row>
    <row r="255" spans="1:1">
      <c r="A255" s="197">
        <v>1593</v>
      </c>
    </row>
    <row r="256" spans="1:1">
      <c r="A256" s="197">
        <v>1595</v>
      </c>
    </row>
    <row r="257" spans="1:1">
      <c r="A257" s="197">
        <v>1607</v>
      </c>
    </row>
    <row r="258" spans="1:1">
      <c r="A258" s="197">
        <v>1610</v>
      </c>
    </row>
    <row r="259" spans="1:1">
      <c r="A259" s="197">
        <v>1612</v>
      </c>
    </row>
    <row r="260" spans="1:1">
      <c r="A260" s="197">
        <v>1614</v>
      </c>
    </row>
    <row r="261" spans="1:1">
      <c r="A261" s="197">
        <v>1615</v>
      </c>
    </row>
    <row r="262" spans="1:1">
      <c r="A262" s="197">
        <v>1616</v>
      </c>
    </row>
    <row r="263" spans="1:1">
      <c r="A263" s="197">
        <v>1617</v>
      </c>
    </row>
    <row r="264" spans="1:1">
      <c r="A264" s="197">
        <v>1620</v>
      </c>
    </row>
    <row r="265" spans="1:1">
      <c r="A265" s="197">
        <v>1625</v>
      </c>
    </row>
    <row r="266" spans="1:1">
      <c r="A266" s="197">
        <v>1645</v>
      </c>
    </row>
    <row r="267" spans="1:1">
      <c r="A267" s="197">
        <v>1655</v>
      </c>
    </row>
    <row r="268" spans="1:1">
      <c r="A268" s="197">
        <v>1721</v>
      </c>
    </row>
    <row r="269" spans="1:1">
      <c r="A269" s="197">
        <v>1722</v>
      </c>
    </row>
    <row r="270" spans="1:1">
      <c r="A270" s="197">
        <v>1740</v>
      </c>
    </row>
    <row r="271" spans="1:1">
      <c r="A271" s="197">
        <v>1745</v>
      </c>
    </row>
    <row r="272" spans="1:1">
      <c r="A272" s="197">
        <v>1755</v>
      </c>
    </row>
    <row r="273" spans="1:1">
      <c r="A273" s="197">
        <v>1775</v>
      </c>
    </row>
    <row r="274" spans="1:1">
      <c r="A274" s="197">
        <v>1779</v>
      </c>
    </row>
    <row r="275" spans="1:1">
      <c r="A275" s="197">
        <v>1780</v>
      </c>
    </row>
    <row r="276" spans="1:1">
      <c r="A276" s="197">
        <v>1781</v>
      </c>
    </row>
    <row r="277" spans="1:1">
      <c r="A277" s="197">
        <v>1784</v>
      </c>
    </row>
    <row r="278" spans="1:1">
      <c r="A278" s="197">
        <v>1786</v>
      </c>
    </row>
    <row r="279" spans="1:1">
      <c r="A279" s="197">
        <v>1787</v>
      </c>
    </row>
    <row r="280" spans="1:1">
      <c r="A280" s="197">
        <v>1790</v>
      </c>
    </row>
    <row r="281" spans="1:1">
      <c r="A281" s="197">
        <v>1793</v>
      </c>
    </row>
    <row r="282" spans="1:1">
      <c r="A282" s="197">
        <v>1794</v>
      </c>
    </row>
    <row r="283" spans="1:1">
      <c r="A283" s="197">
        <v>1795</v>
      </c>
    </row>
    <row r="284" spans="1:1">
      <c r="A284" s="197">
        <v>1796</v>
      </c>
    </row>
    <row r="285" spans="1:1">
      <c r="A285" s="197">
        <v>1797</v>
      </c>
    </row>
    <row r="286" spans="1:1">
      <c r="A286" s="197">
        <v>1798</v>
      </c>
    </row>
    <row r="287" spans="1:1">
      <c r="A287" s="197">
        <v>1802</v>
      </c>
    </row>
    <row r="288" spans="1:1">
      <c r="A288" s="197">
        <v>2047</v>
      </c>
    </row>
    <row r="289" spans="1:1">
      <c r="A289" s="197">
        <v>2060</v>
      </c>
    </row>
    <row r="290" spans="1:1">
      <c r="A290" s="197">
        <v>2080</v>
      </c>
    </row>
    <row r="291" spans="1:1">
      <c r="A291" s="197">
        <v>2092</v>
      </c>
    </row>
    <row r="292" spans="1:1">
      <c r="A292" s="197">
        <v>2093</v>
      </c>
    </row>
    <row r="293" spans="1:1">
      <c r="A293" s="197">
        <v>2094</v>
      </c>
    </row>
    <row r="294" spans="1:1">
      <c r="A294" s="197">
        <v>2100</v>
      </c>
    </row>
    <row r="295" spans="1:1">
      <c r="A295" s="197">
        <v>2115</v>
      </c>
    </row>
    <row r="296" spans="1:1">
      <c r="A296" s="197">
        <v>2120</v>
      </c>
    </row>
    <row r="297" spans="1:1">
      <c r="A297" s="197">
        <v>2133</v>
      </c>
    </row>
    <row r="298" spans="1:1">
      <c r="A298" s="197">
        <v>2144</v>
      </c>
    </row>
    <row r="299" spans="1:1">
      <c r="A299" s="197">
        <v>2159</v>
      </c>
    </row>
    <row r="300" spans="1:1">
      <c r="A300" s="197">
        <v>2160</v>
      </c>
    </row>
    <row r="301" spans="1:1">
      <c r="A301" s="197">
        <v>2161</v>
      </c>
    </row>
    <row r="302" spans="1:1">
      <c r="A302" s="197">
        <v>2162</v>
      </c>
    </row>
    <row r="303" spans="1:1">
      <c r="A303" s="197">
        <v>2185</v>
      </c>
    </row>
    <row r="304" spans="1:1">
      <c r="A304" s="197">
        <v>2220</v>
      </c>
    </row>
    <row r="305" spans="1:1">
      <c r="A305" s="197">
        <v>2245</v>
      </c>
    </row>
    <row r="306" spans="1:1">
      <c r="A306" s="197">
        <v>2250</v>
      </c>
    </row>
    <row r="307" spans="1:1">
      <c r="A307" s="197">
        <v>2253</v>
      </c>
    </row>
    <row r="308" spans="1:1">
      <c r="A308" s="197">
        <v>2258</v>
      </c>
    </row>
    <row r="309" spans="1:1">
      <c r="A309" s="197">
        <v>2260</v>
      </c>
    </row>
    <row r="310" spans="1:1">
      <c r="A310" s="197">
        <v>2262</v>
      </c>
    </row>
    <row r="311" spans="1:1">
      <c r="A311" s="197">
        <v>2263</v>
      </c>
    </row>
    <row r="312" spans="1:1">
      <c r="A312" s="197">
        <v>2265</v>
      </c>
    </row>
    <row r="313" spans="1:1">
      <c r="A313" s="197">
        <v>2267</v>
      </c>
    </row>
    <row r="314" spans="1:1">
      <c r="A314" s="197">
        <v>2270</v>
      </c>
    </row>
    <row r="315" spans="1:1">
      <c r="A315" s="197">
        <v>2280</v>
      </c>
    </row>
    <row r="316" spans="1:1">
      <c r="A316" s="197">
        <v>2290</v>
      </c>
    </row>
    <row r="317" spans="1:1">
      <c r="A317" s="197">
        <v>2295</v>
      </c>
    </row>
    <row r="318" spans="1:1">
      <c r="A318" s="197">
        <v>2300</v>
      </c>
    </row>
    <row r="319" spans="1:1">
      <c r="A319" s="197">
        <v>2380</v>
      </c>
    </row>
    <row r="320" spans="1:1">
      <c r="A320" s="197">
        <v>2386</v>
      </c>
    </row>
    <row r="321" spans="1:1">
      <c r="A321" s="197">
        <v>2387</v>
      </c>
    </row>
    <row r="322" spans="1:1">
      <c r="A322" s="197">
        <v>2388</v>
      </c>
    </row>
    <row r="323" spans="1:1">
      <c r="A323" s="197">
        <v>2391</v>
      </c>
    </row>
    <row r="324" spans="1:1">
      <c r="A324" s="197">
        <v>2393</v>
      </c>
    </row>
    <row r="325" spans="1:1">
      <c r="A325" s="197">
        <v>2394</v>
      </c>
    </row>
    <row r="326" spans="1:1">
      <c r="A326" s="197">
        <v>2410</v>
      </c>
    </row>
    <row r="327" spans="1:1">
      <c r="A327" s="197">
        <v>2420</v>
      </c>
    </row>
    <row r="328" spans="1:1">
      <c r="A328" s="197">
        <v>2425</v>
      </c>
    </row>
    <row r="329" spans="1:1">
      <c r="A329" s="197">
        <v>2430</v>
      </c>
    </row>
    <row r="330" spans="1:1">
      <c r="A330" s="197">
        <v>2435</v>
      </c>
    </row>
    <row r="331" spans="1:1">
      <c r="A331" s="197">
        <v>2460</v>
      </c>
    </row>
    <row r="332" spans="1:1">
      <c r="A332" s="197">
        <v>2515</v>
      </c>
    </row>
    <row r="333" spans="1:1">
      <c r="A333" s="197">
        <v>2520</v>
      </c>
    </row>
    <row r="334" spans="1:1">
      <c r="A334" s="197">
        <v>2555</v>
      </c>
    </row>
    <row r="335" spans="1:1">
      <c r="A335" s="197">
        <v>2560</v>
      </c>
    </row>
    <row r="336" spans="1:1">
      <c r="A336" s="197">
        <v>2595</v>
      </c>
    </row>
    <row r="337" spans="1:1">
      <c r="A337" s="197">
        <v>2601</v>
      </c>
    </row>
    <row r="338" spans="1:1">
      <c r="A338" s="197">
        <v>2602</v>
      </c>
    </row>
    <row r="339" spans="1:1">
      <c r="A339" s="197">
        <v>2603</v>
      </c>
    </row>
    <row r="340" spans="1:1">
      <c r="A340" s="197">
        <v>2615</v>
      </c>
    </row>
    <row r="341" spans="1:1">
      <c r="A341" s="197">
        <v>2618</v>
      </c>
    </row>
    <row r="342" spans="1:1">
      <c r="A342" s="197">
        <v>2665</v>
      </c>
    </row>
    <row r="343" spans="1:1">
      <c r="A343" s="197">
        <v>2666</v>
      </c>
    </row>
    <row r="344" spans="1:1">
      <c r="A344" s="197">
        <v>2671</v>
      </c>
    </row>
    <row r="345" spans="1:1">
      <c r="A345" s="197">
        <v>2672</v>
      </c>
    </row>
    <row r="346" spans="1:1">
      <c r="A346" s="197">
        <v>2673</v>
      </c>
    </row>
    <row r="347" spans="1:1">
      <c r="A347" s="197">
        <v>2677</v>
      </c>
    </row>
    <row r="348" spans="1:1">
      <c r="A348" s="197">
        <v>2684</v>
      </c>
    </row>
    <row r="349" spans="1:1">
      <c r="A349" s="197">
        <v>2688</v>
      </c>
    </row>
    <row r="350" spans="1:1">
      <c r="A350" s="197">
        <v>2721</v>
      </c>
    </row>
    <row r="351" spans="1:1">
      <c r="A351" s="197">
        <v>2726</v>
      </c>
    </row>
    <row r="352" spans="1:1">
      <c r="A352" s="197">
        <v>2727</v>
      </c>
    </row>
    <row r="353" spans="1:1">
      <c r="A353" s="197">
        <v>2728</v>
      </c>
    </row>
    <row r="354" spans="1:1">
      <c r="A354" s="197">
        <v>2729</v>
      </c>
    </row>
    <row r="355" spans="1:1">
      <c r="A355" s="197">
        <v>2730</v>
      </c>
    </row>
    <row r="356" spans="1:1">
      <c r="A356" s="197">
        <v>2882</v>
      </c>
    </row>
    <row r="357" spans="1:1">
      <c r="A357" s="197">
        <v>2883</v>
      </c>
    </row>
    <row r="358" spans="1:1">
      <c r="A358" s="197">
        <v>2884</v>
      </c>
    </row>
    <row r="359" spans="1:1">
      <c r="A359" s="197">
        <v>2891</v>
      </c>
    </row>
    <row r="360" spans="1:1">
      <c r="A360" s="197">
        <v>2925</v>
      </c>
    </row>
    <row r="361" spans="1:1">
      <c r="A361" s="197">
        <v>2940</v>
      </c>
    </row>
    <row r="362" spans="1:1">
      <c r="A362" s="197">
        <v>2945</v>
      </c>
    </row>
    <row r="363" spans="1:1">
      <c r="A363" s="197">
        <v>2961</v>
      </c>
    </row>
    <row r="364" spans="1:1">
      <c r="A364" s="197">
        <v>2962</v>
      </c>
    </row>
    <row r="365" spans="1:1">
      <c r="A365" s="197">
        <v>2980</v>
      </c>
    </row>
    <row r="366" spans="1:1">
      <c r="A366" s="197">
        <v>3000</v>
      </c>
    </row>
    <row r="367" spans="1:1">
      <c r="A367" s="197">
        <v>3003</v>
      </c>
    </row>
    <row r="368" spans="1:1">
      <c r="A368" s="197">
        <v>3005</v>
      </c>
    </row>
    <row r="369" spans="1:1">
      <c r="A369" s="197">
        <v>3006</v>
      </c>
    </row>
    <row r="370" spans="1:1">
      <c r="A370" s="197">
        <v>3007</v>
      </c>
    </row>
    <row r="371" spans="1:1">
      <c r="A371" s="197">
        <v>3020</v>
      </c>
    </row>
    <row r="372" spans="1:1">
      <c r="A372" s="197">
        <v>3022</v>
      </c>
    </row>
    <row r="373" spans="1:1">
      <c r="A373" s="197">
        <v>3025</v>
      </c>
    </row>
    <row r="374" spans="1:1">
      <c r="A374" s="197">
        <v>3030</v>
      </c>
    </row>
    <row r="375" spans="1:1">
      <c r="A375" s="197">
        <v>3075</v>
      </c>
    </row>
    <row r="376" spans="1:1">
      <c r="A376" s="197">
        <v>3100</v>
      </c>
    </row>
    <row r="377" spans="1:1">
      <c r="A377" s="197">
        <v>3110</v>
      </c>
    </row>
    <row r="378" spans="1:1">
      <c r="A378" s="197">
        <v>3111</v>
      </c>
    </row>
    <row r="379" spans="1:1">
      <c r="A379" s="197">
        <v>3112</v>
      </c>
    </row>
    <row r="380" spans="1:1">
      <c r="A380" s="197">
        <v>3200</v>
      </c>
    </row>
    <row r="381" spans="1:1">
      <c r="A381" s="197">
        <v>3210</v>
      </c>
    </row>
    <row r="382" spans="1:1">
      <c r="A382" s="197">
        <v>3238</v>
      </c>
    </row>
    <row r="383" spans="1:1">
      <c r="A383" s="197">
        <v>3241</v>
      </c>
    </row>
    <row r="384" spans="1:1">
      <c r="A384" s="197">
        <v>3250</v>
      </c>
    </row>
    <row r="385" spans="1:1">
      <c r="A385" s="197">
        <v>3255</v>
      </c>
    </row>
    <row r="386" spans="1:1">
      <c r="A386" s="197">
        <v>3265</v>
      </c>
    </row>
    <row r="387" spans="1:1">
      <c r="A387" s="197">
        <v>3270</v>
      </c>
    </row>
    <row r="388" spans="1:1">
      <c r="A388" s="197">
        <v>3295</v>
      </c>
    </row>
    <row r="389" spans="1:1">
      <c r="A389" s="197">
        <v>3301</v>
      </c>
    </row>
    <row r="390" spans="1:1">
      <c r="A390" s="197">
        <v>3302</v>
      </c>
    </row>
    <row r="391" spans="1:1">
      <c r="A391" s="197">
        <v>3310</v>
      </c>
    </row>
    <row r="392" spans="1:1">
      <c r="A392" s="197">
        <v>3315</v>
      </c>
    </row>
    <row r="393" spans="1:1">
      <c r="A393" s="197">
        <v>3325</v>
      </c>
    </row>
    <row r="394" spans="1:1">
      <c r="A394" s="197">
        <v>3330</v>
      </c>
    </row>
    <row r="395" spans="1:1">
      <c r="A395" s="197">
        <v>3371</v>
      </c>
    </row>
    <row r="396" spans="1:1">
      <c r="A396" s="197">
        <v>3375</v>
      </c>
    </row>
    <row r="397" spans="1:1">
      <c r="A397" s="197">
        <v>3380</v>
      </c>
    </row>
    <row r="398" spans="1:1">
      <c r="A398" s="197">
        <v>3383</v>
      </c>
    </row>
    <row r="399" spans="1:1">
      <c r="A399" s="197">
        <v>3410</v>
      </c>
    </row>
    <row r="400" spans="1:1">
      <c r="A400" s="197">
        <v>3449</v>
      </c>
    </row>
    <row r="401" spans="1:1">
      <c r="A401" s="197">
        <v>3450</v>
      </c>
    </row>
    <row r="402" spans="1:1">
      <c r="A402" s="197">
        <v>3452</v>
      </c>
    </row>
    <row r="403" spans="1:1">
      <c r="A403" s="197">
        <v>3453</v>
      </c>
    </row>
    <row r="404" spans="1:1">
      <c r="A404" s="197">
        <v>3456</v>
      </c>
    </row>
    <row r="405" spans="1:1">
      <c r="A405" s="197">
        <v>3461</v>
      </c>
    </row>
    <row r="406" spans="1:1">
      <c r="A406" s="197">
        <v>3465</v>
      </c>
    </row>
    <row r="407" spans="1:1">
      <c r="A407" s="197">
        <v>3470</v>
      </c>
    </row>
    <row r="408" spans="1:1">
      <c r="A408" s="197">
        <v>3500</v>
      </c>
    </row>
    <row r="409" spans="1:1">
      <c r="A409" s="197">
        <v>3590</v>
      </c>
    </row>
    <row r="410" spans="1:1">
      <c r="A410" s="197">
        <v>3595</v>
      </c>
    </row>
    <row r="411" spans="1:1">
      <c r="A411" s="197">
        <v>3632</v>
      </c>
    </row>
    <row r="412" spans="1:1">
      <c r="A412" s="197">
        <v>3634</v>
      </c>
    </row>
    <row r="413" spans="1:1">
      <c r="A413" s="197">
        <v>3639</v>
      </c>
    </row>
    <row r="414" spans="1:1">
      <c r="A414" s="197">
        <v>3640</v>
      </c>
    </row>
    <row r="415" spans="1:1">
      <c r="A415" s="197">
        <v>3656</v>
      </c>
    </row>
    <row r="416" spans="1:1">
      <c r="A416" s="197">
        <v>3657</v>
      </c>
    </row>
    <row r="417" spans="1:1">
      <c r="A417" s="197">
        <v>3700</v>
      </c>
    </row>
    <row r="418" spans="1:1">
      <c r="A418" s="197">
        <v>3705</v>
      </c>
    </row>
    <row r="419" spans="1:1">
      <c r="A419" s="197">
        <v>3710</v>
      </c>
    </row>
    <row r="420" spans="1:1">
      <c r="A420" s="197">
        <v>3722</v>
      </c>
    </row>
    <row r="421" spans="1:1">
      <c r="A421" s="197">
        <v>3725</v>
      </c>
    </row>
    <row r="422" spans="1:1">
      <c r="A422" s="197">
        <v>3735</v>
      </c>
    </row>
    <row r="423" spans="1:1">
      <c r="A423" s="197">
        <v>3805</v>
      </c>
    </row>
    <row r="424" spans="1:1">
      <c r="A424" s="197">
        <v>3806</v>
      </c>
    </row>
    <row r="425" spans="1:1">
      <c r="A425" s="197">
        <v>3807</v>
      </c>
    </row>
    <row r="426" spans="1:1">
      <c r="A426" s="197">
        <v>3821</v>
      </c>
    </row>
    <row r="427" spans="1:1">
      <c r="A427" s="197">
        <v>3850</v>
      </c>
    </row>
    <row r="428" spans="1:1">
      <c r="A428" s="197">
        <v>3955</v>
      </c>
    </row>
    <row r="429" spans="1:1">
      <c r="A429" s="197">
        <v>4015</v>
      </c>
    </row>
    <row r="430" spans="1:1">
      <c r="A430" s="197">
        <v>4052</v>
      </c>
    </row>
    <row r="431" spans="1:1">
      <c r="A431" s="197">
        <v>4060</v>
      </c>
    </row>
    <row r="432" spans="1:1">
      <c r="A432" s="197">
        <v>4065</v>
      </c>
    </row>
    <row r="433" spans="1:1">
      <c r="A433" s="197" t="s">
        <v>100</v>
      </c>
    </row>
    <row r="434" spans="1:1">
      <c r="A434" s="197" t="s">
        <v>101</v>
      </c>
    </row>
    <row r="435" spans="1:1">
      <c r="A435" s="197" t="s">
        <v>102</v>
      </c>
    </row>
    <row r="436" spans="1:1">
      <c r="A436" s="197" t="s">
        <v>103</v>
      </c>
    </row>
    <row r="437" spans="1:1">
      <c r="A437" s="197" t="s">
        <v>104</v>
      </c>
    </row>
    <row r="438" spans="1:1">
      <c r="A438" s="197" t="s">
        <v>105</v>
      </c>
    </row>
    <row r="439" spans="1:1">
      <c r="A439" s="197" t="s">
        <v>106</v>
      </c>
    </row>
    <row r="440" spans="1:1">
      <c r="A440" s="197" t="s">
        <v>107</v>
      </c>
    </row>
    <row r="441" spans="1:1">
      <c r="A441" s="197" t="s">
        <v>108</v>
      </c>
    </row>
    <row r="442" spans="1:1">
      <c r="A442" s="197">
        <v>4250</v>
      </c>
    </row>
    <row r="443" spans="1:1">
      <c r="A443" s="197">
        <v>4252</v>
      </c>
    </row>
    <row r="444" spans="1:1">
      <c r="A444" s="197">
        <v>4257</v>
      </c>
    </row>
    <row r="445" spans="1:1">
      <c r="A445" s="197">
        <v>4260</v>
      </c>
    </row>
    <row r="446" spans="1:1">
      <c r="A446" s="197">
        <v>4261</v>
      </c>
    </row>
    <row r="447" spans="1:1">
      <c r="A447" s="197">
        <v>4336</v>
      </c>
    </row>
    <row r="448" spans="1:1">
      <c r="A448" s="197">
        <v>4337</v>
      </c>
    </row>
    <row r="449" spans="1:1">
      <c r="A449" s="197">
        <v>4345</v>
      </c>
    </row>
    <row r="450" spans="1:1">
      <c r="A450" s="197">
        <v>4395</v>
      </c>
    </row>
    <row r="451" spans="1:1">
      <c r="A451" s="197">
        <v>4405</v>
      </c>
    </row>
    <row r="452" spans="1:1">
      <c r="A452" s="197">
        <v>4420</v>
      </c>
    </row>
    <row r="453" spans="1:1">
      <c r="A453" s="197">
        <v>4425</v>
      </c>
    </row>
    <row r="454" spans="1:1">
      <c r="A454" s="197">
        <v>4426</v>
      </c>
    </row>
    <row r="455" spans="1:1">
      <c r="A455" s="197">
        <v>4430</v>
      </c>
    </row>
    <row r="456" spans="1:1">
      <c r="A456" s="197">
        <v>4565</v>
      </c>
    </row>
    <row r="457" spans="1:1">
      <c r="A457" s="197">
        <v>4650</v>
      </c>
    </row>
    <row r="458" spans="1:1">
      <c r="A458" s="197">
        <v>4653</v>
      </c>
    </row>
    <row r="459" spans="1:1">
      <c r="A459" s="197">
        <v>4655</v>
      </c>
    </row>
    <row r="460" spans="1:1">
      <c r="A460" s="197">
        <v>4660</v>
      </c>
    </row>
    <row r="461" spans="1:1">
      <c r="A461" s="197">
        <v>4663</v>
      </c>
    </row>
    <row r="462" spans="1:1">
      <c r="A462" s="197">
        <v>4670</v>
      </c>
    </row>
    <row r="463" spans="1:1">
      <c r="A463" s="197">
        <v>4688</v>
      </c>
    </row>
    <row r="464" spans="1:1">
      <c r="A464" s="197">
        <v>4691</v>
      </c>
    </row>
    <row r="465" spans="1:1">
      <c r="A465" s="197">
        <v>4693</v>
      </c>
    </row>
    <row r="466" spans="1:1">
      <c r="A466" s="197">
        <v>4694</v>
      </c>
    </row>
    <row r="467" spans="1:1">
      <c r="A467" s="197">
        <v>4695</v>
      </c>
    </row>
    <row r="468" spans="1:1">
      <c r="A468" s="197">
        <v>4696</v>
      </c>
    </row>
    <row r="469" spans="1:1">
      <c r="A469" s="197">
        <v>4697</v>
      </c>
    </row>
    <row r="470" spans="1:1">
      <c r="A470" s="197">
        <v>4700</v>
      </c>
    </row>
    <row r="471" spans="1:1">
      <c r="A471" s="197">
        <v>4770</v>
      </c>
    </row>
    <row r="472" spans="1:1">
      <c r="A472" s="197">
        <v>4780</v>
      </c>
    </row>
    <row r="473" spans="1:1">
      <c r="A473" s="197">
        <v>4785</v>
      </c>
    </row>
    <row r="474" spans="1:1">
      <c r="A474" s="197">
        <v>4786</v>
      </c>
    </row>
    <row r="475" spans="1:1">
      <c r="A475" s="197">
        <v>4787</v>
      </c>
    </row>
    <row r="476" spans="1:1">
      <c r="A476" s="197">
        <v>4788</v>
      </c>
    </row>
    <row r="477" spans="1:1">
      <c r="A477" s="197">
        <v>4790</v>
      </c>
    </row>
    <row r="478" spans="1:1">
      <c r="A478" s="197">
        <v>4791</v>
      </c>
    </row>
    <row r="479" spans="1:1">
      <c r="A479" s="197">
        <v>4793</v>
      </c>
    </row>
    <row r="480" spans="1:1">
      <c r="A480" s="197">
        <v>4799</v>
      </c>
    </row>
    <row r="481" spans="1:1">
      <c r="A481" s="197">
        <v>4800</v>
      </c>
    </row>
    <row r="482" spans="1:1">
      <c r="A482" s="197">
        <v>4801</v>
      </c>
    </row>
    <row r="483" spans="1:1">
      <c r="A483" s="197">
        <v>4802</v>
      </c>
    </row>
    <row r="484" spans="1:1">
      <c r="A484" s="197">
        <v>4803</v>
      </c>
    </row>
    <row r="485" spans="1:1">
      <c r="A485" s="197">
        <v>4804</v>
      </c>
    </row>
    <row r="486" spans="1:1">
      <c r="A486" s="197">
        <v>4805</v>
      </c>
    </row>
    <row r="487" spans="1:1">
      <c r="A487" s="197">
        <v>4806</v>
      </c>
    </row>
    <row r="488" spans="1:1">
      <c r="A488" s="197">
        <v>4807</v>
      </c>
    </row>
    <row r="489" spans="1:1">
      <c r="A489" s="197">
        <v>4808</v>
      </c>
    </row>
    <row r="490" spans="1:1">
      <c r="A490" s="197">
        <v>4809</v>
      </c>
    </row>
    <row r="491" spans="1:1">
      <c r="A491" s="197">
        <v>4815</v>
      </c>
    </row>
    <row r="492" spans="1:1">
      <c r="A492" s="197">
        <v>4820</v>
      </c>
    </row>
    <row r="493" spans="1:1">
      <c r="A493" s="197">
        <v>4830</v>
      </c>
    </row>
    <row r="494" spans="1:1">
      <c r="A494" s="197">
        <v>4864</v>
      </c>
    </row>
    <row r="495" spans="1:1">
      <c r="A495" s="197">
        <v>4865</v>
      </c>
    </row>
    <row r="496" spans="1:1">
      <c r="A496" s="197">
        <v>4868</v>
      </c>
    </row>
    <row r="497" spans="1:1">
      <c r="A497" s="197">
        <v>4876</v>
      </c>
    </row>
    <row r="498" spans="1:1">
      <c r="A498" s="197">
        <v>4878</v>
      </c>
    </row>
    <row r="499" spans="1:1">
      <c r="A499" s="197">
        <v>5000</v>
      </c>
    </row>
    <row r="500" spans="1:1">
      <c r="A500" s="197">
        <v>5006</v>
      </c>
    </row>
    <row r="501" spans="1:1">
      <c r="A501" s="197">
        <v>5010</v>
      </c>
    </row>
    <row r="502" spans="1:1">
      <c r="A502" s="197">
        <v>5011</v>
      </c>
    </row>
    <row r="503" spans="1:1">
      <c r="A503" s="197">
        <v>5015</v>
      </c>
    </row>
    <row r="504" spans="1:1">
      <c r="A504" s="197">
        <v>5025</v>
      </c>
    </row>
    <row r="505" spans="1:1">
      <c r="A505" s="197">
        <v>5030</v>
      </c>
    </row>
    <row r="506" spans="1:1">
      <c r="A506" s="197">
        <v>5035</v>
      </c>
    </row>
    <row r="507" spans="1:1">
      <c r="A507" s="197">
        <v>5045</v>
      </c>
    </row>
    <row r="508" spans="1:1">
      <c r="A508" s="197">
        <v>5050</v>
      </c>
    </row>
    <row r="509" spans="1:1">
      <c r="A509" s="197">
        <v>5060</v>
      </c>
    </row>
    <row r="510" spans="1:1">
      <c r="A510" s="197">
        <v>5110</v>
      </c>
    </row>
    <row r="511" spans="1:1">
      <c r="A511" s="197">
        <v>5140</v>
      </c>
    </row>
    <row r="512" spans="1:1">
      <c r="A512" s="197">
        <v>5145</v>
      </c>
    </row>
    <row r="513" spans="1:1">
      <c r="A513" s="197">
        <v>5150</v>
      </c>
    </row>
    <row r="514" spans="1:1">
      <c r="A514" s="197">
        <v>5207</v>
      </c>
    </row>
    <row r="515" spans="1:1">
      <c r="A515" s="197">
        <v>5215</v>
      </c>
    </row>
    <row r="516" spans="1:1">
      <c r="A516" s="197">
        <v>5222</v>
      </c>
    </row>
    <row r="517" spans="1:1">
      <c r="A517" s="197">
        <v>5223</v>
      </c>
    </row>
    <row r="518" spans="1:1">
      <c r="A518" s="197">
        <v>5224</v>
      </c>
    </row>
    <row r="519" spans="1:1">
      <c r="A519" s="197">
        <v>5228</v>
      </c>
    </row>
    <row r="520" spans="1:1">
      <c r="A520" s="197">
        <v>5229</v>
      </c>
    </row>
    <row r="521" spans="1:1">
      <c r="A521" s="197">
        <v>5230</v>
      </c>
    </row>
    <row r="522" spans="1:1">
      <c r="A522" s="197">
        <v>5235</v>
      </c>
    </row>
    <row r="523" spans="1:1">
      <c r="A523" s="197">
        <v>5239</v>
      </c>
    </row>
    <row r="524" spans="1:1">
      <c r="A524" s="197">
        <v>5240</v>
      </c>
    </row>
    <row r="525" spans="1:1">
      <c r="A525" s="197">
        <v>5244</v>
      </c>
    </row>
    <row r="526" spans="1:1">
      <c r="A526" s="197">
        <v>5245</v>
      </c>
    </row>
    <row r="527" spans="1:1">
      <c r="A527" s="197">
        <v>5246</v>
      </c>
    </row>
    <row r="528" spans="1:1">
      <c r="A528" s="197">
        <v>5247</v>
      </c>
    </row>
    <row r="529" spans="1:1">
      <c r="A529" s="197">
        <v>5248</v>
      </c>
    </row>
    <row r="530" spans="1:1">
      <c r="A530" s="197">
        <v>5249</v>
      </c>
    </row>
    <row r="531" spans="1:1">
      <c r="A531" s="197">
        <v>5250</v>
      </c>
    </row>
    <row r="532" spans="1:1">
      <c r="A532" s="197">
        <v>5251</v>
      </c>
    </row>
    <row r="533" spans="1:1">
      <c r="A533" s="197">
        <v>5252</v>
      </c>
    </row>
    <row r="534" spans="1:1">
      <c r="A534" s="197">
        <v>5254</v>
      </c>
    </row>
    <row r="535" spans="1:1">
      <c r="A535" s="197">
        <v>5255</v>
      </c>
    </row>
    <row r="536" spans="1:1">
      <c r="A536" s="197">
        <v>5256</v>
      </c>
    </row>
    <row r="537" spans="1:1">
      <c r="A537" s="197">
        <v>5258</v>
      </c>
    </row>
    <row r="538" spans="1:1">
      <c r="A538" s="197">
        <v>5259</v>
      </c>
    </row>
    <row r="539" spans="1:1">
      <c r="A539" s="197">
        <v>5260</v>
      </c>
    </row>
    <row r="540" spans="1:1">
      <c r="A540" s="197">
        <v>5261</v>
      </c>
    </row>
    <row r="541" spans="1:1">
      <c r="A541" s="197">
        <v>5262</v>
      </c>
    </row>
    <row r="542" spans="1:1">
      <c r="A542" s="197">
        <v>5265</v>
      </c>
    </row>
    <row r="543" spans="1:1">
      <c r="A543" s="197">
        <v>5266</v>
      </c>
    </row>
    <row r="544" spans="1:1">
      <c r="A544" s="197">
        <v>5267</v>
      </c>
    </row>
    <row r="545" spans="1:1">
      <c r="A545" s="197">
        <v>5268</v>
      </c>
    </row>
    <row r="546" spans="1:1">
      <c r="A546" s="197">
        <v>5269</v>
      </c>
    </row>
    <row r="547" spans="1:1">
      <c r="A547" s="197">
        <v>5270</v>
      </c>
    </row>
    <row r="548" spans="1:1">
      <c r="A548" s="197">
        <v>5273</v>
      </c>
    </row>
    <row r="549" spans="1:1">
      <c r="A549" s="197">
        <v>5278</v>
      </c>
    </row>
    <row r="550" spans="1:1">
      <c r="A550" s="197">
        <v>5279</v>
      </c>
    </row>
    <row r="551" spans="1:1">
      <c r="A551" s="197">
        <v>5280</v>
      </c>
    </row>
    <row r="552" spans="1:1">
      <c r="A552" s="197">
        <v>5281</v>
      </c>
    </row>
    <row r="553" spans="1:1">
      <c r="A553" s="197">
        <v>5283</v>
      </c>
    </row>
    <row r="554" spans="1:1">
      <c r="A554" s="197">
        <v>5285</v>
      </c>
    </row>
    <row r="555" spans="1:1">
      <c r="A555" s="197">
        <v>5289</v>
      </c>
    </row>
    <row r="556" spans="1:1">
      <c r="A556" s="197">
        <v>5295</v>
      </c>
    </row>
    <row r="557" spans="1:1">
      <c r="A557" s="197">
        <v>5296</v>
      </c>
    </row>
    <row r="558" spans="1:1">
      <c r="A558" s="197">
        <v>5299</v>
      </c>
    </row>
    <row r="559" spans="1:1">
      <c r="A559" s="197">
        <v>5301</v>
      </c>
    </row>
    <row r="560" spans="1:1">
      <c r="A560" s="197">
        <v>5308</v>
      </c>
    </row>
    <row r="561" spans="1:1">
      <c r="A561" s="197">
        <v>5316</v>
      </c>
    </row>
    <row r="562" spans="1:1">
      <c r="A562" s="197">
        <v>5317</v>
      </c>
    </row>
    <row r="563" spans="1:1">
      <c r="A563" s="197">
        <v>5320</v>
      </c>
    </row>
    <row r="564" spans="1:1">
      <c r="A564" s="197">
        <v>5321</v>
      </c>
    </row>
    <row r="565" spans="1:1">
      <c r="A565" s="197">
        <v>5350</v>
      </c>
    </row>
    <row r="566" spans="1:1">
      <c r="A566" s="197">
        <v>5356</v>
      </c>
    </row>
    <row r="567" spans="1:1">
      <c r="A567" s="197">
        <v>5357</v>
      </c>
    </row>
    <row r="568" spans="1:1">
      <c r="A568" s="197">
        <v>5358</v>
      </c>
    </row>
    <row r="569" spans="1:1">
      <c r="A569" s="197">
        <v>5410</v>
      </c>
    </row>
    <row r="570" spans="1:1">
      <c r="A570" s="197">
        <v>5470</v>
      </c>
    </row>
    <row r="571" spans="1:1">
      <c r="A571" s="197">
        <v>5476</v>
      </c>
    </row>
    <row r="572" spans="1:1">
      <c r="A572" s="197">
        <v>5477</v>
      </c>
    </row>
    <row r="573" spans="1:1">
      <c r="A573" s="197">
        <v>5501</v>
      </c>
    </row>
    <row r="574" spans="1:1">
      <c r="A574" s="197">
        <v>5550</v>
      </c>
    </row>
    <row r="575" spans="1:1">
      <c r="A575" s="197">
        <v>5555</v>
      </c>
    </row>
    <row r="576" spans="1:1">
      <c r="A576" s="197">
        <v>5560</v>
      </c>
    </row>
    <row r="577" spans="1:1">
      <c r="A577" s="197">
        <v>5561</v>
      </c>
    </row>
    <row r="578" spans="1:1">
      <c r="A578" s="197">
        <v>5570</v>
      </c>
    </row>
    <row r="579" spans="1:1">
      <c r="A579" s="197">
        <v>5572</v>
      </c>
    </row>
    <row r="580" spans="1:1">
      <c r="A580" s="197">
        <v>5577</v>
      </c>
    </row>
    <row r="581" spans="1:1">
      <c r="A581" s="197">
        <v>5578</v>
      </c>
    </row>
    <row r="582" spans="1:1">
      <c r="A582" s="197">
        <v>5580</v>
      </c>
    </row>
    <row r="583" spans="1:1">
      <c r="A583" s="197">
        <v>5582</v>
      </c>
    </row>
    <row r="584" spans="1:1">
      <c r="A584" s="197">
        <v>5583</v>
      </c>
    </row>
    <row r="585" spans="1:1">
      <c r="A585" s="197">
        <v>5584</v>
      </c>
    </row>
    <row r="586" spans="1:1">
      <c r="A586" s="197">
        <v>5585</v>
      </c>
    </row>
    <row r="587" spans="1:1">
      <c r="A587" s="197">
        <v>5586</v>
      </c>
    </row>
    <row r="588" spans="1:1">
      <c r="A588" s="197">
        <v>5588</v>
      </c>
    </row>
    <row r="589" spans="1:1">
      <c r="A589" s="197">
        <v>5590</v>
      </c>
    </row>
    <row r="590" spans="1:1">
      <c r="A590" s="197">
        <v>5591</v>
      </c>
    </row>
    <row r="591" spans="1:1">
      <c r="A591" s="197">
        <v>5592</v>
      </c>
    </row>
    <row r="592" spans="1:1">
      <c r="A592" s="197">
        <v>5593</v>
      </c>
    </row>
    <row r="593" spans="1:1">
      <c r="A593" s="197">
        <v>5595</v>
      </c>
    </row>
    <row r="594" spans="1:1">
      <c r="A594" s="197">
        <v>5597</v>
      </c>
    </row>
    <row r="595" spans="1:1">
      <c r="A595" s="197">
        <v>5598</v>
      </c>
    </row>
    <row r="596" spans="1:1">
      <c r="A596" s="197">
        <v>5599</v>
      </c>
    </row>
    <row r="597" spans="1:1">
      <c r="A597" s="197">
        <v>5601</v>
      </c>
    </row>
    <row r="598" spans="1:1">
      <c r="A598" s="197">
        <v>5602</v>
      </c>
    </row>
    <row r="599" spans="1:1">
      <c r="A599" s="197">
        <v>5604</v>
      </c>
    </row>
    <row r="600" spans="1:1">
      <c r="A600" s="197">
        <v>5605</v>
      </c>
    </row>
    <row r="601" spans="1:1">
      <c r="A601" s="197">
        <v>5606</v>
      </c>
    </row>
    <row r="602" spans="1:1">
      <c r="A602" s="197">
        <v>5608</v>
      </c>
    </row>
    <row r="603" spans="1:1">
      <c r="A603" s="197">
        <v>5609</v>
      </c>
    </row>
    <row r="604" spans="1:1">
      <c r="A604" s="197">
        <v>5610</v>
      </c>
    </row>
    <row r="605" spans="1:1">
      <c r="A605" s="197">
        <v>5611</v>
      </c>
    </row>
    <row r="606" spans="1:1">
      <c r="A606" s="197">
        <v>5612</v>
      </c>
    </row>
    <row r="607" spans="1:1">
      <c r="A607" s="197">
        <v>5613</v>
      </c>
    </row>
    <row r="608" spans="1:1">
      <c r="A608" s="197">
        <v>5614</v>
      </c>
    </row>
    <row r="609" spans="1:1">
      <c r="A609" s="197">
        <v>5616</v>
      </c>
    </row>
    <row r="610" spans="1:1">
      <c r="A610" s="197">
        <v>5617</v>
      </c>
    </row>
    <row r="611" spans="1:1">
      <c r="A611" s="197">
        <v>5618</v>
      </c>
    </row>
    <row r="612" spans="1:1">
      <c r="A612" s="197">
        <v>5620</v>
      </c>
    </row>
    <row r="613" spans="1:1">
      <c r="A613" s="197">
        <v>5628</v>
      </c>
    </row>
    <row r="614" spans="1:1">
      <c r="A614" s="197">
        <v>5630</v>
      </c>
    </row>
    <row r="615" spans="1:1">
      <c r="A615" s="197">
        <v>5640</v>
      </c>
    </row>
    <row r="616" spans="1:1">
      <c r="A616" s="197">
        <v>5645</v>
      </c>
    </row>
    <row r="617" spans="1:1">
      <c r="A617" s="197">
        <v>5650</v>
      </c>
    </row>
    <row r="618" spans="1:1">
      <c r="A618" s="197">
        <v>5667</v>
      </c>
    </row>
    <row r="619" spans="1:1">
      <c r="A619" s="197">
        <v>5670</v>
      </c>
    </row>
    <row r="620" spans="1:1">
      <c r="A620" s="197">
        <v>5671</v>
      </c>
    </row>
    <row r="621" spans="1:1">
      <c r="A621" s="197">
        <v>5673</v>
      </c>
    </row>
    <row r="622" spans="1:1">
      <c r="A622" s="197">
        <v>5675</v>
      </c>
    </row>
    <row r="623" spans="1:1">
      <c r="A623" s="197">
        <v>5677</v>
      </c>
    </row>
    <row r="624" spans="1:1">
      <c r="A624" s="197">
        <v>5680</v>
      </c>
    </row>
    <row r="625" spans="1:1">
      <c r="A625" s="197">
        <v>5685</v>
      </c>
    </row>
    <row r="626" spans="1:1">
      <c r="A626" s="197">
        <v>5687</v>
      </c>
    </row>
    <row r="627" spans="1:1">
      <c r="A627" s="197">
        <v>5700</v>
      </c>
    </row>
    <row r="628" spans="1:1">
      <c r="A628" s="197">
        <v>5702</v>
      </c>
    </row>
    <row r="629" spans="1:1">
      <c r="A629" s="197">
        <v>5710</v>
      </c>
    </row>
    <row r="630" spans="1:1">
      <c r="A630" s="197">
        <v>5800</v>
      </c>
    </row>
    <row r="631" spans="1:1">
      <c r="A631" s="197">
        <v>5850</v>
      </c>
    </row>
    <row r="632" spans="1:1">
      <c r="A632" s="197">
        <v>5970</v>
      </c>
    </row>
    <row r="633" spans="1:1">
      <c r="A633" s="197">
        <v>5975</v>
      </c>
    </row>
    <row r="634" spans="1:1">
      <c r="A634" s="197">
        <v>5980</v>
      </c>
    </row>
    <row r="635" spans="1:1">
      <c r="A635" s="197">
        <v>5985</v>
      </c>
    </row>
    <row r="636" spans="1:1">
      <c r="A636" s="197">
        <v>5987</v>
      </c>
    </row>
    <row r="637" spans="1:1">
      <c r="A637" s="197">
        <v>6022</v>
      </c>
    </row>
    <row r="638" spans="1:1">
      <c r="A638" s="197">
        <v>6023</v>
      </c>
    </row>
    <row r="639" spans="1:1">
      <c r="A639" s="197">
        <v>6025</v>
      </c>
    </row>
    <row r="640" spans="1:1">
      <c r="A640" s="197">
        <v>6028</v>
      </c>
    </row>
    <row r="641" spans="1:1">
      <c r="A641" s="197">
        <v>6030</v>
      </c>
    </row>
    <row r="642" spans="1:1">
      <c r="A642" s="197">
        <v>6035</v>
      </c>
    </row>
    <row r="643" spans="1:1">
      <c r="A643" s="197">
        <v>6040</v>
      </c>
    </row>
    <row r="644" spans="1:1">
      <c r="A644" s="197">
        <v>6042</v>
      </c>
    </row>
    <row r="645" spans="1:1">
      <c r="A645" s="197">
        <v>6053</v>
      </c>
    </row>
    <row r="646" spans="1:1">
      <c r="A646" s="197">
        <v>6056</v>
      </c>
    </row>
    <row r="647" spans="1:1">
      <c r="A647" s="197">
        <v>6059</v>
      </c>
    </row>
    <row r="648" spans="1:1">
      <c r="A648" s="197">
        <v>6065</v>
      </c>
    </row>
    <row r="649" spans="1:1">
      <c r="A649" s="197">
        <v>6080</v>
      </c>
    </row>
    <row r="650" spans="1:1">
      <c r="A650" s="197">
        <v>6095</v>
      </c>
    </row>
    <row r="651" spans="1:1">
      <c r="A651" s="197">
        <v>6100</v>
      </c>
    </row>
    <row r="652" spans="1:1">
      <c r="A652" s="197">
        <v>6106</v>
      </c>
    </row>
    <row r="653" spans="1:1">
      <c r="A653" s="197">
        <v>6107</v>
      </c>
    </row>
    <row r="654" spans="1:1">
      <c r="A654" s="197">
        <v>6108</v>
      </c>
    </row>
    <row r="655" spans="1:1">
      <c r="A655" s="197">
        <v>6109</v>
      </c>
    </row>
    <row r="656" spans="1:1">
      <c r="A656" s="197">
        <v>6110</v>
      </c>
    </row>
    <row r="657" spans="1:1">
      <c r="A657" s="197">
        <v>6111</v>
      </c>
    </row>
    <row r="658" spans="1:1">
      <c r="A658" s="197">
        <v>6114</v>
      </c>
    </row>
    <row r="659" spans="1:1">
      <c r="A659" s="197">
        <v>6115</v>
      </c>
    </row>
    <row r="660" spans="1:1">
      <c r="A660" s="197">
        <v>6116</v>
      </c>
    </row>
    <row r="661" spans="1:1">
      <c r="A661" s="197">
        <v>6117</v>
      </c>
    </row>
    <row r="662" spans="1:1">
      <c r="A662" s="197">
        <v>6119</v>
      </c>
    </row>
    <row r="663" spans="1:1">
      <c r="A663" s="197">
        <v>6120</v>
      </c>
    </row>
    <row r="664" spans="1:1">
      <c r="A664" s="197">
        <v>6121</v>
      </c>
    </row>
    <row r="665" spans="1:1">
      <c r="A665" s="197">
        <v>6122</v>
      </c>
    </row>
    <row r="666" spans="1:1">
      <c r="A666" s="197">
        <v>6123</v>
      </c>
    </row>
    <row r="667" spans="1:1">
      <c r="A667" s="197">
        <v>6131</v>
      </c>
    </row>
    <row r="668" spans="1:1">
      <c r="A668" s="197">
        <v>6132</v>
      </c>
    </row>
    <row r="669" spans="1:1">
      <c r="A669" s="197">
        <v>6137</v>
      </c>
    </row>
    <row r="670" spans="1:1">
      <c r="A670" s="197">
        <v>6139</v>
      </c>
    </row>
    <row r="671" spans="1:1">
      <c r="A671" s="197">
        <v>6147</v>
      </c>
    </row>
    <row r="672" spans="1:1">
      <c r="A672" s="197">
        <v>6150</v>
      </c>
    </row>
    <row r="673" spans="1:1">
      <c r="A673" s="197">
        <v>6151</v>
      </c>
    </row>
    <row r="674" spans="1:1">
      <c r="A674" s="197">
        <v>6152</v>
      </c>
    </row>
    <row r="675" spans="1:1">
      <c r="A675" s="197">
        <v>6154</v>
      </c>
    </row>
    <row r="676" spans="1:1">
      <c r="A676" s="197">
        <v>6162</v>
      </c>
    </row>
    <row r="677" spans="1:1">
      <c r="A677" s="197">
        <v>6164</v>
      </c>
    </row>
    <row r="678" spans="1:1">
      <c r="A678" s="197">
        <v>6170</v>
      </c>
    </row>
    <row r="679" spans="1:1">
      <c r="A679" s="197">
        <v>6185</v>
      </c>
    </row>
    <row r="680" spans="1:1">
      <c r="A680" s="197">
        <v>6190</v>
      </c>
    </row>
    <row r="681" spans="1:1">
      <c r="A681" s="197">
        <v>6210</v>
      </c>
    </row>
    <row r="682" spans="1:1">
      <c r="A682" s="197">
        <v>6211</v>
      </c>
    </row>
    <row r="683" spans="1:1">
      <c r="A683" s="197">
        <v>6275</v>
      </c>
    </row>
    <row r="684" spans="1:1">
      <c r="A684" s="197">
        <v>6300</v>
      </c>
    </row>
    <row r="685" spans="1:1">
      <c r="A685" s="197">
        <v>6301</v>
      </c>
    </row>
    <row r="686" spans="1:1">
      <c r="A686" s="197">
        <v>6340</v>
      </c>
    </row>
    <row r="687" spans="1:1">
      <c r="A687" s="197">
        <v>6375</v>
      </c>
    </row>
    <row r="688" spans="1:1">
      <c r="A688" s="197">
        <v>6607</v>
      </c>
    </row>
    <row r="689" spans="1:1">
      <c r="A689" s="197">
        <v>6615</v>
      </c>
    </row>
    <row r="690" spans="1:1">
      <c r="A690" s="197">
        <v>6635</v>
      </c>
    </row>
    <row r="691" spans="1:1">
      <c r="A691" s="197">
        <v>6653</v>
      </c>
    </row>
    <row r="692" spans="1:1">
      <c r="A692" s="197">
        <v>6654</v>
      </c>
    </row>
    <row r="693" spans="1:1">
      <c r="A693" s="197">
        <v>6657</v>
      </c>
    </row>
    <row r="694" spans="1:1">
      <c r="A694" s="197">
        <v>6660</v>
      </c>
    </row>
    <row r="695" spans="1:1">
      <c r="A695" s="197">
        <v>6704</v>
      </c>
    </row>
    <row r="696" spans="1:1">
      <c r="A696" s="197">
        <v>6780</v>
      </c>
    </row>
    <row r="697" spans="1:1">
      <c r="A697" s="197">
        <v>6800</v>
      </c>
    </row>
    <row r="698" spans="1:1">
      <c r="A698" s="197">
        <v>6810</v>
      </c>
    </row>
    <row r="699" spans="1:1">
      <c r="A699" s="197">
        <v>6815</v>
      </c>
    </row>
    <row r="700" spans="1:1">
      <c r="A700" s="197">
        <v>6820</v>
      </c>
    </row>
    <row r="701" spans="1:1">
      <c r="A701" s="197">
        <v>6860</v>
      </c>
    </row>
    <row r="702" spans="1:1">
      <c r="A702" s="197">
        <v>6930</v>
      </c>
    </row>
    <row r="703" spans="1:1">
      <c r="A703" s="197">
        <v>6980</v>
      </c>
    </row>
    <row r="704" spans="1:1">
      <c r="A704" s="197">
        <v>6982</v>
      </c>
    </row>
    <row r="705" spans="1:1">
      <c r="A705" s="197">
        <v>6983</v>
      </c>
    </row>
    <row r="706" spans="1:1">
      <c r="A706" s="197">
        <v>6984</v>
      </c>
    </row>
    <row r="707" spans="1:1">
      <c r="A707" s="197">
        <v>6985</v>
      </c>
    </row>
    <row r="708" spans="1:1">
      <c r="A708" s="197">
        <v>6987</v>
      </c>
    </row>
    <row r="709" spans="1:1">
      <c r="A709" s="197">
        <v>6995</v>
      </c>
    </row>
    <row r="710" spans="1:1">
      <c r="A710" s="197">
        <v>7010</v>
      </c>
    </row>
    <row r="711" spans="1:1">
      <c r="A711" s="197">
        <v>7014</v>
      </c>
    </row>
    <row r="712" spans="1:1">
      <c r="A712" s="197">
        <v>7015</v>
      </c>
    </row>
    <row r="713" spans="1:1">
      <c r="A713" s="197">
        <v>7016</v>
      </c>
    </row>
    <row r="714" spans="1:1">
      <c r="A714" s="197">
        <v>7018</v>
      </c>
    </row>
    <row r="715" spans="1:1">
      <c r="A715" s="197">
        <v>7019</v>
      </c>
    </row>
    <row r="716" spans="1:1">
      <c r="A716" s="197">
        <v>7025</v>
      </c>
    </row>
    <row r="717" spans="1:1">
      <c r="A717" s="197">
        <v>7110</v>
      </c>
    </row>
    <row r="718" spans="1:1">
      <c r="A718" s="197">
        <v>7116</v>
      </c>
    </row>
    <row r="719" spans="1:1">
      <c r="A719" s="197">
        <v>7150</v>
      </c>
    </row>
    <row r="720" spans="1:1">
      <c r="A720" s="197">
        <v>7165</v>
      </c>
    </row>
    <row r="721" spans="1:1">
      <c r="A721" s="197">
        <v>7170</v>
      </c>
    </row>
    <row r="722" spans="1:1">
      <c r="A722" s="197">
        <v>7177</v>
      </c>
    </row>
    <row r="723" spans="1:1">
      <c r="A723" s="197">
        <v>7178</v>
      </c>
    </row>
    <row r="724" spans="1:1">
      <c r="A724" s="197">
        <v>7185</v>
      </c>
    </row>
    <row r="725" spans="1:1">
      <c r="A725" s="197">
        <v>7200</v>
      </c>
    </row>
    <row r="726" spans="1:1">
      <c r="A726" s="197">
        <v>7210</v>
      </c>
    </row>
    <row r="727" spans="1:1">
      <c r="A727" s="197">
        <v>7230</v>
      </c>
    </row>
    <row r="728" spans="1:1">
      <c r="A728" s="197">
        <v>7380</v>
      </c>
    </row>
    <row r="729" spans="1:1">
      <c r="A729" s="197">
        <v>7400</v>
      </c>
    </row>
    <row r="730" spans="1:1">
      <c r="A730" s="197">
        <v>7412</v>
      </c>
    </row>
    <row r="731" spans="1:1">
      <c r="A731" s="197">
        <v>7460</v>
      </c>
    </row>
    <row r="732" spans="1:1">
      <c r="A732" s="197">
        <v>7461</v>
      </c>
    </row>
    <row r="733" spans="1:1">
      <c r="A733" s="197">
        <v>7467</v>
      </c>
    </row>
    <row r="734" spans="1:1">
      <c r="A734" s="197">
        <v>7470</v>
      </c>
    </row>
    <row r="735" spans="1:1">
      <c r="A735" s="197">
        <v>7471</v>
      </c>
    </row>
    <row r="736" spans="1:1">
      <c r="A736" s="197">
        <v>7472</v>
      </c>
    </row>
    <row r="737" spans="1:1">
      <c r="A737" s="197">
        <v>7500</v>
      </c>
    </row>
    <row r="738" spans="1:1">
      <c r="A738" s="197">
        <v>7501</v>
      </c>
    </row>
    <row r="739" spans="1:1">
      <c r="A739" s="197">
        <v>7510</v>
      </c>
    </row>
    <row r="740" spans="1:1">
      <c r="A740" s="197">
        <v>7525</v>
      </c>
    </row>
    <row r="741" spans="1:1">
      <c r="A741" s="197">
        <v>7559</v>
      </c>
    </row>
    <row r="742" spans="1:1">
      <c r="A742" s="197">
        <v>7561</v>
      </c>
    </row>
    <row r="743" spans="1:1">
      <c r="A743" s="197">
        <v>7563</v>
      </c>
    </row>
    <row r="744" spans="1:1">
      <c r="A744" s="197">
        <v>7570</v>
      </c>
    </row>
    <row r="745" spans="1:1">
      <c r="A745" s="197">
        <v>7573</v>
      </c>
    </row>
    <row r="746" spans="1:1">
      <c r="A746" s="197">
        <v>7576</v>
      </c>
    </row>
    <row r="747" spans="1:1">
      <c r="A747" s="197">
        <v>7577</v>
      </c>
    </row>
    <row r="748" spans="1:1">
      <c r="A748" s="197">
        <v>7590</v>
      </c>
    </row>
    <row r="749" spans="1:1">
      <c r="A749" s="197">
        <v>7630</v>
      </c>
    </row>
    <row r="750" spans="1:1">
      <c r="A750" s="197">
        <v>7690</v>
      </c>
    </row>
    <row r="751" spans="1:1">
      <c r="A751" s="197">
        <v>7720</v>
      </c>
    </row>
    <row r="752" spans="1:1">
      <c r="A752" s="197">
        <v>7725</v>
      </c>
    </row>
    <row r="753" spans="1:1">
      <c r="A753" s="197">
        <v>7750</v>
      </c>
    </row>
    <row r="754" spans="1:1">
      <c r="A754" s="197">
        <v>7752</v>
      </c>
    </row>
    <row r="755" spans="1:1">
      <c r="A755" s="197">
        <v>7757</v>
      </c>
    </row>
    <row r="756" spans="1:1">
      <c r="A756" s="197">
        <v>7763</v>
      </c>
    </row>
    <row r="757" spans="1:1">
      <c r="A757" s="197">
        <v>7774</v>
      </c>
    </row>
    <row r="758" spans="1:1">
      <c r="A758" s="197">
        <v>7775</v>
      </c>
    </row>
    <row r="759" spans="1:1">
      <c r="A759" s="197">
        <v>7779</v>
      </c>
    </row>
    <row r="760" spans="1:1">
      <c r="A760" s="197">
        <v>7784</v>
      </c>
    </row>
    <row r="761" spans="1:1">
      <c r="A761" s="197">
        <v>7786</v>
      </c>
    </row>
    <row r="762" spans="1:1">
      <c r="A762" s="197">
        <v>7790</v>
      </c>
    </row>
    <row r="763" spans="1:1">
      <c r="A763" s="197">
        <v>7809</v>
      </c>
    </row>
    <row r="764" spans="1:1">
      <c r="A764" s="197">
        <v>7895</v>
      </c>
    </row>
    <row r="765" spans="1:1">
      <c r="A765" s="197">
        <v>7929</v>
      </c>
    </row>
    <row r="766" spans="1:1">
      <c r="A766" s="197">
        <v>8003</v>
      </c>
    </row>
    <row r="767" spans="1:1">
      <c r="A767" s="197">
        <v>8010</v>
      </c>
    </row>
    <row r="768" spans="1:1">
      <c r="A768" s="197">
        <v>8015</v>
      </c>
    </row>
    <row r="769" spans="1:1">
      <c r="A769" s="197">
        <v>8025</v>
      </c>
    </row>
    <row r="770" spans="1:1">
      <c r="A770" s="197">
        <v>8040</v>
      </c>
    </row>
    <row r="771" spans="1:1">
      <c r="A771" s="197">
        <v>8048</v>
      </c>
    </row>
    <row r="772" spans="1:1">
      <c r="A772" s="197">
        <v>8051</v>
      </c>
    </row>
    <row r="773" spans="1:1">
      <c r="A773" s="197">
        <v>8058</v>
      </c>
    </row>
    <row r="774" spans="1:1">
      <c r="A774" s="197">
        <v>8060</v>
      </c>
    </row>
    <row r="775" spans="1:1">
      <c r="A775" s="197">
        <v>8061</v>
      </c>
    </row>
    <row r="776" spans="1:1">
      <c r="A776" s="197">
        <v>8064</v>
      </c>
    </row>
    <row r="777" spans="1:1">
      <c r="A777" s="197">
        <v>8065</v>
      </c>
    </row>
    <row r="778" spans="1:1">
      <c r="A778" s="197">
        <v>8066</v>
      </c>
    </row>
    <row r="779" spans="1:1">
      <c r="A779" s="197">
        <v>8080</v>
      </c>
    </row>
    <row r="780" spans="1:1">
      <c r="A780" s="197">
        <v>8090</v>
      </c>
    </row>
    <row r="781" spans="1:1">
      <c r="A781" s="197">
        <v>8120</v>
      </c>
    </row>
    <row r="782" spans="1:1">
      <c r="A782" s="197">
        <v>8157</v>
      </c>
    </row>
    <row r="783" spans="1:1">
      <c r="A783" s="197">
        <v>8158</v>
      </c>
    </row>
    <row r="784" spans="1:1">
      <c r="A784" s="197">
        <v>8201</v>
      </c>
    </row>
    <row r="785" spans="1:1">
      <c r="A785" s="197">
        <v>8235</v>
      </c>
    </row>
    <row r="786" spans="1:1">
      <c r="A786" s="197">
        <v>8281</v>
      </c>
    </row>
    <row r="787" spans="1:1">
      <c r="A787" s="197">
        <v>8355</v>
      </c>
    </row>
    <row r="788" spans="1:1">
      <c r="A788" s="197">
        <v>8401</v>
      </c>
    </row>
    <row r="789" spans="1:1">
      <c r="A789" s="197">
        <v>8420</v>
      </c>
    </row>
    <row r="790" spans="1:1">
      <c r="A790" s="197">
        <v>8531</v>
      </c>
    </row>
    <row r="791" spans="1:1">
      <c r="A791" s="197">
        <v>8541</v>
      </c>
    </row>
    <row r="792" spans="1:1">
      <c r="A792" s="197">
        <v>8542</v>
      </c>
    </row>
    <row r="793" spans="1:1">
      <c r="A793" s="197">
        <v>8545</v>
      </c>
    </row>
    <row r="794" spans="1:1">
      <c r="A794" s="197">
        <v>8553</v>
      </c>
    </row>
    <row r="795" spans="1:1">
      <c r="A795" s="197">
        <v>8555</v>
      </c>
    </row>
    <row r="796" spans="1:1">
      <c r="A796" s="197">
        <v>8570</v>
      </c>
    </row>
    <row r="797" spans="1:1">
      <c r="A797" s="197">
        <v>8585</v>
      </c>
    </row>
    <row r="798" spans="1:1">
      <c r="A798" s="197">
        <v>8588</v>
      </c>
    </row>
    <row r="799" spans="1:1">
      <c r="A799" s="197">
        <v>8699</v>
      </c>
    </row>
    <row r="800" spans="1:1">
      <c r="A800" s="197">
        <v>8700</v>
      </c>
    </row>
    <row r="801" spans="1:1">
      <c r="A801" s="197">
        <v>8705</v>
      </c>
    </row>
    <row r="802" spans="1:1">
      <c r="A802" s="197">
        <v>8707</v>
      </c>
    </row>
    <row r="803" spans="1:1">
      <c r="A803" s="197">
        <v>8709</v>
      </c>
    </row>
    <row r="804" spans="1:1">
      <c r="A804" s="197">
        <v>8712</v>
      </c>
    </row>
    <row r="805" spans="1:1">
      <c r="A805" s="197">
        <v>8788</v>
      </c>
    </row>
    <row r="806" spans="1:1">
      <c r="A806" s="197">
        <v>8790</v>
      </c>
    </row>
    <row r="807" spans="1:1">
      <c r="A807" s="197">
        <v>8792</v>
      </c>
    </row>
    <row r="808" spans="1:1">
      <c r="A808" s="197">
        <v>8810</v>
      </c>
    </row>
    <row r="809" spans="1:1">
      <c r="A809" s="197">
        <v>8820</v>
      </c>
    </row>
    <row r="810" spans="1:1">
      <c r="A810" s="197">
        <v>8872</v>
      </c>
    </row>
    <row r="811" spans="1:1">
      <c r="A811" s="197">
        <v>8900</v>
      </c>
    </row>
    <row r="812" spans="1:1">
      <c r="A812" s="197">
        <v>9000</v>
      </c>
    </row>
    <row r="813" spans="1:1">
      <c r="A813" s="197">
        <v>9001</v>
      </c>
    </row>
    <row r="814" spans="1:1">
      <c r="A814" s="197">
        <v>9002</v>
      </c>
    </row>
    <row r="815" spans="1:1">
      <c r="A815" s="197">
        <v>9003</v>
      </c>
    </row>
    <row r="816" spans="1:1">
      <c r="A816" s="197">
        <v>9004</v>
      </c>
    </row>
    <row r="817" spans="1:1">
      <c r="A817" s="197">
        <v>9005</v>
      </c>
    </row>
    <row r="818" spans="1:1">
      <c r="A818" s="197">
        <v>9006</v>
      </c>
    </row>
    <row r="819" spans="1:1">
      <c r="A819" s="197">
        <v>9011</v>
      </c>
    </row>
    <row r="820" spans="1:1">
      <c r="A820" s="197">
        <v>9013</v>
      </c>
    </row>
    <row r="821" spans="1:1">
      <c r="A821" s="197">
        <v>9016</v>
      </c>
    </row>
    <row r="822" spans="1:1">
      <c r="A822" s="197">
        <v>9020</v>
      </c>
    </row>
    <row r="823" spans="1:1">
      <c r="A823" s="197">
        <v>9022</v>
      </c>
    </row>
    <row r="824" spans="1:1">
      <c r="A824" s="197">
        <v>9023</v>
      </c>
    </row>
    <row r="825" spans="1:1">
      <c r="A825" s="197">
        <v>9024</v>
      </c>
    </row>
    <row r="826" spans="1:1">
      <c r="A826" s="197">
        <v>9026</v>
      </c>
    </row>
    <row r="827" spans="1:1">
      <c r="A827" s="197">
        <v>9028</v>
      </c>
    </row>
    <row r="828" spans="1:1">
      <c r="A828" s="197">
        <v>9029</v>
      </c>
    </row>
    <row r="829" spans="1:1">
      <c r="A829" s="197">
        <v>9030</v>
      </c>
    </row>
    <row r="830" spans="1:1">
      <c r="A830" s="197">
        <v>9031</v>
      </c>
    </row>
    <row r="831" spans="1:1">
      <c r="A831" s="197">
        <v>9032</v>
      </c>
    </row>
    <row r="832" spans="1:1">
      <c r="A832" s="197">
        <v>9033</v>
      </c>
    </row>
    <row r="833" spans="1:1">
      <c r="A833" s="197">
        <v>9034</v>
      </c>
    </row>
    <row r="834" spans="1:1">
      <c r="A834" s="197">
        <v>9060</v>
      </c>
    </row>
    <row r="835" spans="1:1">
      <c r="A835" s="197">
        <v>9065</v>
      </c>
    </row>
    <row r="836" spans="1:1">
      <c r="A836" s="197">
        <v>9090</v>
      </c>
    </row>
    <row r="837" spans="1:1">
      <c r="A837" s="197">
        <v>9111</v>
      </c>
    </row>
    <row r="838" spans="1:1">
      <c r="A838" s="197">
        <v>9120</v>
      </c>
    </row>
    <row r="839" spans="1:1">
      <c r="A839" s="197">
        <v>9121</v>
      </c>
    </row>
    <row r="840" spans="1:1">
      <c r="A840" s="197">
        <v>9122</v>
      </c>
    </row>
    <row r="841" spans="1:1">
      <c r="A841" s="197">
        <v>9123</v>
      </c>
    </row>
    <row r="842" spans="1:1">
      <c r="A842" s="197">
        <v>9124</v>
      </c>
    </row>
    <row r="843" spans="1:1">
      <c r="A843" s="197">
        <v>9130</v>
      </c>
    </row>
    <row r="844" spans="1:1">
      <c r="A844" s="197">
        <v>9148</v>
      </c>
    </row>
    <row r="845" spans="1:1">
      <c r="A845" s="197">
        <v>9230</v>
      </c>
    </row>
    <row r="846" spans="1:1">
      <c r="A846" s="197">
        <v>9312</v>
      </c>
    </row>
    <row r="847" spans="1:1">
      <c r="A847" s="197">
        <v>9325</v>
      </c>
    </row>
    <row r="848" spans="1:1">
      <c r="A848" s="197">
        <v>9328</v>
      </c>
    </row>
    <row r="849" spans="1:1">
      <c r="A849" s="197">
        <v>9329</v>
      </c>
    </row>
    <row r="850" spans="1:1">
      <c r="A850" s="197">
        <v>9330</v>
      </c>
    </row>
    <row r="851" spans="1:1">
      <c r="A851" s="197">
        <v>9350</v>
      </c>
    </row>
    <row r="852" spans="1:1">
      <c r="A852" s="197">
        <v>9360</v>
      </c>
    </row>
    <row r="853" spans="1:1">
      <c r="A853" s="197">
        <v>9371</v>
      </c>
    </row>
    <row r="854" spans="1:1">
      <c r="A854" s="197">
        <v>9375</v>
      </c>
    </row>
    <row r="855" spans="1:1">
      <c r="A855" s="197">
        <v>9378</v>
      </c>
    </row>
    <row r="856" spans="1:1">
      <c r="A856" s="197">
        <v>9379</v>
      </c>
    </row>
    <row r="857" spans="1:1">
      <c r="A857" s="197">
        <v>9380</v>
      </c>
    </row>
    <row r="858" spans="1:1">
      <c r="A858" s="197">
        <v>9450</v>
      </c>
    </row>
    <row r="859" spans="1:1">
      <c r="A859" s="197">
        <v>9550</v>
      </c>
    </row>
    <row r="860" spans="1:1">
      <c r="A860" s="197">
        <v>9555</v>
      </c>
    </row>
    <row r="861" spans="1:1">
      <c r="A861" s="197">
        <v>9556</v>
      </c>
    </row>
    <row r="862" spans="1:1">
      <c r="A862" s="197">
        <v>9634</v>
      </c>
    </row>
    <row r="863" spans="1:1">
      <c r="A863" s="197">
        <v>9648</v>
      </c>
    </row>
    <row r="864" spans="1:1">
      <c r="A864" s="197">
        <v>9650</v>
      </c>
    </row>
    <row r="865" spans="1:1">
      <c r="A865" s="197">
        <v>9660</v>
      </c>
    </row>
    <row r="866" spans="1:1">
      <c r="A866" s="197">
        <v>9700</v>
      </c>
    </row>
    <row r="867" spans="1:1">
      <c r="A867" s="197">
        <v>9704</v>
      </c>
    </row>
    <row r="868" spans="1:1">
      <c r="A868" s="197">
        <v>9706</v>
      </c>
    </row>
    <row r="869" spans="1:1">
      <c r="A869" s="197">
        <v>9707</v>
      </c>
    </row>
    <row r="870" spans="1:1">
      <c r="A870" s="197">
        <v>9710</v>
      </c>
    </row>
    <row r="871" spans="1:1">
      <c r="A871" s="197">
        <v>9725</v>
      </c>
    </row>
    <row r="872" spans="1:1">
      <c r="A872" s="197">
        <v>9750</v>
      </c>
    </row>
    <row r="873" spans="1:1">
      <c r="A873" s="197">
        <v>9760</v>
      </c>
    </row>
    <row r="874" spans="1:1">
      <c r="A874" s="197">
        <v>9765</v>
      </c>
    </row>
    <row r="875" spans="1:1">
      <c r="A875" s="197">
        <v>9900</v>
      </c>
    </row>
    <row r="876" spans="1:1">
      <c r="A876" s="197">
        <v>9936</v>
      </c>
    </row>
    <row r="877" spans="1:1">
      <c r="A877" s="197">
        <v>9939</v>
      </c>
    </row>
    <row r="878" spans="1:1">
      <c r="A878" s="197" t="s">
        <v>109</v>
      </c>
    </row>
    <row r="879" spans="1:1">
      <c r="A879" s="197" t="s">
        <v>110</v>
      </c>
    </row>
    <row r="880" spans="1:1">
      <c r="A880" s="197">
        <v>5596</v>
      </c>
    </row>
    <row r="881" spans="1:2">
      <c r="A881" s="197">
        <v>7160</v>
      </c>
    </row>
    <row r="882" spans="1:2">
      <c r="A882" s="197">
        <v>2885</v>
      </c>
    </row>
    <row r="883" spans="1:2">
      <c r="A883" s="198">
        <v>985</v>
      </c>
      <c r="B883" s="199"/>
    </row>
    <row r="884" spans="1:2">
      <c r="A884" s="197">
        <v>9570</v>
      </c>
    </row>
    <row r="885" spans="1:2">
      <c r="A885" s="197">
        <v>8100</v>
      </c>
    </row>
    <row r="886" spans="1:2">
      <c r="A886" s="197">
        <v>8549</v>
      </c>
    </row>
    <row r="887" spans="1:2">
      <c r="A887" s="197">
        <v>2141</v>
      </c>
    </row>
    <row r="888" spans="1:2">
      <c r="A888" s="197">
        <v>0</v>
      </c>
    </row>
    <row r="889" spans="1:2">
      <c r="A889" s="197">
        <v>8044</v>
      </c>
    </row>
    <row r="890" spans="1:2">
      <c r="A890" s="197">
        <v>5263</v>
      </c>
    </row>
    <row r="891" spans="1:2">
      <c r="A891" s="197">
        <v>3980</v>
      </c>
    </row>
    <row r="892" spans="1:2">
      <c r="A892" s="197">
        <v>1292</v>
      </c>
    </row>
    <row r="893" spans="1:2">
      <c r="A893" s="197">
        <v>1045</v>
      </c>
    </row>
    <row r="894" spans="1:2">
      <c r="A894" s="197">
        <v>5992</v>
      </c>
    </row>
    <row r="895" spans="1:2">
      <c r="A895" s="197">
        <v>6058</v>
      </c>
    </row>
    <row r="896" spans="1:2">
      <c r="A896" s="197">
        <v>1027</v>
      </c>
    </row>
    <row r="897" spans="1:1">
      <c r="A897" s="197">
        <v>420</v>
      </c>
    </row>
    <row r="898" spans="1:1">
      <c r="A898" s="197">
        <v>1095</v>
      </c>
    </row>
    <row r="899" spans="1:1">
      <c r="A899" s="197">
        <v>6052</v>
      </c>
    </row>
    <row r="900" spans="1:1">
      <c r="A900" s="197">
        <v>6020</v>
      </c>
    </row>
    <row r="901" spans="1:1">
      <c r="A901" s="197">
        <v>5990</v>
      </c>
    </row>
    <row r="902" spans="1:1">
      <c r="A902" s="197">
        <v>6044</v>
      </c>
    </row>
    <row r="903" spans="1:1">
      <c r="A903" s="197">
        <v>6057</v>
      </c>
    </row>
    <row r="904" spans="1:1">
      <c r="A904" s="197">
        <v>3115</v>
      </c>
    </row>
    <row r="905" spans="1:1">
      <c r="A905" s="197">
        <v>1795</v>
      </c>
    </row>
    <row r="906" spans="1:1">
      <c r="A906" s="197">
        <v>1008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PAN</vt:lpstr>
      <vt:lpstr>Reporting</vt:lpstr>
      <vt:lpstr>Parms</vt:lpstr>
      <vt:lpstr>listes</vt:lpstr>
      <vt:lpstr>Clients</vt:lpstr>
      <vt:lpstr>commande</vt:lpstr>
      <vt:lpstr>Fréquence</vt:lpstr>
      <vt:lpstr>ouvert_fermé</vt:lpstr>
      <vt:lpstr>priorité_action</vt:lpstr>
      <vt:lpstr>priorité_appel</vt:lpstr>
      <vt:lpstr>prospect_perdu</vt:lpstr>
      <vt:lpstr>segmentation_client</vt:lpstr>
      <vt:lpstr>type_commande</vt:lpstr>
      <vt:lpstr>typo_produit</vt:lpstr>
      <vt:lpstr>PAN!Zone_d_impression</vt:lpstr>
      <vt:lpstr>Reporting!Zone_d_impression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MELONI Thomas</dc:creator>
  <cp:lastModifiedBy>Utilisateur</cp:lastModifiedBy>
  <cp:lastPrinted>2018-04-13T14:14:54Z</cp:lastPrinted>
  <dcterms:created xsi:type="dcterms:W3CDTF">2017-01-06T06:59:27Z</dcterms:created>
  <dcterms:modified xsi:type="dcterms:W3CDTF">2020-12-07T08:36:44Z</dcterms:modified>
</cp:coreProperties>
</file>