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486033\Desktop\"/>
    </mc:Choice>
  </mc:AlternateContent>
  <bookViews>
    <workbookView xWindow="0" yWindow="0" windowWidth="20490" windowHeight="7755" tabRatio="842" activeTab="4"/>
  </bookViews>
  <sheets>
    <sheet name="Instructions" sheetId="22" r:id="rId1"/>
    <sheet name="Fiches de postes" sheetId="20" r:id="rId2"/>
    <sheet name="Evolution" sheetId="18" r:id="rId3"/>
    <sheet name="Hidden" sheetId="19" state="hidden" r:id="rId4"/>
    <sheet name="Jan." sheetId="1" r:id="rId5"/>
    <sheet name="Fév." sheetId="3" r:id="rId6"/>
    <sheet name="Mar." sheetId="4" r:id="rId7"/>
    <sheet name="Avr." sheetId="9" r:id="rId8"/>
    <sheet name="Mai" sheetId="10" r:id="rId9"/>
    <sheet name="Juin" sheetId="12" r:id="rId10"/>
    <sheet name="Juil." sheetId="14" r:id="rId11"/>
    <sheet name="Août" sheetId="13" r:id="rId12"/>
    <sheet name="Sep." sheetId="11" r:id="rId13"/>
    <sheet name="Oct." sheetId="15" r:id="rId14"/>
    <sheet name="Nov." sheetId="16" r:id="rId15"/>
    <sheet name="Déc." sheetId="17" r:id="rId16"/>
  </sheets>
  <definedNames>
    <definedName name="_xlnm._FilterDatabase" localSheetId="2" hidden="1">Evolution!$A$7:$C$27</definedName>
    <definedName name="_xlnm._FilterDatabase" localSheetId="4" hidden="1">Jan.!$A$7:$C$72</definedName>
    <definedName name="Mois">Evolution!$D$8:$AK$8</definedName>
    <definedName name="Sparkline_Cyril">Evolution!$D$14:$F$14,Evolution!$I$14,Evolution!$L$14,Evolution!$O$14,Evolution!$R$14,Evolution!$U$14,Evolution!$X$14,Evolution!$AA$14,Evolution!$AD$14,Evolution!$AG$14,Evolution!$AJ$14</definedName>
    <definedName name="Sparkline_Emeric">Evolution!$D$15:$F$15,Evolution!$I$15,Evolution!$L$15,Evolution!$O$15,Evolution!$R$15,Evolution!$U$15,Evolution!$X$15,Evolution!$AA$15,Evolution!$AD$15,Evolution!$AG$15,Evolution!$AJ$15</definedName>
    <definedName name="sparkline_frederic">Evolution!$D$22:$F$22,Evolution!$I$22,Evolution!$L$22,Evolution!$O$22,Evolution!$R$22,Evolution!$U$22,Evolution!$X$22,Evolution!$AA$22,Evolution!$AD$22,Evolution!$AG$22,Evolution!$AJ$22</definedName>
    <definedName name="sparkline_jeremyf">Evolution!$D$18:$F$18,Evolution!$I$18,Evolution!$L$18,Evolution!$O$18,Evolution!$R$18,Evolution!$U$18,Evolution!$X$18,Evolution!$AA$18,Evolution!$AD$18,Evolution!$AG$18,Evolution!$AJ$18</definedName>
    <definedName name="sparkline_jeremyr">Evolution!$D$21:$F$21,Evolution!$I$21,Evolution!$L$21,Evolution!$O$21,Evolution!$R$21,Evolution!$U$21,Evolution!$X$21,Evolution!$AA$21,Evolution!$AD$21,Evolution!$AG$21,Evolution!$AJ$21</definedName>
    <definedName name="Sparkline_Jules">Evolution!$D$16:$F$16,Evolution!$I$16,Evolution!$L$16,Evolution!$O$16,Evolution!$R$16,Evolution!$U$16,Evolution!$X$16,Evolution!$AA$16,Evolution!$AD$16,Evolution!$AG$16,Evolution!$AJ$16</definedName>
    <definedName name="Sparkline_Kevin">Evolution!$D$10,Evolution!$F$10,Evolution!$I$10,Evolution!$L$10,Evolution!$O$10,Evolution!$R$10,Evolution!$U$10,Evolution!$X$10,Evolution!$AA$10,Evolution!$AD$10,Evolution!$AG$10,Evolution!$AJ$10</definedName>
    <definedName name="Sparkline_Olivier">Evolution!$D$24,Evolution!$F$24,Evolution!$I$24,Evolution!$L$24,Evolution!$O$24,Evolution!$R$24,Evolution!$U$24,Evolution!$X$24,Evolution!$AA$24,Evolution!$AD$24,Evolution!$AG$24,Evolution!$AJ$24</definedName>
    <definedName name="sparkline_pierre">Evolution!$D$19:$F$19,Evolution!$I$19,Evolution!$L$19,Evolution!$O$19,Evolution!$R$19,Evolution!$U$19,Evolution!$X$19,Evolution!$AA$19,Evolution!$AD$19,Evolution!$AG$19,Evolution!$AJ$19</definedName>
    <definedName name="sparkline_seb">Evolution!$D$17:$F$17,Evolution!$I$17,Evolution!$L$17,Evolution!$O$17,Evolution!$R$17,Evolution!$U$17,Evolution!$X$17,Evolution!$AA$17,Evolution!$AD$17,Evolution!$AG$17,Evolution!$AJ$17</definedName>
    <definedName name="sparkline_team">Evolution!$D$25,Evolution!$F$25,Evolution!$I$25,Evolution!$L$25,Evolution!$O$25,Evolution!$R$25,Evolution!$U$25,Evolution!$X$25,Evolution!$AA$25,Evolution!$AD$25,Evolution!$AG$25,Evolution!$AJ$25</definedName>
    <definedName name="sparkline_trainings_demandés">Evolution!$D$27,Evolution!$F$27,Evolution!$I$27,Evolution!$L$27,Evolution!$O$27,Evolution!$R$27,Evolution!$U$27,Evolution!$X$27,Evolution!$AA$27,Evolution!$AD$27,Evolution!$AG$27,Evolution!$AJ$27</definedName>
    <definedName name="Sparkline_trainings_suivis">Evolution!$D$26,Evolution!$F$26,Evolution!$I$26,Evolution!$L$26,Evolution!$O$26,Evolution!$R$26,Evolution!$U$26,Evolution!$X$26,Evolution!$AA$26,Evolution!$AD$26,Evolution!$AG$26,Evolution!$AJ$26</definedName>
    <definedName name="sparkline_vincent">Evolution!$D$23:$F$23,Evolution!$I$23,Evolution!$L$23,Evolution!$O$23,Evolution!$R$23,Evolution!$U$23,Evolution!$X$23,Evolution!$AA$23,Evolution!$AD$23,Evolution!$AG$23,Evolution!$AJ$23</definedName>
    <definedName name="sparkline_william">Evolution!$D$20:$F$20,Evolution!$I$20,Evolution!$L$20,Evolution!$O$20,Evolution!$R$20,Evolution!$U$20,Evolution!$X$20,Evolution!$AA$20,Evolution!$AD$20,Evolution!$AG$20,Evolution!$AJ$20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s="1"/>
  <c r="G10" i="1"/>
  <c r="BH23" i="1"/>
  <c r="BH22" i="1"/>
  <c r="K11" i="1"/>
  <c r="K12" i="1"/>
  <c r="K13" i="1"/>
  <c r="K14" i="1"/>
  <c r="K15" i="1"/>
  <c r="K16" i="1"/>
  <c r="K17" i="1"/>
  <c r="K18" i="1"/>
  <c r="K19" i="1"/>
  <c r="K20" i="1"/>
  <c r="K21" i="1"/>
  <c r="K10" i="1"/>
  <c r="G21" i="1"/>
  <c r="G11" i="1"/>
  <c r="G12" i="1"/>
  <c r="G13" i="1"/>
  <c r="G14" i="1"/>
  <c r="G15" i="1"/>
  <c r="G16" i="1"/>
  <c r="G17" i="1"/>
  <c r="G18" i="1"/>
  <c r="G19" i="1"/>
  <c r="G20" i="1"/>
  <c r="I11" i="1"/>
  <c r="J11" i="1" s="1"/>
  <c r="I12" i="1"/>
  <c r="J12" i="1" s="1"/>
  <c r="I13" i="1"/>
  <c r="I14" i="1"/>
  <c r="J14" i="1" s="1"/>
  <c r="I15" i="1"/>
  <c r="J15" i="1" s="1"/>
  <c r="I16" i="1"/>
  <c r="J16" i="1" s="1"/>
  <c r="I17" i="1"/>
  <c r="J17" i="1" s="1"/>
  <c r="I18" i="1"/>
  <c r="J18" i="1" s="1"/>
  <c r="I19" i="1"/>
  <c r="I20" i="1"/>
  <c r="I21" i="1"/>
  <c r="J21" i="1" s="1"/>
  <c r="E11" i="1"/>
  <c r="E12" i="1"/>
  <c r="E13" i="1"/>
  <c r="E14" i="1"/>
  <c r="E15" i="1"/>
  <c r="E16" i="1"/>
  <c r="E17" i="1"/>
  <c r="E18" i="1"/>
  <c r="E19" i="1"/>
  <c r="E20" i="1"/>
  <c r="E21" i="1"/>
  <c r="F21" i="1" s="1"/>
  <c r="E10" i="1"/>
  <c r="D22" i="1"/>
  <c r="O10" i="20"/>
  <c r="L10" i="20"/>
  <c r="I10" i="20"/>
  <c r="F11" i="20"/>
  <c r="F12" i="20"/>
  <c r="F13" i="20"/>
  <c r="F14" i="20"/>
  <c r="F15" i="20"/>
  <c r="F16" i="20"/>
  <c r="F17" i="20"/>
  <c r="F18" i="20"/>
  <c r="F19" i="20"/>
  <c r="F20" i="20"/>
  <c r="F21" i="20"/>
  <c r="F22" i="20"/>
  <c r="F23" i="20"/>
  <c r="F10" i="20"/>
  <c r="G72" i="1"/>
  <c r="G56" i="1"/>
  <c r="G40" i="1"/>
  <c r="G39" i="1"/>
  <c r="F15" i="1" l="1"/>
  <c r="F19" i="1"/>
  <c r="F18" i="1"/>
  <c r="F14" i="1"/>
  <c r="J13" i="1"/>
  <c r="F10" i="1"/>
  <c r="J20" i="1"/>
  <c r="F13" i="1"/>
  <c r="F17" i="1"/>
  <c r="F20" i="1"/>
  <c r="F16" i="1"/>
  <c r="F12" i="1"/>
  <c r="J19" i="1"/>
  <c r="F11" i="1"/>
  <c r="M22" i="1"/>
  <c r="AC22" i="1"/>
  <c r="AS22" i="1"/>
  <c r="Y22" i="1"/>
  <c r="AO22" i="1"/>
  <c r="Q22" i="1"/>
  <c r="AG22" i="1"/>
  <c r="AW22" i="1"/>
  <c r="BI22" i="1"/>
  <c r="U22" i="1"/>
  <c r="AK22" i="1"/>
  <c r="I22" i="1"/>
  <c r="E22" i="1"/>
  <c r="K72" i="1"/>
  <c r="K56" i="1"/>
  <c r="K40" i="1"/>
  <c r="K39" i="1"/>
  <c r="F72" i="1"/>
  <c r="F56" i="1"/>
  <c r="F40" i="1"/>
  <c r="F39" i="1"/>
  <c r="B12" i="18" l="1"/>
  <c r="B11" i="18"/>
  <c r="F20" i="18"/>
  <c r="I10" i="18"/>
  <c r="I20" i="18"/>
  <c r="I15" i="18"/>
  <c r="I17" i="18"/>
  <c r="L16" i="18"/>
  <c r="I24" i="18" l="1"/>
  <c r="I23" i="18"/>
  <c r="I22" i="18"/>
  <c r="I21" i="18"/>
  <c r="K20" i="18"/>
  <c r="I19" i="18"/>
  <c r="I18" i="18"/>
  <c r="K17" i="18"/>
  <c r="K15" i="18"/>
  <c r="K21" i="18" l="1"/>
  <c r="K18" i="18"/>
  <c r="K22" i="18"/>
  <c r="K24" i="18"/>
  <c r="K19" i="18"/>
  <c r="K23" i="18"/>
  <c r="BL13" i="1"/>
  <c r="BL54" i="1"/>
  <c r="BL55" i="1"/>
  <c r="BL71" i="1" l="1"/>
  <c r="BL70" i="1"/>
  <c r="BL69" i="1"/>
  <c r="BL68" i="1"/>
  <c r="BL67" i="1"/>
  <c r="BL66" i="1"/>
  <c r="BL65" i="1"/>
  <c r="BL64" i="1"/>
  <c r="BL63" i="1"/>
  <c r="BL62" i="1"/>
  <c r="BL61" i="1"/>
  <c r="BL60" i="1"/>
  <c r="R70" i="3"/>
  <c r="R69" i="3"/>
  <c r="R68" i="3"/>
  <c r="R67" i="3"/>
  <c r="R66" i="3"/>
  <c r="R65" i="3"/>
  <c r="R64" i="3"/>
  <c r="R63" i="3"/>
  <c r="R62" i="3"/>
  <c r="R61" i="3"/>
  <c r="R60" i="3"/>
  <c r="R59" i="3"/>
  <c r="R70" i="4"/>
  <c r="R69" i="4"/>
  <c r="R68" i="4"/>
  <c r="R67" i="4"/>
  <c r="R66" i="4"/>
  <c r="R65" i="4"/>
  <c r="R64" i="4"/>
  <c r="R63" i="4"/>
  <c r="R62" i="4"/>
  <c r="R61" i="4"/>
  <c r="R60" i="4"/>
  <c r="R59" i="4"/>
  <c r="R70" i="9"/>
  <c r="R69" i="9"/>
  <c r="R68" i="9"/>
  <c r="R67" i="9"/>
  <c r="R66" i="9"/>
  <c r="R65" i="9"/>
  <c r="R64" i="9"/>
  <c r="R63" i="9"/>
  <c r="R62" i="9"/>
  <c r="R61" i="9"/>
  <c r="R60" i="9"/>
  <c r="R59" i="9"/>
  <c r="R70" i="10"/>
  <c r="R69" i="10"/>
  <c r="R68" i="10"/>
  <c r="R67" i="10"/>
  <c r="R66" i="10"/>
  <c r="R65" i="10"/>
  <c r="R64" i="10"/>
  <c r="R63" i="10"/>
  <c r="R62" i="10"/>
  <c r="R61" i="10"/>
  <c r="R60" i="10"/>
  <c r="R59" i="10"/>
  <c r="R70" i="12"/>
  <c r="R69" i="12"/>
  <c r="R68" i="12"/>
  <c r="R67" i="12"/>
  <c r="R66" i="12"/>
  <c r="R65" i="12"/>
  <c r="R64" i="12"/>
  <c r="R63" i="12"/>
  <c r="R62" i="12"/>
  <c r="R61" i="12"/>
  <c r="R60" i="12"/>
  <c r="R59" i="12"/>
  <c r="R70" i="14"/>
  <c r="R69" i="14"/>
  <c r="R68" i="14"/>
  <c r="R67" i="14"/>
  <c r="R66" i="14"/>
  <c r="R65" i="14"/>
  <c r="R64" i="14"/>
  <c r="R63" i="14"/>
  <c r="R62" i="14"/>
  <c r="R61" i="14"/>
  <c r="R60" i="14"/>
  <c r="R59" i="14"/>
  <c r="R70" i="13"/>
  <c r="R69" i="13"/>
  <c r="R68" i="13"/>
  <c r="R67" i="13"/>
  <c r="R66" i="13"/>
  <c r="R65" i="13"/>
  <c r="R64" i="13"/>
  <c r="R63" i="13"/>
  <c r="R62" i="13"/>
  <c r="R61" i="13"/>
  <c r="R60" i="13"/>
  <c r="R59" i="13"/>
  <c r="R70" i="11"/>
  <c r="R69" i="11"/>
  <c r="R68" i="11"/>
  <c r="R67" i="11"/>
  <c r="R66" i="11"/>
  <c r="R65" i="11"/>
  <c r="R64" i="11"/>
  <c r="R63" i="11"/>
  <c r="R62" i="11"/>
  <c r="R61" i="11"/>
  <c r="R60" i="11"/>
  <c r="R59" i="11"/>
  <c r="R70" i="15"/>
  <c r="R69" i="15"/>
  <c r="R68" i="15"/>
  <c r="R67" i="15"/>
  <c r="R66" i="15"/>
  <c r="R65" i="15"/>
  <c r="R64" i="15"/>
  <c r="R63" i="15"/>
  <c r="R62" i="15"/>
  <c r="R61" i="15"/>
  <c r="R60" i="15"/>
  <c r="R59" i="15"/>
  <c r="R70" i="16"/>
  <c r="R69" i="16"/>
  <c r="R68" i="16"/>
  <c r="R67" i="16"/>
  <c r="R66" i="16"/>
  <c r="R65" i="16"/>
  <c r="R64" i="16"/>
  <c r="R63" i="16"/>
  <c r="R62" i="16"/>
  <c r="R61" i="16"/>
  <c r="R60" i="16"/>
  <c r="R59" i="16"/>
  <c r="R54" i="3"/>
  <c r="R53" i="3"/>
  <c r="R52" i="3"/>
  <c r="R51" i="3"/>
  <c r="R50" i="3"/>
  <c r="R49" i="3"/>
  <c r="R48" i="3"/>
  <c r="R47" i="3"/>
  <c r="R46" i="3"/>
  <c r="R45" i="3"/>
  <c r="R44" i="3"/>
  <c r="R43" i="3"/>
  <c r="R54" i="4"/>
  <c r="R53" i="4"/>
  <c r="R52" i="4"/>
  <c r="R51" i="4"/>
  <c r="R50" i="4"/>
  <c r="R49" i="4"/>
  <c r="R48" i="4"/>
  <c r="R47" i="4"/>
  <c r="R46" i="4"/>
  <c r="R45" i="4"/>
  <c r="R44" i="4"/>
  <c r="R43" i="4"/>
  <c r="R54" i="9"/>
  <c r="R53" i="9"/>
  <c r="R52" i="9"/>
  <c r="R51" i="9"/>
  <c r="R50" i="9"/>
  <c r="R49" i="9"/>
  <c r="R48" i="9"/>
  <c r="R47" i="9"/>
  <c r="R46" i="9"/>
  <c r="R45" i="9"/>
  <c r="R44" i="9"/>
  <c r="R43" i="9"/>
  <c r="R54" i="10"/>
  <c r="R53" i="10"/>
  <c r="R52" i="10"/>
  <c r="R51" i="10"/>
  <c r="R50" i="10"/>
  <c r="R49" i="10"/>
  <c r="R48" i="10"/>
  <c r="R47" i="10"/>
  <c r="R46" i="10"/>
  <c r="R45" i="10"/>
  <c r="R44" i="10"/>
  <c r="R43" i="10"/>
  <c r="R54" i="12"/>
  <c r="R53" i="12"/>
  <c r="R52" i="12"/>
  <c r="R51" i="12"/>
  <c r="R50" i="12"/>
  <c r="R49" i="12"/>
  <c r="R48" i="12"/>
  <c r="R47" i="12"/>
  <c r="R46" i="12"/>
  <c r="R45" i="12"/>
  <c r="R44" i="12"/>
  <c r="R43" i="12"/>
  <c r="R54" i="14"/>
  <c r="R53" i="14"/>
  <c r="R52" i="14"/>
  <c r="R51" i="14"/>
  <c r="R50" i="14"/>
  <c r="R49" i="14"/>
  <c r="R48" i="14"/>
  <c r="R47" i="14"/>
  <c r="R46" i="14"/>
  <c r="R45" i="14"/>
  <c r="R44" i="14"/>
  <c r="R43" i="14"/>
  <c r="R54" i="13"/>
  <c r="R53" i="13"/>
  <c r="R52" i="13"/>
  <c r="R51" i="13"/>
  <c r="R50" i="13"/>
  <c r="R49" i="13"/>
  <c r="R48" i="13"/>
  <c r="R47" i="13"/>
  <c r="R46" i="13"/>
  <c r="R45" i="13"/>
  <c r="R44" i="13"/>
  <c r="R43" i="13"/>
  <c r="R54" i="11"/>
  <c r="R53" i="11"/>
  <c r="R52" i="11"/>
  <c r="R51" i="11"/>
  <c r="R50" i="11"/>
  <c r="R49" i="11"/>
  <c r="R48" i="11"/>
  <c r="R47" i="11"/>
  <c r="R46" i="11"/>
  <c r="R45" i="11"/>
  <c r="R44" i="11"/>
  <c r="R43" i="11"/>
  <c r="R54" i="15"/>
  <c r="R53" i="15"/>
  <c r="R52" i="15"/>
  <c r="R51" i="15"/>
  <c r="R50" i="15"/>
  <c r="R49" i="15"/>
  <c r="R48" i="15"/>
  <c r="R47" i="15"/>
  <c r="R46" i="15"/>
  <c r="R45" i="15"/>
  <c r="R44" i="15"/>
  <c r="R43" i="15"/>
  <c r="R54" i="16"/>
  <c r="R53" i="16"/>
  <c r="R52" i="16"/>
  <c r="R51" i="16"/>
  <c r="R50" i="16"/>
  <c r="R49" i="16"/>
  <c r="R48" i="16"/>
  <c r="R47" i="16"/>
  <c r="R46" i="16"/>
  <c r="R45" i="16"/>
  <c r="R44" i="16"/>
  <c r="R43" i="16"/>
  <c r="R37" i="4"/>
  <c r="R36" i="4"/>
  <c r="R35" i="4"/>
  <c r="R34" i="4"/>
  <c r="R33" i="4"/>
  <c r="R32" i="4"/>
  <c r="R31" i="4"/>
  <c r="R30" i="4"/>
  <c r="R29" i="4"/>
  <c r="R28" i="4"/>
  <c r="R27" i="4"/>
  <c r="R26" i="4"/>
  <c r="R37" i="9"/>
  <c r="R36" i="9"/>
  <c r="R35" i="9"/>
  <c r="R34" i="9"/>
  <c r="R33" i="9"/>
  <c r="R32" i="9"/>
  <c r="R31" i="9"/>
  <c r="R30" i="9"/>
  <c r="R29" i="9"/>
  <c r="R28" i="9"/>
  <c r="R27" i="9"/>
  <c r="R26" i="9"/>
  <c r="R37" i="10"/>
  <c r="R36" i="10"/>
  <c r="R35" i="10"/>
  <c r="R34" i="10"/>
  <c r="R33" i="10"/>
  <c r="R32" i="10"/>
  <c r="R31" i="10"/>
  <c r="R30" i="10"/>
  <c r="R29" i="10"/>
  <c r="R28" i="10"/>
  <c r="R27" i="10"/>
  <c r="R26" i="10"/>
  <c r="R37" i="12"/>
  <c r="R36" i="12"/>
  <c r="R35" i="12"/>
  <c r="R34" i="12"/>
  <c r="R33" i="12"/>
  <c r="R32" i="12"/>
  <c r="R31" i="12"/>
  <c r="R30" i="12"/>
  <c r="R29" i="12"/>
  <c r="R28" i="12"/>
  <c r="R27" i="12"/>
  <c r="R26" i="12"/>
  <c r="R37" i="14"/>
  <c r="R36" i="14"/>
  <c r="R35" i="14"/>
  <c r="R34" i="14"/>
  <c r="R33" i="14"/>
  <c r="R32" i="14"/>
  <c r="R31" i="14"/>
  <c r="R30" i="14"/>
  <c r="R29" i="14"/>
  <c r="R28" i="14"/>
  <c r="R27" i="14"/>
  <c r="R26" i="14"/>
  <c r="R37" i="13"/>
  <c r="R36" i="13"/>
  <c r="R35" i="13"/>
  <c r="R34" i="13"/>
  <c r="R33" i="13"/>
  <c r="R32" i="13"/>
  <c r="R31" i="13"/>
  <c r="R30" i="13"/>
  <c r="R29" i="13"/>
  <c r="R28" i="13"/>
  <c r="R27" i="13"/>
  <c r="R26" i="13"/>
  <c r="R37" i="11"/>
  <c r="R36" i="11"/>
  <c r="R35" i="11"/>
  <c r="R34" i="11"/>
  <c r="R33" i="11"/>
  <c r="R32" i="11"/>
  <c r="R31" i="11"/>
  <c r="R30" i="11"/>
  <c r="R29" i="11"/>
  <c r="R28" i="11"/>
  <c r="R27" i="11"/>
  <c r="R26" i="11"/>
  <c r="R37" i="15"/>
  <c r="R36" i="15"/>
  <c r="R35" i="15"/>
  <c r="R34" i="15"/>
  <c r="R33" i="15"/>
  <c r="R32" i="15"/>
  <c r="R31" i="15"/>
  <c r="R30" i="15"/>
  <c r="R29" i="15"/>
  <c r="R28" i="15"/>
  <c r="R27" i="15"/>
  <c r="R26" i="15"/>
  <c r="R37" i="16"/>
  <c r="R36" i="16"/>
  <c r="R35" i="16"/>
  <c r="R34" i="16"/>
  <c r="R33" i="16"/>
  <c r="R32" i="16"/>
  <c r="R31" i="16"/>
  <c r="R30" i="16"/>
  <c r="R29" i="16"/>
  <c r="R28" i="16"/>
  <c r="R27" i="16"/>
  <c r="R26" i="16"/>
  <c r="R27" i="17"/>
  <c r="R28" i="17"/>
  <c r="R29" i="17"/>
  <c r="R30" i="17"/>
  <c r="R31" i="17"/>
  <c r="R32" i="17"/>
  <c r="R33" i="17"/>
  <c r="R34" i="17"/>
  <c r="R35" i="17"/>
  <c r="R36" i="17"/>
  <c r="R37" i="17"/>
  <c r="R20" i="4"/>
  <c r="R19" i="4"/>
  <c r="R18" i="4"/>
  <c r="R17" i="4"/>
  <c r="R16" i="4"/>
  <c r="R15" i="4"/>
  <c r="R14" i="4"/>
  <c r="R13" i="4"/>
  <c r="R12" i="4"/>
  <c r="R11" i="4"/>
  <c r="R10" i="4"/>
  <c r="R9" i="4"/>
  <c r="R20" i="9"/>
  <c r="R19" i="9"/>
  <c r="R18" i="9"/>
  <c r="R17" i="9"/>
  <c r="R16" i="9"/>
  <c r="R15" i="9"/>
  <c r="R14" i="9"/>
  <c r="R13" i="9"/>
  <c r="R12" i="9"/>
  <c r="R11" i="9"/>
  <c r="R10" i="9"/>
  <c r="R9" i="9"/>
  <c r="R20" i="10"/>
  <c r="R19" i="10"/>
  <c r="R18" i="10"/>
  <c r="R17" i="10"/>
  <c r="R16" i="10"/>
  <c r="R15" i="10"/>
  <c r="R14" i="10"/>
  <c r="R13" i="10"/>
  <c r="R12" i="10"/>
  <c r="R11" i="10"/>
  <c r="R10" i="10"/>
  <c r="R9" i="10"/>
  <c r="R20" i="12"/>
  <c r="R19" i="12"/>
  <c r="R18" i="12"/>
  <c r="R17" i="12"/>
  <c r="R16" i="12"/>
  <c r="R15" i="12"/>
  <c r="R14" i="12"/>
  <c r="R13" i="12"/>
  <c r="R12" i="12"/>
  <c r="R11" i="12"/>
  <c r="R10" i="12"/>
  <c r="R9" i="12"/>
  <c r="R20" i="14"/>
  <c r="R19" i="14"/>
  <c r="R18" i="14"/>
  <c r="R17" i="14"/>
  <c r="R16" i="14"/>
  <c r="R15" i="14"/>
  <c r="R14" i="14"/>
  <c r="R13" i="14"/>
  <c r="R12" i="14"/>
  <c r="R11" i="14"/>
  <c r="R10" i="14"/>
  <c r="R9" i="14"/>
  <c r="R20" i="13"/>
  <c r="R19" i="13"/>
  <c r="R18" i="13"/>
  <c r="R17" i="13"/>
  <c r="R16" i="13"/>
  <c r="R15" i="13"/>
  <c r="R14" i="13"/>
  <c r="R13" i="13"/>
  <c r="R12" i="13"/>
  <c r="R11" i="13"/>
  <c r="R10" i="13"/>
  <c r="R9" i="13"/>
  <c r="R20" i="11"/>
  <c r="R19" i="11"/>
  <c r="R18" i="11"/>
  <c r="R17" i="11"/>
  <c r="R16" i="11"/>
  <c r="R15" i="11"/>
  <c r="R14" i="11"/>
  <c r="R13" i="11"/>
  <c r="R12" i="11"/>
  <c r="R11" i="11"/>
  <c r="R10" i="11"/>
  <c r="R9" i="11"/>
  <c r="R10" i="15"/>
  <c r="R11" i="15"/>
  <c r="AD15" i="18" s="1"/>
  <c r="AF15" i="18" s="1"/>
  <c r="R12" i="15"/>
  <c r="AD16" i="18" s="1"/>
  <c r="AF16" i="18" s="1"/>
  <c r="R13" i="15"/>
  <c r="AD17" i="18" s="1"/>
  <c r="AF17" i="18" s="1"/>
  <c r="R14" i="15"/>
  <c r="R15" i="15"/>
  <c r="AD19" i="18" s="1"/>
  <c r="AF19" i="18" s="1"/>
  <c r="R16" i="15"/>
  <c r="AD20" i="18" s="1"/>
  <c r="AF20" i="18" s="1"/>
  <c r="R17" i="15"/>
  <c r="AD21" i="18" s="1"/>
  <c r="AF21" i="18" s="1"/>
  <c r="R18" i="15"/>
  <c r="R19" i="15"/>
  <c r="AD23" i="18" s="1"/>
  <c r="AF23" i="18" s="1"/>
  <c r="R20" i="15"/>
  <c r="R10" i="16"/>
  <c r="AG14" i="18" s="1"/>
  <c r="AI14" i="18" s="1"/>
  <c r="R11" i="16"/>
  <c r="R12" i="16"/>
  <c r="AG16" i="18" s="1"/>
  <c r="AI16" i="18" s="1"/>
  <c r="R13" i="16"/>
  <c r="AG17" i="18" s="1"/>
  <c r="AI17" i="18" s="1"/>
  <c r="R14" i="16"/>
  <c r="AG18" i="18" s="1"/>
  <c r="AI18" i="18" s="1"/>
  <c r="R15" i="16"/>
  <c r="R16" i="16"/>
  <c r="AG20" i="18" s="1"/>
  <c r="AI20" i="18" s="1"/>
  <c r="R17" i="16"/>
  <c r="AG21" i="18" s="1"/>
  <c r="AI21" i="18" s="1"/>
  <c r="R18" i="16"/>
  <c r="AG22" i="18" s="1"/>
  <c r="AI22" i="18" s="1"/>
  <c r="R19" i="16"/>
  <c r="R20" i="16"/>
  <c r="AG24" i="18" s="1"/>
  <c r="AI24" i="18" s="1"/>
  <c r="Q71" i="17"/>
  <c r="R60" i="17"/>
  <c r="R61" i="17"/>
  <c r="R62" i="17"/>
  <c r="R63" i="17"/>
  <c r="R64" i="17"/>
  <c r="R65" i="17"/>
  <c r="R66" i="17"/>
  <c r="R67" i="17"/>
  <c r="R68" i="17"/>
  <c r="R69" i="17"/>
  <c r="R70" i="17"/>
  <c r="R44" i="17"/>
  <c r="R45" i="17"/>
  <c r="R46" i="17"/>
  <c r="R47" i="17"/>
  <c r="R48" i="17"/>
  <c r="R49" i="17"/>
  <c r="R50" i="17"/>
  <c r="R51" i="17"/>
  <c r="R52" i="17"/>
  <c r="R53" i="17"/>
  <c r="R54" i="17"/>
  <c r="R10" i="17"/>
  <c r="AJ14" i="18" s="1"/>
  <c r="R11" i="17"/>
  <c r="AJ15" i="18" s="1"/>
  <c r="R12" i="17"/>
  <c r="AJ16" i="18" s="1"/>
  <c r="R13" i="17"/>
  <c r="AJ17" i="18" s="1"/>
  <c r="R14" i="17"/>
  <c r="AJ18" i="18" s="1"/>
  <c r="R15" i="17"/>
  <c r="AJ19" i="18" s="1"/>
  <c r="R16" i="17"/>
  <c r="AJ20" i="18" s="1"/>
  <c r="R17" i="17"/>
  <c r="AJ21" i="18" s="1"/>
  <c r="R18" i="17"/>
  <c r="AJ22" i="18" s="1"/>
  <c r="R19" i="17"/>
  <c r="AJ23" i="18" s="1"/>
  <c r="R20" i="17"/>
  <c r="AJ24" i="18" s="1"/>
  <c r="D21" i="14"/>
  <c r="P71" i="17"/>
  <c r="O71" i="17"/>
  <c r="N71" i="17"/>
  <c r="M71" i="17"/>
  <c r="L71" i="17"/>
  <c r="K71" i="17"/>
  <c r="J71" i="17"/>
  <c r="I71" i="17"/>
  <c r="H71" i="17"/>
  <c r="G71" i="17"/>
  <c r="F71" i="17"/>
  <c r="E71" i="17"/>
  <c r="D71" i="17"/>
  <c r="Q71" i="16"/>
  <c r="P71" i="16"/>
  <c r="O71" i="16"/>
  <c r="N71" i="16"/>
  <c r="M71" i="16"/>
  <c r="L71" i="16"/>
  <c r="K71" i="16"/>
  <c r="J71" i="16"/>
  <c r="I71" i="16"/>
  <c r="H71" i="16"/>
  <c r="G71" i="16"/>
  <c r="F71" i="16"/>
  <c r="E71" i="16"/>
  <c r="D71" i="16"/>
  <c r="Q71" i="15"/>
  <c r="P71" i="15"/>
  <c r="O71" i="15"/>
  <c r="N71" i="15"/>
  <c r="M71" i="15"/>
  <c r="L71" i="15"/>
  <c r="K71" i="15"/>
  <c r="J71" i="15"/>
  <c r="I71" i="15"/>
  <c r="H71" i="15"/>
  <c r="G71" i="15"/>
  <c r="F71" i="15"/>
  <c r="E71" i="15"/>
  <c r="D71" i="15"/>
  <c r="Q71" i="11"/>
  <c r="P71" i="11"/>
  <c r="O71" i="11"/>
  <c r="N71" i="11"/>
  <c r="M71" i="11"/>
  <c r="L71" i="11"/>
  <c r="K71" i="11"/>
  <c r="J71" i="11"/>
  <c r="I71" i="11"/>
  <c r="H71" i="11"/>
  <c r="G71" i="11"/>
  <c r="F71" i="11"/>
  <c r="E71" i="11"/>
  <c r="D71" i="11"/>
  <c r="Q71" i="13"/>
  <c r="P71" i="13"/>
  <c r="O71" i="13"/>
  <c r="N71" i="13"/>
  <c r="M71" i="13"/>
  <c r="L71" i="13"/>
  <c r="K71" i="13"/>
  <c r="J71" i="13"/>
  <c r="I71" i="13"/>
  <c r="H71" i="13"/>
  <c r="G71" i="13"/>
  <c r="F71" i="13"/>
  <c r="E71" i="13"/>
  <c r="D71" i="13"/>
  <c r="Q71" i="14"/>
  <c r="P71" i="14"/>
  <c r="O71" i="14"/>
  <c r="N71" i="14"/>
  <c r="M71" i="14"/>
  <c r="L71" i="14"/>
  <c r="K71" i="14"/>
  <c r="J71" i="14"/>
  <c r="I71" i="14"/>
  <c r="H71" i="14"/>
  <c r="G71" i="14"/>
  <c r="F71" i="14"/>
  <c r="E71" i="14"/>
  <c r="D71" i="14"/>
  <c r="Q71" i="12"/>
  <c r="P71" i="12"/>
  <c r="O71" i="12"/>
  <c r="N71" i="12"/>
  <c r="M71" i="12"/>
  <c r="L71" i="12"/>
  <c r="K71" i="12"/>
  <c r="J71" i="12"/>
  <c r="I71" i="12"/>
  <c r="H71" i="12"/>
  <c r="G71" i="12"/>
  <c r="F71" i="12"/>
  <c r="E71" i="12"/>
  <c r="D71" i="12"/>
  <c r="Q71" i="10"/>
  <c r="P71" i="10"/>
  <c r="O71" i="10"/>
  <c r="N71" i="10"/>
  <c r="M71" i="10"/>
  <c r="L71" i="10"/>
  <c r="K71" i="10"/>
  <c r="J71" i="10"/>
  <c r="I71" i="10"/>
  <c r="H71" i="10"/>
  <c r="G71" i="10"/>
  <c r="F71" i="10"/>
  <c r="E71" i="10"/>
  <c r="D71" i="10"/>
  <c r="Q71" i="9"/>
  <c r="P71" i="9"/>
  <c r="O71" i="9"/>
  <c r="N71" i="9"/>
  <c r="M71" i="9"/>
  <c r="L71" i="9"/>
  <c r="K71" i="9"/>
  <c r="J71" i="9"/>
  <c r="I71" i="9"/>
  <c r="H71" i="9"/>
  <c r="G71" i="9"/>
  <c r="F71" i="9"/>
  <c r="E71" i="9"/>
  <c r="D71" i="9"/>
  <c r="Q55" i="17"/>
  <c r="P55" i="17"/>
  <c r="O55" i="17"/>
  <c r="N55" i="17"/>
  <c r="M55" i="17"/>
  <c r="L55" i="17"/>
  <c r="K55" i="17"/>
  <c r="J55" i="17"/>
  <c r="I55" i="17"/>
  <c r="H55" i="17"/>
  <c r="G55" i="17"/>
  <c r="F55" i="17"/>
  <c r="E55" i="17"/>
  <c r="D55" i="17"/>
  <c r="Q55" i="16"/>
  <c r="P55" i="16"/>
  <c r="O55" i="16"/>
  <c r="N55" i="16"/>
  <c r="M55" i="16"/>
  <c r="L55" i="16"/>
  <c r="K55" i="16"/>
  <c r="J55" i="16"/>
  <c r="I55" i="16"/>
  <c r="H55" i="16"/>
  <c r="G55" i="16"/>
  <c r="F55" i="16"/>
  <c r="E55" i="16"/>
  <c r="D55" i="16"/>
  <c r="Q55" i="15"/>
  <c r="P55" i="15"/>
  <c r="O55" i="15"/>
  <c r="N55" i="15"/>
  <c r="M55" i="15"/>
  <c r="L55" i="15"/>
  <c r="K55" i="15"/>
  <c r="J55" i="15"/>
  <c r="I55" i="15"/>
  <c r="H55" i="15"/>
  <c r="G55" i="15"/>
  <c r="F55" i="15"/>
  <c r="E55" i="15"/>
  <c r="D55" i="15"/>
  <c r="Q55" i="11"/>
  <c r="P55" i="11"/>
  <c r="O55" i="11"/>
  <c r="N55" i="11"/>
  <c r="M55" i="11"/>
  <c r="L55" i="11"/>
  <c r="K55" i="11"/>
  <c r="J55" i="11"/>
  <c r="I55" i="11"/>
  <c r="H55" i="11"/>
  <c r="G55" i="11"/>
  <c r="F55" i="11"/>
  <c r="E55" i="11"/>
  <c r="D55" i="11"/>
  <c r="AA27" i="18" s="1"/>
  <c r="Q55" i="13"/>
  <c r="P55" i="13"/>
  <c r="O55" i="13"/>
  <c r="N55" i="13"/>
  <c r="M55" i="13"/>
  <c r="L55" i="13"/>
  <c r="K55" i="13"/>
  <c r="J55" i="13"/>
  <c r="I55" i="13"/>
  <c r="H55" i="13"/>
  <c r="G55" i="13"/>
  <c r="F55" i="13"/>
  <c r="E55" i="13"/>
  <c r="D55" i="13"/>
  <c r="Q55" i="14"/>
  <c r="P55" i="14"/>
  <c r="O55" i="14"/>
  <c r="N55" i="14"/>
  <c r="M55" i="14"/>
  <c r="L55" i="14"/>
  <c r="K55" i="14"/>
  <c r="J55" i="14"/>
  <c r="I55" i="14"/>
  <c r="H55" i="14"/>
  <c r="G55" i="14"/>
  <c r="F55" i="14"/>
  <c r="E55" i="14"/>
  <c r="D55" i="14"/>
  <c r="U27" i="18" s="1"/>
  <c r="Q55" i="12"/>
  <c r="P55" i="12"/>
  <c r="O55" i="12"/>
  <c r="N55" i="12"/>
  <c r="M55" i="12"/>
  <c r="L55" i="12"/>
  <c r="K55" i="12"/>
  <c r="J55" i="12"/>
  <c r="I55" i="12"/>
  <c r="H55" i="12"/>
  <c r="G55" i="12"/>
  <c r="F55" i="12"/>
  <c r="E55" i="12"/>
  <c r="D55" i="12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Q55" i="9"/>
  <c r="P55" i="9"/>
  <c r="O55" i="9"/>
  <c r="N55" i="9"/>
  <c r="M55" i="9"/>
  <c r="L55" i="9"/>
  <c r="K55" i="9"/>
  <c r="J55" i="9"/>
  <c r="I55" i="9"/>
  <c r="H55" i="9"/>
  <c r="G55" i="9"/>
  <c r="F55" i="9"/>
  <c r="E55" i="9"/>
  <c r="D55" i="9"/>
  <c r="Q39" i="17"/>
  <c r="P39" i="17"/>
  <c r="O39" i="17"/>
  <c r="N39" i="17"/>
  <c r="M39" i="17"/>
  <c r="L39" i="17"/>
  <c r="K39" i="17"/>
  <c r="J39" i="17"/>
  <c r="I39" i="17"/>
  <c r="H39" i="17"/>
  <c r="G39" i="17"/>
  <c r="F39" i="17"/>
  <c r="E39" i="17"/>
  <c r="D39" i="17"/>
  <c r="Q38" i="17"/>
  <c r="P38" i="17"/>
  <c r="O38" i="17"/>
  <c r="N38" i="17"/>
  <c r="M38" i="17"/>
  <c r="L38" i="17"/>
  <c r="K38" i="17"/>
  <c r="J38" i="17"/>
  <c r="I38" i="17"/>
  <c r="H38" i="17"/>
  <c r="G38" i="17"/>
  <c r="F38" i="17"/>
  <c r="E38" i="17"/>
  <c r="D38" i="17"/>
  <c r="Q39" i="16"/>
  <c r="P39" i="16"/>
  <c r="O39" i="16"/>
  <c r="N39" i="16"/>
  <c r="M39" i="16"/>
  <c r="L39" i="16"/>
  <c r="K39" i="16"/>
  <c r="J39" i="16"/>
  <c r="I39" i="16"/>
  <c r="H39" i="16"/>
  <c r="G39" i="16"/>
  <c r="F39" i="16"/>
  <c r="E39" i="16"/>
  <c r="D39" i="16"/>
  <c r="Q38" i="16"/>
  <c r="P38" i="16"/>
  <c r="O38" i="16"/>
  <c r="N38" i="16"/>
  <c r="M38" i="16"/>
  <c r="L38" i="16"/>
  <c r="K38" i="16"/>
  <c r="J38" i="16"/>
  <c r="I38" i="16"/>
  <c r="H38" i="16"/>
  <c r="G38" i="16"/>
  <c r="F38" i="16"/>
  <c r="E38" i="16"/>
  <c r="D38" i="16"/>
  <c r="Q39" i="15"/>
  <c r="P39" i="15"/>
  <c r="O39" i="15"/>
  <c r="N39" i="15"/>
  <c r="M39" i="15"/>
  <c r="L39" i="15"/>
  <c r="K39" i="15"/>
  <c r="J39" i="15"/>
  <c r="I39" i="15"/>
  <c r="H39" i="15"/>
  <c r="G39" i="15"/>
  <c r="F39" i="15"/>
  <c r="E39" i="15"/>
  <c r="D39" i="15"/>
  <c r="Q38" i="15"/>
  <c r="P38" i="15"/>
  <c r="O38" i="15"/>
  <c r="N38" i="15"/>
  <c r="M38" i="15"/>
  <c r="L38" i="15"/>
  <c r="K38" i="15"/>
  <c r="J38" i="15"/>
  <c r="I38" i="15"/>
  <c r="H38" i="15"/>
  <c r="G38" i="15"/>
  <c r="F38" i="15"/>
  <c r="E38" i="15"/>
  <c r="D38" i="15"/>
  <c r="Q39" i="11"/>
  <c r="P39" i="11"/>
  <c r="O39" i="11"/>
  <c r="N39" i="11"/>
  <c r="M39" i="11"/>
  <c r="L39" i="11"/>
  <c r="K39" i="11"/>
  <c r="J39" i="11"/>
  <c r="I39" i="11"/>
  <c r="H39" i="11"/>
  <c r="G39" i="11"/>
  <c r="F39" i="11"/>
  <c r="E39" i="11"/>
  <c r="D39" i="11"/>
  <c r="Q38" i="11"/>
  <c r="P38" i="11"/>
  <c r="O38" i="11"/>
  <c r="N38" i="11"/>
  <c r="M38" i="11"/>
  <c r="L38" i="11"/>
  <c r="K38" i="11"/>
  <c r="J38" i="11"/>
  <c r="I38" i="11"/>
  <c r="H38" i="11"/>
  <c r="G38" i="11"/>
  <c r="F38" i="11"/>
  <c r="E38" i="11"/>
  <c r="D38" i="11"/>
  <c r="Q39" i="13"/>
  <c r="P39" i="13"/>
  <c r="O39" i="13"/>
  <c r="N39" i="13"/>
  <c r="M39" i="13"/>
  <c r="L39" i="13"/>
  <c r="K39" i="13"/>
  <c r="J39" i="13"/>
  <c r="I39" i="13"/>
  <c r="H39" i="13"/>
  <c r="G39" i="13"/>
  <c r="F39" i="13"/>
  <c r="E39" i="13"/>
  <c r="D39" i="13"/>
  <c r="Q38" i="13"/>
  <c r="P38" i="13"/>
  <c r="O38" i="13"/>
  <c r="N38" i="13"/>
  <c r="M38" i="13"/>
  <c r="L38" i="13"/>
  <c r="K38" i="13"/>
  <c r="J38" i="13"/>
  <c r="I38" i="13"/>
  <c r="H38" i="13"/>
  <c r="G38" i="13"/>
  <c r="F38" i="13"/>
  <c r="E38" i="13"/>
  <c r="D38" i="13"/>
  <c r="Q39" i="14"/>
  <c r="P39" i="14"/>
  <c r="O39" i="14"/>
  <c r="N39" i="14"/>
  <c r="M39" i="14"/>
  <c r="L39" i="14"/>
  <c r="K39" i="14"/>
  <c r="J39" i="14"/>
  <c r="I39" i="14"/>
  <c r="H39" i="14"/>
  <c r="G39" i="14"/>
  <c r="F39" i="14"/>
  <c r="E39" i="14"/>
  <c r="D39" i="14"/>
  <c r="Q38" i="14"/>
  <c r="P38" i="14"/>
  <c r="O38" i="14"/>
  <c r="N38" i="14"/>
  <c r="M38" i="14"/>
  <c r="L38" i="14"/>
  <c r="K38" i="14"/>
  <c r="J38" i="14"/>
  <c r="I38" i="14"/>
  <c r="H38" i="14"/>
  <c r="G38" i="14"/>
  <c r="F38" i="14"/>
  <c r="E38" i="14"/>
  <c r="D38" i="14"/>
  <c r="Q39" i="12"/>
  <c r="P39" i="12"/>
  <c r="O39" i="12"/>
  <c r="N39" i="12"/>
  <c r="M39" i="12"/>
  <c r="L39" i="12"/>
  <c r="K39" i="12"/>
  <c r="J39" i="12"/>
  <c r="I39" i="12"/>
  <c r="H39" i="12"/>
  <c r="G39" i="12"/>
  <c r="F39" i="12"/>
  <c r="E39" i="12"/>
  <c r="D39" i="12"/>
  <c r="Q38" i="12"/>
  <c r="P38" i="12"/>
  <c r="O38" i="12"/>
  <c r="N38" i="12"/>
  <c r="M38" i="12"/>
  <c r="L38" i="12"/>
  <c r="K38" i="12"/>
  <c r="J38" i="12"/>
  <c r="I38" i="12"/>
  <c r="H38" i="12"/>
  <c r="G38" i="12"/>
  <c r="F38" i="12"/>
  <c r="E38" i="12"/>
  <c r="D38" i="12"/>
  <c r="Q39" i="10"/>
  <c r="P39" i="10"/>
  <c r="O39" i="10"/>
  <c r="N39" i="10"/>
  <c r="M39" i="10"/>
  <c r="L39" i="10"/>
  <c r="K39" i="10"/>
  <c r="J39" i="10"/>
  <c r="I39" i="10"/>
  <c r="H39" i="10"/>
  <c r="G39" i="10"/>
  <c r="F39" i="10"/>
  <c r="E39" i="10"/>
  <c r="D39" i="10"/>
  <c r="Q38" i="10"/>
  <c r="P38" i="10"/>
  <c r="O38" i="10"/>
  <c r="N38" i="10"/>
  <c r="M38" i="10"/>
  <c r="L38" i="10"/>
  <c r="K38" i="10"/>
  <c r="J38" i="10"/>
  <c r="I38" i="10"/>
  <c r="H38" i="10"/>
  <c r="G38" i="10"/>
  <c r="F38" i="10"/>
  <c r="E38" i="10"/>
  <c r="D38" i="10"/>
  <c r="Q39" i="9"/>
  <c r="P39" i="9"/>
  <c r="O39" i="9"/>
  <c r="N39" i="9"/>
  <c r="M39" i="9"/>
  <c r="L39" i="9"/>
  <c r="K39" i="9"/>
  <c r="J39" i="9"/>
  <c r="I39" i="9"/>
  <c r="H39" i="9"/>
  <c r="G39" i="9"/>
  <c r="F39" i="9"/>
  <c r="E39" i="9"/>
  <c r="D39" i="9"/>
  <c r="Q38" i="9"/>
  <c r="P38" i="9"/>
  <c r="O38" i="9"/>
  <c r="N38" i="9"/>
  <c r="M38" i="9"/>
  <c r="L38" i="9"/>
  <c r="K38" i="9"/>
  <c r="J38" i="9"/>
  <c r="I38" i="9"/>
  <c r="H38" i="9"/>
  <c r="G38" i="9"/>
  <c r="F38" i="9"/>
  <c r="E38" i="9"/>
  <c r="D38" i="9"/>
  <c r="Q22" i="17"/>
  <c r="P22" i="17"/>
  <c r="O22" i="17"/>
  <c r="N22" i="17"/>
  <c r="M22" i="17"/>
  <c r="L22" i="17"/>
  <c r="K22" i="17"/>
  <c r="J22" i="17"/>
  <c r="I22" i="17"/>
  <c r="H22" i="17"/>
  <c r="G22" i="17"/>
  <c r="F22" i="17"/>
  <c r="E22" i="17"/>
  <c r="D22" i="17"/>
  <c r="Q21" i="17"/>
  <c r="P21" i="17"/>
  <c r="O21" i="17"/>
  <c r="N21" i="17"/>
  <c r="M21" i="17"/>
  <c r="L21" i="17"/>
  <c r="K21" i="17"/>
  <c r="J21" i="17"/>
  <c r="I21" i="17"/>
  <c r="H21" i="17"/>
  <c r="G21" i="17"/>
  <c r="F21" i="17"/>
  <c r="E21" i="17"/>
  <c r="D21" i="17"/>
  <c r="Q22" i="16"/>
  <c r="P22" i="16"/>
  <c r="O22" i="16"/>
  <c r="N22" i="16"/>
  <c r="M22" i="16"/>
  <c r="L22" i="16"/>
  <c r="K22" i="16"/>
  <c r="J22" i="16"/>
  <c r="I22" i="16"/>
  <c r="H22" i="16"/>
  <c r="G22" i="16"/>
  <c r="F22" i="16"/>
  <c r="E22" i="16"/>
  <c r="D22" i="16"/>
  <c r="Q21" i="16"/>
  <c r="P21" i="16"/>
  <c r="O21" i="16"/>
  <c r="N21" i="16"/>
  <c r="M21" i="16"/>
  <c r="L21" i="16"/>
  <c r="K21" i="16"/>
  <c r="J21" i="16"/>
  <c r="I21" i="16"/>
  <c r="H21" i="16"/>
  <c r="G21" i="16"/>
  <c r="F21" i="16"/>
  <c r="E21" i="16"/>
  <c r="D21" i="16"/>
  <c r="Q22" i="15"/>
  <c r="P22" i="15"/>
  <c r="O22" i="15"/>
  <c r="N22" i="15"/>
  <c r="M22" i="15"/>
  <c r="L22" i="15"/>
  <c r="K22" i="15"/>
  <c r="J22" i="15"/>
  <c r="I22" i="15"/>
  <c r="H22" i="15"/>
  <c r="G22" i="15"/>
  <c r="F22" i="15"/>
  <c r="E22" i="15"/>
  <c r="D22" i="15"/>
  <c r="Q21" i="15"/>
  <c r="P21" i="15"/>
  <c r="O21" i="15"/>
  <c r="N21" i="15"/>
  <c r="M21" i="15"/>
  <c r="L21" i="15"/>
  <c r="K21" i="15"/>
  <c r="J21" i="15"/>
  <c r="I21" i="15"/>
  <c r="H21" i="15"/>
  <c r="G21" i="15"/>
  <c r="F21" i="15"/>
  <c r="E21" i="15"/>
  <c r="D21" i="15"/>
  <c r="Q22" i="11"/>
  <c r="P22" i="11"/>
  <c r="O22" i="11"/>
  <c r="N22" i="11"/>
  <c r="M22" i="11"/>
  <c r="L22" i="11"/>
  <c r="K22" i="11"/>
  <c r="J22" i="11"/>
  <c r="I22" i="11"/>
  <c r="H22" i="11"/>
  <c r="G22" i="11"/>
  <c r="F22" i="11"/>
  <c r="E22" i="11"/>
  <c r="D22" i="11"/>
  <c r="Q21" i="11"/>
  <c r="P21" i="11"/>
  <c r="O21" i="11"/>
  <c r="N21" i="11"/>
  <c r="M21" i="11"/>
  <c r="L21" i="11"/>
  <c r="K21" i="11"/>
  <c r="J21" i="11"/>
  <c r="I21" i="11"/>
  <c r="H21" i="11"/>
  <c r="G21" i="11"/>
  <c r="F21" i="11"/>
  <c r="E21" i="11"/>
  <c r="D21" i="11"/>
  <c r="Q22" i="13"/>
  <c r="P22" i="13"/>
  <c r="O22" i="13"/>
  <c r="N22" i="13"/>
  <c r="M22" i="13"/>
  <c r="L22" i="13"/>
  <c r="K22" i="13"/>
  <c r="J22" i="13"/>
  <c r="I22" i="13"/>
  <c r="H22" i="13"/>
  <c r="G22" i="13"/>
  <c r="F22" i="13"/>
  <c r="E22" i="13"/>
  <c r="D22" i="13"/>
  <c r="Q21" i="13"/>
  <c r="P21" i="13"/>
  <c r="O21" i="13"/>
  <c r="N21" i="13"/>
  <c r="M21" i="13"/>
  <c r="L21" i="13"/>
  <c r="K21" i="13"/>
  <c r="J21" i="13"/>
  <c r="I21" i="13"/>
  <c r="H21" i="13"/>
  <c r="G21" i="13"/>
  <c r="F21" i="13"/>
  <c r="E21" i="13"/>
  <c r="D21" i="13"/>
  <c r="Q22" i="14"/>
  <c r="P22" i="14"/>
  <c r="O22" i="14"/>
  <c r="N22" i="14"/>
  <c r="M22" i="14"/>
  <c r="L22" i="14"/>
  <c r="K22" i="14"/>
  <c r="J22" i="14"/>
  <c r="I22" i="14"/>
  <c r="H22" i="14"/>
  <c r="G22" i="14"/>
  <c r="F22" i="14"/>
  <c r="E22" i="14"/>
  <c r="D22" i="14"/>
  <c r="Q21" i="14"/>
  <c r="P21" i="14"/>
  <c r="O21" i="14"/>
  <c r="N21" i="14"/>
  <c r="M21" i="14"/>
  <c r="L21" i="14"/>
  <c r="K21" i="14"/>
  <c r="J21" i="14"/>
  <c r="I21" i="14"/>
  <c r="H21" i="14"/>
  <c r="G21" i="14"/>
  <c r="F21" i="14"/>
  <c r="E21" i="14"/>
  <c r="Q22" i="12"/>
  <c r="P22" i="12"/>
  <c r="O22" i="12"/>
  <c r="N22" i="12"/>
  <c r="M22" i="12"/>
  <c r="L22" i="12"/>
  <c r="K22" i="12"/>
  <c r="J22" i="12"/>
  <c r="I22" i="12"/>
  <c r="H22" i="12"/>
  <c r="G22" i="12"/>
  <c r="F22" i="12"/>
  <c r="E22" i="12"/>
  <c r="D22" i="12"/>
  <c r="Q21" i="12"/>
  <c r="P21" i="12"/>
  <c r="O21" i="12"/>
  <c r="N21" i="12"/>
  <c r="M21" i="12"/>
  <c r="L21" i="12"/>
  <c r="K21" i="12"/>
  <c r="J21" i="12"/>
  <c r="I21" i="12"/>
  <c r="H21" i="12"/>
  <c r="G21" i="12"/>
  <c r="F21" i="12"/>
  <c r="E21" i="12"/>
  <c r="D21" i="12"/>
  <c r="Q22" i="10"/>
  <c r="P22" i="10"/>
  <c r="O22" i="10"/>
  <c r="N22" i="10"/>
  <c r="M22" i="10"/>
  <c r="L22" i="10"/>
  <c r="K22" i="10"/>
  <c r="J22" i="10"/>
  <c r="I22" i="10"/>
  <c r="H22" i="10"/>
  <c r="G22" i="10"/>
  <c r="F22" i="10"/>
  <c r="E22" i="10"/>
  <c r="D22" i="10"/>
  <c r="Q21" i="10"/>
  <c r="P21" i="10"/>
  <c r="O21" i="10"/>
  <c r="N21" i="10"/>
  <c r="M21" i="10"/>
  <c r="L21" i="10"/>
  <c r="K21" i="10"/>
  <c r="J21" i="10"/>
  <c r="I21" i="10"/>
  <c r="H21" i="10"/>
  <c r="G21" i="10"/>
  <c r="F21" i="10"/>
  <c r="E21" i="10"/>
  <c r="D21" i="10"/>
  <c r="Q22" i="9"/>
  <c r="P22" i="9"/>
  <c r="O22" i="9"/>
  <c r="N22" i="9"/>
  <c r="M22" i="9"/>
  <c r="L22" i="9"/>
  <c r="K22" i="9"/>
  <c r="J22" i="9"/>
  <c r="I22" i="9"/>
  <c r="H22" i="9"/>
  <c r="G22" i="9"/>
  <c r="F22" i="9"/>
  <c r="E22" i="9"/>
  <c r="D22" i="9"/>
  <c r="Q21" i="9"/>
  <c r="P21" i="9"/>
  <c r="O21" i="9"/>
  <c r="N21" i="9"/>
  <c r="M21" i="9"/>
  <c r="L21" i="9"/>
  <c r="K21" i="9"/>
  <c r="J21" i="9"/>
  <c r="I21" i="9"/>
  <c r="H21" i="9"/>
  <c r="G21" i="9"/>
  <c r="F21" i="9"/>
  <c r="E21" i="9"/>
  <c r="D21" i="9"/>
  <c r="E71" i="4"/>
  <c r="F71" i="4"/>
  <c r="G71" i="4"/>
  <c r="H71" i="4"/>
  <c r="I71" i="4"/>
  <c r="J71" i="4"/>
  <c r="K71" i="4"/>
  <c r="L71" i="4"/>
  <c r="M71" i="4"/>
  <c r="N71" i="4"/>
  <c r="O71" i="4"/>
  <c r="P71" i="4"/>
  <c r="Q71" i="4"/>
  <c r="D71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D55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D39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D38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D22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D21" i="4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D71" i="3"/>
  <c r="E38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D55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D39" i="3"/>
  <c r="F38" i="3"/>
  <c r="G38" i="3"/>
  <c r="H38" i="3"/>
  <c r="I38" i="3"/>
  <c r="J38" i="3"/>
  <c r="K38" i="3"/>
  <c r="L38" i="3"/>
  <c r="M38" i="3"/>
  <c r="N38" i="3"/>
  <c r="O38" i="3"/>
  <c r="P38" i="3"/>
  <c r="Q38" i="3"/>
  <c r="D38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D22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D21" i="3"/>
  <c r="H72" i="1"/>
  <c r="L72" i="1"/>
  <c r="P72" i="1"/>
  <c r="T72" i="1"/>
  <c r="X72" i="1"/>
  <c r="AB72" i="1"/>
  <c r="AF72" i="1"/>
  <c r="AJ72" i="1"/>
  <c r="AN72" i="1"/>
  <c r="AR72" i="1"/>
  <c r="AV72" i="1"/>
  <c r="AZ72" i="1"/>
  <c r="BD72" i="1"/>
  <c r="D72" i="1"/>
  <c r="H56" i="1"/>
  <c r="L56" i="1"/>
  <c r="P56" i="1"/>
  <c r="T56" i="1"/>
  <c r="X56" i="1"/>
  <c r="AB56" i="1"/>
  <c r="AF56" i="1"/>
  <c r="AJ56" i="1"/>
  <c r="AN56" i="1"/>
  <c r="AR56" i="1"/>
  <c r="AV56" i="1"/>
  <c r="AZ56" i="1"/>
  <c r="BD56" i="1"/>
  <c r="D56" i="1"/>
  <c r="BL45" i="1"/>
  <c r="BL46" i="1"/>
  <c r="BL47" i="1"/>
  <c r="BL48" i="1"/>
  <c r="BL49" i="1"/>
  <c r="BL50" i="1"/>
  <c r="BL51" i="1"/>
  <c r="BL52" i="1"/>
  <c r="BL53" i="1"/>
  <c r="BL44" i="1"/>
  <c r="BL28" i="1"/>
  <c r="BL29" i="1"/>
  <c r="BL30" i="1"/>
  <c r="D16" i="18" s="1"/>
  <c r="E16" i="18" s="1"/>
  <c r="BL31" i="1"/>
  <c r="BL32" i="1"/>
  <c r="BL33" i="1"/>
  <c r="BL34" i="1"/>
  <c r="BL35" i="1"/>
  <c r="BL36" i="1"/>
  <c r="BL37" i="1"/>
  <c r="BL38" i="1"/>
  <c r="BL27" i="1"/>
  <c r="H40" i="1"/>
  <c r="L40" i="1"/>
  <c r="P40" i="1"/>
  <c r="T40" i="1"/>
  <c r="X40" i="1"/>
  <c r="AB40" i="1"/>
  <c r="AF40" i="1"/>
  <c r="AJ40" i="1"/>
  <c r="AN40" i="1"/>
  <c r="AR40" i="1"/>
  <c r="AV40" i="1"/>
  <c r="AZ40" i="1"/>
  <c r="BD40" i="1"/>
  <c r="D40" i="1"/>
  <c r="H22" i="1"/>
  <c r="L22" i="1"/>
  <c r="P22" i="1"/>
  <c r="T22" i="1"/>
  <c r="X22" i="1"/>
  <c r="AB22" i="1"/>
  <c r="AF22" i="1"/>
  <c r="AJ22" i="1"/>
  <c r="AN22" i="1"/>
  <c r="AR22" i="1"/>
  <c r="AV22" i="1"/>
  <c r="AZ22" i="1"/>
  <c r="BD22" i="1"/>
  <c r="H39" i="1"/>
  <c r="L39" i="1"/>
  <c r="P39" i="1"/>
  <c r="T39" i="1"/>
  <c r="X39" i="1"/>
  <c r="AB39" i="1"/>
  <c r="AF39" i="1"/>
  <c r="AJ39" i="1"/>
  <c r="AN39" i="1"/>
  <c r="AR39" i="1"/>
  <c r="AV39" i="1"/>
  <c r="AZ39" i="1"/>
  <c r="BD39" i="1"/>
  <c r="D39" i="1"/>
  <c r="BL10" i="1"/>
  <c r="BL11" i="1"/>
  <c r="BL12" i="1"/>
  <c r="BL14" i="1"/>
  <c r="BL15" i="1"/>
  <c r="H23" i="1"/>
  <c r="L23" i="1"/>
  <c r="P23" i="1"/>
  <c r="T23" i="1"/>
  <c r="X23" i="1"/>
  <c r="AB23" i="1"/>
  <c r="AF23" i="1"/>
  <c r="AJ23" i="1"/>
  <c r="AN23" i="1"/>
  <c r="AR23" i="1"/>
  <c r="AV23" i="1"/>
  <c r="AZ23" i="1"/>
  <c r="BD23" i="1"/>
  <c r="D23" i="1"/>
  <c r="AJ27" i="18" l="1"/>
  <c r="AG23" i="18"/>
  <c r="AI23" i="18" s="1"/>
  <c r="AG19" i="18"/>
  <c r="AI19" i="18" s="1"/>
  <c r="AG15" i="18"/>
  <c r="AI15" i="18" s="1"/>
  <c r="AG27" i="18"/>
  <c r="AD22" i="18"/>
  <c r="AF22" i="18" s="1"/>
  <c r="AD18" i="18"/>
  <c r="AF18" i="18" s="1"/>
  <c r="AD14" i="18"/>
  <c r="AF14" i="18" s="1"/>
  <c r="AD27" i="18"/>
  <c r="X27" i="18"/>
  <c r="R24" i="18"/>
  <c r="T24" i="18" s="1"/>
  <c r="I27" i="18"/>
  <c r="F26" i="18"/>
  <c r="F27" i="18"/>
  <c r="AD24" i="18"/>
  <c r="AF24" i="18" s="1"/>
  <c r="AA24" i="18"/>
  <c r="AC24" i="18" s="1"/>
  <c r="U24" i="18"/>
  <c r="W24" i="18" s="1"/>
  <c r="R27" i="18"/>
  <c r="O24" i="18"/>
  <c r="Q24" i="18" s="1"/>
  <c r="O27" i="18"/>
  <c r="L27" i="18"/>
  <c r="L24" i="18"/>
  <c r="N24" i="18" s="1"/>
  <c r="D27" i="18"/>
  <c r="X24" i="18"/>
  <c r="Z24" i="18" s="1"/>
  <c r="R37" i="3"/>
  <c r="BE22" i="1" l="1"/>
  <c r="BA22" i="1"/>
  <c r="R20" i="3"/>
  <c r="F24" i="18" s="1"/>
  <c r="H24" i="18" s="1"/>
  <c r="BL21" i="1" l="1"/>
  <c r="D24" i="18" s="1"/>
  <c r="E24" i="18" s="1"/>
  <c r="BL16" i="1"/>
  <c r="BL20" i="1"/>
  <c r="BL19" i="1"/>
  <c r="BL17" i="1"/>
  <c r="BL18" i="1"/>
  <c r="AK24" i="18"/>
  <c r="AH24" i="18"/>
  <c r="AE24" i="18"/>
  <c r="Y24" i="18"/>
  <c r="AB24" i="18"/>
  <c r="S24" i="18"/>
  <c r="V24" i="18"/>
  <c r="P24" i="18"/>
  <c r="M24" i="18"/>
  <c r="J24" i="18"/>
  <c r="X26" i="18"/>
  <c r="AA26" i="18"/>
  <c r="AG26" i="18"/>
  <c r="U26" i="18"/>
  <c r="R26" i="18"/>
  <c r="L26" i="18"/>
  <c r="AJ26" i="18"/>
  <c r="R59" i="17"/>
  <c r="AD26" i="18"/>
  <c r="I26" i="18"/>
  <c r="G24" i="18" l="1"/>
  <c r="O26" i="18"/>
  <c r="AM24" i="18"/>
  <c r="D26" i="18"/>
  <c r="R43" i="17"/>
  <c r="R26" i="17"/>
  <c r="R9" i="17"/>
  <c r="R9" i="16"/>
  <c r="AG10" i="18" s="1"/>
  <c r="R9" i="15"/>
  <c r="AD10" i="18" s="1"/>
  <c r="U20" i="18"/>
  <c r="W20" i="18" s="1"/>
  <c r="U16" i="18"/>
  <c r="W16" i="18" s="1"/>
  <c r="X22" i="18"/>
  <c r="Z22" i="18" s="1"/>
  <c r="X18" i="18"/>
  <c r="Z18" i="18" s="1"/>
  <c r="X14" i="18"/>
  <c r="Z14" i="18" s="1"/>
  <c r="X10" i="18"/>
  <c r="R22" i="18"/>
  <c r="T22" i="18" s="1"/>
  <c r="R18" i="18"/>
  <c r="T18" i="18" s="1"/>
  <c r="R14" i="18"/>
  <c r="T14" i="18" s="1"/>
  <c r="AA23" i="18"/>
  <c r="AC23" i="18" s="1"/>
  <c r="AA19" i="18"/>
  <c r="AC19" i="18" s="1"/>
  <c r="AA15" i="18"/>
  <c r="AC15" i="18" s="1"/>
  <c r="R36" i="3"/>
  <c r="R35" i="3"/>
  <c r="R34" i="3"/>
  <c r="R33" i="3"/>
  <c r="R32" i="3"/>
  <c r="R31" i="3"/>
  <c r="R30" i="3"/>
  <c r="R29" i="3"/>
  <c r="R28" i="3"/>
  <c r="R27" i="3"/>
  <c r="R26" i="3"/>
  <c r="R19" i="3"/>
  <c r="R18" i="3"/>
  <c r="R17" i="3"/>
  <c r="R16" i="3"/>
  <c r="R15" i="3"/>
  <c r="R14" i="3"/>
  <c r="R13" i="3"/>
  <c r="R12" i="3"/>
  <c r="R11" i="3"/>
  <c r="R10" i="3"/>
  <c r="R9" i="3"/>
  <c r="AF10" i="18" l="1"/>
  <c r="AD25" i="18"/>
  <c r="AI10" i="18"/>
  <c r="AG25" i="18"/>
  <c r="Z10" i="18"/>
  <c r="K10" i="18"/>
  <c r="F18" i="18"/>
  <c r="H18" i="18" s="1"/>
  <c r="F22" i="18"/>
  <c r="H22" i="18" s="1"/>
  <c r="AJ10" i="18"/>
  <c r="AJ25" i="18" s="1"/>
  <c r="F15" i="18"/>
  <c r="H15" i="18" s="1"/>
  <c r="F23" i="18"/>
  <c r="H23" i="18" s="1"/>
  <c r="F19" i="18"/>
  <c r="H19" i="18" s="1"/>
  <c r="AK17" i="18"/>
  <c r="AK21" i="18"/>
  <c r="X17" i="18"/>
  <c r="Z17" i="18" s="1"/>
  <c r="X21" i="18"/>
  <c r="Z21" i="18" s="1"/>
  <c r="AK16" i="18"/>
  <c r="AH10" i="18"/>
  <c r="AH17" i="18"/>
  <c r="AH21" i="18"/>
  <c r="AK10" i="18"/>
  <c r="AH16" i="18"/>
  <c r="AH20" i="18"/>
  <c r="AA16" i="18"/>
  <c r="AC16" i="18" s="1"/>
  <c r="AA20" i="18"/>
  <c r="AC20" i="18" s="1"/>
  <c r="AA17" i="18"/>
  <c r="AA14" i="18"/>
  <c r="AC14" i="18" s="1"/>
  <c r="AA18" i="18"/>
  <c r="AC18" i="18" s="1"/>
  <c r="AA22" i="18"/>
  <c r="AC22" i="18" s="1"/>
  <c r="AA10" i="18"/>
  <c r="AA21" i="18"/>
  <c r="X23" i="18"/>
  <c r="X15" i="18"/>
  <c r="X19" i="18"/>
  <c r="X16" i="18"/>
  <c r="Z16" i="18" s="1"/>
  <c r="X20" i="18"/>
  <c r="Z20" i="18" s="1"/>
  <c r="U15" i="18"/>
  <c r="W15" i="18" s="1"/>
  <c r="U19" i="18"/>
  <c r="W19" i="18" s="1"/>
  <c r="U23" i="18"/>
  <c r="W23" i="18" s="1"/>
  <c r="U14" i="18"/>
  <c r="U18" i="18"/>
  <c r="U22" i="18"/>
  <c r="U10" i="18"/>
  <c r="U17" i="18"/>
  <c r="W17" i="18" s="1"/>
  <c r="U21" i="18"/>
  <c r="W21" i="18" s="1"/>
  <c r="R10" i="18"/>
  <c r="R17" i="18"/>
  <c r="T17" i="18" s="1"/>
  <c r="R21" i="18"/>
  <c r="T21" i="18" s="1"/>
  <c r="R15" i="18"/>
  <c r="T15" i="18" s="1"/>
  <c r="R23" i="18"/>
  <c r="T23" i="18" s="1"/>
  <c r="R16" i="18"/>
  <c r="R20" i="18"/>
  <c r="R19" i="18"/>
  <c r="T19" i="18" s="1"/>
  <c r="O16" i="18"/>
  <c r="Q16" i="18" s="1"/>
  <c r="O20" i="18"/>
  <c r="Q20" i="18" s="1"/>
  <c r="O10" i="18"/>
  <c r="O17" i="18"/>
  <c r="Q17" i="18" s="1"/>
  <c r="O21" i="18"/>
  <c r="Q21" i="18" s="1"/>
  <c r="O14" i="18"/>
  <c r="O18" i="18"/>
  <c r="O22" i="18"/>
  <c r="O15" i="18"/>
  <c r="Q15" i="18" s="1"/>
  <c r="O19" i="18"/>
  <c r="Q19" i="18" s="1"/>
  <c r="O23" i="18"/>
  <c r="Q23" i="18" s="1"/>
  <c r="L15" i="18"/>
  <c r="L23" i="18"/>
  <c r="N23" i="18" s="1"/>
  <c r="N16" i="18"/>
  <c r="L20" i="18"/>
  <c r="N20" i="18" s="1"/>
  <c r="L19" i="18"/>
  <c r="N19" i="18" s="1"/>
  <c r="L17" i="18"/>
  <c r="L14" i="18"/>
  <c r="N14" i="18" s="1"/>
  <c r="L18" i="18"/>
  <c r="N18" i="18" s="1"/>
  <c r="L22" i="18"/>
  <c r="N22" i="18" s="1"/>
  <c r="L10" i="18"/>
  <c r="L21" i="18"/>
  <c r="N21" i="18" s="1"/>
  <c r="I16" i="18"/>
  <c r="I14" i="18"/>
  <c r="F10" i="18"/>
  <c r="F17" i="18"/>
  <c r="H17" i="18" s="1"/>
  <c r="F21" i="18"/>
  <c r="H21" i="18" s="1"/>
  <c r="F16" i="18"/>
  <c r="H16" i="18" s="1"/>
  <c r="H20" i="18"/>
  <c r="F14" i="18"/>
  <c r="H14" i="18" s="1"/>
  <c r="D10" i="18"/>
  <c r="D15" i="18"/>
  <c r="E15" i="18" s="1"/>
  <c r="D17" i="18"/>
  <c r="E17" i="18" s="1"/>
  <c r="D19" i="18"/>
  <c r="E19" i="18" s="1"/>
  <c r="D21" i="18"/>
  <c r="E21" i="18" s="1"/>
  <c r="D23" i="18"/>
  <c r="E23" i="18" s="1"/>
  <c r="K14" i="18" l="1"/>
  <c r="K16" i="18"/>
  <c r="AA25" i="18"/>
  <c r="AC25" i="18" s="1"/>
  <c r="I25" i="18"/>
  <c r="X25" i="18"/>
  <c r="Z25" i="18" s="1"/>
  <c r="H10" i="18"/>
  <c r="F25" i="18"/>
  <c r="H25" i="18" s="1"/>
  <c r="AK25" i="18"/>
  <c r="N10" i="18"/>
  <c r="L25" i="18"/>
  <c r="Q10" i="18"/>
  <c r="O25" i="18"/>
  <c r="Q25" i="18" s="1"/>
  <c r="AF25" i="18"/>
  <c r="T10" i="18"/>
  <c r="R25" i="18"/>
  <c r="AH25" i="18"/>
  <c r="AI25" i="18"/>
  <c r="U25" i="18"/>
  <c r="E10" i="18"/>
  <c r="AB23" i="18"/>
  <c r="Z23" i="18"/>
  <c r="AB19" i="18"/>
  <c r="Z19" i="18"/>
  <c r="AE10" i="18"/>
  <c r="AC10" i="18"/>
  <c r="AE17" i="18"/>
  <c r="AC17" i="18"/>
  <c r="AB15" i="18"/>
  <c r="Z15" i="18"/>
  <c r="AE21" i="18"/>
  <c r="AC21" i="18"/>
  <c r="Y14" i="18"/>
  <c r="W14" i="18"/>
  <c r="Y10" i="18"/>
  <c r="W10" i="18"/>
  <c r="Y22" i="18"/>
  <c r="W22" i="18"/>
  <c r="Y18" i="18"/>
  <c r="W18" i="18"/>
  <c r="V20" i="18"/>
  <c r="T20" i="18"/>
  <c r="V16" i="18"/>
  <c r="T16" i="18"/>
  <c r="M17" i="18"/>
  <c r="N17" i="18"/>
  <c r="M15" i="18"/>
  <c r="N15" i="18"/>
  <c r="S18" i="18"/>
  <c r="Q18" i="18"/>
  <c r="S22" i="18"/>
  <c r="Q22" i="18"/>
  <c r="S14" i="18"/>
  <c r="Q14" i="18"/>
  <c r="J18" i="18"/>
  <c r="J15" i="18"/>
  <c r="J19" i="18"/>
  <c r="J17" i="18"/>
  <c r="J21" i="18"/>
  <c r="J23" i="18"/>
  <c r="V19" i="18"/>
  <c r="P16" i="18"/>
  <c r="G15" i="18"/>
  <c r="V22" i="18"/>
  <c r="P10" i="18"/>
  <c r="M22" i="18"/>
  <c r="M20" i="18"/>
  <c r="G19" i="18"/>
  <c r="G17" i="18"/>
  <c r="P21" i="18"/>
  <c r="M16" i="18"/>
  <c r="Y23" i="18"/>
  <c r="Y21" i="18"/>
  <c r="V17" i="18"/>
  <c r="V23" i="18"/>
  <c r="Y17" i="18"/>
  <c r="AH22" i="18"/>
  <c r="AK20" i="18"/>
  <c r="J16" i="18"/>
  <c r="AK14" i="18"/>
  <c r="AK22" i="18"/>
  <c r="AK18" i="18"/>
  <c r="AH15" i="18"/>
  <c r="Y15" i="18"/>
  <c r="V21" i="18"/>
  <c r="P19" i="18"/>
  <c r="S23" i="18"/>
  <c r="V15" i="18"/>
  <c r="AH23" i="18"/>
  <c r="AK19" i="18"/>
  <c r="G10" i="18"/>
  <c r="J20" i="18"/>
  <c r="AB16" i="18"/>
  <c r="AE14" i="18"/>
  <c r="AH19" i="18"/>
  <c r="AE15" i="18"/>
  <c r="D20" i="18"/>
  <c r="E20" i="18" s="1"/>
  <c r="G16" i="18"/>
  <c r="G21" i="18"/>
  <c r="AK15" i="18"/>
  <c r="AK23" i="18"/>
  <c r="AH18" i="18"/>
  <c r="AH14" i="18"/>
  <c r="AE23" i="18"/>
  <c r="AE22" i="18"/>
  <c r="AE20" i="18"/>
  <c r="AE18" i="18"/>
  <c r="AE16" i="18"/>
  <c r="AE19" i="18"/>
  <c r="AB20" i="18"/>
  <c r="AB17" i="18"/>
  <c r="AB21" i="18"/>
  <c r="AB22" i="18"/>
  <c r="AB10" i="18"/>
  <c r="AB14" i="18"/>
  <c r="AB18" i="18"/>
  <c r="Y16" i="18"/>
  <c r="Y19" i="18"/>
  <c r="Y20" i="18"/>
  <c r="V18" i="18"/>
  <c r="V14" i="18"/>
  <c r="S17" i="18"/>
  <c r="S21" i="18"/>
  <c r="S19" i="18"/>
  <c r="S15" i="18"/>
  <c r="S20" i="18"/>
  <c r="S16" i="18"/>
  <c r="P18" i="18"/>
  <c r="P23" i="18"/>
  <c r="P20" i="18"/>
  <c r="P14" i="18"/>
  <c r="P15" i="18"/>
  <c r="P22" i="18"/>
  <c r="P17" i="18"/>
  <c r="M19" i="18"/>
  <c r="M18" i="18"/>
  <c r="M23" i="18"/>
  <c r="M21" i="18"/>
  <c r="M14" i="18"/>
  <c r="J14" i="18"/>
  <c r="J22" i="18"/>
  <c r="D22" i="18"/>
  <c r="E22" i="18" s="1"/>
  <c r="D18" i="18"/>
  <c r="E18" i="18" s="1"/>
  <c r="D14" i="18"/>
  <c r="E14" i="18" s="1"/>
  <c r="G23" i="18"/>
  <c r="V10" i="18"/>
  <c r="S10" i="18"/>
  <c r="M10" i="18"/>
  <c r="J10" i="18"/>
  <c r="AE25" i="18" l="1"/>
  <c r="AB25" i="18"/>
  <c r="K25" i="18"/>
  <c r="W25" i="18"/>
  <c r="V25" i="18"/>
  <c r="T25" i="18"/>
  <c r="S25" i="18"/>
  <c r="P25" i="18"/>
  <c r="M25" i="18"/>
  <c r="N25" i="18"/>
  <c r="Y25" i="18"/>
  <c r="J25" i="18"/>
  <c r="D25" i="18"/>
  <c r="G20" i="18"/>
  <c r="AM20" i="18" s="1"/>
  <c r="G14" i="18"/>
  <c r="AM19" i="18"/>
  <c r="AM16" i="18"/>
  <c r="AM17" i="18"/>
  <c r="AM21" i="18"/>
  <c r="AM15" i="18"/>
  <c r="AM23" i="18"/>
  <c r="G18" i="18"/>
  <c r="G22" i="18"/>
  <c r="AM22" i="18" s="1"/>
  <c r="AM10" i="18"/>
  <c r="E25" i="18" l="1"/>
  <c r="G25" i="18"/>
  <c r="AM14" i="18"/>
  <c r="AM18" i="18"/>
</calcChain>
</file>

<file path=xl/comments1.xml><?xml version="1.0" encoding="utf-8"?>
<comments xmlns="http://schemas.openxmlformats.org/spreadsheetml/2006/main">
  <authors>
    <author>MARTIN, Kevin (AKKA)</author>
  </authors>
  <commentList>
    <comment ref="AL8" authorId="0" shapeId="0">
      <text>
        <r>
          <rPr>
            <b/>
            <sz val="9"/>
            <color indexed="81"/>
            <rFont val="Tahoma"/>
            <family val="2"/>
          </rPr>
          <t>Procédure création sparkline:
1- Ajout ligne employé
2- Séléction du score  compétence de chaque mois sans l'écart
3- Formule&gt;Définir nom
4- Insertion&gt;Sparkline&gt;nom de la plage de données créée</t>
        </r>
      </text>
    </comment>
    <comment ref="AL9" authorId="0" shapeId="0">
      <text>
        <r>
          <rPr>
            <b/>
            <sz val="9"/>
            <color indexed="81"/>
            <rFont val="Tahoma"/>
            <family val="2"/>
          </rPr>
          <t>Procédure création sparkline:
1- Ajout ligne employé
2- Séléction du score  compétence de chaque mois sans l'écart
3- Formule&gt;Définir nom
4- Insertion&gt;Sparkline&gt;nom de la plage de données créée</t>
        </r>
      </text>
    </comment>
  </commentList>
</comments>
</file>

<file path=xl/sharedStrings.xml><?xml version="1.0" encoding="utf-8"?>
<sst xmlns="http://schemas.openxmlformats.org/spreadsheetml/2006/main" count="7046" uniqueCount="160">
  <si>
    <t>Java</t>
  </si>
  <si>
    <t>SQL</t>
  </si>
  <si>
    <t>Kevin</t>
  </si>
  <si>
    <t xml:space="preserve">NOM </t>
  </si>
  <si>
    <t>Prénom</t>
  </si>
  <si>
    <t>Cyril</t>
  </si>
  <si>
    <t>Emeric</t>
  </si>
  <si>
    <t>Jules</t>
  </si>
  <si>
    <t>BERTRAND</t>
  </si>
  <si>
    <t>BONACCORSI</t>
  </si>
  <si>
    <t>Sebastien</t>
  </si>
  <si>
    <t>FABRE</t>
  </si>
  <si>
    <t>Jérémy</t>
  </si>
  <si>
    <t>GAYAT DE WECKER</t>
  </si>
  <si>
    <t>Pierre</t>
  </si>
  <si>
    <t>HUBERSON</t>
  </si>
  <si>
    <t>William</t>
  </si>
  <si>
    <t>RONDEAU</t>
  </si>
  <si>
    <t>SALVADOR</t>
  </si>
  <si>
    <t>Frederic</t>
  </si>
  <si>
    <t>MARTIN</t>
  </si>
  <si>
    <t>BLANCO</t>
  </si>
  <si>
    <t>BAVEUX</t>
  </si>
  <si>
    <t>OECHSEL</t>
  </si>
  <si>
    <t>Vincent</t>
  </si>
  <si>
    <t>Poste</t>
  </si>
  <si>
    <t>Aucune connaissance du sujet</t>
  </si>
  <si>
    <t>Connaissance partielle du sujet, besoin d'encadrement</t>
  </si>
  <si>
    <t>Bonne connaissance, autonome sur le sujet</t>
  </si>
  <si>
    <t>Connaissance confirmée, peut former sur le sujet</t>
  </si>
  <si>
    <t>Expert</t>
  </si>
  <si>
    <t>Score par compétence :</t>
  </si>
  <si>
    <t>Skills Matrix</t>
  </si>
  <si>
    <t>Légende :</t>
  </si>
  <si>
    <t>Leader:</t>
  </si>
  <si>
    <t>Olivier G.</t>
  </si>
  <si>
    <t>ETOE</t>
  </si>
  <si>
    <t>Département :</t>
  </si>
  <si>
    <t>Date :</t>
  </si>
  <si>
    <t>Seuil :</t>
  </si>
  <si>
    <t>xxx</t>
  </si>
  <si>
    <t>Oui</t>
  </si>
  <si>
    <t>Bonus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</si>
  <si>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</si>
  <si>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</si>
  <si>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</si>
  <si>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</si>
  <si>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</si>
  <si>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</si>
  <si>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</si>
  <si>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</si>
  <si>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</si>
  <si>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</si>
  <si>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</si>
  <si>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</si>
  <si>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</si>
  <si>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Training suivis</t>
  </si>
  <si>
    <t>Evolution score compétences de l'équipe</t>
  </si>
  <si>
    <t>Evolution par an</t>
  </si>
  <si>
    <t>Statut compétences fonctionnelles</t>
  </si>
  <si>
    <t>Statut compétences techniques</t>
  </si>
  <si>
    <t>Demande montée en compétences</t>
  </si>
  <si>
    <t>Training / p.</t>
  </si>
  <si>
    <t>Score / p.</t>
  </si>
  <si>
    <t>Demande / p.</t>
  </si>
  <si>
    <t>Nombre demandes de training :</t>
  </si>
  <si>
    <t>Score / p. /an</t>
  </si>
  <si>
    <t>Nb de training suivis par compétence :</t>
  </si>
  <si>
    <t>Nb. training suivis par mois :</t>
  </si>
  <si>
    <t>Nb. training demandés /mois:</t>
  </si>
  <si>
    <t>Training nécessaire
(si score= 0 ou 1) :</t>
  </si>
  <si>
    <t>PHP</t>
  </si>
  <si>
    <t>Angular</t>
  </si>
  <si>
    <t>DBA</t>
  </si>
  <si>
    <t>Json / API Web Service</t>
  </si>
  <si>
    <t>Elastic Search</t>
  </si>
  <si>
    <t>Ergo Front</t>
  </si>
  <si>
    <t>Mobile</t>
  </si>
  <si>
    <t>Data Scientist</t>
  </si>
  <si>
    <t>Mango</t>
  </si>
  <si>
    <t>GIT</t>
  </si>
  <si>
    <t>Logstash</t>
  </si>
  <si>
    <t>Kibana</t>
  </si>
  <si>
    <t>Outils Office</t>
  </si>
  <si>
    <t>Child Neo</t>
  </si>
  <si>
    <t>Dashboard</t>
  </si>
  <si>
    <t>iDelivery</t>
  </si>
  <si>
    <t>Configuration</t>
  </si>
  <si>
    <t>Design</t>
  </si>
  <si>
    <t>Gestion de Projet</t>
  </si>
  <si>
    <t>MS Project</t>
  </si>
  <si>
    <t>Data Segregation</t>
  </si>
  <si>
    <t>BNAé Businesses</t>
  </si>
  <si>
    <t>ATA 100 Business</t>
  </si>
  <si>
    <t>Chef de Projet</t>
  </si>
  <si>
    <t>Technical Leader</t>
  </si>
  <si>
    <t>Developpeur</t>
  </si>
  <si>
    <t>Scrum Master</t>
  </si>
  <si>
    <t>GENOT</t>
  </si>
  <si>
    <t>Olivier</t>
  </si>
  <si>
    <t>Manager</t>
  </si>
  <si>
    <t>Score</t>
  </si>
  <si>
    <t>Evol.</t>
  </si>
  <si>
    <t>Obj. Évol.  Score par mois :</t>
  </si>
  <si>
    <t>Obj. Nb. Trainings mensuel :</t>
  </si>
  <si>
    <t>Obj. Mars</t>
  </si>
  <si>
    <t>Obj. Fév.</t>
  </si>
  <si>
    <t>Obj. Avr.</t>
  </si>
  <si>
    <t>Obj. Mai</t>
  </si>
  <si>
    <t>Obj. Juin</t>
  </si>
  <si>
    <t>Obj. Juil.</t>
  </si>
  <si>
    <t>Obj. Août</t>
  </si>
  <si>
    <t>Obj. Sep.</t>
  </si>
  <si>
    <t>Obj. Oct.</t>
  </si>
  <si>
    <t>Obj. Nov.</t>
  </si>
  <si>
    <t>Obj. Déc.</t>
  </si>
  <si>
    <t>Mois</t>
  </si>
  <si>
    <t>Moyenne équipe</t>
  </si>
  <si>
    <t>Team Leader:</t>
  </si>
  <si>
    <t>BNAé Process</t>
  </si>
  <si>
    <t>Background H/C</t>
  </si>
  <si>
    <t>Oral Communication</t>
  </si>
  <si>
    <t>Es</t>
  </si>
  <si>
    <t>Projet</t>
  </si>
  <si>
    <t>Statut compétences techniques / développement</t>
  </si>
  <si>
    <t>Compétences</t>
  </si>
  <si>
    <t>Coeff.</t>
  </si>
  <si>
    <t>Développeur</t>
  </si>
  <si>
    <t>X</t>
  </si>
  <si>
    <t>Fiches de postes</t>
  </si>
  <si>
    <t>Nom</t>
  </si>
  <si>
    <t>Anglais</t>
  </si>
  <si>
    <t>Besoin</t>
  </si>
  <si>
    <t>Actuel</t>
  </si>
  <si>
    <t>Communication orale</t>
  </si>
  <si>
    <t>Allemand</t>
  </si>
  <si>
    <t>Espagnol</t>
  </si>
  <si>
    <t>Italien</t>
  </si>
  <si>
    <t>Esprit d'équipe</t>
  </si>
  <si>
    <t>Esprit d'initiative</t>
  </si>
  <si>
    <t>Curiosité</t>
  </si>
  <si>
    <t>Communication écrite</t>
  </si>
  <si>
    <t>Adaptabilité</t>
  </si>
  <si>
    <t>Résolution de problèmes</t>
  </si>
  <si>
    <t>Rigueur</t>
  </si>
  <si>
    <t>Créativité</t>
  </si>
  <si>
    <t>Réactif</t>
  </si>
  <si>
    <t>Intelligence émotionnelle</t>
  </si>
  <si>
    <t>Empathie</t>
  </si>
  <si>
    <t>Gestion du temps</t>
  </si>
  <si>
    <t>Gestion du stress</t>
  </si>
  <si>
    <t>Assiduité</t>
  </si>
  <si>
    <t>Compétences technique</t>
  </si>
  <si>
    <t>Compétences fonctionnelles</t>
  </si>
  <si>
    <t>Compétences interpersonnelles</t>
  </si>
  <si>
    <t>Score actuel</t>
  </si>
  <si>
    <t>Obj. FP</t>
  </si>
  <si>
    <t>Obj. D'évol. :</t>
  </si>
  <si>
    <t>Delta</t>
  </si>
  <si>
    <t>Score pondéré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</si>
</sst>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0]\ \(\+0\);[&lt;0]\ \(\-0\);General"/>
    <numFmt numFmtId="165" formatCode="0.0"/>
  </numFmts>
  <fonts count="12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6" borderId="1" xfId="0" applyFill="1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6" borderId="0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2" fillId="6" borderId="0" xfId="0" applyFont="1" applyFill="1" applyBorder="1" applyAlignment="1">
      <alignment vertical="center"/>
    </xf>
    <xf numFmtId="0" fontId="6" fillId="6" borderId="0" xfId="0" applyFont="1" applyFill="1" applyBorder="1" applyAlignment="1" applyProtection="1">
      <alignment horizontal="right" vertical="center"/>
    </xf>
    <xf numFmtId="0" fontId="0" fillId="6" borderId="0" xfId="0" applyFill="1"/>
    <xf numFmtId="0" fontId="0" fillId="6" borderId="0" xfId="0" applyFill="1" applyBorder="1"/>
    <xf numFmtId="0" fontId="0" fillId="2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6" borderId="0" xfId="0" applyFont="1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top"/>
    </xf>
    <xf numFmtId="0" fontId="2" fillId="7" borderId="10" xfId="0" applyFont="1" applyFill="1" applyBorder="1" applyAlignment="1">
      <alignment vertical="center"/>
    </xf>
    <xf numFmtId="0" fontId="7" fillId="7" borderId="10" xfId="0" applyFont="1" applyFill="1" applyBorder="1" applyAlignment="1" applyProtection="1">
      <alignment horizontal="left" vertical="center"/>
      <protection locked="0"/>
    </xf>
    <xf numFmtId="14" fontId="0" fillId="7" borderId="11" xfId="0" applyNumberFormat="1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right" wrapText="1"/>
    </xf>
    <xf numFmtId="0" fontId="2" fillId="0" borderId="1" xfId="0" applyFont="1" applyBorder="1"/>
    <xf numFmtId="0" fontId="3" fillId="5" borderId="1" xfId="0" applyFont="1" applyFill="1" applyBorder="1" applyAlignment="1">
      <alignment horizontal="right" vertical="center"/>
    </xf>
    <xf numFmtId="0" fontId="1" fillId="5" borderId="1" xfId="0" applyFont="1" applyFill="1" applyBorder="1" applyAlignment="1">
      <alignment horizontal="right" vertical="center"/>
    </xf>
    <xf numFmtId="0" fontId="2" fillId="10" borderId="1" xfId="0" applyFont="1" applyFill="1" applyBorder="1" applyAlignment="1">
      <alignment horizontal="right" vertical="center"/>
    </xf>
    <xf numFmtId="0" fontId="0" fillId="8" borderId="1" xfId="0" applyFill="1" applyBorder="1"/>
    <xf numFmtId="0" fontId="2" fillId="6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0" xfId="0"/>
    <xf numFmtId="0" fontId="5" fillId="6" borderId="0" xfId="0" applyFont="1" applyFill="1" applyBorder="1" applyAlignment="1">
      <alignment horizontal="right" vertical="center"/>
    </xf>
    <xf numFmtId="0" fontId="2" fillId="6" borderId="0" xfId="0" applyFont="1" applyFill="1" applyBorder="1" applyAlignment="1">
      <alignment horizontal="right" vertical="center"/>
    </xf>
    <xf numFmtId="0" fontId="0" fillId="6" borderId="0" xfId="0" applyFill="1" applyAlignment="1">
      <alignment horizontal="right"/>
    </xf>
    <xf numFmtId="0" fontId="0" fillId="0" borderId="0" xfId="0" applyAlignment="1">
      <alignment horizontal="right"/>
    </xf>
    <xf numFmtId="0" fontId="2" fillId="6" borderId="9" xfId="0" applyFont="1" applyFill="1" applyBorder="1" applyAlignment="1">
      <alignment vertical="center"/>
    </xf>
    <xf numFmtId="0" fontId="2" fillId="8" borderId="6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top"/>
    </xf>
    <xf numFmtId="164" fontId="8" fillId="8" borderId="13" xfId="0" applyNumberFormat="1" applyFont="1" applyFill="1" applyBorder="1" applyAlignment="1">
      <alignment horizontal="right" vertical="center"/>
    </xf>
    <xf numFmtId="0" fontId="0" fillId="8" borderId="16" xfId="0" applyFill="1" applyBorder="1"/>
    <xf numFmtId="0" fontId="2" fillId="6" borderId="9" xfId="0" applyFont="1" applyFill="1" applyBorder="1" applyAlignment="1">
      <alignment horizontal="right" vertical="center"/>
    </xf>
    <xf numFmtId="14" fontId="0" fillId="0" borderId="0" xfId="0" applyNumberFormat="1"/>
    <xf numFmtId="0" fontId="1" fillId="5" borderId="3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3" fillId="11" borderId="1" xfId="0" applyFont="1" applyFill="1" applyBorder="1" applyAlignment="1">
      <alignment horizontal="center" vertical="top"/>
    </xf>
    <xf numFmtId="0" fontId="0" fillId="8" borderId="4" xfId="0" applyFill="1" applyBorder="1"/>
    <xf numFmtId="0" fontId="3" fillId="11" borderId="1" xfId="0" applyFont="1" applyFill="1" applyBorder="1" applyAlignment="1">
      <alignment horizontal="center" vertical="center"/>
    </xf>
    <xf numFmtId="164" fontId="8" fillId="8" borderId="1" xfId="0" applyNumberFormat="1" applyFont="1" applyFill="1" applyBorder="1" applyAlignment="1">
      <alignment horizontal="right" vertical="center"/>
    </xf>
    <xf numFmtId="0" fontId="8" fillId="8" borderId="1" xfId="0" applyNumberFormat="1" applyFont="1" applyFill="1" applyBorder="1" applyAlignment="1">
      <alignment horizontal="right" vertical="center"/>
    </xf>
    <xf numFmtId="0" fontId="10" fillId="7" borderId="6" xfId="0" applyFont="1" applyFill="1" applyBorder="1" applyAlignment="1">
      <alignment horizontal="center" vertical="center"/>
    </xf>
    <xf numFmtId="9" fontId="10" fillId="7" borderId="6" xfId="0" applyNumberFormat="1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top"/>
    </xf>
    <xf numFmtId="1" fontId="7" fillId="8" borderId="13" xfId="0" applyNumberFormat="1" applyFont="1" applyFill="1" applyBorder="1" applyAlignment="1">
      <alignment horizontal="center" vertical="center"/>
    </xf>
    <xf numFmtId="0" fontId="3" fillId="11" borderId="13" xfId="0" applyNumberFormat="1" applyFont="1" applyFill="1" applyBorder="1" applyAlignment="1">
      <alignment horizontal="center" vertical="top"/>
    </xf>
    <xf numFmtId="0" fontId="2" fillId="8" borderId="6" xfId="0" applyFont="1" applyFill="1" applyBorder="1"/>
    <xf numFmtId="0" fontId="3" fillId="11" borderId="1" xfId="0" applyFont="1" applyFill="1" applyBorder="1" applyAlignment="1">
      <alignment horizontal="center" vertical="top"/>
    </xf>
    <xf numFmtId="0" fontId="3" fillId="11" borderId="6" xfId="0" applyFont="1" applyFill="1" applyBorder="1" applyAlignment="1">
      <alignment horizontal="center" vertical="top"/>
    </xf>
    <xf numFmtId="0" fontId="3" fillId="5" borderId="13" xfId="0" applyFont="1" applyFill="1" applyBorder="1" applyAlignment="1">
      <alignment horizontal="right" wrapText="1"/>
    </xf>
    <xf numFmtId="0" fontId="3" fillId="5" borderId="4" xfId="0" applyFont="1" applyFill="1" applyBorder="1" applyAlignment="1">
      <alignment wrapText="1"/>
    </xf>
    <xf numFmtId="0" fontId="3" fillId="5" borderId="4" xfId="0" applyFont="1" applyFill="1" applyBorder="1" applyAlignment="1">
      <alignment horizontal="right" wrapText="1"/>
    </xf>
    <xf numFmtId="0" fontId="3" fillId="5" borderId="1" xfId="0" applyFont="1" applyFill="1" applyBorder="1" applyAlignment="1">
      <alignment horizontal="center" vertical="center"/>
    </xf>
    <xf numFmtId="2" fontId="3" fillId="5" borderId="1" xfId="0" applyNumberFormat="1" applyFont="1" applyFill="1" applyBorder="1" applyAlignment="1">
      <alignment horizontal="center" vertical="center"/>
    </xf>
    <xf numFmtId="0" fontId="0" fillId="7" borderId="4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4" fillId="6" borderId="0" xfId="0" applyFont="1" applyFill="1" applyBorder="1" applyAlignment="1">
      <alignment horizontal="right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right" vertical="center"/>
    </xf>
    <xf numFmtId="0" fontId="5" fillId="6" borderId="0" xfId="0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14" fontId="0" fillId="7" borderId="8" xfId="0" applyNumberFormat="1" applyFont="1" applyFill="1" applyBorder="1" applyAlignment="1">
      <alignment horizontal="left" vertical="center"/>
    </xf>
    <xf numFmtId="0" fontId="1" fillId="5" borderId="7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top"/>
    </xf>
    <xf numFmtId="0" fontId="0" fillId="6" borderId="3" xfId="0" applyFill="1" applyBorder="1" applyAlignment="1">
      <alignment horizontal="center" vertical="top" wrapText="1"/>
    </xf>
    <xf numFmtId="0" fontId="2" fillId="6" borderId="1" xfId="0" applyFont="1" applyFill="1" applyBorder="1" applyAlignment="1">
      <alignment horizontal="center" vertical="top"/>
    </xf>
    <xf numFmtId="0" fontId="0" fillId="8" borderId="1" xfId="0" applyFill="1" applyBorder="1" applyAlignment="1">
      <alignment horizontal="center"/>
    </xf>
    <xf numFmtId="0" fontId="10" fillId="7" borderId="6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vertical="center"/>
    </xf>
    <xf numFmtId="0" fontId="0" fillId="7" borderId="1" xfId="0" applyFill="1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12" borderId="1" xfId="0" applyFill="1" applyBorder="1"/>
    <xf numFmtId="165" fontId="10" fillId="7" borderId="6" xfId="0" applyNumberFormat="1" applyFont="1" applyFill="1" applyBorder="1" applyAlignment="1">
      <alignment horizontal="center" vertical="center"/>
    </xf>
    <xf numFmtId="0" fontId="0" fillId="6" borderId="0" xfId="0" applyNumberFormat="1" applyFill="1" applyAlignment="1">
      <alignment horizontal="left"/>
    </xf>
    <xf numFmtId="0" fontId="2" fillId="6" borderId="1" xfId="0" applyFont="1" applyFill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center"/>
    </xf>
    <xf numFmtId="0" fontId="10" fillId="7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9" borderId="0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2" fillId="0" borderId="0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9" borderId="4" xfId="0" applyFill="1" applyBorder="1" applyAlignment="1">
      <alignment horizontal="left"/>
    </xf>
    <xf numFmtId="0" fontId="0" fillId="9" borderId="5" xfId="0" applyFill="1" applyBorder="1" applyAlignment="1">
      <alignment horizontal="left"/>
    </xf>
    <xf numFmtId="0" fontId="0" fillId="9" borderId="6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3" borderId="5" xfId="0" applyFill="1" applyBorder="1" applyAlignment="1">
      <alignment horizontal="left"/>
    </xf>
    <xf numFmtId="0" fontId="0" fillId="3" borderId="6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6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/>
    </xf>
    <xf numFmtId="0" fontId="11" fillId="5" borderId="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top"/>
    </xf>
    <xf numFmtId="0" fontId="3" fillId="11" borderId="14" xfId="0" applyFont="1" applyFill="1" applyBorder="1" applyAlignment="1">
      <alignment horizontal="center" vertical="top"/>
    </xf>
    <xf numFmtId="0" fontId="3" fillId="11" borderId="1" xfId="0" applyFont="1" applyFill="1" applyBorder="1" applyAlignment="1">
      <alignment horizontal="center" vertical="top"/>
    </xf>
    <xf numFmtId="0" fontId="3" fillId="11" borderId="13" xfId="0" applyFont="1" applyFill="1" applyBorder="1" applyAlignment="1">
      <alignment horizontal="center" vertical="top"/>
    </xf>
    <xf numFmtId="0" fontId="2" fillId="7" borderId="24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14" fontId="7" fillId="7" borderId="24" xfId="0" applyNumberFormat="1" applyFont="1" applyFill="1" applyBorder="1" applyAlignment="1" applyProtection="1">
      <alignment horizontal="center" vertical="center"/>
      <protection locked="0"/>
    </xf>
    <xf numFmtId="14" fontId="7" fillId="7" borderId="0" xfId="0" applyNumberFormat="1" applyFont="1" applyFill="1" applyBorder="1" applyAlignment="1" applyProtection="1">
      <alignment horizontal="center" vertical="center"/>
      <protection locked="0"/>
    </xf>
    <xf numFmtId="0" fontId="4" fillId="6" borderId="0" xfId="0" applyFont="1" applyFill="1" applyBorder="1" applyAlignment="1">
      <alignment horizontal="right" vertical="center"/>
    </xf>
    <xf numFmtId="0" fontId="4" fillId="6" borderId="25" xfId="0" applyFont="1" applyFill="1" applyBorder="1" applyAlignment="1">
      <alignment horizontal="right" vertical="center"/>
    </xf>
    <xf numFmtId="0" fontId="0" fillId="0" borderId="5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top"/>
    </xf>
    <xf numFmtId="0" fontId="1" fillId="5" borderId="21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4" fontId="3" fillId="11" borderId="5" xfId="0" applyNumberFormat="1" applyFont="1" applyFill="1" applyBorder="1" applyAlignment="1">
      <alignment horizontal="center" vertical="top"/>
    </xf>
    <xf numFmtId="14" fontId="3" fillId="11" borderId="14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9" borderId="1" xfId="0" applyFill="1" applyBorder="1" applyAlignment="1">
      <alignment horizontal="left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4" xfId="0" applyFill="1" applyBorder="1" applyAlignment="1">
      <alignment horizontal="center" wrapText="1"/>
    </xf>
    <xf numFmtId="0" fontId="0" fillId="8" borderId="6" xfId="0" applyFill="1" applyBorder="1" applyAlignment="1">
      <alignment horizontal="center" wrapText="1"/>
    </xf>
    <xf numFmtId="0" fontId="0" fillId="0" borderId="23" xfId="0" applyFont="1" applyBorder="1" applyAlignment="1">
      <alignment horizontal="center" vertical="center"/>
    </xf>
    <xf numFmtId="0" fontId="3" fillId="5" borderId="4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1" fillId="11" borderId="28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right" vertical="center" wrapText="1"/>
    </xf>
    <xf numFmtId="0" fontId="1" fillId="5" borderId="5" xfId="0" applyFont="1" applyFill="1" applyBorder="1" applyAlignment="1">
      <alignment horizontal="right" vertical="center" wrapText="1"/>
    </xf>
    <xf numFmtId="0" fontId="1" fillId="5" borderId="6" xfId="0" applyFont="1" applyFill="1" applyBorder="1" applyAlignment="1">
      <alignment horizontal="right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right"/>
    </xf>
    <xf numFmtId="0" fontId="1" fillId="5" borderId="5" xfId="0" applyFont="1" applyFill="1" applyBorder="1" applyAlignment="1">
      <alignment horizontal="right"/>
    </xf>
    <xf numFmtId="0" fontId="1" fillId="5" borderId="6" xfId="0" applyFont="1" applyFill="1" applyBorder="1" applyAlignment="1">
      <alignment horizontal="right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</cellXfs>
  <cellStyles count="1">
    <cellStyle name="Normal" xfId="0" builtinId="0"/>
  </cellStyles>
  <dxfs count="2336"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C10F8E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C10F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Kevin- Radar Compétences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(Evolution!$D$10,Evolution!$F$10,Evolution!$I$10,Evolution!$L$10,Evolution!$O$10,Evolution!$R$10,Evolution!$U$10,Evolution!$X$10,Evolution!$AA$10,Evolution!$AD$10,Evolution!$AG$10,Evolution!$AJ$10)</c:f>
              <c:numCache>
                <c:formatCode>General</c:formatCode>
                <c:ptCount val="12"/>
                <c:pt idx="0">
                  <c:v>20</c:v>
                </c:pt>
                <c:pt idx="1">
                  <c:v>8</c:v>
                </c:pt>
                <c:pt idx="2">
                  <c:v>11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(Evolution!$E$16,Evolution!$H$16,Evolution!$K$16,Evolution!$N$16,Evolution!$Q$16,Evolution!$T$16,Evolution!$W$16,Evolution!$Z$16,Evolution!$AC$16,Evolution!$AF$16,Evolution!$AI$16)</c:f>
              <c:numCache>
                <c:formatCode>0</c:formatCode>
                <c:ptCount val="11"/>
                <c:pt idx="0">
                  <c:v>37.199999999999996</c:v>
                </c:pt>
                <c:pt idx="1">
                  <c:v>9.6</c:v>
                </c:pt>
                <c:pt idx="2">
                  <c:v>9.6</c:v>
                </c:pt>
                <c:pt idx="3">
                  <c:v>9.6</c:v>
                </c:pt>
                <c:pt idx="4">
                  <c:v>9.6</c:v>
                </c:pt>
                <c:pt idx="5">
                  <c:v>9.6</c:v>
                </c:pt>
                <c:pt idx="6">
                  <c:v>9.6</c:v>
                </c:pt>
                <c:pt idx="7">
                  <c:v>9.6</c:v>
                </c:pt>
                <c:pt idx="8">
                  <c:v>9.6</c:v>
                </c:pt>
                <c:pt idx="9">
                  <c:v>9.6</c:v>
                </c:pt>
                <c:pt idx="10">
                  <c:v>9.6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8984"/>
        <c:axId val="682674280"/>
      </c:radarChart>
      <c:catAx>
        <c:axId val="68267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4280"/>
        <c:crosses val="autoZero"/>
        <c:auto val="1"/>
        <c:lblAlgn val="ctr"/>
        <c:lblOffset val="100"/>
        <c:noMultiLvlLbl val="0"/>
      </c:catAx>
      <c:valAx>
        <c:axId val="682674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8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Cyril - Radar Compétences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(Evolution!$D$14,Evolution!$F$14,Evolution!$I$14,Evolution!$L$14,Evolution!$O$14,Evolution!$R$14,Evolution!$U$14,Evolution!$X$14,Evolution!$AA$14,Evolution!$AD$14,Evolution!$AG$14,Evolution!$AJ$14)</c:f>
              <c:numCache>
                <c:formatCode>General</c:formatCode>
                <c:ptCount val="12"/>
                <c:pt idx="0">
                  <c:v>43</c:v>
                </c:pt>
                <c:pt idx="1">
                  <c:v>18</c:v>
                </c:pt>
                <c:pt idx="2">
                  <c:v>28</c:v>
                </c:pt>
                <c:pt idx="3">
                  <c:v>28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(Evolution!$E$14,Evolution!$H$14,Evolution!$K$14,Evolution!$N$14,Evolution!$Q$14,Evolution!$T$14,Evolution!$W$14,Evolution!$Z$14,Evolution!$AC$14,Evolution!$AF$14,Evolution!$AI$14)</c:f>
              <c:numCache>
                <c:formatCode>0</c:formatCode>
                <c:ptCount val="11"/>
                <c:pt idx="0">
                  <c:v>51.6</c:v>
                </c:pt>
                <c:pt idx="1">
                  <c:v>21.599999999999998</c:v>
                </c:pt>
                <c:pt idx="2">
                  <c:v>33.6</c:v>
                </c:pt>
                <c:pt idx="3">
                  <c:v>33.6</c:v>
                </c:pt>
                <c:pt idx="4">
                  <c:v>14.399999999999999</c:v>
                </c:pt>
                <c:pt idx="5">
                  <c:v>14.399999999999999</c:v>
                </c:pt>
                <c:pt idx="6">
                  <c:v>14.399999999999999</c:v>
                </c:pt>
                <c:pt idx="7">
                  <c:v>14.399999999999999</c:v>
                </c:pt>
                <c:pt idx="8">
                  <c:v>14.399999999999999</c:v>
                </c:pt>
                <c:pt idx="9">
                  <c:v>14.399999999999999</c:v>
                </c:pt>
                <c:pt idx="10">
                  <c:v>14.399999999999999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2320"/>
        <c:axId val="682677808"/>
      </c:radarChart>
      <c:catAx>
        <c:axId val="682672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7808"/>
        <c:crosses val="autoZero"/>
        <c:auto val="1"/>
        <c:lblAlgn val="ctr"/>
        <c:lblOffset val="100"/>
        <c:noMultiLvlLbl val="0"/>
      </c:catAx>
      <c:valAx>
        <c:axId val="682677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2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Emeric</a:t>
            </a:r>
            <a:r>
              <a:rPr lang="fr-FR" b="1" baseline="0">
                <a:solidFill>
                  <a:schemeClr val="bg1"/>
                </a:solidFill>
              </a:rPr>
              <a:t> - </a:t>
            </a:r>
            <a:r>
              <a:rPr lang="fr-FR" b="1">
                <a:solidFill>
                  <a:schemeClr val="bg1"/>
                </a:solidFill>
              </a:rPr>
              <a:t>Radar Compétences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(Evolution!$D$15,Evolution!$F$15,Evolution!$I$15,Evolution!$L$15,Evolution!$O$15,Evolution!$R$15,Evolution!$U$15,Evolution!$X$15,Evolution!$AA$15,Evolution!$AD$15,Evolution!$AG$15,Evolution!$AJ$15)</c:f>
              <c:numCache>
                <c:formatCode>General</c:formatCode>
                <c:ptCount val="12"/>
                <c:pt idx="0">
                  <c:v>26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(Evolution!$E$15,Evolution!$H$15,Evolution!$K$15,Evolution!$N$15,Evolution!$Q$15,Evolution!$T$15,Evolution!$W$15,Evolution!$Z$15,Evolution!$AC$15,Evolution!$AF$15,Evolution!$AI$15)</c:f>
              <c:numCache>
                <c:formatCode>0</c:formatCode>
                <c:ptCount val="11"/>
                <c:pt idx="0">
                  <c:v>31.2</c:v>
                </c:pt>
                <c:pt idx="1">
                  <c:v>9.6</c:v>
                </c:pt>
                <c:pt idx="2">
                  <c:v>9.6</c:v>
                </c:pt>
                <c:pt idx="3">
                  <c:v>9.6</c:v>
                </c:pt>
                <c:pt idx="4">
                  <c:v>9.6</c:v>
                </c:pt>
                <c:pt idx="5">
                  <c:v>9.6</c:v>
                </c:pt>
                <c:pt idx="6">
                  <c:v>9.6</c:v>
                </c:pt>
                <c:pt idx="7">
                  <c:v>9.6</c:v>
                </c:pt>
                <c:pt idx="8">
                  <c:v>9.6</c:v>
                </c:pt>
                <c:pt idx="9">
                  <c:v>9.6</c:v>
                </c:pt>
                <c:pt idx="10">
                  <c:v>9.6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5848"/>
        <c:axId val="682678592"/>
      </c:radarChart>
      <c:catAx>
        <c:axId val="682675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8592"/>
        <c:crosses val="autoZero"/>
        <c:auto val="1"/>
        <c:lblAlgn val="ctr"/>
        <c:lblOffset val="100"/>
        <c:noMultiLvlLbl val="0"/>
      </c:catAx>
      <c:valAx>
        <c:axId val="682678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5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Jules </a:t>
            </a:r>
            <a:r>
              <a:rPr lang="fr-FR" b="1" baseline="0">
                <a:solidFill>
                  <a:schemeClr val="bg1"/>
                </a:solidFill>
              </a:rPr>
              <a:t>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(Evolution!$D$15,Evolution!$F$15,Evolution!$I$15,Evolution!$L$15,Evolution!$O$15,Evolution!$R$15,Evolution!$U$15,Evolution!$X$15,Evolution!$AA$15,Evolution!$AD$15,Evolution!$AG$15,Evolution!$AJ$15)</c:f>
              <c:numCache>
                <c:formatCode>General</c:formatCode>
                <c:ptCount val="12"/>
                <c:pt idx="0">
                  <c:v>26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(Evolution!$E$15,Evolution!$H$15,Evolution!$K$15,Evolution!$N$15,Evolution!$Q$15,Evolution!$T$15,Evolution!$W$15,Evolution!$Z$15,Evolution!$AC$15,Evolution!$AF$15,Evolution!$AI$15)</c:f>
              <c:numCache>
                <c:formatCode>0</c:formatCode>
                <c:ptCount val="11"/>
                <c:pt idx="0">
                  <c:v>31.2</c:v>
                </c:pt>
                <c:pt idx="1">
                  <c:v>9.6</c:v>
                </c:pt>
                <c:pt idx="2">
                  <c:v>9.6</c:v>
                </c:pt>
                <c:pt idx="3">
                  <c:v>9.6</c:v>
                </c:pt>
                <c:pt idx="4">
                  <c:v>9.6</c:v>
                </c:pt>
                <c:pt idx="5">
                  <c:v>9.6</c:v>
                </c:pt>
                <c:pt idx="6">
                  <c:v>9.6</c:v>
                </c:pt>
                <c:pt idx="7">
                  <c:v>9.6</c:v>
                </c:pt>
                <c:pt idx="8">
                  <c:v>9.6</c:v>
                </c:pt>
                <c:pt idx="9">
                  <c:v>9.6</c:v>
                </c:pt>
                <c:pt idx="10">
                  <c:v>9.6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3888"/>
        <c:axId val="682669576"/>
      </c:radarChart>
      <c:catAx>
        <c:axId val="682673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9576"/>
        <c:crosses val="autoZero"/>
        <c:auto val="1"/>
        <c:lblAlgn val="ctr"/>
        <c:lblOffset val="100"/>
        <c:noMultiLvlLbl val="0"/>
      </c:catAx>
      <c:valAx>
        <c:axId val="682669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3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Sébastien </a:t>
            </a:r>
            <a:r>
              <a:rPr lang="fr-FR" b="1" baseline="0">
                <a:solidFill>
                  <a:schemeClr val="bg1"/>
                </a:solidFill>
              </a:rPr>
              <a:t>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(Evolution!$D$17,Evolution!$F$17,Evolution!$I$17,Evolution!$L$17,Evolution!$O$17,Evolution!$R$17,Evolution!$U$17,Evolution!$X$17,Evolution!$AA$17,Evolution!$AD$17,Evolution!$AG$17,Evolution!$AJ$17)</c:f>
              <c:numCache>
                <c:formatCode>General</c:formatCode>
                <c:ptCount val="12"/>
                <c:pt idx="0">
                  <c:v>29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7</c:v>
                </c:pt>
                <c:pt idx="11">
                  <c:v>7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(Evolution!$E$17,Evolution!$H$17,Evolution!$K$17,Evolution!$N$17,Evolution!$Q$17,Evolution!$T$17,Evolution!$W$17,Evolution!$Z$17,Evolution!$AC$17,Evolution!$AF$17,Evolution!$AI$17)</c:f>
              <c:numCache>
                <c:formatCode>0</c:formatCode>
                <c:ptCount val="11"/>
                <c:pt idx="0">
                  <c:v>34.799999999999997</c:v>
                </c:pt>
                <c:pt idx="1">
                  <c:v>8.4</c:v>
                </c:pt>
                <c:pt idx="2">
                  <c:v>8.4</c:v>
                </c:pt>
                <c:pt idx="3">
                  <c:v>8.4</c:v>
                </c:pt>
                <c:pt idx="4">
                  <c:v>8.4</c:v>
                </c:pt>
                <c:pt idx="5">
                  <c:v>8.4</c:v>
                </c:pt>
                <c:pt idx="6">
                  <c:v>8.4</c:v>
                </c:pt>
                <c:pt idx="7">
                  <c:v>8.4</c:v>
                </c:pt>
                <c:pt idx="8">
                  <c:v>8.4</c:v>
                </c:pt>
                <c:pt idx="9">
                  <c:v>8.4</c:v>
                </c:pt>
                <c:pt idx="10">
                  <c:v>8.4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0360"/>
        <c:axId val="682667224"/>
      </c:radarChart>
      <c:catAx>
        <c:axId val="682670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7224"/>
        <c:crosses val="autoZero"/>
        <c:auto val="1"/>
        <c:lblAlgn val="ctr"/>
        <c:lblOffset val="100"/>
        <c:noMultiLvlLbl val="0"/>
      </c:catAx>
      <c:valAx>
        <c:axId val="682667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0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Jérémy FABRE </a:t>
            </a:r>
            <a:r>
              <a:rPr lang="fr-FR" b="1" baseline="0">
                <a:solidFill>
                  <a:schemeClr val="bg1"/>
                </a:solidFill>
              </a:rPr>
              <a:t>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(Evolution!$D$18,Evolution!$F$18,Evolution!$I$18,Evolution!$L$18,Evolution!$O$18,Evolution!$R$18,Evolution!$U$18,Evolution!$X$18,Evolution!$AA$18,Evolution!$AD$18,Evolution!$AG$18,Evolution!$AJ$18)</c:f>
              <c:numCache>
                <c:formatCode>General</c:formatCode>
                <c:ptCount val="12"/>
                <c:pt idx="0">
                  <c:v>15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(Evolution!$E$18,Evolution!$H$18,Evolution!$K$18,Evolution!$N$18,Evolution!$Q$18,Evolution!$T$18,Evolution!$W$18,Evolution!$Z$18,Evolution!$AC$18,Evolution!$AF$18,Evolution!$AI$18)</c:f>
              <c:numCache>
                <c:formatCode>0</c:formatCode>
                <c:ptCount val="11"/>
                <c:pt idx="0">
                  <c:v>18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67616"/>
        <c:axId val="682668400"/>
      </c:radarChart>
      <c:catAx>
        <c:axId val="682667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8400"/>
        <c:crosses val="autoZero"/>
        <c:auto val="1"/>
        <c:lblAlgn val="ctr"/>
        <c:lblOffset val="100"/>
        <c:noMultiLvlLbl val="0"/>
      </c:catAx>
      <c:valAx>
        <c:axId val="682668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7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Pierre</a:t>
            </a:r>
            <a:r>
              <a:rPr lang="fr-FR" b="1" baseline="0">
                <a:solidFill>
                  <a:schemeClr val="bg1"/>
                </a:solidFill>
              </a:rPr>
              <a:t> GAYAT DE WECKER 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(Evolution!$D$19,Evolution!$F$19,Evolution!$I$19,Evolution!$L$19,Evolution!$O$19,Evolution!$R$19,Evolution!$U$19,Evolution!$X$19,Evolution!$AA$19,Evolution!$AD$19,Evolution!$AG$19,Evolution!$AJ$19)</c:f>
              <c:numCache>
                <c:formatCode>General</c:formatCode>
                <c:ptCount val="12"/>
                <c:pt idx="0">
                  <c:v>18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(Evolution!$E$19,Evolution!$H$19,Evolution!$K$19,Evolution!$N$19,Evolution!$Q$19,Evolution!$T$19,Evolution!$W$19,Evolution!$Z$19,Evolution!$AC$19,Evolution!$AF$19,Evolution!$AI$19)</c:f>
              <c:numCache>
                <c:formatCode>0</c:formatCode>
                <c:ptCount val="11"/>
                <c:pt idx="0">
                  <c:v>21.599999999999998</c:v>
                </c:pt>
                <c:pt idx="1">
                  <c:v>4.8</c:v>
                </c:pt>
                <c:pt idx="2">
                  <c:v>4.8</c:v>
                </c:pt>
                <c:pt idx="3">
                  <c:v>4.8</c:v>
                </c:pt>
                <c:pt idx="4">
                  <c:v>4.8</c:v>
                </c:pt>
                <c:pt idx="5">
                  <c:v>4.8</c:v>
                </c:pt>
                <c:pt idx="6">
                  <c:v>4.8</c:v>
                </c:pt>
                <c:pt idx="7">
                  <c:v>4.8</c:v>
                </c:pt>
                <c:pt idx="8">
                  <c:v>4.8</c:v>
                </c:pt>
                <c:pt idx="9">
                  <c:v>4.8</c:v>
                </c:pt>
                <c:pt idx="10">
                  <c:v>4.8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68792"/>
        <c:axId val="682669184"/>
      </c:radarChart>
      <c:catAx>
        <c:axId val="682668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9184"/>
        <c:crosses val="autoZero"/>
        <c:auto val="1"/>
        <c:lblAlgn val="ctr"/>
        <c:lblOffset val="100"/>
        <c:noMultiLvlLbl val="0"/>
      </c:catAx>
      <c:valAx>
        <c:axId val="682669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8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William </a:t>
            </a:r>
            <a:r>
              <a:rPr lang="fr-FR" b="1" baseline="0">
                <a:solidFill>
                  <a:schemeClr val="bg1"/>
                </a:solidFill>
              </a:rPr>
              <a:t>HUBERSON 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(Evolution!$D$20,Evolution!$F$20,Evolution!$I$20,Evolution!$L$20,Evolution!$O$20,Evolution!$R$20,Evolution!$U$20,Evolution!$X$20,Evolution!$AA$20,Evolution!$AD$20,Evolution!$AG$20,Evolution!$AJ$20)</c:f>
              <c:numCache>
                <c:formatCode>General</c:formatCode>
                <c:ptCount val="12"/>
                <c:pt idx="0">
                  <c:v>12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(Evolution!$E$20,Evolution!$H$20,Evolution!$K$20,Evolution!$N$20,Evolution!$Q$20,Evolution!$T$20,Evolution!$W$20,Evolution!$Z$20,Evolution!$AC$20,Evolution!$AF$20,Evolution!$AI$20)</c:f>
              <c:numCache>
                <c:formatCode>0</c:formatCode>
                <c:ptCount val="11"/>
                <c:pt idx="0">
                  <c:v>14.399999999999999</c:v>
                </c:pt>
                <c:pt idx="1">
                  <c:v>4.8</c:v>
                </c:pt>
                <c:pt idx="2">
                  <c:v>4.8</c:v>
                </c:pt>
                <c:pt idx="3">
                  <c:v>4.8</c:v>
                </c:pt>
                <c:pt idx="4">
                  <c:v>4.8</c:v>
                </c:pt>
                <c:pt idx="5">
                  <c:v>4.8</c:v>
                </c:pt>
                <c:pt idx="6">
                  <c:v>4.8</c:v>
                </c:pt>
                <c:pt idx="7">
                  <c:v>4.8</c:v>
                </c:pt>
                <c:pt idx="8">
                  <c:v>4.8</c:v>
                </c:pt>
                <c:pt idx="9">
                  <c:v>4.8</c:v>
                </c:pt>
                <c:pt idx="10">
                  <c:v>4.8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69968"/>
        <c:axId val="682675456"/>
      </c:radarChart>
      <c:catAx>
        <c:axId val="682669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5456"/>
        <c:crosses val="autoZero"/>
        <c:auto val="1"/>
        <c:lblAlgn val="ctr"/>
        <c:lblOffset val="100"/>
        <c:noMultiLvlLbl val="0"/>
      </c:catAx>
      <c:valAx>
        <c:axId val="68267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9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Jérémy RONDEAU </a:t>
            </a:r>
            <a:r>
              <a:rPr lang="fr-FR" b="1" baseline="0">
                <a:solidFill>
                  <a:schemeClr val="bg1"/>
                </a:solidFill>
              </a:rPr>
              <a:t>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(Evolution!$D$21,Evolution!$F$21,Evolution!$I$21,Evolution!$L$21,Evolution!$O$21,Evolution!$R$21,Evolution!$U$21,Evolution!$X$21,Evolution!$AA$21,Evolution!$AD$21,Evolution!$AG$21,Evolution!$AJ$21)</c:f>
              <c:numCache>
                <c:formatCode>General</c:formatCode>
                <c:ptCount val="12"/>
                <c:pt idx="0">
                  <c:v>12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(Evolution!$E$21,Evolution!$H$21,Evolution!$K$21,Evolution!$N$21,Evolution!$Q$21,Evolution!$T$21,Evolution!$W$21,Evolution!$Z$21,Evolution!$AC$21,Evolution!$AF$21,Evolution!$AI$21)</c:f>
              <c:numCache>
                <c:formatCode>0</c:formatCode>
                <c:ptCount val="11"/>
                <c:pt idx="0">
                  <c:v>14.399999999999999</c:v>
                </c:pt>
                <c:pt idx="1">
                  <c:v>4.8</c:v>
                </c:pt>
                <c:pt idx="2">
                  <c:v>4.8</c:v>
                </c:pt>
                <c:pt idx="3">
                  <c:v>4.8</c:v>
                </c:pt>
                <c:pt idx="4">
                  <c:v>4.8</c:v>
                </c:pt>
                <c:pt idx="5">
                  <c:v>4.8</c:v>
                </c:pt>
                <c:pt idx="6">
                  <c:v>4.8</c:v>
                </c:pt>
                <c:pt idx="7">
                  <c:v>4.8</c:v>
                </c:pt>
                <c:pt idx="8">
                  <c:v>4.8</c:v>
                </c:pt>
                <c:pt idx="9">
                  <c:v>4.8</c:v>
                </c:pt>
                <c:pt idx="10">
                  <c:v>4.8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1536"/>
        <c:axId val="682671928"/>
      </c:radarChart>
      <c:catAx>
        <c:axId val="682671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1928"/>
        <c:crosses val="autoZero"/>
        <c:auto val="1"/>
        <c:lblAlgn val="ctr"/>
        <c:lblOffset val="100"/>
        <c:noMultiLvlLbl val="0"/>
      </c:catAx>
      <c:valAx>
        <c:axId val="682671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1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Frédéric SALVADOR </a:t>
            </a:r>
            <a:r>
              <a:rPr lang="fr-FR" b="1" baseline="0">
                <a:solidFill>
                  <a:schemeClr val="bg1"/>
                </a:solidFill>
              </a:rPr>
              <a:t>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(Evolution!$D$22,Evolution!$F$22,Evolution!$I$22,Evolution!$L$22,Evolution!$O$22,Evolution!$R$22,Evolution!$U$22,Evolution!$X$22,Evolution!$AA$22,Evolution!$AD$22,Evolution!$AG$22,Evolution!$AJ$22)</c:f>
              <c:numCache>
                <c:formatCode>General</c:formatCode>
                <c:ptCount val="12"/>
                <c:pt idx="0">
                  <c:v>23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(Evolution!$E$22,Evolution!$H$22,Evolution!$K$22,Evolution!$N$22,Evolution!$Q$22,Evolution!$T$22,Evolution!$W$22,Evolution!$Z$22,Evolution!$AC$22,Evolution!$AF$22,Evolution!$AI$22)</c:f>
              <c:numCache>
                <c:formatCode>0</c:formatCode>
                <c:ptCount val="11"/>
                <c:pt idx="0">
                  <c:v>27.599999999999998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76240"/>
        <c:axId val="682680160"/>
      </c:radarChart>
      <c:catAx>
        <c:axId val="682676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80160"/>
        <c:crosses val="autoZero"/>
        <c:auto val="1"/>
        <c:lblAlgn val="ctr"/>
        <c:lblOffset val="100"/>
        <c:noMultiLvlLbl val="0"/>
      </c:catAx>
      <c:valAx>
        <c:axId val="682680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76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Vincent OECHSEL</a:t>
            </a:r>
            <a:r>
              <a:rPr lang="fr-FR" b="1" baseline="0">
                <a:solidFill>
                  <a:schemeClr val="bg1"/>
                </a:solidFill>
              </a:rPr>
              <a:t>- </a:t>
            </a:r>
            <a:r>
              <a:rPr lang="fr-FR" b="1">
                <a:solidFill>
                  <a:schemeClr val="bg1"/>
                </a:solidFill>
              </a:rPr>
              <a:t>Radar Compétences </a:t>
            </a:r>
          </a:p>
        </c:rich>
      </c:tx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(Evolution!$D$23,Evolution!$F$23,Evolution!$I$23,Evolution!$L$23,Evolution!$O$23,Evolution!$R$23,Evolution!$U$23,Evolution!$X$23,Evolution!$AA$23,Evolution!$AD$23,Evolution!$AG$23,Evolution!$AJ$23)</c:f>
              <c:numCache>
                <c:formatCode>General</c:formatCode>
                <c:ptCount val="12"/>
                <c:pt idx="0">
                  <c:v>18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  <c:pt idx="11">
                  <c:v>10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(Evolution!$E$23,Evolution!$H$23,Evolution!$K$23,Evolution!$N$23,Evolution!$Q$23,Evolution!$T$23,Evolution!$W$23,Evolution!$Z$23,Evolution!$AC$23,Evolution!$AF$23,Evolution!$AI$23)</c:f>
              <c:numCache>
                <c:formatCode>0</c:formatCode>
                <c:ptCount val="11"/>
                <c:pt idx="0">
                  <c:v>21.599999999999998</c:v>
                </c:pt>
                <c:pt idx="1">
                  <c:v>7.1999999999999993</c:v>
                </c:pt>
                <c:pt idx="2">
                  <c:v>7.1999999999999993</c:v>
                </c:pt>
                <c:pt idx="3">
                  <c:v>7.1999999999999993</c:v>
                </c:pt>
                <c:pt idx="4">
                  <c:v>7.1999999999999993</c:v>
                </c:pt>
                <c:pt idx="5">
                  <c:v>7.1999999999999993</c:v>
                </c:pt>
                <c:pt idx="6">
                  <c:v>7.1999999999999993</c:v>
                </c:pt>
                <c:pt idx="7">
                  <c:v>7.1999999999999993</c:v>
                </c:pt>
                <c:pt idx="8">
                  <c:v>7.1999999999999993</c:v>
                </c:pt>
                <c:pt idx="9">
                  <c:v>7.1999999999999993</c:v>
                </c:pt>
                <c:pt idx="10">
                  <c:v>7.1999999999999993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85256"/>
        <c:axId val="682682904"/>
      </c:radarChart>
      <c:catAx>
        <c:axId val="682685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82904"/>
        <c:crosses val="autoZero"/>
        <c:auto val="1"/>
        <c:lblAlgn val="ctr"/>
        <c:lblOffset val="100"/>
        <c:noMultiLvlLbl val="0"/>
      </c:catAx>
      <c:valAx>
        <c:axId val="682682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85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</a:rPr>
              <a:t>Olivier GENOT - Radar Compétences </a:t>
            </a:r>
          </a:p>
        </c:rich>
      </c:tx>
      <c:layout/>
      <c:overlay val="0"/>
      <c:spPr>
        <a:solidFill>
          <a:srgbClr val="0070C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Compétences acquises (réel)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Hidden!$A$2:$A$13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(Evolution!$D$24,Evolution!$F$24,Evolution!$I$24,Evolution!$L$24,Evolution!$O$24,Evolution!$R$24,Evolution!$U$24,Evolution!$X$24,Evolution!$AA$24,Evolution!$AD$24,Evolution!$AG$24,Evolution!$AJ$24)</c:f>
              <c:numCache>
                <c:formatCode>General</c:formatCode>
                <c:ptCount val="12"/>
                <c:pt idx="0">
                  <c:v>3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0</c:v>
                </c:pt>
                <c:pt idx="5">
                  <c:v>2</c:v>
                </c:pt>
                <c:pt idx="6">
                  <c:v>4</c:v>
                </c:pt>
                <c:pt idx="7">
                  <c:v>5</c:v>
                </c:pt>
                <c:pt idx="8">
                  <c:v>2</c:v>
                </c:pt>
                <c:pt idx="9">
                  <c:v>4</c:v>
                </c:pt>
                <c:pt idx="10">
                  <c:v>4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v>Objectif de compétences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(Evolution!$E$24,Evolution!$H$24,Evolution!$K$24,Evolution!$N$24,Evolution!$Q$24,Evolution!$T$24,Evolution!$W$24,Evolution!$Z$24,Evolution!$AC$24,Evolution!$AF$24,Evolution!$AI$24)</c:f>
              <c:numCache>
                <c:formatCode>0</c:formatCode>
                <c:ptCount val="11"/>
                <c:pt idx="0">
                  <c:v>3.5999999999999996</c:v>
                </c:pt>
                <c:pt idx="1">
                  <c:v>7.1999999999999993</c:v>
                </c:pt>
                <c:pt idx="2">
                  <c:v>7.1999999999999993</c:v>
                </c:pt>
                <c:pt idx="3">
                  <c:v>7.1999999999999993</c:v>
                </c:pt>
                <c:pt idx="4">
                  <c:v>0</c:v>
                </c:pt>
                <c:pt idx="5">
                  <c:v>2.4</c:v>
                </c:pt>
                <c:pt idx="6">
                  <c:v>4.8</c:v>
                </c:pt>
                <c:pt idx="7">
                  <c:v>6</c:v>
                </c:pt>
                <c:pt idx="8">
                  <c:v>2.4</c:v>
                </c:pt>
                <c:pt idx="9">
                  <c:v>4.8</c:v>
                </c:pt>
                <c:pt idx="10">
                  <c:v>4.8</c:v>
                </c:pt>
              </c:numCache>
            </c:numRef>
          </c:val>
        </c:ser>
        <c:ser>
          <c:idx val="2"/>
          <c:order val="2"/>
          <c:tx>
            <c:v>Moyenne équipe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(Evolution!$D$25,Evolution!$F$25,Evolution!$I$25,Evolution!$L$25,Evolution!$O$25,Evolution!$R$25,Evolution!$U$25,Evolution!$X$25,Evolution!$AA$25,Evolution!$AD$25,Evolution!$AG$25,Evolution!$AJ$25)</c:f>
              <c:numCache>
                <c:formatCode>General</c:formatCode>
                <c:ptCount val="12"/>
                <c:pt idx="0">
                  <c:v>20.833333333333332</c:v>
                </c:pt>
                <c:pt idx="1">
                  <c:v>6.916666666666667</c:v>
                </c:pt>
                <c:pt idx="2">
                  <c:v>8</c:v>
                </c:pt>
                <c:pt idx="3">
                  <c:v>7.75</c:v>
                </c:pt>
                <c:pt idx="4">
                  <c:v>5.916666666666667</c:v>
                </c:pt>
                <c:pt idx="5">
                  <c:v>6.083333333333333</c:v>
                </c:pt>
                <c:pt idx="6">
                  <c:v>6.25</c:v>
                </c:pt>
                <c:pt idx="7">
                  <c:v>6.333333333333333</c:v>
                </c:pt>
                <c:pt idx="8">
                  <c:v>6.083333333333333</c:v>
                </c:pt>
                <c:pt idx="9">
                  <c:v>6.25</c:v>
                </c:pt>
                <c:pt idx="10">
                  <c:v>6.25</c:v>
                </c:pt>
                <c:pt idx="11" formatCode="0.00">
                  <c:v>7.583333333333333</c:v>
                </c:pt>
              </c:numCache>
            </c:numRef>
          </c:val>
        </c:ser>
        <c:ser>
          <c:idx val="3"/>
          <c:order val="3"/>
          <c:tx>
            <c:v>Objectif de l'équipe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(Evolution!$E$25,Evolution!$H$25,Evolution!$K$25,Evolution!$N$25,Evolution!$Q$25,Evolution!$T$25,Evolution!$W$25,Evolution!$Z$25,Evolution!$AC$25,Evolution!$AF$25,Evolution!$AI$25)</c:f>
              <c:numCache>
                <c:formatCode>0</c:formatCode>
                <c:ptCount val="11"/>
                <c:pt idx="0">
                  <c:v>24.999999999999996</c:v>
                </c:pt>
                <c:pt idx="1">
                  <c:v>8.3000000000000007</c:v>
                </c:pt>
                <c:pt idx="2">
                  <c:v>9.6</c:v>
                </c:pt>
                <c:pt idx="3">
                  <c:v>9.2999999999999989</c:v>
                </c:pt>
                <c:pt idx="4">
                  <c:v>7.1000000000000005</c:v>
                </c:pt>
                <c:pt idx="5">
                  <c:v>7.2999999999999989</c:v>
                </c:pt>
                <c:pt idx="6">
                  <c:v>7.5</c:v>
                </c:pt>
                <c:pt idx="7">
                  <c:v>7.6</c:v>
                </c:pt>
                <c:pt idx="8">
                  <c:v>7.2999999999999989</c:v>
                </c:pt>
                <c:pt idx="9">
                  <c:v>7.5</c:v>
                </c:pt>
                <c:pt idx="10">
                  <c:v>7.5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82685648"/>
        <c:axId val="682686040"/>
      </c:radarChart>
      <c:catAx>
        <c:axId val="682685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86040"/>
        <c:crosses val="autoZero"/>
        <c:auto val="1"/>
        <c:lblAlgn val="ctr"/>
        <c:lblOffset val="100"/>
        <c:noMultiLvlLbl val="0"/>
      </c:catAx>
      <c:valAx>
        <c:axId val="682686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8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405331</xdr:colOff>
      <xdr:row>54</xdr:row>
      <xdr:rowOff>177763</xdr:rowOff>
    </xdr:from>
    <xdr:to>
      <xdr:col>24</xdr:col>
      <xdr:colOff>466416</xdr:colOff>
      <xdr:row>77</xdr:row>
      <xdr:rowOff>137179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36</xdr:col>
      <xdr:colOff>496957</xdr:colOff>
      <xdr:row>53</xdr:row>
      <xdr:rowOff>130967</xdr:rowOff>
    </xdr:from>
    <xdr:to>
      <xdr:col>43</xdr:col>
      <xdr:colOff>518180</xdr:colOff>
      <xdr:row>76</xdr:row>
      <xdr:rowOff>89554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99391</xdr:colOff>
      <xdr:row>54</xdr:row>
      <xdr:rowOff>0</xdr:rowOff>
    </xdr:from>
    <xdr:to>
      <xdr:col>13</xdr:col>
      <xdr:colOff>41413</xdr:colOff>
      <xdr:row>76</xdr:row>
      <xdr:rowOff>149916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455027</xdr:colOff>
      <xdr:row>53</xdr:row>
      <xdr:rowOff>141321</xdr:rowOff>
    </xdr:from>
    <xdr:to>
      <xdr:col>36</xdr:col>
      <xdr:colOff>362364</xdr:colOff>
      <xdr:row>76</xdr:row>
      <xdr:rowOff>100737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66261</xdr:colOff>
      <xdr:row>78</xdr:row>
      <xdr:rowOff>99392</xdr:rowOff>
    </xdr:from>
    <xdr:to>
      <xdr:col>13</xdr:col>
      <xdr:colOff>8283</xdr:colOff>
      <xdr:row>101</xdr:row>
      <xdr:rowOff>58808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546653</xdr:colOff>
      <xdr:row>78</xdr:row>
      <xdr:rowOff>82826</xdr:rowOff>
    </xdr:from>
    <xdr:to>
      <xdr:col>25</xdr:col>
      <xdr:colOff>132522</xdr:colOff>
      <xdr:row>101</xdr:row>
      <xdr:rowOff>42242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132522</xdr:colOff>
      <xdr:row>103</xdr:row>
      <xdr:rowOff>0</xdr:rowOff>
    </xdr:from>
    <xdr:to>
      <xdr:col>13</xdr:col>
      <xdr:colOff>74544</xdr:colOff>
      <xdr:row>125</xdr:row>
      <xdr:rowOff>149916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8282</xdr:colOff>
      <xdr:row>103</xdr:row>
      <xdr:rowOff>8282</xdr:rowOff>
    </xdr:from>
    <xdr:to>
      <xdr:col>25</xdr:col>
      <xdr:colOff>182217</xdr:colOff>
      <xdr:row>125</xdr:row>
      <xdr:rowOff>158198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149087</xdr:colOff>
      <xdr:row>127</xdr:row>
      <xdr:rowOff>57978</xdr:rowOff>
    </xdr:from>
    <xdr:to>
      <xdr:col>13</xdr:col>
      <xdr:colOff>91109</xdr:colOff>
      <xdr:row>150</xdr:row>
      <xdr:rowOff>17394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13</xdr:col>
      <xdr:colOff>579783</xdr:colOff>
      <xdr:row>127</xdr:row>
      <xdr:rowOff>49696</xdr:rowOff>
    </xdr:from>
    <xdr:to>
      <xdr:col>25</xdr:col>
      <xdr:colOff>165652</xdr:colOff>
      <xdr:row>150</xdr:row>
      <xdr:rowOff>9112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132522</xdr:colOff>
      <xdr:row>151</xdr:row>
      <xdr:rowOff>91109</xdr:rowOff>
    </xdr:from>
    <xdr:to>
      <xdr:col>13</xdr:col>
      <xdr:colOff>74544</xdr:colOff>
      <xdr:row>174</xdr:row>
      <xdr:rowOff>50525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14</xdr:col>
      <xdr:colOff>8283</xdr:colOff>
      <xdr:row>151</xdr:row>
      <xdr:rowOff>74544</xdr:rowOff>
    </xdr:from>
    <xdr:to>
      <xdr:col>25</xdr:col>
      <xdr:colOff>182218</xdr:colOff>
      <xdr:row>174</xdr:row>
      <xdr:rowOff>33960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4</xdr:row>
      <xdr:rowOff>47625</xdr:rowOff>
    </xdr:from>
    <xdr:to>
      <xdr:col>2</xdr:col>
      <xdr:colOff>1000125</xdr:colOff>
      <xdr:row>5</xdr:row>
      <xdr:rowOff>104775</xdr:rowOff>
    </xdr:to>
    <xdr:sp macro="" textlink="">
      <xdr:nvSpPr>
        <xdr:cNvPr id="8197" name="CommandButton21" hidden="1">
          <a:extLst>
            <a:ext uri="{63B3BB69-23CF-44E3-9099-C40C66FF867C}">
              <a14:compatExt xmlns:a14="http://schemas.microsoft.com/office/drawing/2010/main" spid="_x0000_s819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609600</xdr:colOff>
      <xdr:row>4</xdr:row>
      <xdr:rowOff>47625</xdr:rowOff>
    </xdr:from>
    <xdr:to>
      <xdr:col>2</xdr:col>
      <xdr:colOff>1000125</xdr:colOff>
      <xdr:row>5</xdr:row>
      <xdr:rowOff>104775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82867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200025</xdr:colOff>
      <xdr:row>4</xdr:row>
      <xdr:rowOff>47625</xdr:rowOff>
    </xdr:from>
    <xdr:to>
      <xdr:col>2</xdr:col>
      <xdr:colOff>1390650</xdr:colOff>
      <xdr:row>5</xdr:row>
      <xdr:rowOff>114300</xdr:rowOff>
    </xdr:to>
    <xdr:sp macro="" textlink="">
      <xdr:nvSpPr>
        <xdr:cNvPr id="9219" name="CommandButton21" hidden="1">
          <a:extLst>
            <a:ext uri="{63B3BB69-23CF-44E3-9099-C40C66FF867C}">
              <a14:compatExt xmlns:a14="http://schemas.microsoft.com/office/drawing/2010/main" spid="_x0000_s921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200025</xdr:colOff>
      <xdr:row>4</xdr:row>
      <xdr:rowOff>47625</xdr:rowOff>
    </xdr:from>
    <xdr:to>
      <xdr:col>2</xdr:col>
      <xdr:colOff>1390650</xdr:colOff>
      <xdr:row>5</xdr:row>
      <xdr:rowOff>114300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819150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sp macro="" textlink="">
      <xdr:nvSpPr>
        <xdr:cNvPr id="10242" name="CommandButton21" hidden="1">
          <a:extLst>
            <a:ext uri="{63B3BB69-23CF-44E3-9099-C40C66FF867C}">
              <a14:compatExt xmlns:a14="http://schemas.microsoft.com/office/drawing/2010/main" spid="_x0000_s1024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82867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sp macro="" textlink="">
      <xdr:nvSpPr>
        <xdr:cNvPr id="11268" name="CommandButton21" hidden="1">
          <a:extLst>
            <a:ext uri="{63B3BB69-23CF-44E3-9099-C40C66FF867C}">
              <a14:compatExt xmlns:a14="http://schemas.microsoft.com/office/drawing/2010/main" spid="_x0000_s1126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82867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sp macro="" textlink="">
      <xdr:nvSpPr>
        <xdr:cNvPr id="7170" name="CommandButton21" hidden="1">
          <a:extLst>
            <a:ext uri="{63B3BB69-23CF-44E3-9099-C40C66FF867C}">
              <a14:compatExt xmlns:a14="http://schemas.microsoft.com/office/drawing/2010/main" spid="_x0000_s717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82867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sp macro="" textlink="">
      <xdr:nvSpPr>
        <xdr:cNvPr id="12289" name="CommandButton21" hidden="1">
          <a:extLst>
            <a:ext uri="{63B3BB69-23CF-44E3-9099-C40C66FF867C}">
              <a14:compatExt xmlns:a14="http://schemas.microsoft.com/office/drawing/2010/main" spid="_x0000_s1228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</xdr:row>
      <xdr:rowOff>57150</xdr:rowOff>
    </xdr:from>
    <xdr:to>
      <xdr:col>2</xdr:col>
      <xdr:colOff>1419225</xdr:colOff>
      <xdr:row>5</xdr:row>
      <xdr:rowOff>123825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82867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4</xdr:row>
      <xdr:rowOff>66675</xdr:rowOff>
    </xdr:from>
    <xdr:to>
      <xdr:col>2</xdr:col>
      <xdr:colOff>1419225</xdr:colOff>
      <xdr:row>5</xdr:row>
      <xdr:rowOff>133350</xdr:rowOff>
    </xdr:to>
    <xdr:sp macro="" textlink="">
      <xdr:nvSpPr>
        <xdr:cNvPr id="13313" name="CommandButton21" hidden="1">
          <a:extLst>
            <a:ext uri="{63B3BB69-23CF-44E3-9099-C40C66FF867C}">
              <a14:compatExt xmlns:a14="http://schemas.microsoft.com/office/drawing/2010/main" spid="_x0000_s1331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</xdr:row>
      <xdr:rowOff>66675</xdr:rowOff>
    </xdr:from>
    <xdr:to>
      <xdr:col>2</xdr:col>
      <xdr:colOff>1419225</xdr:colOff>
      <xdr:row>5</xdr:row>
      <xdr:rowOff>133350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838200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257175</xdr:colOff>
      <xdr:row>4</xdr:row>
      <xdr:rowOff>66675</xdr:rowOff>
    </xdr:from>
    <xdr:to>
      <xdr:col>2</xdr:col>
      <xdr:colOff>1447800</xdr:colOff>
      <xdr:row>5</xdr:row>
      <xdr:rowOff>133350</xdr:rowOff>
    </xdr:to>
    <xdr:sp macro="" textlink="">
      <xdr:nvSpPr>
        <xdr:cNvPr id="14337" name="CommandButton21" hidden="1">
          <a:extLst>
            <a:ext uri="{63B3BB69-23CF-44E3-9099-C40C66FF867C}">
              <a14:compatExt xmlns:a14="http://schemas.microsoft.com/office/drawing/2010/main" spid="_x0000_s1433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4</xdr:row>
      <xdr:rowOff>66675</xdr:rowOff>
    </xdr:from>
    <xdr:to>
      <xdr:col>2</xdr:col>
      <xdr:colOff>1447800</xdr:colOff>
      <xdr:row>5</xdr:row>
      <xdr:rowOff>133350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838200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4</xdr:row>
      <xdr:rowOff>66675</xdr:rowOff>
    </xdr:from>
    <xdr:to>
      <xdr:col>2</xdr:col>
      <xdr:colOff>1457325</xdr:colOff>
      <xdr:row>5</xdr:row>
      <xdr:rowOff>133350</xdr:rowOff>
    </xdr:to>
    <xdr:sp macro="" textlink="">
      <xdr:nvSpPr>
        <xdr:cNvPr id="15361" name="CommandButton21" hidden="1">
          <a:extLst>
            <a:ext uri="{63B3BB69-23CF-44E3-9099-C40C66FF867C}">
              <a14:compatExt xmlns:a14="http://schemas.microsoft.com/office/drawing/2010/main" spid="_x0000_s1536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4</xdr:row>
      <xdr:rowOff>66675</xdr:rowOff>
    </xdr:from>
    <xdr:to>
      <xdr:col>2</xdr:col>
      <xdr:colOff>1457325</xdr:colOff>
      <xdr:row>5</xdr:row>
      <xdr:rowOff>133350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" y="838200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257175</xdr:colOff>
      <xdr:row>4</xdr:row>
      <xdr:rowOff>57150</xdr:rowOff>
    </xdr:from>
    <xdr:to>
      <xdr:col>2</xdr:col>
      <xdr:colOff>1447800</xdr:colOff>
      <xdr:row>5</xdr:row>
      <xdr:rowOff>123825</xdr:rowOff>
    </xdr:to>
    <xdr:sp macro="" textlink="">
      <xdr:nvSpPr>
        <xdr:cNvPr id="16385" name="CommandButton21" hidden="1">
          <a:extLst>
            <a:ext uri="{63B3BB69-23CF-44E3-9099-C40C66FF867C}">
              <a14:compatExt xmlns:a14="http://schemas.microsoft.com/office/drawing/2010/main" spid="_x0000_s1638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4</xdr:row>
      <xdr:rowOff>57150</xdr:rowOff>
    </xdr:from>
    <xdr:to>
      <xdr:col>2</xdr:col>
      <xdr:colOff>1447800</xdr:colOff>
      <xdr:row>5</xdr:row>
      <xdr:rowOff>123825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82867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238125</xdr:colOff>
      <xdr:row>4</xdr:row>
      <xdr:rowOff>76200</xdr:rowOff>
    </xdr:from>
    <xdr:to>
      <xdr:col>3</xdr:col>
      <xdr:colOff>0</xdr:colOff>
      <xdr:row>5</xdr:row>
      <xdr:rowOff>142875</xdr:rowOff>
    </xdr:to>
    <xdr:sp macro="" textlink="">
      <xdr:nvSpPr>
        <xdr:cNvPr id="17409" name="CommandButton21" hidden="1">
          <a:extLst>
            <a:ext uri="{63B3BB69-23CF-44E3-9099-C40C66FF867C}">
              <a14:compatExt xmlns:a14="http://schemas.microsoft.com/office/drawing/2010/main" spid="_x0000_s1740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238125</xdr:colOff>
      <xdr:row>4</xdr:row>
      <xdr:rowOff>76200</xdr:rowOff>
    </xdr:from>
    <xdr:to>
      <xdr:col>3</xdr:col>
      <xdr:colOff>0</xdr:colOff>
      <xdr:row>5</xdr:row>
      <xdr:rowOff>142875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847725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257175</xdr:colOff>
      <xdr:row>4</xdr:row>
      <xdr:rowOff>66675</xdr:rowOff>
    </xdr:from>
    <xdr:to>
      <xdr:col>3</xdr:col>
      <xdr:colOff>19050</xdr:colOff>
      <xdr:row>5</xdr:row>
      <xdr:rowOff>133350</xdr:rowOff>
    </xdr:to>
    <xdr:sp macro="" textlink="">
      <xdr:nvSpPr>
        <xdr:cNvPr id="18434" name="CommandButton21" hidden="1">
          <a:extLst>
            <a:ext uri="{63B3BB69-23CF-44E3-9099-C40C66FF867C}">
              <a14:compatExt xmlns:a14="http://schemas.microsoft.com/office/drawing/2010/main" spid="_x0000_s1843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4</xdr:row>
      <xdr:rowOff>66675</xdr:rowOff>
    </xdr:from>
    <xdr:to>
      <xdr:col>3</xdr:col>
      <xdr:colOff>19050</xdr:colOff>
      <xdr:row>5</xdr:row>
      <xdr:rowOff>133350</xdr:rowOff>
    </xdr:to>
    <xdr:pic>
      <xdr:nvPicPr>
        <xdr:cNvPr id="2" name="CommandButton2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838200"/>
          <a:ext cx="11906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"/>
  <sheetViews>
    <sheetView workbookViewId="0">
      <selection activeCell="G35" sqref="G3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workbookViewId="0">
      <selection activeCell="V57" sqref="V57"/>
    </sheetView>
  </sheetViews>
  <sheetFormatPr baseColWidth="10" defaultRowHeight="15" x14ac:dyDescent="0.25"/>
  <cols>
    <col min="1" max="1" width="28.42578125" customWidth="1"/>
    <col min="2" max="2" width="13.5703125" customWidth="1"/>
    <col min="3" max="3" width="12.42578125" customWidth="1"/>
    <col min="4" max="4" width="14" customWidth="1"/>
    <col min="5" max="5" width="14" style="30" customWidth="1"/>
    <col min="6" max="6" width="15.5703125" style="30" customWidth="1"/>
    <col min="7" max="7" width="16" customWidth="1"/>
    <col min="8" max="9" width="16" style="30" customWidth="1"/>
    <col min="10" max="12" width="18.85546875" style="30" customWidth="1"/>
    <col min="13" max="13" width="19.85546875" customWidth="1"/>
    <col min="14" max="15" width="19.85546875" style="30" customWidth="1"/>
    <col min="16" max="16" width="7.28515625" style="30" customWidth="1"/>
    <col min="18" max="18" width="6.5703125" customWidth="1"/>
    <col min="21" max="21" width="29.85546875" customWidth="1"/>
  </cols>
  <sheetData>
    <row r="1" spans="1:22" ht="13.5" customHeight="1" x14ac:dyDescent="0.25">
      <c r="A1" s="124" t="s">
        <v>32</v>
      </c>
      <c r="B1" s="124"/>
      <c r="C1" s="124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21" t="s">
        <v>33</v>
      </c>
      <c r="R1" s="29">
        <v>0</v>
      </c>
      <c r="S1" s="104" t="s">
        <v>26</v>
      </c>
      <c r="T1" s="105"/>
      <c r="U1" s="106"/>
      <c r="V1" s="10"/>
    </row>
    <row r="2" spans="1:22" ht="13.5" customHeight="1" x14ac:dyDescent="0.25">
      <c r="A2" s="124"/>
      <c r="B2" s="124"/>
      <c r="C2" s="124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21"/>
      <c r="R2" s="13">
        <v>1</v>
      </c>
      <c r="S2" s="107" t="s">
        <v>27</v>
      </c>
      <c r="T2" s="108"/>
      <c r="U2" s="109"/>
      <c r="V2" s="10"/>
    </row>
    <row r="3" spans="1:22" ht="15" customHeight="1" x14ac:dyDescent="0.25">
      <c r="A3" s="77"/>
      <c r="B3" s="77"/>
      <c r="C3" s="77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21"/>
      <c r="R3" s="15">
        <v>2</v>
      </c>
      <c r="S3" s="110" t="s">
        <v>28</v>
      </c>
      <c r="T3" s="111"/>
      <c r="U3" s="112"/>
      <c r="V3" s="10"/>
    </row>
    <row r="4" spans="1:22" ht="14.25" customHeight="1" x14ac:dyDescent="0.25">
      <c r="A4" s="77"/>
      <c r="B4" s="77"/>
      <c r="C4" s="77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21"/>
      <c r="R4" s="14">
        <v>3</v>
      </c>
      <c r="S4" s="113" t="s">
        <v>29</v>
      </c>
      <c r="T4" s="114"/>
      <c r="U4" s="115"/>
      <c r="V4" s="10"/>
    </row>
    <row r="5" spans="1:22" ht="14.25" customHeight="1" x14ac:dyDescent="0.25">
      <c r="A5" s="77"/>
      <c r="B5" s="77"/>
      <c r="C5" s="77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21"/>
      <c r="R5" s="12">
        <v>4</v>
      </c>
      <c r="S5" s="116" t="s">
        <v>30</v>
      </c>
      <c r="T5" s="117"/>
      <c r="U5" s="118"/>
      <c r="V5" s="10"/>
    </row>
    <row r="6" spans="1:22" ht="21" x14ac:dyDescent="0.35">
      <c r="A6" s="2"/>
      <c r="B6" s="2"/>
      <c r="C6" s="2"/>
      <c r="D6" s="122" t="s">
        <v>129</v>
      </c>
      <c r="E6" s="122"/>
      <c r="F6" s="122"/>
      <c r="G6" s="122"/>
      <c r="H6" s="122"/>
      <c r="I6" s="122"/>
      <c r="J6" s="122"/>
      <c r="K6" s="122"/>
      <c r="L6" s="122"/>
      <c r="M6" s="122"/>
      <c r="N6" s="122"/>
      <c r="O6" s="122"/>
      <c r="P6" s="10"/>
      <c r="Q6" s="10"/>
      <c r="R6" s="10"/>
      <c r="S6" s="10"/>
      <c r="T6" s="10"/>
      <c r="U6" s="10"/>
      <c r="V6" s="10"/>
    </row>
    <row r="7" spans="1:22" ht="21" x14ac:dyDescent="0.25">
      <c r="A7" s="123" t="s">
        <v>125</v>
      </c>
      <c r="B7" s="123"/>
      <c r="C7" s="123"/>
      <c r="D7" s="120" t="s">
        <v>127</v>
      </c>
      <c r="E7" s="120"/>
      <c r="F7" s="120"/>
      <c r="G7" s="120" t="s">
        <v>123</v>
      </c>
      <c r="H7" s="120"/>
      <c r="I7" s="120"/>
      <c r="J7" s="120" t="s">
        <v>95</v>
      </c>
      <c r="K7" s="120"/>
      <c r="L7" s="120"/>
      <c r="M7" s="120" t="s">
        <v>97</v>
      </c>
      <c r="N7" s="120"/>
      <c r="O7" s="120"/>
      <c r="P7" s="10"/>
      <c r="Q7" s="10"/>
      <c r="R7" s="10"/>
      <c r="S7" s="10"/>
      <c r="T7" s="10"/>
      <c r="U7" s="10"/>
      <c r="V7" s="10"/>
    </row>
    <row r="8" spans="1:22" ht="15.75" x14ac:dyDescent="0.25">
      <c r="A8" s="87" t="s">
        <v>130</v>
      </c>
      <c r="B8" s="87" t="s">
        <v>133</v>
      </c>
      <c r="C8" s="87" t="s">
        <v>132</v>
      </c>
      <c r="D8" s="90" t="s">
        <v>101</v>
      </c>
      <c r="E8" s="90" t="s">
        <v>126</v>
      </c>
      <c r="F8" s="90" t="s">
        <v>159</v>
      </c>
      <c r="G8" s="90" t="s">
        <v>101</v>
      </c>
      <c r="H8" s="90" t="s">
        <v>126</v>
      </c>
      <c r="I8" s="90" t="s">
        <v>159</v>
      </c>
      <c r="J8" s="90" t="s">
        <v>101</v>
      </c>
      <c r="K8" s="90" t="s">
        <v>126</v>
      </c>
      <c r="L8" s="90" t="s">
        <v>159</v>
      </c>
      <c r="M8" s="90" t="s">
        <v>101</v>
      </c>
      <c r="N8" s="90" t="s">
        <v>126</v>
      </c>
      <c r="O8" s="90" t="s">
        <v>159</v>
      </c>
      <c r="P8" s="10"/>
      <c r="Q8" s="10"/>
      <c r="R8" s="10"/>
      <c r="S8" s="10"/>
      <c r="T8" s="10"/>
      <c r="U8" s="10"/>
      <c r="V8" s="10"/>
    </row>
    <row r="9" spans="1:22" s="30" customFormat="1" ht="15.75" x14ac:dyDescent="0.25">
      <c r="A9" s="119" t="s">
        <v>152</v>
      </c>
      <c r="B9" s="119"/>
      <c r="C9" s="119"/>
      <c r="D9" s="119"/>
      <c r="E9" s="119"/>
      <c r="F9" s="119"/>
      <c r="G9" s="119"/>
      <c r="H9" s="119"/>
      <c r="I9" s="119"/>
      <c r="J9" s="119"/>
      <c r="K9" s="119"/>
      <c r="L9" s="119"/>
      <c r="M9" s="119"/>
      <c r="N9" s="119"/>
      <c r="O9" s="87"/>
      <c r="P9" s="10"/>
      <c r="Q9" s="10"/>
      <c r="R9" s="10"/>
      <c r="S9" s="10"/>
      <c r="T9" s="10"/>
      <c r="U9" s="10"/>
      <c r="V9" s="10"/>
    </row>
    <row r="10" spans="1:22" ht="15.75" x14ac:dyDescent="0.25">
      <c r="A10" s="88" t="s">
        <v>0</v>
      </c>
      <c r="B10" s="91"/>
      <c r="C10" s="91"/>
      <c r="D10" s="1">
        <v>2</v>
      </c>
      <c r="E10" s="97">
        <v>5</v>
      </c>
      <c r="F10" s="97">
        <f>E10*D10</f>
        <v>10</v>
      </c>
      <c r="G10" s="1">
        <v>0</v>
      </c>
      <c r="H10" s="97">
        <v>1</v>
      </c>
      <c r="I10" s="97">
        <f>H10*G10</f>
        <v>0</v>
      </c>
      <c r="J10" s="1">
        <v>0</v>
      </c>
      <c r="K10" s="97">
        <v>1</v>
      </c>
      <c r="L10" s="97">
        <f>K10*J10</f>
        <v>0</v>
      </c>
      <c r="M10" s="1">
        <v>4</v>
      </c>
      <c r="N10" s="97">
        <v>1</v>
      </c>
      <c r="O10" s="97">
        <f>N10*M10</f>
        <v>4</v>
      </c>
      <c r="P10" s="10"/>
      <c r="Q10" s="10"/>
      <c r="R10" s="10"/>
      <c r="S10" s="10"/>
      <c r="T10" s="10"/>
      <c r="U10" s="10"/>
      <c r="V10" s="10"/>
    </row>
    <row r="11" spans="1:22" ht="15.75" x14ac:dyDescent="0.25">
      <c r="A11" s="88" t="s">
        <v>71</v>
      </c>
      <c r="B11" s="91"/>
      <c r="C11" s="91"/>
      <c r="D11" s="1">
        <v>3</v>
      </c>
      <c r="E11" s="97">
        <v>1</v>
      </c>
      <c r="F11" s="97">
        <f t="shared" ref="F11:F23" si="0">E11*D11</f>
        <v>3</v>
      </c>
      <c r="G11" s="1">
        <v>0</v>
      </c>
      <c r="H11" s="97">
        <v>1</v>
      </c>
      <c r="I11" s="97"/>
      <c r="J11" s="1">
        <v>0</v>
      </c>
      <c r="K11" s="97">
        <v>1</v>
      </c>
      <c r="L11" s="97"/>
      <c r="M11" s="1">
        <v>0</v>
      </c>
      <c r="N11" s="97">
        <v>1</v>
      </c>
      <c r="O11" s="97"/>
      <c r="P11" s="10"/>
      <c r="Q11" s="10"/>
      <c r="R11" s="10"/>
      <c r="S11" s="10"/>
      <c r="T11" s="10"/>
      <c r="U11" s="10"/>
      <c r="V11" s="10"/>
    </row>
    <row r="12" spans="1:22" ht="15.75" x14ac:dyDescent="0.25">
      <c r="A12" s="88" t="s">
        <v>72</v>
      </c>
      <c r="B12" s="91"/>
      <c r="C12" s="91"/>
      <c r="D12" s="1">
        <v>3</v>
      </c>
      <c r="E12" s="97">
        <v>1</v>
      </c>
      <c r="F12" s="97">
        <f t="shared" si="0"/>
        <v>3</v>
      </c>
      <c r="G12" s="1">
        <v>0</v>
      </c>
      <c r="H12" s="97">
        <v>1</v>
      </c>
      <c r="I12" s="97"/>
      <c r="J12" s="1">
        <v>0</v>
      </c>
      <c r="K12" s="97">
        <v>1</v>
      </c>
      <c r="L12" s="97"/>
      <c r="M12" s="1">
        <v>0</v>
      </c>
      <c r="N12" s="97">
        <v>1</v>
      </c>
      <c r="O12" s="97"/>
      <c r="P12" s="10"/>
      <c r="Q12" s="10"/>
      <c r="R12" s="10"/>
      <c r="S12" s="10"/>
      <c r="T12" s="10"/>
      <c r="U12" s="10"/>
      <c r="V12" s="10"/>
    </row>
    <row r="13" spans="1:22" ht="15.75" x14ac:dyDescent="0.25">
      <c r="A13" s="88" t="s">
        <v>73</v>
      </c>
      <c r="B13" s="91"/>
      <c r="C13" s="91"/>
      <c r="D13" s="1">
        <v>3</v>
      </c>
      <c r="E13" s="97">
        <v>1</v>
      </c>
      <c r="F13" s="97">
        <f t="shared" si="0"/>
        <v>3</v>
      </c>
      <c r="G13" s="1">
        <v>0</v>
      </c>
      <c r="H13" s="97">
        <v>1</v>
      </c>
      <c r="I13" s="97"/>
      <c r="J13" s="1">
        <v>0</v>
      </c>
      <c r="K13" s="97">
        <v>1</v>
      </c>
      <c r="L13" s="97"/>
      <c r="M13" s="1">
        <v>0</v>
      </c>
      <c r="N13" s="97">
        <v>1</v>
      </c>
      <c r="O13" s="97"/>
      <c r="P13" s="10"/>
      <c r="Q13" s="10"/>
      <c r="R13" s="10"/>
      <c r="S13" s="10"/>
      <c r="T13" s="10"/>
      <c r="U13" s="10"/>
      <c r="V13" s="10"/>
    </row>
    <row r="14" spans="1:22" ht="15.75" x14ac:dyDescent="0.25">
      <c r="A14" s="88" t="s">
        <v>1</v>
      </c>
      <c r="B14" s="91"/>
      <c r="C14" s="91"/>
      <c r="D14" s="1">
        <v>3</v>
      </c>
      <c r="E14" s="97">
        <v>1</v>
      </c>
      <c r="F14" s="97">
        <f t="shared" si="0"/>
        <v>3</v>
      </c>
      <c r="G14" s="1">
        <v>0</v>
      </c>
      <c r="H14" s="97">
        <v>1</v>
      </c>
      <c r="I14" s="97"/>
      <c r="J14" s="1">
        <v>0</v>
      </c>
      <c r="K14" s="97">
        <v>1</v>
      </c>
      <c r="L14" s="97"/>
      <c r="M14" s="1">
        <v>0</v>
      </c>
      <c r="N14" s="97">
        <v>1</v>
      </c>
      <c r="O14" s="97"/>
      <c r="P14" s="10"/>
      <c r="Q14" s="10"/>
      <c r="R14" s="10"/>
      <c r="S14" s="10"/>
      <c r="T14" s="10"/>
      <c r="U14" s="10"/>
      <c r="V14" s="10"/>
    </row>
    <row r="15" spans="1:22" ht="15.75" x14ac:dyDescent="0.25">
      <c r="A15" s="88" t="s">
        <v>74</v>
      </c>
      <c r="B15" s="91"/>
      <c r="C15" s="91"/>
      <c r="D15" s="1">
        <v>3</v>
      </c>
      <c r="E15" s="97">
        <v>1</v>
      </c>
      <c r="F15" s="97">
        <f t="shared" si="0"/>
        <v>3</v>
      </c>
      <c r="G15" s="1">
        <v>0</v>
      </c>
      <c r="H15" s="97">
        <v>1</v>
      </c>
      <c r="I15" s="97"/>
      <c r="J15" s="1">
        <v>0</v>
      </c>
      <c r="K15" s="97">
        <v>1</v>
      </c>
      <c r="L15" s="97"/>
      <c r="M15" s="1">
        <v>0</v>
      </c>
      <c r="N15" s="97">
        <v>1</v>
      </c>
      <c r="O15" s="97"/>
      <c r="P15" s="10"/>
      <c r="Q15" s="10"/>
      <c r="R15" s="10"/>
      <c r="S15" s="10"/>
      <c r="T15" s="10"/>
      <c r="U15" s="10"/>
      <c r="V15" s="10"/>
    </row>
    <row r="16" spans="1:22" ht="15.75" x14ac:dyDescent="0.25">
      <c r="A16" s="88" t="s">
        <v>75</v>
      </c>
      <c r="B16" s="91"/>
      <c r="C16" s="91"/>
      <c r="D16" s="1">
        <v>3</v>
      </c>
      <c r="E16" s="97">
        <v>1</v>
      </c>
      <c r="F16" s="97">
        <f t="shared" si="0"/>
        <v>3</v>
      </c>
      <c r="G16" s="1">
        <v>0</v>
      </c>
      <c r="H16" s="97">
        <v>1</v>
      </c>
      <c r="I16" s="97"/>
      <c r="J16" s="1">
        <v>0</v>
      </c>
      <c r="K16" s="97">
        <v>1</v>
      </c>
      <c r="L16" s="97"/>
      <c r="M16" s="1">
        <v>0</v>
      </c>
      <c r="N16" s="97">
        <v>1</v>
      </c>
      <c r="O16" s="97"/>
      <c r="P16" s="10"/>
      <c r="Q16" s="10"/>
      <c r="R16" s="10"/>
      <c r="S16" s="10"/>
      <c r="T16" s="10"/>
      <c r="U16" s="10"/>
      <c r="V16" s="10"/>
    </row>
    <row r="17" spans="1:22" ht="15.75" x14ac:dyDescent="0.25">
      <c r="A17" s="88" t="s">
        <v>76</v>
      </c>
      <c r="B17" s="91"/>
      <c r="C17" s="91"/>
      <c r="D17" s="1">
        <v>3</v>
      </c>
      <c r="E17" s="97">
        <v>1</v>
      </c>
      <c r="F17" s="97">
        <f t="shared" si="0"/>
        <v>3</v>
      </c>
      <c r="G17" s="1">
        <v>0</v>
      </c>
      <c r="H17" s="97">
        <v>1</v>
      </c>
      <c r="I17" s="97"/>
      <c r="J17" s="1">
        <v>0</v>
      </c>
      <c r="K17" s="97">
        <v>1</v>
      </c>
      <c r="L17" s="97"/>
      <c r="M17" s="1">
        <v>0</v>
      </c>
      <c r="N17" s="97">
        <v>1</v>
      </c>
      <c r="O17" s="97"/>
      <c r="P17" s="10"/>
      <c r="Q17" s="10"/>
      <c r="R17" s="10"/>
      <c r="S17" s="10"/>
      <c r="T17" s="10"/>
      <c r="U17" s="10"/>
      <c r="V17" s="10"/>
    </row>
    <row r="18" spans="1:22" ht="15.75" x14ac:dyDescent="0.25">
      <c r="A18" s="88" t="s">
        <v>77</v>
      </c>
      <c r="B18" s="91"/>
      <c r="C18" s="91"/>
      <c r="D18" s="1">
        <v>3</v>
      </c>
      <c r="E18" s="97">
        <v>1</v>
      </c>
      <c r="F18" s="97">
        <f t="shared" si="0"/>
        <v>3</v>
      </c>
      <c r="G18" s="1">
        <v>0</v>
      </c>
      <c r="H18" s="97">
        <v>1</v>
      </c>
      <c r="I18" s="97"/>
      <c r="J18" s="1">
        <v>0</v>
      </c>
      <c r="K18" s="97">
        <v>1</v>
      </c>
      <c r="L18" s="97"/>
      <c r="M18" s="1">
        <v>0</v>
      </c>
      <c r="N18" s="97">
        <v>1</v>
      </c>
      <c r="O18" s="97"/>
      <c r="P18" s="10"/>
      <c r="Q18" s="10"/>
      <c r="R18" s="10"/>
      <c r="S18" s="10"/>
      <c r="T18" s="10"/>
      <c r="U18" s="10"/>
      <c r="V18" s="10"/>
    </row>
    <row r="19" spans="1:22" ht="15.75" x14ac:dyDescent="0.25">
      <c r="A19" s="88" t="s">
        <v>78</v>
      </c>
      <c r="B19" s="91"/>
      <c r="C19" s="91"/>
      <c r="D19" s="1">
        <v>3</v>
      </c>
      <c r="E19" s="97">
        <v>1</v>
      </c>
      <c r="F19" s="97">
        <f t="shared" si="0"/>
        <v>3</v>
      </c>
      <c r="G19" s="1">
        <v>0</v>
      </c>
      <c r="H19" s="97">
        <v>1</v>
      </c>
      <c r="I19" s="97"/>
      <c r="J19" s="1">
        <v>0</v>
      </c>
      <c r="K19" s="97">
        <v>1</v>
      </c>
      <c r="L19" s="97"/>
      <c r="M19" s="1">
        <v>0</v>
      </c>
      <c r="N19" s="97">
        <v>1</v>
      </c>
      <c r="O19" s="97"/>
      <c r="P19" s="10"/>
      <c r="Q19" s="10"/>
      <c r="R19" s="10"/>
      <c r="S19" s="10"/>
      <c r="T19" s="10"/>
      <c r="U19" s="10"/>
      <c r="V19" s="10"/>
    </row>
    <row r="20" spans="1:22" ht="15.75" x14ac:dyDescent="0.25">
      <c r="A20" s="88" t="s">
        <v>79</v>
      </c>
      <c r="B20" s="91"/>
      <c r="C20" s="91"/>
      <c r="D20" s="1">
        <v>3</v>
      </c>
      <c r="E20" s="97">
        <v>1</v>
      </c>
      <c r="F20" s="97">
        <f t="shared" si="0"/>
        <v>3</v>
      </c>
      <c r="G20" s="1">
        <v>0</v>
      </c>
      <c r="H20" s="97">
        <v>1</v>
      </c>
      <c r="I20" s="97"/>
      <c r="J20" s="1">
        <v>0</v>
      </c>
      <c r="K20" s="97">
        <v>1</v>
      </c>
      <c r="L20" s="97"/>
      <c r="M20" s="1">
        <v>0</v>
      </c>
      <c r="N20" s="97">
        <v>1</v>
      </c>
      <c r="O20" s="97"/>
      <c r="P20" s="10"/>
      <c r="Q20" s="10"/>
      <c r="R20" s="10"/>
      <c r="S20" s="10"/>
      <c r="T20" s="10"/>
      <c r="U20" s="10"/>
      <c r="V20" s="10"/>
    </row>
    <row r="21" spans="1:22" ht="15.75" x14ac:dyDescent="0.25">
      <c r="A21" s="88" t="s">
        <v>80</v>
      </c>
      <c r="B21" s="91"/>
      <c r="C21" s="91"/>
      <c r="D21" s="1">
        <v>3</v>
      </c>
      <c r="E21" s="97">
        <v>1</v>
      </c>
      <c r="F21" s="97">
        <f t="shared" si="0"/>
        <v>3</v>
      </c>
      <c r="G21" s="1">
        <v>0</v>
      </c>
      <c r="H21" s="97">
        <v>1</v>
      </c>
      <c r="I21" s="97"/>
      <c r="J21" s="1">
        <v>0</v>
      </c>
      <c r="K21" s="97">
        <v>1</v>
      </c>
      <c r="L21" s="97"/>
      <c r="M21" s="1">
        <v>0</v>
      </c>
      <c r="N21" s="97">
        <v>1</v>
      </c>
      <c r="O21" s="97"/>
      <c r="P21" s="10"/>
      <c r="Q21" s="10"/>
      <c r="R21" s="10"/>
      <c r="S21" s="10"/>
      <c r="T21" s="10"/>
      <c r="U21" s="10"/>
      <c r="V21" s="10"/>
    </row>
    <row r="22" spans="1:22" s="30" customFormat="1" ht="15.75" x14ac:dyDescent="0.25">
      <c r="A22" s="88" t="s">
        <v>81</v>
      </c>
      <c r="B22" s="91"/>
      <c r="C22" s="91"/>
      <c r="D22" s="1">
        <v>3</v>
      </c>
      <c r="E22" s="97">
        <v>1</v>
      </c>
      <c r="F22" s="97">
        <f t="shared" si="0"/>
        <v>3</v>
      </c>
      <c r="G22" s="1">
        <v>0</v>
      </c>
      <c r="H22" s="97">
        <v>1</v>
      </c>
      <c r="I22" s="97"/>
      <c r="J22" s="1">
        <v>0</v>
      </c>
      <c r="K22" s="97">
        <v>1</v>
      </c>
      <c r="L22" s="97"/>
      <c r="M22" s="1">
        <v>0</v>
      </c>
      <c r="N22" s="97">
        <v>1</v>
      </c>
      <c r="O22" s="97"/>
      <c r="P22" s="10"/>
      <c r="Q22" s="10"/>
      <c r="R22" s="10"/>
      <c r="S22" s="10"/>
      <c r="T22" s="10"/>
      <c r="U22" s="10"/>
      <c r="V22" s="10"/>
    </row>
    <row r="23" spans="1:22" ht="15.75" x14ac:dyDescent="0.25">
      <c r="A23" s="88" t="s">
        <v>82</v>
      </c>
      <c r="B23" s="91"/>
      <c r="C23" s="91"/>
      <c r="D23" s="1">
        <v>3</v>
      </c>
      <c r="E23" s="97">
        <v>1</v>
      </c>
      <c r="F23" s="97">
        <f t="shared" si="0"/>
        <v>3</v>
      </c>
      <c r="G23" s="1">
        <v>0</v>
      </c>
      <c r="H23" s="97">
        <v>1</v>
      </c>
      <c r="I23" s="97"/>
      <c r="J23" s="1">
        <v>0</v>
      </c>
      <c r="K23" s="97">
        <v>1</v>
      </c>
      <c r="L23" s="97"/>
      <c r="M23" s="1">
        <v>0</v>
      </c>
      <c r="N23" s="97">
        <v>1</v>
      </c>
      <c r="O23" s="97"/>
      <c r="P23" s="10"/>
      <c r="Q23" s="10"/>
      <c r="R23" s="10"/>
      <c r="S23" s="10"/>
      <c r="T23" s="10"/>
      <c r="U23" s="10"/>
      <c r="V23" s="10"/>
    </row>
    <row r="24" spans="1:22" s="30" customFormat="1" ht="15.75" x14ac:dyDescent="0.25">
      <c r="A24" s="119" t="s">
        <v>153</v>
      </c>
      <c r="B24" s="119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87"/>
      <c r="P24" s="10"/>
      <c r="Q24" s="10"/>
      <c r="R24" s="10"/>
      <c r="S24" s="10"/>
      <c r="T24" s="10"/>
      <c r="U24" s="10"/>
      <c r="V24" s="10"/>
    </row>
    <row r="25" spans="1:22" ht="15.75" x14ac:dyDescent="0.25">
      <c r="A25" s="88" t="s">
        <v>83</v>
      </c>
      <c r="B25" s="91"/>
      <c r="C25" s="91"/>
      <c r="D25" s="1">
        <v>1</v>
      </c>
      <c r="E25" s="89"/>
      <c r="F25" s="89"/>
      <c r="G25" s="1">
        <v>0</v>
      </c>
      <c r="H25" s="89"/>
      <c r="I25" s="89"/>
      <c r="J25" s="1">
        <v>0</v>
      </c>
      <c r="K25" s="89"/>
      <c r="L25" s="89"/>
      <c r="M25" s="1">
        <v>0</v>
      </c>
      <c r="N25" s="89"/>
      <c r="O25" s="89"/>
      <c r="P25" s="10"/>
      <c r="Q25" s="10"/>
      <c r="R25" s="10"/>
      <c r="S25" s="10"/>
      <c r="T25" s="10"/>
      <c r="U25" s="10"/>
      <c r="V25" s="10"/>
    </row>
    <row r="26" spans="1:22" ht="15.75" x14ac:dyDescent="0.25">
      <c r="A26" s="88" t="s">
        <v>84</v>
      </c>
      <c r="B26" s="91"/>
      <c r="C26" s="91"/>
      <c r="D26" s="1">
        <v>1</v>
      </c>
      <c r="E26" s="89"/>
      <c r="F26" s="89"/>
      <c r="G26" s="1">
        <v>0</v>
      </c>
      <c r="H26" s="89"/>
      <c r="I26" s="89"/>
      <c r="J26" s="1">
        <v>0</v>
      </c>
      <c r="K26" s="89"/>
      <c r="L26" s="89"/>
      <c r="M26" s="1">
        <v>0</v>
      </c>
      <c r="N26" s="89"/>
      <c r="O26" s="89"/>
      <c r="P26" s="10"/>
      <c r="Q26" s="10"/>
      <c r="R26" s="10"/>
      <c r="S26" s="10"/>
      <c r="T26" s="10"/>
      <c r="U26" s="10"/>
      <c r="V26" s="10"/>
    </row>
    <row r="27" spans="1:22" ht="15.75" x14ac:dyDescent="0.25">
      <c r="A27" s="88" t="s">
        <v>85</v>
      </c>
      <c r="B27" s="91"/>
      <c r="C27" s="91"/>
      <c r="D27" s="1">
        <v>1</v>
      </c>
      <c r="E27" s="89"/>
      <c r="F27" s="89"/>
      <c r="G27" s="1">
        <v>0</v>
      </c>
      <c r="H27" s="89"/>
      <c r="I27" s="89"/>
      <c r="J27" s="1">
        <v>0</v>
      </c>
      <c r="K27" s="89"/>
      <c r="L27" s="89"/>
      <c r="M27" s="1">
        <v>0</v>
      </c>
      <c r="N27" s="89"/>
      <c r="O27" s="89"/>
      <c r="P27" s="10"/>
      <c r="Q27" s="10"/>
      <c r="R27" s="10"/>
      <c r="S27" s="10"/>
      <c r="T27" s="10"/>
      <c r="U27" s="10"/>
      <c r="V27" s="10"/>
    </row>
    <row r="28" spans="1:22" ht="15.75" x14ac:dyDescent="0.25">
      <c r="A28" s="88" t="s">
        <v>86</v>
      </c>
      <c r="B28" s="91"/>
      <c r="C28" s="91"/>
      <c r="D28" s="1">
        <v>1</v>
      </c>
      <c r="E28" s="89"/>
      <c r="F28" s="89"/>
      <c r="G28" s="1">
        <v>0</v>
      </c>
      <c r="H28" s="89"/>
      <c r="I28" s="89"/>
      <c r="J28" s="1">
        <v>0</v>
      </c>
      <c r="K28" s="89"/>
      <c r="L28" s="89"/>
      <c r="M28" s="1">
        <v>0</v>
      </c>
      <c r="N28" s="89"/>
      <c r="O28" s="89"/>
      <c r="P28" s="10"/>
      <c r="Q28" s="10"/>
      <c r="R28" s="10"/>
      <c r="S28" s="10"/>
      <c r="T28" s="10"/>
      <c r="U28" s="10"/>
      <c r="V28" s="10"/>
    </row>
    <row r="29" spans="1:22" ht="15.75" x14ac:dyDescent="0.25">
      <c r="A29" s="88" t="s">
        <v>87</v>
      </c>
      <c r="B29" s="91"/>
      <c r="C29" s="91"/>
      <c r="D29" s="1">
        <v>1</v>
      </c>
      <c r="E29" s="89"/>
      <c r="F29" s="89"/>
      <c r="G29" s="1">
        <v>0</v>
      </c>
      <c r="H29" s="89"/>
      <c r="I29" s="89"/>
      <c r="J29" s="1">
        <v>0</v>
      </c>
      <c r="K29" s="89"/>
      <c r="L29" s="89"/>
      <c r="M29" s="1">
        <v>0</v>
      </c>
      <c r="N29" s="89"/>
      <c r="O29" s="89"/>
      <c r="P29" s="10"/>
      <c r="Q29" s="10"/>
      <c r="R29" s="10"/>
      <c r="S29" s="10"/>
      <c r="T29" s="10"/>
      <c r="U29" s="10"/>
      <c r="V29" s="10"/>
    </row>
    <row r="30" spans="1:22" ht="15.75" x14ac:dyDescent="0.25">
      <c r="A30" s="88" t="s">
        <v>88</v>
      </c>
      <c r="B30" s="91"/>
      <c r="C30" s="91"/>
      <c r="D30" s="1">
        <v>1</v>
      </c>
      <c r="E30" s="89"/>
      <c r="F30" s="89"/>
      <c r="G30" s="1">
        <v>0</v>
      </c>
      <c r="H30" s="89"/>
      <c r="I30" s="89"/>
      <c r="J30" s="1">
        <v>0</v>
      </c>
      <c r="K30" s="89"/>
      <c r="L30" s="89"/>
      <c r="M30" s="1">
        <v>0</v>
      </c>
      <c r="N30" s="89"/>
      <c r="O30" s="89"/>
      <c r="P30" s="10"/>
      <c r="Q30" s="10"/>
      <c r="R30" s="10"/>
      <c r="S30" s="10"/>
      <c r="T30" s="10"/>
      <c r="U30" s="10"/>
      <c r="V30" s="10"/>
    </row>
    <row r="31" spans="1:22" ht="15.75" x14ac:dyDescent="0.25">
      <c r="A31" s="88" t="s">
        <v>119</v>
      </c>
      <c r="B31" s="91"/>
      <c r="C31" s="91"/>
      <c r="D31" s="1">
        <v>1</v>
      </c>
      <c r="E31" s="89"/>
      <c r="F31" s="89"/>
      <c r="G31" s="1">
        <v>0</v>
      </c>
      <c r="H31" s="89"/>
      <c r="I31" s="89"/>
      <c r="J31" s="1">
        <v>0</v>
      </c>
      <c r="K31" s="89"/>
      <c r="L31" s="89"/>
      <c r="M31" s="1">
        <v>0</v>
      </c>
      <c r="N31" s="89"/>
      <c r="O31" s="89"/>
      <c r="P31" s="10"/>
      <c r="Q31" s="10"/>
      <c r="R31" s="10"/>
      <c r="S31" s="10"/>
      <c r="T31" s="10"/>
      <c r="U31" s="10"/>
      <c r="V31" s="10"/>
    </row>
    <row r="32" spans="1:22" ht="15.75" x14ac:dyDescent="0.25">
      <c r="A32" s="88" t="s">
        <v>90</v>
      </c>
      <c r="B32" s="91"/>
      <c r="C32" s="91"/>
      <c r="D32" s="1">
        <v>1</v>
      </c>
      <c r="E32" s="89"/>
      <c r="F32" s="89"/>
      <c r="G32" s="1">
        <v>0</v>
      </c>
      <c r="H32" s="89"/>
      <c r="I32" s="89"/>
      <c r="J32" s="1">
        <v>0</v>
      </c>
      <c r="K32" s="89"/>
      <c r="L32" s="89"/>
      <c r="M32" s="1">
        <v>0</v>
      </c>
      <c r="N32" s="89"/>
      <c r="O32" s="89"/>
      <c r="P32" s="10"/>
      <c r="Q32" s="10"/>
      <c r="R32" s="10"/>
      <c r="S32" s="10"/>
      <c r="T32" s="10"/>
      <c r="U32" s="10"/>
      <c r="V32" s="10"/>
    </row>
    <row r="33" spans="1:22" ht="15.75" x14ac:dyDescent="0.25">
      <c r="A33" s="88" t="s">
        <v>89</v>
      </c>
      <c r="B33" s="91"/>
      <c r="C33" s="91"/>
      <c r="D33" s="1">
        <v>1</v>
      </c>
      <c r="E33" s="89"/>
      <c r="F33" s="89"/>
      <c r="G33" s="1">
        <v>0</v>
      </c>
      <c r="H33" s="89"/>
      <c r="I33" s="89"/>
      <c r="J33" s="1">
        <v>0</v>
      </c>
      <c r="K33" s="89"/>
      <c r="L33" s="89"/>
      <c r="M33" s="1">
        <v>0</v>
      </c>
      <c r="N33" s="89"/>
      <c r="O33" s="89"/>
      <c r="P33" s="10"/>
      <c r="Q33" s="10"/>
      <c r="R33" s="10"/>
      <c r="S33" s="10"/>
      <c r="T33" s="10"/>
      <c r="U33" s="10"/>
      <c r="V33" s="10"/>
    </row>
    <row r="34" spans="1:22" ht="15.75" x14ac:dyDescent="0.25">
      <c r="A34" s="88" t="s">
        <v>91</v>
      </c>
      <c r="B34" s="91"/>
      <c r="C34" s="91"/>
      <c r="D34" s="1">
        <v>1</v>
      </c>
      <c r="E34" s="89"/>
      <c r="F34" s="89"/>
      <c r="G34" s="1">
        <v>0</v>
      </c>
      <c r="H34" s="89"/>
      <c r="I34" s="89"/>
      <c r="J34" s="1">
        <v>0</v>
      </c>
      <c r="K34" s="89"/>
      <c r="L34" s="89"/>
      <c r="M34" s="1">
        <v>0</v>
      </c>
      <c r="N34" s="89"/>
      <c r="O34" s="89"/>
      <c r="P34" s="10"/>
      <c r="Q34" s="10"/>
      <c r="R34" s="10"/>
      <c r="S34" s="10"/>
      <c r="T34" s="10"/>
      <c r="U34" s="10"/>
      <c r="V34" s="10"/>
    </row>
    <row r="35" spans="1:22" ht="15.75" x14ac:dyDescent="0.25">
      <c r="A35" s="88" t="s">
        <v>93</v>
      </c>
      <c r="B35" s="91"/>
      <c r="C35" s="91"/>
      <c r="D35" s="1">
        <v>1</v>
      </c>
      <c r="E35" s="89"/>
      <c r="F35" s="89"/>
      <c r="G35" s="1">
        <v>0</v>
      </c>
      <c r="H35" s="89"/>
      <c r="I35" s="89"/>
      <c r="J35" s="1">
        <v>0</v>
      </c>
      <c r="K35" s="89"/>
      <c r="L35" s="89"/>
      <c r="M35" s="1">
        <v>0</v>
      </c>
      <c r="N35" s="89"/>
      <c r="O35" s="89"/>
      <c r="P35" s="10"/>
      <c r="Q35" s="10"/>
      <c r="R35" s="10"/>
      <c r="S35" s="10"/>
      <c r="T35" s="10"/>
      <c r="U35" s="10"/>
      <c r="V35" s="10"/>
    </row>
    <row r="36" spans="1:22" ht="15.75" x14ac:dyDescent="0.25">
      <c r="A36" s="88" t="s">
        <v>120</v>
      </c>
      <c r="B36" s="91"/>
      <c r="C36" s="91"/>
      <c r="D36" s="1">
        <v>1</v>
      </c>
      <c r="E36" s="89"/>
      <c r="F36" s="89"/>
      <c r="G36" s="1">
        <v>0</v>
      </c>
      <c r="H36" s="89"/>
      <c r="I36" s="89"/>
      <c r="J36" s="1">
        <v>0</v>
      </c>
      <c r="K36" s="89"/>
      <c r="L36" s="89"/>
      <c r="M36" s="1">
        <v>0</v>
      </c>
      <c r="N36" s="89"/>
      <c r="O36" s="89"/>
      <c r="P36" s="10"/>
      <c r="Q36" s="10"/>
      <c r="R36" s="10"/>
      <c r="S36" s="10"/>
      <c r="T36" s="10"/>
      <c r="U36" s="10"/>
      <c r="V36" s="10"/>
    </row>
    <row r="37" spans="1:22" ht="15.75" x14ac:dyDescent="0.25">
      <c r="A37" s="119" t="s">
        <v>154</v>
      </c>
      <c r="B37" s="119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87"/>
      <c r="P37" s="10"/>
      <c r="Q37" s="10"/>
      <c r="R37" s="10"/>
      <c r="S37" s="10"/>
      <c r="T37" s="10"/>
      <c r="U37" s="10"/>
      <c r="V37" s="10"/>
    </row>
    <row r="38" spans="1:22" ht="15.75" x14ac:dyDescent="0.25">
      <c r="A38" s="88" t="s">
        <v>134</v>
      </c>
      <c r="B38" s="91"/>
      <c r="C38" s="91"/>
      <c r="D38" s="1">
        <v>2</v>
      </c>
      <c r="E38" s="89"/>
      <c r="F38" s="89"/>
      <c r="G38" s="1">
        <v>0</v>
      </c>
      <c r="H38" s="89"/>
      <c r="I38" s="89"/>
      <c r="J38" s="1">
        <v>0</v>
      </c>
      <c r="K38" s="89"/>
      <c r="L38" s="89"/>
      <c r="M38" s="1">
        <v>0</v>
      </c>
      <c r="N38" s="89"/>
      <c r="O38" s="89"/>
      <c r="P38" s="10"/>
      <c r="Q38" s="10"/>
      <c r="R38" s="10"/>
      <c r="S38" s="10"/>
      <c r="T38" s="10"/>
      <c r="U38" s="10"/>
      <c r="V38" s="10"/>
    </row>
    <row r="39" spans="1:22" s="30" customFormat="1" ht="15.75" x14ac:dyDescent="0.25">
      <c r="A39" s="88" t="s">
        <v>141</v>
      </c>
      <c r="B39" s="91"/>
      <c r="C39" s="91"/>
      <c r="D39" s="1">
        <v>2</v>
      </c>
      <c r="E39" s="89"/>
      <c r="F39" s="89"/>
      <c r="G39" s="1">
        <v>0</v>
      </c>
      <c r="H39" s="89"/>
      <c r="I39" s="89"/>
      <c r="J39" s="1">
        <v>0</v>
      </c>
      <c r="K39" s="89"/>
      <c r="L39" s="89"/>
      <c r="M39" s="1">
        <v>0</v>
      </c>
      <c r="N39" s="89"/>
      <c r="O39" s="89"/>
      <c r="P39" s="10"/>
      <c r="Q39" s="10"/>
      <c r="R39" s="10"/>
      <c r="S39" s="10"/>
      <c r="T39" s="10"/>
      <c r="U39" s="10"/>
      <c r="V39" s="10"/>
    </row>
    <row r="40" spans="1:22" s="30" customFormat="1" ht="15.75" x14ac:dyDescent="0.25">
      <c r="A40" s="88" t="s">
        <v>131</v>
      </c>
      <c r="B40" s="91"/>
      <c r="C40" s="91"/>
      <c r="D40" s="1">
        <v>2</v>
      </c>
      <c r="E40" s="89"/>
      <c r="F40" s="89"/>
      <c r="G40" s="1">
        <v>0</v>
      </c>
      <c r="H40" s="89"/>
      <c r="I40" s="89"/>
      <c r="J40" s="1">
        <v>0</v>
      </c>
      <c r="K40" s="89"/>
      <c r="L40" s="89"/>
      <c r="M40" s="1">
        <v>0</v>
      </c>
      <c r="N40" s="89"/>
      <c r="O40" s="89"/>
      <c r="P40" s="10"/>
      <c r="Q40" s="10"/>
      <c r="R40" s="10"/>
      <c r="S40" s="10"/>
      <c r="T40" s="10"/>
      <c r="U40" s="10"/>
      <c r="V40" s="10"/>
    </row>
    <row r="41" spans="1:22" s="30" customFormat="1" ht="15.75" x14ac:dyDescent="0.25">
      <c r="A41" s="88" t="s">
        <v>135</v>
      </c>
      <c r="B41" s="91"/>
      <c r="C41" s="91"/>
      <c r="D41" s="1">
        <v>2</v>
      </c>
      <c r="E41" s="89"/>
      <c r="F41" s="89"/>
      <c r="G41" s="1">
        <v>0</v>
      </c>
      <c r="H41" s="89"/>
      <c r="I41" s="89"/>
      <c r="J41" s="1">
        <v>0</v>
      </c>
      <c r="K41" s="89"/>
      <c r="L41" s="89"/>
      <c r="M41" s="1">
        <v>0</v>
      </c>
      <c r="N41" s="89"/>
      <c r="O41" s="89"/>
      <c r="P41" s="10"/>
      <c r="Q41" s="10"/>
      <c r="R41" s="10"/>
      <c r="S41" s="10"/>
      <c r="T41" s="10"/>
      <c r="U41" s="10"/>
      <c r="V41" s="10"/>
    </row>
    <row r="42" spans="1:22" ht="15.75" x14ac:dyDescent="0.25">
      <c r="A42" s="88" t="s">
        <v>136</v>
      </c>
      <c r="B42" s="91"/>
      <c r="C42" s="91"/>
      <c r="D42" s="1">
        <v>2</v>
      </c>
      <c r="E42" s="89"/>
      <c r="F42" s="89"/>
      <c r="G42" s="1">
        <v>0</v>
      </c>
      <c r="H42" s="89"/>
      <c r="I42" s="89"/>
      <c r="J42" s="1">
        <v>0</v>
      </c>
      <c r="K42" s="89"/>
      <c r="L42" s="89"/>
      <c r="M42" s="1">
        <v>0</v>
      </c>
      <c r="N42" s="89"/>
      <c r="O42" s="89"/>
      <c r="P42" s="10"/>
      <c r="Q42" s="10"/>
      <c r="R42" s="10"/>
      <c r="S42" s="10"/>
      <c r="T42" s="10"/>
      <c r="U42" s="10"/>
      <c r="V42" s="10"/>
    </row>
    <row r="43" spans="1:22" ht="15.75" x14ac:dyDescent="0.25">
      <c r="A43" s="88" t="s">
        <v>137</v>
      </c>
      <c r="B43" s="91"/>
      <c r="C43" s="91"/>
      <c r="D43" s="1">
        <v>2</v>
      </c>
      <c r="E43" s="89"/>
      <c r="F43" s="89"/>
      <c r="G43" s="1">
        <v>0</v>
      </c>
      <c r="H43" s="89"/>
      <c r="I43" s="89"/>
      <c r="J43" s="1">
        <v>0</v>
      </c>
      <c r="K43" s="89"/>
      <c r="L43" s="89"/>
      <c r="M43" s="1">
        <v>0</v>
      </c>
      <c r="N43" s="89"/>
      <c r="O43" s="89"/>
      <c r="P43" s="10"/>
      <c r="Q43" s="10"/>
      <c r="R43" s="10"/>
      <c r="S43" s="10"/>
      <c r="T43" s="10"/>
      <c r="U43" s="10"/>
      <c r="V43" s="10"/>
    </row>
    <row r="44" spans="1:22" ht="15.75" x14ac:dyDescent="0.25">
      <c r="A44" s="88" t="s">
        <v>138</v>
      </c>
      <c r="B44" s="91"/>
      <c r="C44" s="91"/>
      <c r="D44" s="1">
        <v>2</v>
      </c>
      <c r="E44" s="89"/>
      <c r="F44" s="89"/>
      <c r="G44" s="1">
        <v>0</v>
      </c>
      <c r="H44" s="89"/>
      <c r="I44" s="89"/>
      <c r="J44" s="1">
        <v>0</v>
      </c>
      <c r="K44" s="89"/>
      <c r="L44" s="89"/>
      <c r="M44" s="1">
        <v>0</v>
      </c>
      <c r="N44" s="89"/>
      <c r="O44" s="89"/>
      <c r="P44" s="10"/>
      <c r="Q44" s="10"/>
      <c r="R44" s="10"/>
      <c r="S44" s="10"/>
      <c r="T44" s="10"/>
      <c r="U44" s="10"/>
      <c r="V44" s="10"/>
    </row>
    <row r="45" spans="1:22" ht="15.75" x14ac:dyDescent="0.25">
      <c r="A45" s="88" t="s">
        <v>139</v>
      </c>
      <c r="B45" s="91"/>
      <c r="C45" s="91"/>
      <c r="D45" s="1">
        <v>2</v>
      </c>
      <c r="E45" s="89"/>
      <c r="F45" s="89"/>
      <c r="G45" s="1">
        <v>0</v>
      </c>
      <c r="H45" s="89"/>
      <c r="I45" s="89"/>
      <c r="J45" s="1">
        <v>0</v>
      </c>
      <c r="K45" s="89"/>
      <c r="L45" s="89"/>
      <c r="M45" s="1">
        <v>0</v>
      </c>
      <c r="N45" s="89"/>
      <c r="O45" s="89"/>
      <c r="P45" s="10"/>
      <c r="Q45" s="10"/>
      <c r="R45" s="10"/>
      <c r="S45" s="10"/>
      <c r="T45" s="10"/>
      <c r="U45" s="10"/>
      <c r="V45" s="10"/>
    </row>
    <row r="46" spans="1:22" ht="15.75" x14ac:dyDescent="0.25">
      <c r="A46" s="88" t="s">
        <v>140</v>
      </c>
      <c r="B46" s="91"/>
      <c r="C46" s="91"/>
      <c r="D46" s="1">
        <v>2</v>
      </c>
      <c r="E46" s="89"/>
      <c r="F46" s="89"/>
      <c r="G46" s="1">
        <v>0</v>
      </c>
      <c r="H46" s="89"/>
      <c r="I46" s="89"/>
      <c r="J46" s="1">
        <v>0</v>
      </c>
      <c r="K46" s="89"/>
      <c r="L46" s="89"/>
      <c r="M46" s="1">
        <v>0</v>
      </c>
      <c r="N46" s="89"/>
      <c r="O46" s="89"/>
      <c r="P46" s="10"/>
      <c r="Q46" s="10"/>
      <c r="R46" s="10"/>
      <c r="S46" s="10"/>
      <c r="T46" s="10"/>
      <c r="U46" s="10"/>
      <c r="V46" s="10"/>
    </row>
    <row r="47" spans="1:22" ht="15.75" x14ac:dyDescent="0.25">
      <c r="A47" s="88" t="s">
        <v>142</v>
      </c>
      <c r="B47" s="91"/>
      <c r="C47" s="91"/>
      <c r="D47" s="1">
        <v>2</v>
      </c>
      <c r="E47" s="89"/>
      <c r="F47" s="89"/>
      <c r="G47" s="1">
        <v>0</v>
      </c>
      <c r="H47" s="89"/>
      <c r="I47" s="89"/>
      <c r="J47" s="1">
        <v>0</v>
      </c>
      <c r="K47" s="89"/>
      <c r="L47" s="89"/>
      <c r="M47" s="1">
        <v>0</v>
      </c>
      <c r="N47" s="89"/>
      <c r="O47" s="89"/>
      <c r="P47" s="10"/>
      <c r="Q47" s="10"/>
      <c r="R47" s="10"/>
      <c r="S47" s="10"/>
      <c r="T47" s="10"/>
      <c r="U47" s="10"/>
      <c r="V47" s="10"/>
    </row>
    <row r="48" spans="1:22" ht="15.75" x14ac:dyDescent="0.25">
      <c r="A48" s="88" t="s">
        <v>143</v>
      </c>
      <c r="B48" s="91"/>
      <c r="C48" s="91"/>
      <c r="D48" s="1">
        <v>2</v>
      </c>
      <c r="E48" s="89"/>
      <c r="F48" s="89"/>
      <c r="G48" s="1">
        <v>0</v>
      </c>
      <c r="H48" s="89"/>
      <c r="I48" s="89"/>
      <c r="J48" s="1">
        <v>0</v>
      </c>
      <c r="K48" s="89"/>
      <c r="L48" s="89"/>
      <c r="M48" s="1">
        <v>0</v>
      </c>
      <c r="N48" s="89"/>
      <c r="O48" s="89"/>
      <c r="P48" s="10"/>
      <c r="Q48" s="10"/>
      <c r="R48" s="10"/>
      <c r="S48" s="10"/>
      <c r="T48" s="10"/>
      <c r="U48" s="10"/>
      <c r="V48" s="10"/>
    </row>
    <row r="49" spans="1:22" ht="15.75" x14ac:dyDescent="0.25">
      <c r="A49" s="88" t="s">
        <v>144</v>
      </c>
      <c r="B49" s="91"/>
      <c r="C49" s="91"/>
      <c r="D49" s="1">
        <v>2</v>
      </c>
      <c r="E49" s="89"/>
      <c r="F49" s="89"/>
      <c r="G49" s="1">
        <v>0</v>
      </c>
      <c r="H49" s="89"/>
      <c r="I49" s="89"/>
      <c r="J49" s="1">
        <v>0</v>
      </c>
      <c r="K49" s="89"/>
      <c r="L49" s="89"/>
      <c r="M49" s="1">
        <v>0</v>
      </c>
      <c r="N49" s="89"/>
      <c r="O49" s="89"/>
      <c r="P49" s="10"/>
      <c r="Q49" s="10"/>
      <c r="R49" s="10"/>
      <c r="S49" s="10"/>
      <c r="T49" s="10"/>
      <c r="U49" s="10"/>
      <c r="V49" s="10"/>
    </row>
    <row r="50" spans="1:22" ht="15.75" x14ac:dyDescent="0.25">
      <c r="A50" s="88" t="s">
        <v>145</v>
      </c>
      <c r="B50" s="91"/>
      <c r="C50" s="91"/>
      <c r="D50" s="1">
        <v>2</v>
      </c>
      <c r="E50" s="89"/>
      <c r="F50" s="89"/>
      <c r="G50" s="1">
        <v>0</v>
      </c>
      <c r="H50" s="89"/>
      <c r="I50" s="89"/>
      <c r="J50" s="1">
        <v>0</v>
      </c>
      <c r="K50" s="89"/>
      <c r="L50" s="89"/>
      <c r="M50" s="1">
        <v>0</v>
      </c>
      <c r="N50" s="89"/>
      <c r="O50" s="89"/>
      <c r="P50" s="10"/>
      <c r="Q50" s="10"/>
      <c r="R50" s="10"/>
      <c r="S50" s="10"/>
      <c r="T50" s="10"/>
      <c r="U50" s="10"/>
      <c r="V50" s="10"/>
    </row>
    <row r="51" spans="1:22" ht="15.75" x14ac:dyDescent="0.25">
      <c r="A51" s="88" t="s">
        <v>146</v>
      </c>
      <c r="B51" s="91"/>
      <c r="C51" s="91"/>
      <c r="D51" s="1">
        <v>2</v>
      </c>
      <c r="E51" s="89"/>
      <c r="F51" s="89"/>
      <c r="G51" s="1">
        <v>0</v>
      </c>
      <c r="H51" s="89"/>
      <c r="I51" s="89"/>
      <c r="J51" s="1">
        <v>0</v>
      </c>
      <c r="K51" s="89"/>
      <c r="L51" s="89"/>
      <c r="M51" s="1">
        <v>0</v>
      </c>
      <c r="N51" s="89"/>
      <c r="O51" s="89"/>
      <c r="P51" s="10"/>
      <c r="Q51" s="10"/>
      <c r="R51" s="10"/>
      <c r="S51" s="10"/>
      <c r="T51" s="10"/>
      <c r="U51" s="10"/>
      <c r="V51" s="10"/>
    </row>
    <row r="52" spans="1:22" ht="15.75" x14ac:dyDescent="0.25">
      <c r="A52" s="88" t="s">
        <v>147</v>
      </c>
      <c r="B52" s="91"/>
      <c r="C52" s="91"/>
      <c r="D52" s="1">
        <v>2</v>
      </c>
      <c r="E52" s="89"/>
      <c r="F52" s="89"/>
      <c r="G52" s="1">
        <v>0</v>
      </c>
      <c r="H52" s="89"/>
      <c r="I52" s="89"/>
      <c r="J52" s="1">
        <v>0</v>
      </c>
      <c r="K52" s="89"/>
      <c r="L52" s="89"/>
      <c r="M52" s="1">
        <v>0</v>
      </c>
      <c r="N52" s="89"/>
      <c r="O52" s="89"/>
      <c r="P52" s="10"/>
      <c r="Q52" s="10"/>
      <c r="R52" s="10"/>
      <c r="S52" s="10"/>
      <c r="T52" s="10"/>
      <c r="U52" s="10"/>
      <c r="V52" s="10"/>
    </row>
    <row r="53" spans="1:22" ht="15.75" x14ac:dyDescent="0.25">
      <c r="A53" s="88" t="s">
        <v>148</v>
      </c>
      <c r="B53" s="92"/>
      <c r="C53" s="92"/>
      <c r="D53" s="1">
        <v>2</v>
      </c>
      <c r="E53" s="89"/>
      <c r="F53" s="89"/>
      <c r="G53" s="1">
        <v>0</v>
      </c>
      <c r="H53" s="89"/>
      <c r="I53" s="89"/>
      <c r="J53" s="1">
        <v>0</v>
      </c>
      <c r="K53" s="89"/>
      <c r="L53" s="89"/>
      <c r="M53" s="1">
        <v>0</v>
      </c>
      <c r="N53" s="89"/>
      <c r="O53" s="89"/>
      <c r="P53" s="10"/>
      <c r="Q53" s="10"/>
      <c r="R53" s="10"/>
      <c r="S53" s="10"/>
      <c r="T53" s="10"/>
      <c r="U53" s="10"/>
      <c r="V53" s="10"/>
    </row>
    <row r="54" spans="1:22" ht="15.75" x14ac:dyDescent="0.25">
      <c r="A54" s="88" t="s">
        <v>149</v>
      </c>
      <c r="B54" s="92"/>
      <c r="C54" s="92"/>
      <c r="D54" s="1">
        <v>2</v>
      </c>
      <c r="E54" s="89"/>
      <c r="F54" s="89"/>
      <c r="G54" s="1">
        <v>0</v>
      </c>
      <c r="H54" s="89"/>
      <c r="I54" s="89"/>
      <c r="J54" s="1">
        <v>0</v>
      </c>
      <c r="K54" s="89"/>
      <c r="L54" s="89"/>
      <c r="M54" s="1">
        <v>0</v>
      </c>
      <c r="N54" s="89"/>
      <c r="O54" s="89"/>
      <c r="P54" s="10"/>
      <c r="Q54" s="10"/>
      <c r="R54" s="10"/>
      <c r="S54" s="10"/>
      <c r="T54" s="10"/>
      <c r="U54" s="10"/>
      <c r="V54" s="10"/>
    </row>
    <row r="55" spans="1:22" ht="15.75" x14ac:dyDescent="0.25">
      <c r="A55" s="88" t="s">
        <v>150</v>
      </c>
      <c r="B55" s="92"/>
      <c r="C55" s="92"/>
      <c r="D55" s="1">
        <v>2</v>
      </c>
      <c r="E55" s="89"/>
      <c r="F55" s="89"/>
      <c r="G55" s="1">
        <v>0</v>
      </c>
      <c r="H55" s="89"/>
      <c r="I55" s="89"/>
      <c r="J55" s="1">
        <v>0</v>
      </c>
      <c r="K55" s="89"/>
      <c r="L55" s="89"/>
      <c r="M55" s="1">
        <v>0</v>
      </c>
      <c r="N55" s="89"/>
      <c r="O55" s="89"/>
      <c r="P55" s="10"/>
      <c r="Q55" s="10"/>
      <c r="R55" s="10"/>
      <c r="S55" s="10"/>
      <c r="T55" s="10"/>
      <c r="U55" s="10"/>
      <c r="V55" s="10"/>
    </row>
    <row r="56" spans="1:22" ht="15.75" x14ac:dyDescent="0.25">
      <c r="A56" s="88" t="s">
        <v>151</v>
      </c>
      <c r="B56" s="92"/>
      <c r="C56" s="92"/>
      <c r="D56" s="1">
        <v>2</v>
      </c>
      <c r="E56" s="89"/>
      <c r="F56" s="89"/>
      <c r="G56" s="1">
        <v>0</v>
      </c>
      <c r="H56" s="89"/>
      <c r="I56" s="89"/>
      <c r="J56" s="1">
        <v>0</v>
      </c>
      <c r="K56" s="89"/>
      <c r="L56" s="89"/>
      <c r="M56" s="1">
        <v>0</v>
      </c>
      <c r="N56" s="89"/>
      <c r="O56" s="89"/>
      <c r="P56" s="10"/>
      <c r="Q56" s="10"/>
      <c r="R56" s="10"/>
      <c r="S56" s="10"/>
      <c r="T56" s="10"/>
      <c r="U56" s="10"/>
      <c r="V56" s="10"/>
    </row>
    <row r="57" spans="1:22" x14ac:dyDescent="0.25">
      <c r="P57"/>
    </row>
  </sheetData>
  <mergeCells count="16">
    <mergeCell ref="A24:N24"/>
    <mergeCell ref="A37:N37"/>
    <mergeCell ref="J7:L7"/>
    <mergeCell ref="M7:O7"/>
    <mergeCell ref="Q1:Q5"/>
    <mergeCell ref="D6:O6"/>
    <mergeCell ref="A7:C7"/>
    <mergeCell ref="A1:C2"/>
    <mergeCell ref="A9:N9"/>
    <mergeCell ref="D7:F7"/>
    <mergeCell ref="G7:I7"/>
    <mergeCell ref="S1:U1"/>
    <mergeCell ref="S2:U2"/>
    <mergeCell ref="S3:U3"/>
    <mergeCell ref="S4:U4"/>
    <mergeCell ref="S5:U5"/>
  </mergeCells>
  <conditionalFormatting sqref="R5">
    <cfRule type="iconSet" priority="7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R4">
    <cfRule type="iconSet" priority="7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R1:R3">
    <cfRule type="iconSet" priority="7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10:D23">
    <cfRule type="cellIs" dxfId="2335" priority="61" operator="equal">
      <formula>$R$4</formula>
    </cfRule>
    <cfRule type="cellIs" dxfId="2334" priority="62" operator="equal">
      <formula>$R$3</formula>
    </cfRule>
    <cfRule type="cellIs" dxfId="2333" priority="63" operator="equal">
      <formula>$R$2</formula>
    </cfRule>
    <cfRule type="cellIs" dxfId="2332" priority="64" operator="equal">
      <formula>$R$1</formula>
    </cfRule>
    <cfRule type="cellIs" dxfId="2331" priority="65" operator="equal">
      <formula>$R$5</formula>
    </cfRule>
  </conditionalFormatting>
  <conditionalFormatting sqref="G10:G23">
    <cfRule type="cellIs" dxfId="2330" priority="51" operator="equal">
      <formula>$R$4</formula>
    </cfRule>
    <cfRule type="cellIs" dxfId="2329" priority="52" operator="equal">
      <formula>$R$3</formula>
    </cfRule>
    <cfRule type="cellIs" dxfId="2328" priority="53" operator="equal">
      <formula>$R$2</formula>
    </cfRule>
    <cfRule type="cellIs" dxfId="2327" priority="54" operator="equal">
      <formula>$R$1</formula>
    </cfRule>
    <cfRule type="cellIs" dxfId="2326" priority="55" operator="equal">
      <formula>$R$5</formula>
    </cfRule>
  </conditionalFormatting>
  <conditionalFormatting sqref="J10:J23">
    <cfRule type="cellIs" dxfId="2325" priority="46" operator="equal">
      <formula>$R$4</formula>
    </cfRule>
    <cfRule type="cellIs" dxfId="2324" priority="47" operator="equal">
      <formula>$R$3</formula>
    </cfRule>
    <cfRule type="cellIs" dxfId="2323" priority="48" operator="equal">
      <formula>$R$2</formula>
    </cfRule>
    <cfRule type="cellIs" dxfId="2322" priority="49" operator="equal">
      <formula>$R$1</formula>
    </cfRule>
    <cfRule type="cellIs" dxfId="2321" priority="50" operator="equal">
      <formula>$R$5</formula>
    </cfRule>
  </conditionalFormatting>
  <conditionalFormatting sqref="M10:M23">
    <cfRule type="cellIs" dxfId="2320" priority="41" operator="equal">
      <formula>$R$4</formula>
    </cfRule>
    <cfRule type="cellIs" dxfId="2319" priority="42" operator="equal">
      <formula>$R$3</formula>
    </cfRule>
    <cfRule type="cellIs" dxfId="2318" priority="43" operator="equal">
      <formula>$R$2</formula>
    </cfRule>
    <cfRule type="cellIs" dxfId="2317" priority="44" operator="equal">
      <formula>$R$1</formula>
    </cfRule>
    <cfRule type="cellIs" dxfId="2316" priority="45" operator="equal">
      <formula>$R$5</formula>
    </cfRule>
  </conditionalFormatting>
  <conditionalFormatting sqref="M25:M36">
    <cfRule type="cellIs" dxfId="2315" priority="36" operator="equal">
      <formula>$R$4</formula>
    </cfRule>
    <cfRule type="cellIs" dxfId="2314" priority="37" operator="equal">
      <formula>$R$3</formula>
    </cfRule>
    <cfRule type="cellIs" dxfId="2313" priority="38" operator="equal">
      <formula>$R$2</formula>
    </cfRule>
    <cfRule type="cellIs" dxfId="2312" priority="39" operator="equal">
      <formula>$R$1</formula>
    </cfRule>
    <cfRule type="cellIs" dxfId="2311" priority="40" operator="equal">
      <formula>$R$5</formula>
    </cfRule>
  </conditionalFormatting>
  <conditionalFormatting sqref="J25:J36">
    <cfRule type="cellIs" dxfId="2310" priority="31" operator="equal">
      <formula>$R$4</formula>
    </cfRule>
    <cfRule type="cellIs" dxfId="2309" priority="32" operator="equal">
      <formula>$R$3</formula>
    </cfRule>
    <cfRule type="cellIs" dxfId="2308" priority="33" operator="equal">
      <formula>$R$2</formula>
    </cfRule>
    <cfRule type="cellIs" dxfId="2307" priority="34" operator="equal">
      <formula>$R$1</formula>
    </cfRule>
    <cfRule type="cellIs" dxfId="2306" priority="35" operator="equal">
      <formula>$R$5</formula>
    </cfRule>
  </conditionalFormatting>
  <conditionalFormatting sqref="G25:G36">
    <cfRule type="cellIs" dxfId="2305" priority="26" operator="equal">
      <formula>$R$4</formula>
    </cfRule>
    <cfRule type="cellIs" dxfId="2304" priority="27" operator="equal">
      <formula>$R$3</formula>
    </cfRule>
    <cfRule type="cellIs" dxfId="2303" priority="28" operator="equal">
      <formula>$R$2</formula>
    </cfRule>
    <cfRule type="cellIs" dxfId="2302" priority="29" operator="equal">
      <formula>$R$1</formula>
    </cfRule>
    <cfRule type="cellIs" dxfId="2301" priority="30" operator="equal">
      <formula>$R$5</formula>
    </cfRule>
  </conditionalFormatting>
  <conditionalFormatting sqref="D25:D36">
    <cfRule type="cellIs" dxfId="2300" priority="21" operator="equal">
      <formula>$R$4</formula>
    </cfRule>
    <cfRule type="cellIs" dxfId="2299" priority="22" operator="equal">
      <formula>$R$3</formula>
    </cfRule>
    <cfRule type="cellIs" dxfId="2298" priority="23" operator="equal">
      <formula>$R$2</formula>
    </cfRule>
    <cfRule type="cellIs" dxfId="2297" priority="24" operator="equal">
      <formula>$R$1</formula>
    </cfRule>
    <cfRule type="cellIs" dxfId="2296" priority="25" operator="equal">
      <formula>$R$5</formula>
    </cfRule>
  </conditionalFormatting>
  <conditionalFormatting sqref="D38:D56">
    <cfRule type="cellIs" dxfId="2295" priority="16" operator="equal">
      <formula>$R$4</formula>
    </cfRule>
    <cfRule type="cellIs" dxfId="2294" priority="17" operator="equal">
      <formula>$R$3</formula>
    </cfRule>
    <cfRule type="cellIs" dxfId="2293" priority="18" operator="equal">
      <formula>$R$2</formula>
    </cfRule>
    <cfRule type="cellIs" dxfId="2292" priority="19" operator="equal">
      <formula>$R$1</formula>
    </cfRule>
    <cfRule type="cellIs" dxfId="2291" priority="20" operator="equal">
      <formula>$R$5</formula>
    </cfRule>
  </conditionalFormatting>
  <conditionalFormatting sqref="G38:G56">
    <cfRule type="cellIs" dxfId="2290" priority="11" operator="equal">
      <formula>$R$4</formula>
    </cfRule>
    <cfRule type="cellIs" dxfId="2289" priority="12" operator="equal">
      <formula>$R$3</formula>
    </cfRule>
    <cfRule type="cellIs" dxfId="2288" priority="13" operator="equal">
      <formula>$R$2</formula>
    </cfRule>
    <cfRule type="cellIs" dxfId="2287" priority="14" operator="equal">
      <formula>$R$1</formula>
    </cfRule>
    <cfRule type="cellIs" dxfId="2286" priority="15" operator="equal">
      <formula>$R$5</formula>
    </cfRule>
  </conditionalFormatting>
  <conditionalFormatting sqref="J38:J56">
    <cfRule type="cellIs" dxfId="2285" priority="6" operator="equal">
      <formula>$R$4</formula>
    </cfRule>
    <cfRule type="cellIs" dxfId="2284" priority="7" operator="equal">
      <formula>$R$3</formula>
    </cfRule>
    <cfRule type="cellIs" dxfId="2283" priority="8" operator="equal">
      <formula>$R$2</formula>
    </cfRule>
    <cfRule type="cellIs" dxfId="2282" priority="9" operator="equal">
      <formula>$R$1</formula>
    </cfRule>
    <cfRule type="cellIs" dxfId="2281" priority="10" operator="equal">
      <formula>$R$5</formula>
    </cfRule>
  </conditionalFormatting>
  <conditionalFormatting sqref="M38:M56">
    <cfRule type="cellIs" dxfId="2280" priority="1" operator="equal">
      <formula>$R$4</formula>
    </cfRule>
    <cfRule type="cellIs" dxfId="2279" priority="2" operator="equal">
      <formula>$R$3</formula>
    </cfRule>
    <cfRule type="cellIs" dxfId="2278" priority="3" operator="equal">
      <formula>$R$2</formula>
    </cfRule>
    <cfRule type="cellIs" dxfId="2277" priority="4" operator="equal">
      <formula>$R$1</formula>
    </cfRule>
    <cfRule type="cellIs" dxfId="2276" priority="5" operator="equal">
      <formula>$R$5</formula>
    </cfRule>
  </conditionalFormatting>
  <dataValidations count="2">
    <dataValidation type="list" allowBlank="1" showInputMessage="1" showErrorMessage="1" sqref="M38:M56 G10:G23 J10:J23 M10:M23 M25:M36 J25:J36 G25:G36 D10:D23 D25:D36 G38:G56 J38:J56 D38:D56">
      <formula1>$R$1:$R$5</formula1>
    </dataValidation>
    <dataValidation type="list" allowBlank="1" showInputMessage="1" showErrorMessage="1" sqref="E10:E23 K10:K23 N10:N23 H10:H23">
      <formula1>"1,3,5"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</sheetPr>
  <dimension ref="A1:AM176"/>
  <sheetViews>
    <sheetView topLeftCell="P153" zoomScale="90" zoomScaleNormal="90" workbookViewId="0">
      <selection activeCell="AM176" sqref="AM176"/>
    </sheetView>
  </sheetViews>
  <sheetFormatPr baseColWidth="10" defaultRowHeight="15" x14ac:dyDescent="0.25"/>
  <cols>
    <col min="1" max="1" width="17.85546875" customWidth="1"/>
    <col min="2" max="2" width="10.140625" customWidth="1"/>
    <col min="3" max="3" width="16.7109375" customWidth="1"/>
    <col min="4" max="4" width="7.28515625" customWidth="1"/>
    <col min="5" max="5" width="8.7109375" style="30" customWidth="1"/>
    <col min="6" max="6" width="5.42578125" customWidth="1"/>
    <col min="7" max="8" width="11.42578125" style="34" customWidth="1"/>
    <col min="9" max="9" width="7" customWidth="1"/>
    <col min="10" max="10" width="8.85546875" style="34" customWidth="1"/>
    <col min="11" max="11" width="10.42578125" style="34" customWidth="1"/>
    <col min="12" max="12" width="6.85546875" customWidth="1"/>
    <col min="13" max="13" width="7.5703125" style="34" customWidth="1"/>
    <col min="14" max="14" width="8.85546875" style="34" customWidth="1"/>
    <col min="15" max="15" width="5.140625" customWidth="1"/>
    <col min="16" max="16" width="8.140625" style="34" customWidth="1"/>
    <col min="17" max="17" width="8.85546875" style="30" customWidth="1"/>
    <col min="18" max="18" width="5.28515625" customWidth="1"/>
    <col min="19" max="19" width="8.140625" style="34" customWidth="1"/>
    <col min="20" max="20" width="8.85546875" style="30" customWidth="1"/>
    <col min="21" max="21" width="6" bestFit="1" customWidth="1"/>
    <col min="22" max="22" width="7.42578125" style="34" customWidth="1"/>
    <col min="23" max="23" width="9.5703125" style="34" bestFit="1" customWidth="1"/>
    <col min="24" max="24" width="6" bestFit="1" customWidth="1"/>
    <col min="25" max="25" width="7.28515625" style="34" customWidth="1"/>
    <col min="26" max="26" width="9.5703125" style="30" bestFit="1" customWidth="1"/>
    <col min="27" max="27" width="6" bestFit="1" customWidth="1"/>
    <col min="28" max="28" width="7.28515625" style="34" customWidth="1"/>
    <col min="29" max="29" width="9.5703125" style="30" bestFit="1" customWidth="1"/>
    <col min="30" max="30" width="6" bestFit="1" customWidth="1"/>
    <col min="31" max="31" width="7.42578125" style="34" customWidth="1"/>
    <col min="32" max="32" width="9.5703125" style="30" bestFit="1" customWidth="1"/>
    <col min="33" max="33" width="6" bestFit="1" customWidth="1"/>
    <col min="34" max="34" width="7.28515625" style="34" customWidth="1"/>
    <col min="35" max="35" width="9.5703125" style="30" bestFit="1" customWidth="1"/>
    <col min="36" max="36" width="6.5703125" customWidth="1"/>
    <col min="37" max="37" width="9.140625" style="34" customWidth="1"/>
    <col min="38" max="38" width="24.28515625" customWidth="1"/>
  </cols>
  <sheetData>
    <row r="1" spans="1:39" ht="15" customHeight="1" thickBot="1" x14ac:dyDescent="0.3">
      <c r="A1" s="124" t="s">
        <v>32</v>
      </c>
      <c r="B1" s="124"/>
      <c r="C1" s="124"/>
      <c r="D1" s="5"/>
      <c r="E1" s="5"/>
      <c r="F1" s="5"/>
      <c r="G1" s="31"/>
      <c r="H1" s="31"/>
      <c r="I1" s="35"/>
      <c r="J1" s="40"/>
      <c r="K1" s="32"/>
      <c r="L1" s="31"/>
      <c r="M1" s="31"/>
      <c r="N1" s="31"/>
      <c r="O1" s="140" t="s">
        <v>33</v>
      </c>
      <c r="P1" s="141"/>
      <c r="Q1" s="142"/>
      <c r="R1" s="66">
        <v>0</v>
      </c>
      <c r="S1" s="154" t="s">
        <v>26</v>
      </c>
      <c r="T1" s="154"/>
      <c r="U1" s="154"/>
      <c r="V1" s="154"/>
      <c r="W1" s="154"/>
      <c r="X1" s="154"/>
      <c r="Y1" s="154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</row>
    <row r="2" spans="1:39" ht="15" customHeight="1" thickBot="1" x14ac:dyDescent="0.3">
      <c r="A2" s="124"/>
      <c r="B2" s="124"/>
      <c r="C2" s="124"/>
      <c r="D2" s="5"/>
      <c r="E2" s="5"/>
      <c r="F2" s="5"/>
      <c r="G2" s="31"/>
      <c r="H2" s="31"/>
      <c r="I2" s="8"/>
      <c r="J2" s="32"/>
      <c r="K2" s="32"/>
      <c r="L2" s="31"/>
      <c r="M2" s="31"/>
      <c r="N2" s="31"/>
      <c r="O2" s="140"/>
      <c r="P2" s="141"/>
      <c r="Q2" s="142"/>
      <c r="R2" s="67">
        <v>1</v>
      </c>
      <c r="S2" s="158" t="s">
        <v>27</v>
      </c>
      <c r="T2" s="158"/>
      <c r="U2" s="158"/>
      <c r="V2" s="158"/>
      <c r="W2" s="158"/>
      <c r="X2" s="158"/>
      <c r="Y2" s="158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</row>
    <row r="3" spans="1:39" ht="15" customHeight="1" thickBot="1" x14ac:dyDescent="0.3">
      <c r="A3" s="8"/>
      <c r="B3" s="8"/>
      <c r="C3" s="8"/>
      <c r="D3" s="8"/>
      <c r="E3" s="8"/>
      <c r="F3" s="8"/>
      <c r="G3" s="32"/>
      <c r="H3" s="32"/>
      <c r="I3" s="8"/>
      <c r="J3" s="32"/>
      <c r="K3" s="32"/>
      <c r="L3" s="31"/>
      <c r="M3" s="31"/>
      <c r="N3" s="31"/>
      <c r="O3" s="140"/>
      <c r="P3" s="141"/>
      <c r="Q3" s="142"/>
      <c r="R3" s="68">
        <v>2</v>
      </c>
      <c r="S3" s="157" t="s">
        <v>28</v>
      </c>
      <c r="T3" s="157"/>
      <c r="U3" s="157"/>
      <c r="V3" s="157"/>
      <c r="W3" s="157"/>
      <c r="X3" s="157"/>
      <c r="Y3" s="157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</row>
    <row r="4" spans="1:39" ht="32.25" thickBot="1" x14ac:dyDescent="0.3">
      <c r="A4" s="9" t="s">
        <v>118</v>
      </c>
      <c r="B4" s="19" t="s">
        <v>35</v>
      </c>
      <c r="C4" s="16" t="s">
        <v>37</v>
      </c>
      <c r="D4" s="132" t="s">
        <v>36</v>
      </c>
      <c r="E4" s="133"/>
      <c r="F4" s="8"/>
      <c r="G4" s="136" t="s">
        <v>38</v>
      </c>
      <c r="H4" s="137"/>
      <c r="I4" s="134">
        <v>44138</v>
      </c>
      <c r="J4" s="135"/>
      <c r="K4" s="135"/>
      <c r="L4" s="31"/>
      <c r="M4" s="31"/>
      <c r="N4" s="31"/>
      <c r="O4" s="140"/>
      <c r="P4" s="141"/>
      <c r="Q4" s="142"/>
      <c r="R4" s="69">
        <v>3</v>
      </c>
      <c r="S4" s="156" t="s">
        <v>29</v>
      </c>
      <c r="T4" s="156"/>
      <c r="U4" s="156"/>
      <c r="V4" s="156"/>
      <c r="W4" s="156"/>
      <c r="X4" s="156"/>
      <c r="Y4" s="156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</row>
    <row r="5" spans="1:39" ht="15" customHeight="1" x14ac:dyDescent="0.25">
      <c r="A5" s="10"/>
      <c r="B5" s="11"/>
      <c r="C5" s="8"/>
      <c r="D5" s="8"/>
      <c r="E5" s="8"/>
      <c r="F5" s="8"/>
      <c r="G5" s="32"/>
      <c r="H5" s="32"/>
      <c r="I5" s="8"/>
      <c r="J5" s="32"/>
      <c r="K5" s="32"/>
      <c r="L5" s="31"/>
      <c r="M5" s="31"/>
      <c r="N5" s="31"/>
      <c r="O5" s="143"/>
      <c r="P5" s="144"/>
      <c r="Q5" s="145"/>
      <c r="R5" s="70">
        <v>4</v>
      </c>
      <c r="S5" s="155" t="s">
        <v>30</v>
      </c>
      <c r="T5" s="155"/>
      <c r="U5" s="155"/>
      <c r="V5" s="155"/>
      <c r="W5" s="155"/>
      <c r="X5" s="155"/>
      <c r="Y5" s="155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</row>
    <row r="6" spans="1:39" x14ac:dyDescent="0.25">
      <c r="A6" s="10"/>
      <c r="B6" s="10"/>
      <c r="C6" s="10"/>
      <c r="D6" s="10"/>
      <c r="E6" s="10"/>
      <c r="F6" s="10"/>
      <c r="G6" s="33"/>
      <c r="H6" s="33"/>
      <c r="I6" s="10"/>
      <c r="J6" s="33"/>
      <c r="K6" s="33"/>
      <c r="L6" s="10"/>
      <c r="M6" s="33"/>
      <c r="N6" s="33"/>
      <c r="O6" s="10"/>
      <c r="P6" s="33"/>
      <c r="Q6" s="10"/>
      <c r="R6" s="10"/>
      <c r="S6" s="33"/>
      <c r="T6" s="10"/>
      <c r="U6" s="10"/>
      <c r="V6" s="33"/>
      <c r="W6" s="33"/>
      <c r="X6" s="10"/>
      <c r="Y6" s="33"/>
      <c r="Z6" s="10"/>
      <c r="AA6" s="10"/>
      <c r="AB6" s="33"/>
      <c r="AC6" s="10"/>
      <c r="AD6" s="10"/>
      <c r="AE6" s="33"/>
      <c r="AF6" s="10"/>
      <c r="AG6" s="10"/>
      <c r="AH6" s="33"/>
      <c r="AI6" s="10"/>
      <c r="AJ6" s="10"/>
      <c r="AK6" s="33"/>
      <c r="AL6" s="10"/>
      <c r="AM6" s="10"/>
    </row>
    <row r="7" spans="1:39" ht="15.75" customHeight="1" x14ac:dyDescent="0.25">
      <c r="A7" s="125" t="s">
        <v>3</v>
      </c>
      <c r="B7" s="125" t="s">
        <v>4</v>
      </c>
      <c r="C7" s="126" t="s">
        <v>25</v>
      </c>
      <c r="D7" s="149" t="s">
        <v>57</v>
      </c>
      <c r="E7" s="150"/>
      <c r="F7" s="150"/>
      <c r="G7" s="150"/>
      <c r="H7" s="150"/>
      <c r="I7" s="150"/>
      <c r="J7" s="150"/>
      <c r="K7" s="150"/>
      <c r="L7" s="150"/>
      <c r="M7" s="150"/>
      <c r="N7" s="150"/>
      <c r="O7" s="150"/>
      <c r="P7" s="150"/>
      <c r="Q7" s="150"/>
      <c r="R7" s="150"/>
      <c r="S7" s="150"/>
      <c r="T7" s="150"/>
      <c r="U7" s="150"/>
      <c r="V7" s="150"/>
      <c r="W7" s="150"/>
      <c r="X7" s="150"/>
      <c r="Y7" s="150"/>
      <c r="Z7" s="150"/>
      <c r="AA7" s="150"/>
      <c r="AB7" s="150"/>
      <c r="AC7" s="150"/>
      <c r="AD7" s="150"/>
      <c r="AE7" s="150"/>
      <c r="AF7" s="150"/>
      <c r="AG7" s="150"/>
      <c r="AH7" s="150"/>
      <c r="AI7" s="150"/>
      <c r="AJ7" s="150"/>
      <c r="AK7" s="150"/>
      <c r="AL7" s="151"/>
      <c r="AM7" s="146" t="s">
        <v>66</v>
      </c>
    </row>
    <row r="8" spans="1:39" ht="15" customHeight="1" x14ac:dyDescent="0.25">
      <c r="A8" s="125"/>
      <c r="B8" s="125"/>
      <c r="C8" s="127"/>
      <c r="D8" s="130" t="s">
        <v>44</v>
      </c>
      <c r="E8" s="131"/>
      <c r="F8" s="148" t="s">
        <v>45</v>
      </c>
      <c r="G8" s="130"/>
      <c r="H8" s="131"/>
      <c r="I8" s="152" t="s">
        <v>46</v>
      </c>
      <c r="J8" s="152"/>
      <c r="K8" s="153"/>
      <c r="L8" s="128" t="s">
        <v>47</v>
      </c>
      <c r="M8" s="128"/>
      <c r="N8" s="129"/>
      <c r="O8" s="128" t="s">
        <v>48</v>
      </c>
      <c r="P8" s="128"/>
      <c r="Q8" s="129"/>
      <c r="R8" s="128" t="s">
        <v>49</v>
      </c>
      <c r="S8" s="128"/>
      <c r="T8" s="129"/>
      <c r="U8" s="128" t="s">
        <v>50</v>
      </c>
      <c r="V8" s="128"/>
      <c r="W8" s="129"/>
      <c r="X8" s="128" t="s">
        <v>51</v>
      </c>
      <c r="Y8" s="128"/>
      <c r="Z8" s="129"/>
      <c r="AA8" s="128" t="s">
        <v>52</v>
      </c>
      <c r="AB8" s="128"/>
      <c r="AC8" s="129"/>
      <c r="AD8" s="128" t="s">
        <v>53</v>
      </c>
      <c r="AE8" s="128"/>
      <c r="AF8" s="129"/>
      <c r="AG8" s="128" t="s">
        <v>54</v>
      </c>
      <c r="AH8" s="128"/>
      <c r="AI8" s="129"/>
      <c r="AJ8" s="148" t="s">
        <v>55</v>
      </c>
      <c r="AK8" s="131"/>
      <c r="AL8" s="37" t="s">
        <v>58</v>
      </c>
      <c r="AM8" s="147"/>
    </row>
    <row r="9" spans="1:39" s="30" customFormat="1" ht="15" customHeight="1" x14ac:dyDescent="0.25">
      <c r="A9" s="43"/>
      <c r="B9" s="43"/>
      <c r="C9" s="44"/>
      <c r="D9" s="48" t="s">
        <v>101</v>
      </c>
      <c r="E9" s="55" t="s">
        <v>106</v>
      </c>
      <c r="F9" s="37" t="s">
        <v>101</v>
      </c>
      <c r="G9" s="48" t="s">
        <v>102</v>
      </c>
      <c r="H9" s="55" t="s">
        <v>105</v>
      </c>
      <c r="I9" s="37" t="s">
        <v>101</v>
      </c>
      <c r="J9" s="59" t="s">
        <v>102</v>
      </c>
      <c r="K9" s="57" t="s">
        <v>107</v>
      </c>
      <c r="L9" s="37" t="s">
        <v>101</v>
      </c>
      <c r="M9" s="48" t="s">
        <v>102</v>
      </c>
      <c r="N9" s="57" t="s">
        <v>108</v>
      </c>
      <c r="O9" s="37" t="s">
        <v>101</v>
      </c>
      <c r="P9" s="48" t="s">
        <v>102</v>
      </c>
      <c r="Q9" s="57" t="s">
        <v>109</v>
      </c>
      <c r="R9" s="37" t="s">
        <v>101</v>
      </c>
      <c r="S9" s="48" t="s">
        <v>102</v>
      </c>
      <c r="T9" s="57" t="s">
        <v>110</v>
      </c>
      <c r="U9" s="37" t="s">
        <v>101</v>
      </c>
      <c r="V9" s="48" t="s">
        <v>102</v>
      </c>
      <c r="W9" s="57" t="s">
        <v>111</v>
      </c>
      <c r="X9" s="37" t="s">
        <v>101</v>
      </c>
      <c r="Y9" s="48" t="s">
        <v>102</v>
      </c>
      <c r="Z9" s="57" t="s">
        <v>112</v>
      </c>
      <c r="AA9" s="37" t="s">
        <v>101</v>
      </c>
      <c r="AB9" s="48" t="s">
        <v>102</v>
      </c>
      <c r="AC9" s="57" t="s">
        <v>113</v>
      </c>
      <c r="AD9" s="37" t="s">
        <v>101</v>
      </c>
      <c r="AE9" s="48" t="s">
        <v>102</v>
      </c>
      <c r="AF9" s="57" t="s">
        <v>114</v>
      </c>
      <c r="AG9" s="37" t="s">
        <v>101</v>
      </c>
      <c r="AH9" s="48" t="s">
        <v>102</v>
      </c>
      <c r="AI9" s="57" t="s">
        <v>115</v>
      </c>
      <c r="AJ9" s="60" t="s">
        <v>101</v>
      </c>
      <c r="AK9" s="59" t="s">
        <v>102</v>
      </c>
      <c r="AL9" s="37" t="s">
        <v>58</v>
      </c>
      <c r="AM9" s="42"/>
    </row>
    <row r="10" spans="1:39" ht="27" customHeight="1" x14ac:dyDescent="0.25">
      <c r="A10" s="26" t="s">
        <v>20</v>
      </c>
      <c r="B10" s="26" t="s">
        <v>2</v>
      </c>
      <c r="C10" s="49" t="s">
        <v>94</v>
      </c>
      <c r="D10" s="50">
        <f>Jan.!$BL10+Jan.!$BL27</f>
        <v>20</v>
      </c>
      <c r="E10" s="56">
        <f t="shared" ref="E10:E25" si="0">D10*(1+B$27)</f>
        <v>24</v>
      </c>
      <c r="F10" s="45">
        <f>Fév.!$R9+Fév.!$R26</f>
        <v>8</v>
      </c>
      <c r="G10" s="51">
        <f t="shared" ref="G10:G25" si="1">F10-D10</f>
        <v>-12</v>
      </c>
      <c r="H10" s="56">
        <f>F10*(1+$B$27)</f>
        <v>9.6</v>
      </c>
      <c r="I10" s="45">
        <f>Mar.!$R9+Mar.!$R26</f>
        <v>11</v>
      </c>
      <c r="J10" s="51">
        <f t="shared" ref="J10:J25" si="2">I10-F10</f>
        <v>3</v>
      </c>
      <c r="K10" s="56">
        <f>I10*(1+$B$27)</f>
        <v>13.2</v>
      </c>
      <c r="L10" s="45">
        <f>Avr.!$R9+Avr.!$R26</f>
        <v>8</v>
      </c>
      <c r="M10" s="51">
        <f t="shared" ref="M10:M25" si="3">L10-I10</f>
        <v>-3</v>
      </c>
      <c r="N10" s="56">
        <f>L10*(1+$B$27)</f>
        <v>9.6</v>
      </c>
      <c r="O10" s="45">
        <f>Mai!$R9+Mai!$R26</f>
        <v>8</v>
      </c>
      <c r="P10" s="52">
        <f>O10-L10</f>
        <v>0</v>
      </c>
      <c r="Q10" s="56">
        <f>O10*(1+$B$27)</f>
        <v>9.6</v>
      </c>
      <c r="R10" s="45">
        <f>Juin!$R9+Juin!$R26</f>
        <v>8</v>
      </c>
      <c r="S10" s="51">
        <f>R10-O10</f>
        <v>0</v>
      </c>
      <c r="T10" s="56">
        <f>R10*(1+$B$27)</f>
        <v>9.6</v>
      </c>
      <c r="U10" s="45">
        <f>Juil.!$R9+Juil.!$R26</f>
        <v>8</v>
      </c>
      <c r="V10" s="51">
        <f t="shared" ref="V10:V25" si="4">U10-R10</f>
        <v>0</v>
      </c>
      <c r="W10" s="56">
        <f>U10*(1+$B$27)</f>
        <v>9.6</v>
      </c>
      <c r="X10" s="45">
        <f>Août!$R9+Août!$R26</f>
        <v>8</v>
      </c>
      <c r="Y10" s="51">
        <f t="shared" ref="Y10:Y24" si="5">X10-U10</f>
        <v>0</v>
      </c>
      <c r="Z10" s="56">
        <f>X10*(1+$B$27)</f>
        <v>9.6</v>
      </c>
      <c r="AA10" s="45">
        <f>Sep.!$R9+Sep.!$R26</f>
        <v>8</v>
      </c>
      <c r="AB10" s="51">
        <f>AA10-X10</f>
        <v>0</v>
      </c>
      <c r="AC10" s="56">
        <f>AA10*(1+$B$27)</f>
        <v>9.6</v>
      </c>
      <c r="AD10" s="45">
        <f>Oct.!$R9+Oct.!$R26</f>
        <v>8</v>
      </c>
      <c r="AE10" s="51">
        <f>AD10-AA10</f>
        <v>0</v>
      </c>
      <c r="AF10" s="56">
        <f>AD10*(1+$B$27)</f>
        <v>9.6</v>
      </c>
      <c r="AG10" s="45">
        <f>Nov.!$R9+Nov.!$R26</f>
        <v>8</v>
      </c>
      <c r="AH10" s="51">
        <f>AG10-AD10</f>
        <v>0</v>
      </c>
      <c r="AI10" s="56">
        <f>AG10*(1+$B$27)</f>
        <v>9.6</v>
      </c>
      <c r="AJ10" s="45">
        <f>Déc.!$R9+Déc.!$R26</f>
        <v>12</v>
      </c>
      <c r="AK10" s="38">
        <f>AJ10-AG10</f>
        <v>4</v>
      </c>
      <c r="AL10" s="36"/>
      <c r="AM10" s="27">
        <f t="shared" ref="AM10:AM24" si="6">SUM(D10:AJ10)</f>
        <v>226.59999999999994</v>
      </c>
    </row>
    <row r="11" spans="1:39" s="30" customFormat="1" ht="27" customHeight="1" x14ac:dyDescent="0.25">
      <c r="A11" s="85">
        <v>1</v>
      </c>
      <c r="B11" s="161">
        <f>SMALL(Jan.!F10:F21,1)</f>
        <v>-5</v>
      </c>
      <c r="C11" s="162"/>
      <c r="D11" s="50"/>
      <c r="E11" s="56"/>
      <c r="F11" s="45"/>
      <c r="G11" s="51"/>
      <c r="H11" s="56"/>
      <c r="I11" s="45"/>
      <c r="J11" s="51"/>
      <c r="K11" s="56"/>
      <c r="L11" s="45"/>
      <c r="M11" s="51"/>
      <c r="N11" s="56"/>
      <c r="O11" s="45"/>
      <c r="P11" s="52"/>
      <c r="Q11" s="56"/>
      <c r="R11" s="45"/>
      <c r="S11" s="51"/>
      <c r="T11" s="56"/>
      <c r="U11" s="45"/>
      <c r="V11" s="51"/>
      <c r="W11" s="56"/>
      <c r="X11" s="45"/>
      <c r="Y11" s="51"/>
      <c r="Z11" s="56"/>
      <c r="AA11" s="45"/>
      <c r="AB11" s="51"/>
      <c r="AC11" s="56"/>
      <c r="AD11" s="45"/>
      <c r="AE11" s="51"/>
      <c r="AF11" s="56"/>
      <c r="AG11" s="45"/>
      <c r="AH11" s="51"/>
      <c r="AI11" s="56"/>
      <c r="AJ11" s="45"/>
      <c r="AK11" s="38"/>
      <c r="AL11" s="36"/>
      <c r="AM11" s="27"/>
    </row>
    <row r="12" spans="1:39" s="30" customFormat="1" ht="27" customHeight="1" x14ac:dyDescent="0.25">
      <c r="A12" s="85">
        <v>2</v>
      </c>
      <c r="B12" s="159">
        <f>SMALL(Jan.!F10:F21,2)</f>
        <v>-2</v>
      </c>
      <c r="C12" s="160"/>
      <c r="D12" s="50"/>
      <c r="E12" s="56"/>
      <c r="F12" s="45"/>
      <c r="G12" s="51"/>
      <c r="H12" s="56"/>
      <c r="I12" s="45"/>
      <c r="J12" s="51"/>
      <c r="K12" s="56"/>
      <c r="L12" s="45"/>
      <c r="M12" s="51"/>
      <c r="N12" s="56"/>
      <c r="O12" s="45"/>
      <c r="P12" s="52"/>
      <c r="Q12" s="56"/>
      <c r="R12" s="45"/>
      <c r="S12" s="51"/>
      <c r="T12" s="56"/>
      <c r="U12" s="45"/>
      <c r="V12" s="51"/>
      <c r="W12" s="56"/>
      <c r="X12" s="45"/>
      <c r="Y12" s="51"/>
      <c r="Z12" s="56"/>
      <c r="AA12" s="45"/>
      <c r="AB12" s="51"/>
      <c r="AC12" s="56"/>
      <c r="AD12" s="45"/>
      <c r="AE12" s="51"/>
      <c r="AF12" s="56"/>
      <c r="AG12" s="45"/>
      <c r="AH12" s="51"/>
      <c r="AI12" s="56"/>
      <c r="AJ12" s="45"/>
      <c r="AK12" s="38"/>
      <c r="AL12" s="36"/>
      <c r="AM12" s="27"/>
    </row>
    <row r="13" spans="1:39" s="30" customFormat="1" ht="27" customHeight="1" x14ac:dyDescent="0.25">
      <c r="A13" s="85">
        <v>3</v>
      </c>
      <c r="B13" s="159"/>
      <c r="C13" s="160"/>
      <c r="D13" s="50"/>
      <c r="E13" s="56"/>
      <c r="F13" s="45"/>
      <c r="G13" s="51"/>
      <c r="H13" s="56"/>
      <c r="I13" s="45"/>
      <c r="J13" s="51"/>
      <c r="K13" s="56"/>
      <c r="L13" s="45"/>
      <c r="M13" s="51"/>
      <c r="N13" s="56"/>
      <c r="O13" s="45"/>
      <c r="P13" s="52"/>
      <c r="Q13" s="56"/>
      <c r="R13" s="45"/>
      <c r="S13" s="51"/>
      <c r="T13" s="56"/>
      <c r="U13" s="45"/>
      <c r="V13" s="51"/>
      <c r="W13" s="56"/>
      <c r="X13" s="45"/>
      <c r="Y13" s="51"/>
      <c r="Z13" s="56"/>
      <c r="AA13" s="45"/>
      <c r="AB13" s="51"/>
      <c r="AC13" s="56"/>
      <c r="AD13" s="45"/>
      <c r="AE13" s="51"/>
      <c r="AF13" s="56"/>
      <c r="AG13" s="45"/>
      <c r="AH13" s="51"/>
      <c r="AI13" s="56"/>
      <c r="AJ13" s="45"/>
      <c r="AK13" s="38"/>
      <c r="AL13" s="36"/>
      <c r="AM13" s="27"/>
    </row>
    <row r="14" spans="1:39" x14ac:dyDescent="0.25">
      <c r="A14" s="26" t="s">
        <v>21</v>
      </c>
      <c r="B14" s="26" t="s">
        <v>5</v>
      </c>
      <c r="C14" s="49" t="s">
        <v>94</v>
      </c>
      <c r="D14" s="50">
        <f>Jan.!$BL11+Jan.!$BL28</f>
        <v>43</v>
      </c>
      <c r="E14" s="56">
        <f t="shared" si="0"/>
        <v>51.6</v>
      </c>
      <c r="F14" s="45">
        <f>Fév.!$R10+Fév.!$R27</f>
        <v>18</v>
      </c>
      <c r="G14" s="51">
        <f t="shared" si="1"/>
        <v>-25</v>
      </c>
      <c r="H14" s="56">
        <f t="shared" ref="H14:H25" si="7">F14*(1+$B$27)</f>
        <v>21.599999999999998</v>
      </c>
      <c r="I14" s="45">
        <f>Mar.!$R10+Mar.!$R27</f>
        <v>28</v>
      </c>
      <c r="J14" s="51">
        <f t="shared" si="2"/>
        <v>10</v>
      </c>
      <c r="K14" s="56">
        <f t="shared" ref="K14:K25" si="8">I14*(1+$B$27)</f>
        <v>33.6</v>
      </c>
      <c r="L14" s="45">
        <f>Avr.!$R10+Avr.!$R27</f>
        <v>28</v>
      </c>
      <c r="M14" s="51">
        <f t="shared" si="3"/>
        <v>0</v>
      </c>
      <c r="N14" s="56">
        <f t="shared" ref="N14:N25" si="9">L14*(1+$B$27)</f>
        <v>33.6</v>
      </c>
      <c r="O14" s="45">
        <f>Mai!$R10+Mai!$R27</f>
        <v>12</v>
      </c>
      <c r="P14" s="52">
        <f t="shared" ref="P14:P23" si="10">O14-L14</f>
        <v>-16</v>
      </c>
      <c r="Q14" s="56">
        <f t="shared" ref="Q14:Q25" si="11">O14*(1+$B$27)</f>
        <v>14.399999999999999</v>
      </c>
      <c r="R14" s="45">
        <f>Juin!$R10+Juin!$R27</f>
        <v>12</v>
      </c>
      <c r="S14" s="51">
        <f t="shared" ref="S14:S23" si="12">R14-O14</f>
        <v>0</v>
      </c>
      <c r="T14" s="56">
        <f t="shared" ref="T14:T25" si="13">R14*(1+$B$27)</f>
        <v>14.399999999999999</v>
      </c>
      <c r="U14" s="45">
        <f>Juil.!$R10+Juil.!$R27</f>
        <v>12</v>
      </c>
      <c r="V14" s="51">
        <f t="shared" si="4"/>
        <v>0</v>
      </c>
      <c r="W14" s="56">
        <f t="shared" ref="W14:W25" si="14">U14*(1+$B$27)</f>
        <v>14.399999999999999</v>
      </c>
      <c r="X14" s="45">
        <f>Août!$R10+Août!$R27</f>
        <v>12</v>
      </c>
      <c r="Y14" s="51">
        <f t="shared" si="5"/>
        <v>0</v>
      </c>
      <c r="Z14" s="56">
        <f t="shared" ref="Z14:Z24" si="15">X14*(1+$B$27)</f>
        <v>14.399999999999999</v>
      </c>
      <c r="AA14" s="45">
        <f>Sep.!$R10+Sep.!$R27</f>
        <v>12</v>
      </c>
      <c r="AB14" s="51">
        <f t="shared" ref="AB14:AB23" si="16">AA14-X14</f>
        <v>0</v>
      </c>
      <c r="AC14" s="56">
        <f t="shared" ref="AC14:AC24" si="17">AA14*(1+$B$27)</f>
        <v>14.399999999999999</v>
      </c>
      <c r="AD14" s="45">
        <f>Oct.!$R10+Oct.!$R27</f>
        <v>12</v>
      </c>
      <c r="AE14" s="51">
        <f t="shared" ref="AE14:AE23" si="18">AD14-AA14</f>
        <v>0</v>
      </c>
      <c r="AF14" s="56">
        <f t="shared" ref="AF14:AF24" si="19">AD14*(1+$B$27)</f>
        <v>14.399999999999999</v>
      </c>
      <c r="AG14" s="45">
        <f>Nov.!$R10+Nov.!$R27</f>
        <v>12</v>
      </c>
      <c r="AH14" s="51">
        <f t="shared" ref="AH14:AH23" si="20">AG14-AD14</f>
        <v>0</v>
      </c>
      <c r="AI14" s="56">
        <f t="shared" ref="AI14:AI24" si="21">AG14*(1+$B$27)</f>
        <v>14.399999999999999</v>
      </c>
      <c r="AJ14" s="45">
        <f>Déc.!$R10+Déc.!$R27</f>
        <v>12</v>
      </c>
      <c r="AK14" s="38">
        <f t="shared" ref="AK14:AK23" si="22">AJ14-AG14</f>
        <v>0</v>
      </c>
      <c r="AL14" s="36"/>
      <c r="AM14" s="27">
        <f t="shared" si="6"/>
        <v>423.19999999999982</v>
      </c>
    </row>
    <row r="15" spans="1:39" x14ac:dyDescent="0.25">
      <c r="A15" s="26" t="s">
        <v>22</v>
      </c>
      <c r="B15" s="26" t="s">
        <v>6</v>
      </c>
      <c r="C15" s="49" t="s">
        <v>95</v>
      </c>
      <c r="D15" s="50">
        <f>Jan.!$BL12+Jan.!$BL29</f>
        <v>26</v>
      </c>
      <c r="E15" s="56">
        <f t="shared" si="0"/>
        <v>31.2</v>
      </c>
      <c r="F15" s="45">
        <f>Fév.!$R11+Fév.!$R28</f>
        <v>8</v>
      </c>
      <c r="G15" s="51">
        <f t="shared" si="1"/>
        <v>-18</v>
      </c>
      <c r="H15" s="56">
        <f t="shared" si="7"/>
        <v>9.6</v>
      </c>
      <c r="I15" s="45">
        <f>Mar.!$R11+Mar.!$R28</f>
        <v>8</v>
      </c>
      <c r="J15" s="51">
        <f t="shared" si="2"/>
        <v>0</v>
      </c>
      <c r="K15" s="56">
        <f t="shared" si="8"/>
        <v>9.6</v>
      </c>
      <c r="L15" s="45">
        <f>Avr.!$R11+Avr.!$R28</f>
        <v>8</v>
      </c>
      <c r="M15" s="51">
        <f t="shared" si="3"/>
        <v>0</v>
      </c>
      <c r="N15" s="56">
        <f t="shared" si="9"/>
        <v>9.6</v>
      </c>
      <c r="O15" s="45">
        <f>Mai!$R11+Mai!$R28</f>
        <v>8</v>
      </c>
      <c r="P15" s="52">
        <f t="shared" si="10"/>
        <v>0</v>
      </c>
      <c r="Q15" s="56">
        <f t="shared" si="11"/>
        <v>9.6</v>
      </c>
      <c r="R15" s="45">
        <f>Juin!$R11+Juin!$R28</f>
        <v>8</v>
      </c>
      <c r="S15" s="51">
        <f t="shared" si="12"/>
        <v>0</v>
      </c>
      <c r="T15" s="56">
        <f t="shared" si="13"/>
        <v>9.6</v>
      </c>
      <c r="U15" s="45">
        <f>Juil.!$R11+Juil.!$R28</f>
        <v>8</v>
      </c>
      <c r="V15" s="51">
        <f t="shared" si="4"/>
        <v>0</v>
      </c>
      <c r="W15" s="56">
        <f t="shared" si="14"/>
        <v>9.6</v>
      </c>
      <c r="X15" s="45">
        <f>Août!$R11+Août!$R28</f>
        <v>8</v>
      </c>
      <c r="Y15" s="51">
        <f t="shared" si="5"/>
        <v>0</v>
      </c>
      <c r="Z15" s="56">
        <f t="shared" si="15"/>
        <v>9.6</v>
      </c>
      <c r="AA15" s="45">
        <f>Sep.!$R11+Sep.!$R28</f>
        <v>8</v>
      </c>
      <c r="AB15" s="51">
        <f t="shared" si="16"/>
        <v>0</v>
      </c>
      <c r="AC15" s="56">
        <f t="shared" si="17"/>
        <v>9.6</v>
      </c>
      <c r="AD15" s="45">
        <f>Oct.!$R11+Oct.!$R28</f>
        <v>8</v>
      </c>
      <c r="AE15" s="51">
        <f t="shared" si="18"/>
        <v>0</v>
      </c>
      <c r="AF15" s="56">
        <f t="shared" si="19"/>
        <v>9.6</v>
      </c>
      <c r="AG15" s="45">
        <f>Nov.!$R11+Nov.!$R28</f>
        <v>8</v>
      </c>
      <c r="AH15" s="51">
        <f t="shared" si="20"/>
        <v>0</v>
      </c>
      <c r="AI15" s="56">
        <f t="shared" si="21"/>
        <v>9.6</v>
      </c>
      <c r="AJ15" s="45">
        <f>Déc.!$R11+Déc.!$R28</f>
        <v>8</v>
      </c>
      <c r="AK15" s="38">
        <f t="shared" si="22"/>
        <v>0</v>
      </c>
      <c r="AL15" s="36"/>
      <c r="AM15" s="27">
        <f t="shared" si="6"/>
        <v>223.19999999999996</v>
      </c>
    </row>
    <row r="16" spans="1:39" x14ac:dyDescent="0.25">
      <c r="A16" s="26" t="s">
        <v>8</v>
      </c>
      <c r="B16" s="26" t="s">
        <v>7</v>
      </c>
      <c r="C16" s="49" t="s">
        <v>96</v>
      </c>
      <c r="D16" s="50">
        <f>Jan.!$BL13+Jan.!$BL30</f>
        <v>31</v>
      </c>
      <c r="E16" s="56">
        <f t="shared" si="0"/>
        <v>37.199999999999996</v>
      </c>
      <c r="F16" s="45">
        <f>Fév.!$R12+Fév.!$R29</f>
        <v>8</v>
      </c>
      <c r="G16" s="51">
        <f t="shared" si="1"/>
        <v>-23</v>
      </c>
      <c r="H16" s="56">
        <f t="shared" si="7"/>
        <v>9.6</v>
      </c>
      <c r="I16" s="45">
        <f>Mar.!$R12+Mar.!$R29</f>
        <v>8</v>
      </c>
      <c r="J16" s="51">
        <f t="shared" si="2"/>
        <v>0</v>
      </c>
      <c r="K16" s="56">
        <f t="shared" si="8"/>
        <v>9.6</v>
      </c>
      <c r="L16" s="45">
        <f>Avr.!$R12+Avr.!$R29</f>
        <v>8</v>
      </c>
      <c r="M16" s="51">
        <f t="shared" si="3"/>
        <v>0</v>
      </c>
      <c r="N16" s="56">
        <f t="shared" si="9"/>
        <v>9.6</v>
      </c>
      <c r="O16" s="45">
        <f>Mai!$R12+Mai!$R29</f>
        <v>8</v>
      </c>
      <c r="P16" s="52">
        <f t="shared" si="10"/>
        <v>0</v>
      </c>
      <c r="Q16" s="56">
        <f t="shared" si="11"/>
        <v>9.6</v>
      </c>
      <c r="R16" s="45">
        <f>Juin!$R12+Juin!$R29</f>
        <v>8</v>
      </c>
      <c r="S16" s="51">
        <f t="shared" si="12"/>
        <v>0</v>
      </c>
      <c r="T16" s="56">
        <f t="shared" si="13"/>
        <v>9.6</v>
      </c>
      <c r="U16" s="45">
        <f>Juil.!$R12+Juil.!$R29</f>
        <v>8</v>
      </c>
      <c r="V16" s="51">
        <f t="shared" si="4"/>
        <v>0</v>
      </c>
      <c r="W16" s="56">
        <f t="shared" si="14"/>
        <v>9.6</v>
      </c>
      <c r="X16" s="45">
        <f>Août!$R12+Août!$R29</f>
        <v>8</v>
      </c>
      <c r="Y16" s="51">
        <f t="shared" si="5"/>
        <v>0</v>
      </c>
      <c r="Z16" s="56">
        <f t="shared" si="15"/>
        <v>9.6</v>
      </c>
      <c r="AA16" s="45">
        <f>Sep.!$R12+Sep.!$R29</f>
        <v>8</v>
      </c>
      <c r="AB16" s="51">
        <f t="shared" si="16"/>
        <v>0</v>
      </c>
      <c r="AC16" s="56">
        <f t="shared" si="17"/>
        <v>9.6</v>
      </c>
      <c r="AD16" s="45">
        <f>Oct.!$R12+Oct.!$R29</f>
        <v>8</v>
      </c>
      <c r="AE16" s="51">
        <f t="shared" si="18"/>
        <v>0</v>
      </c>
      <c r="AF16" s="56">
        <f t="shared" si="19"/>
        <v>9.6</v>
      </c>
      <c r="AG16" s="45">
        <f>Nov.!$R12+Nov.!$R29</f>
        <v>8</v>
      </c>
      <c r="AH16" s="51">
        <f t="shared" si="20"/>
        <v>0</v>
      </c>
      <c r="AI16" s="56">
        <f t="shared" si="21"/>
        <v>9.6</v>
      </c>
      <c r="AJ16" s="45">
        <f>Déc.!$R12+Déc.!$R29</f>
        <v>8</v>
      </c>
      <c r="AK16" s="38">
        <f t="shared" si="22"/>
        <v>0</v>
      </c>
      <c r="AL16" s="36"/>
      <c r="AM16" s="27">
        <f t="shared" si="6"/>
        <v>229.19999999999993</v>
      </c>
    </row>
    <row r="17" spans="1:39" x14ac:dyDescent="0.25">
      <c r="A17" s="26" t="s">
        <v>9</v>
      </c>
      <c r="B17" s="26" t="s">
        <v>10</v>
      </c>
      <c r="C17" s="49" t="s">
        <v>96</v>
      </c>
      <c r="D17" s="50">
        <f>Jan.!$BL14+Jan.!$BL31</f>
        <v>29</v>
      </c>
      <c r="E17" s="56">
        <f t="shared" si="0"/>
        <v>34.799999999999997</v>
      </c>
      <c r="F17" s="45">
        <f>Fév.!$R13+Fév.!$R30</f>
        <v>7</v>
      </c>
      <c r="G17" s="51">
        <f t="shared" si="1"/>
        <v>-22</v>
      </c>
      <c r="H17" s="56">
        <f t="shared" si="7"/>
        <v>8.4</v>
      </c>
      <c r="I17" s="45">
        <f>Mar.!$R13+Mar.!$R30</f>
        <v>7</v>
      </c>
      <c r="J17" s="51">
        <f t="shared" si="2"/>
        <v>0</v>
      </c>
      <c r="K17" s="56">
        <f t="shared" si="8"/>
        <v>8.4</v>
      </c>
      <c r="L17" s="45">
        <f>Avr.!$R13+Avr.!$R30</f>
        <v>7</v>
      </c>
      <c r="M17" s="51">
        <f t="shared" si="3"/>
        <v>0</v>
      </c>
      <c r="N17" s="56">
        <f t="shared" si="9"/>
        <v>8.4</v>
      </c>
      <c r="O17" s="45">
        <f>Mai!$R13+Mai!$R30</f>
        <v>7</v>
      </c>
      <c r="P17" s="52">
        <f t="shared" si="10"/>
        <v>0</v>
      </c>
      <c r="Q17" s="56">
        <f t="shared" si="11"/>
        <v>8.4</v>
      </c>
      <c r="R17" s="45">
        <f>Juin!$R13+Juin!$R30</f>
        <v>7</v>
      </c>
      <c r="S17" s="51">
        <f t="shared" si="12"/>
        <v>0</v>
      </c>
      <c r="T17" s="56">
        <f t="shared" si="13"/>
        <v>8.4</v>
      </c>
      <c r="U17" s="45">
        <f>Juil.!$R13+Juil.!$R30</f>
        <v>7</v>
      </c>
      <c r="V17" s="51">
        <f t="shared" si="4"/>
        <v>0</v>
      </c>
      <c r="W17" s="56">
        <f t="shared" si="14"/>
        <v>8.4</v>
      </c>
      <c r="X17" s="45">
        <f>Août!$R13+Août!$R30</f>
        <v>7</v>
      </c>
      <c r="Y17" s="51">
        <f t="shared" si="5"/>
        <v>0</v>
      </c>
      <c r="Z17" s="56">
        <f t="shared" si="15"/>
        <v>8.4</v>
      </c>
      <c r="AA17" s="45">
        <f>Sep.!$R13+Sep.!$R30</f>
        <v>7</v>
      </c>
      <c r="AB17" s="51">
        <f t="shared" si="16"/>
        <v>0</v>
      </c>
      <c r="AC17" s="56">
        <f t="shared" si="17"/>
        <v>8.4</v>
      </c>
      <c r="AD17" s="45">
        <f>Oct.!$R13+Oct.!$R30</f>
        <v>7</v>
      </c>
      <c r="AE17" s="51">
        <f t="shared" si="18"/>
        <v>0</v>
      </c>
      <c r="AF17" s="56">
        <f t="shared" si="19"/>
        <v>8.4</v>
      </c>
      <c r="AG17" s="45">
        <f>Nov.!$R13+Nov.!$R30</f>
        <v>7</v>
      </c>
      <c r="AH17" s="51">
        <f t="shared" si="20"/>
        <v>0</v>
      </c>
      <c r="AI17" s="56">
        <f t="shared" si="21"/>
        <v>8.4</v>
      </c>
      <c r="AJ17" s="45">
        <f>Déc.!$R13+Déc.!$R30</f>
        <v>7</v>
      </c>
      <c r="AK17" s="38">
        <f t="shared" si="22"/>
        <v>0</v>
      </c>
      <c r="AL17" s="36"/>
      <c r="AM17" s="27">
        <f t="shared" si="6"/>
        <v>202.80000000000004</v>
      </c>
    </row>
    <row r="18" spans="1:39" x14ac:dyDescent="0.25">
      <c r="A18" s="26" t="s">
        <v>11</v>
      </c>
      <c r="B18" s="26" t="s">
        <v>12</v>
      </c>
      <c r="C18" s="49" t="s">
        <v>97</v>
      </c>
      <c r="D18" s="50">
        <f>Jan.!$BL15+Jan.!$BL32</f>
        <v>15</v>
      </c>
      <c r="E18" s="56">
        <f t="shared" si="0"/>
        <v>18</v>
      </c>
      <c r="F18" s="45">
        <f>Fév.!$R14+Fév.!$R31</f>
        <v>5</v>
      </c>
      <c r="G18" s="51">
        <f t="shared" si="1"/>
        <v>-10</v>
      </c>
      <c r="H18" s="56">
        <f t="shared" si="7"/>
        <v>6</v>
      </c>
      <c r="I18" s="45">
        <f>Mar.!$R14+Mar.!$R31</f>
        <v>5</v>
      </c>
      <c r="J18" s="51">
        <f t="shared" si="2"/>
        <v>0</v>
      </c>
      <c r="K18" s="56">
        <f t="shared" si="8"/>
        <v>6</v>
      </c>
      <c r="L18" s="45">
        <f>Avr.!$R14+Avr.!$R31</f>
        <v>5</v>
      </c>
      <c r="M18" s="51">
        <f t="shared" si="3"/>
        <v>0</v>
      </c>
      <c r="N18" s="56">
        <f t="shared" si="9"/>
        <v>6</v>
      </c>
      <c r="O18" s="45">
        <f>Mai!$R14+Mai!$R31</f>
        <v>5</v>
      </c>
      <c r="P18" s="52">
        <f t="shared" si="10"/>
        <v>0</v>
      </c>
      <c r="Q18" s="56">
        <f t="shared" si="11"/>
        <v>6</v>
      </c>
      <c r="R18" s="45">
        <f>Juin!$R14+Juin!$R31</f>
        <v>5</v>
      </c>
      <c r="S18" s="51">
        <f t="shared" si="12"/>
        <v>0</v>
      </c>
      <c r="T18" s="56">
        <f t="shared" si="13"/>
        <v>6</v>
      </c>
      <c r="U18" s="45">
        <f>Juil.!$R14+Juil.!$R31</f>
        <v>5</v>
      </c>
      <c r="V18" s="51">
        <f t="shared" si="4"/>
        <v>0</v>
      </c>
      <c r="W18" s="56">
        <f t="shared" si="14"/>
        <v>6</v>
      </c>
      <c r="X18" s="45">
        <f>Août!$R14+Août!$R31</f>
        <v>5</v>
      </c>
      <c r="Y18" s="51">
        <f t="shared" si="5"/>
        <v>0</v>
      </c>
      <c r="Z18" s="56">
        <f t="shared" si="15"/>
        <v>6</v>
      </c>
      <c r="AA18" s="45">
        <f>Sep.!$R14+Sep.!$R31</f>
        <v>5</v>
      </c>
      <c r="AB18" s="51">
        <f t="shared" si="16"/>
        <v>0</v>
      </c>
      <c r="AC18" s="56">
        <f t="shared" si="17"/>
        <v>6</v>
      </c>
      <c r="AD18" s="45">
        <f>Oct.!$R14+Oct.!$R31</f>
        <v>5</v>
      </c>
      <c r="AE18" s="51">
        <f t="shared" si="18"/>
        <v>0</v>
      </c>
      <c r="AF18" s="56">
        <f t="shared" si="19"/>
        <v>6</v>
      </c>
      <c r="AG18" s="45">
        <f>Nov.!$R14+Nov.!$R31</f>
        <v>5</v>
      </c>
      <c r="AH18" s="51">
        <f t="shared" si="20"/>
        <v>0</v>
      </c>
      <c r="AI18" s="56">
        <f t="shared" si="21"/>
        <v>6</v>
      </c>
      <c r="AJ18" s="45">
        <f>Déc.!$R14+Déc.!$R31</f>
        <v>5</v>
      </c>
      <c r="AK18" s="38">
        <f t="shared" si="22"/>
        <v>0</v>
      </c>
      <c r="AL18" s="36"/>
      <c r="AM18" s="27">
        <f t="shared" si="6"/>
        <v>138</v>
      </c>
    </row>
    <row r="19" spans="1:39" x14ac:dyDescent="0.25">
      <c r="A19" s="26" t="s">
        <v>13</v>
      </c>
      <c r="B19" s="26" t="s">
        <v>14</v>
      </c>
      <c r="C19" s="49" t="s">
        <v>94</v>
      </c>
      <c r="D19" s="50">
        <f>Jan.!$BL16+Jan.!$BL33</f>
        <v>18</v>
      </c>
      <c r="E19" s="56">
        <f t="shared" si="0"/>
        <v>21.599999999999998</v>
      </c>
      <c r="F19" s="45">
        <f>Fév.!$R15+Fév.!$R32</f>
        <v>4</v>
      </c>
      <c r="G19" s="51">
        <f t="shared" si="1"/>
        <v>-14</v>
      </c>
      <c r="H19" s="56">
        <f t="shared" si="7"/>
        <v>4.8</v>
      </c>
      <c r="I19" s="45">
        <f>Mar.!$R15+Mar.!$R32</f>
        <v>4</v>
      </c>
      <c r="J19" s="51">
        <f t="shared" si="2"/>
        <v>0</v>
      </c>
      <c r="K19" s="56">
        <f t="shared" si="8"/>
        <v>4.8</v>
      </c>
      <c r="L19" s="45">
        <f>Avr.!$R15+Avr.!$R32</f>
        <v>4</v>
      </c>
      <c r="M19" s="51">
        <f t="shared" si="3"/>
        <v>0</v>
      </c>
      <c r="N19" s="56">
        <f t="shared" si="9"/>
        <v>4.8</v>
      </c>
      <c r="O19" s="45">
        <f>Mai!$R15+Mai!$R32</f>
        <v>4</v>
      </c>
      <c r="P19" s="52">
        <f t="shared" si="10"/>
        <v>0</v>
      </c>
      <c r="Q19" s="56">
        <f t="shared" si="11"/>
        <v>4.8</v>
      </c>
      <c r="R19" s="45">
        <f>Juin!$R15+Juin!$R32</f>
        <v>4</v>
      </c>
      <c r="S19" s="51">
        <f t="shared" si="12"/>
        <v>0</v>
      </c>
      <c r="T19" s="56">
        <f t="shared" si="13"/>
        <v>4.8</v>
      </c>
      <c r="U19" s="45">
        <f>Juil.!$R15+Juil.!$R32</f>
        <v>4</v>
      </c>
      <c r="V19" s="51">
        <f t="shared" si="4"/>
        <v>0</v>
      </c>
      <c r="W19" s="56">
        <f t="shared" si="14"/>
        <v>4.8</v>
      </c>
      <c r="X19" s="45">
        <f>Août!$R15+Août!$R32</f>
        <v>4</v>
      </c>
      <c r="Y19" s="51">
        <f t="shared" si="5"/>
        <v>0</v>
      </c>
      <c r="Z19" s="56">
        <f t="shared" si="15"/>
        <v>4.8</v>
      </c>
      <c r="AA19" s="45">
        <f>Sep.!$R15+Sep.!$R32</f>
        <v>4</v>
      </c>
      <c r="AB19" s="51">
        <f t="shared" si="16"/>
        <v>0</v>
      </c>
      <c r="AC19" s="56">
        <f t="shared" si="17"/>
        <v>4.8</v>
      </c>
      <c r="AD19" s="45">
        <f>Oct.!$R15+Oct.!$R32</f>
        <v>4</v>
      </c>
      <c r="AE19" s="51">
        <f t="shared" si="18"/>
        <v>0</v>
      </c>
      <c r="AF19" s="56">
        <f t="shared" si="19"/>
        <v>4.8</v>
      </c>
      <c r="AG19" s="45">
        <f>Nov.!$R15+Nov.!$R32</f>
        <v>4</v>
      </c>
      <c r="AH19" s="51">
        <f t="shared" si="20"/>
        <v>0</v>
      </c>
      <c r="AI19" s="56">
        <f t="shared" si="21"/>
        <v>4.8</v>
      </c>
      <c r="AJ19" s="45">
        <f>Déc.!$R15+Déc.!$R32</f>
        <v>4</v>
      </c>
      <c r="AK19" s="38">
        <f t="shared" si="22"/>
        <v>0</v>
      </c>
      <c r="AL19" s="36"/>
      <c r="AM19" s="27">
        <f t="shared" si="6"/>
        <v>117.59999999999997</v>
      </c>
    </row>
    <row r="20" spans="1:39" x14ac:dyDescent="0.25">
      <c r="A20" s="26" t="s">
        <v>15</v>
      </c>
      <c r="B20" s="26" t="s">
        <v>16</v>
      </c>
      <c r="C20" s="49" t="s">
        <v>94</v>
      </c>
      <c r="D20" s="50">
        <f>Jan.!$BL17+Jan.!$BL34</f>
        <v>12</v>
      </c>
      <c r="E20" s="56">
        <f t="shared" si="0"/>
        <v>14.399999999999999</v>
      </c>
      <c r="F20" s="45">
        <f>Fév.!$R16+Fév.!$R33</f>
        <v>4</v>
      </c>
      <c r="G20" s="51">
        <f t="shared" si="1"/>
        <v>-8</v>
      </c>
      <c r="H20" s="56">
        <f t="shared" si="7"/>
        <v>4.8</v>
      </c>
      <c r="I20" s="45">
        <f>Mar.!$R16+Mar.!$R33</f>
        <v>4</v>
      </c>
      <c r="J20" s="51">
        <f t="shared" si="2"/>
        <v>0</v>
      </c>
      <c r="K20" s="56">
        <f t="shared" si="8"/>
        <v>4.8</v>
      </c>
      <c r="L20" s="45">
        <f>Avr.!$R16+Avr.!$R33</f>
        <v>4</v>
      </c>
      <c r="M20" s="51">
        <f t="shared" si="3"/>
        <v>0</v>
      </c>
      <c r="N20" s="56">
        <f t="shared" si="9"/>
        <v>4.8</v>
      </c>
      <c r="O20" s="45">
        <f>Mai!$R16+Mai!$R33</f>
        <v>4</v>
      </c>
      <c r="P20" s="52">
        <f t="shared" si="10"/>
        <v>0</v>
      </c>
      <c r="Q20" s="56">
        <f t="shared" si="11"/>
        <v>4.8</v>
      </c>
      <c r="R20" s="45">
        <f>Juin!$R16+Juin!$R33</f>
        <v>4</v>
      </c>
      <c r="S20" s="51">
        <f t="shared" si="12"/>
        <v>0</v>
      </c>
      <c r="T20" s="56">
        <f t="shared" si="13"/>
        <v>4.8</v>
      </c>
      <c r="U20" s="45">
        <f>Juil.!$R16+Juil.!$R33</f>
        <v>4</v>
      </c>
      <c r="V20" s="51">
        <f t="shared" si="4"/>
        <v>0</v>
      </c>
      <c r="W20" s="56">
        <f t="shared" si="14"/>
        <v>4.8</v>
      </c>
      <c r="X20" s="45">
        <f>Août!$R16+Août!$R33</f>
        <v>4</v>
      </c>
      <c r="Y20" s="51">
        <f t="shared" si="5"/>
        <v>0</v>
      </c>
      <c r="Z20" s="56">
        <f t="shared" si="15"/>
        <v>4.8</v>
      </c>
      <c r="AA20" s="45">
        <f>Sep.!$R16+Sep.!$R33</f>
        <v>4</v>
      </c>
      <c r="AB20" s="51">
        <f t="shared" si="16"/>
        <v>0</v>
      </c>
      <c r="AC20" s="56">
        <f t="shared" si="17"/>
        <v>4.8</v>
      </c>
      <c r="AD20" s="45">
        <f>Oct.!$R16+Oct.!$R33</f>
        <v>4</v>
      </c>
      <c r="AE20" s="51">
        <f t="shared" si="18"/>
        <v>0</v>
      </c>
      <c r="AF20" s="56">
        <f t="shared" si="19"/>
        <v>4.8</v>
      </c>
      <c r="AG20" s="45">
        <f>Nov.!$R16+Nov.!$R33</f>
        <v>4</v>
      </c>
      <c r="AH20" s="51">
        <f t="shared" si="20"/>
        <v>0</v>
      </c>
      <c r="AI20" s="56">
        <f t="shared" si="21"/>
        <v>4.8</v>
      </c>
      <c r="AJ20" s="45">
        <f>Déc.!$R16+Déc.!$R33</f>
        <v>4</v>
      </c>
      <c r="AK20" s="38">
        <f t="shared" si="22"/>
        <v>0</v>
      </c>
      <c r="AL20" s="36"/>
      <c r="AM20" s="27">
        <f t="shared" si="6"/>
        <v>110.39999999999998</v>
      </c>
    </row>
    <row r="21" spans="1:39" x14ac:dyDescent="0.25">
      <c r="A21" s="26" t="s">
        <v>17</v>
      </c>
      <c r="B21" s="26" t="s">
        <v>12</v>
      </c>
      <c r="C21" s="49" t="s">
        <v>95</v>
      </c>
      <c r="D21" s="50">
        <f>Jan.!$BL18+Jan.!$BL35</f>
        <v>12</v>
      </c>
      <c r="E21" s="56">
        <f t="shared" si="0"/>
        <v>14.399999999999999</v>
      </c>
      <c r="F21" s="45">
        <f>Fév.!$R17+Fév.!$R34</f>
        <v>4</v>
      </c>
      <c r="G21" s="51">
        <f t="shared" si="1"/>
        <v>-8</v>
      </c>
      <c r="H21" s="56">
        <f t="shared" si="7"/>
        <v>4.8</v>
      </c>
      <c r="I21" s="45">
        <f>Mar.!$R17+Mar.!$R34</f>
        <v>4</v>
      </c>
      <c r="J21" s="51">
        <f t="shared" si="2"/>
        <v>0</v>
      </c>
      <c r="K21" s="56">
        <f t="shared" si="8"/>
        <v>4.8</v>
      </c>
      <c r="L21" s="45">
        <f>Avr.!$R17+Avr.!$R34</f>
        <v>4</v>
      </c>
      <c r="M21" s="51">
        <f t="shared" si="3"/>
        <v>0</v>
      </c>
      <c r="N21" s="56">
        <f t="shared" si="9"/>
        <v>4.8</v>
      </c>
      <c r="O21" s="45">
        <f>Mai!$R17+Mai!$R34</f>
        <v>4</v>
      </c>
      <c r="P21" s="52">
        <f t="shared" si="10"/>
        <v>0</v>
      </c>
      <c r="Q21" s="56">
        <f t="shared" si="11"/>
        <v>4.8</v>
      </c>
      <c r="R21" s="45">
        <f>Juin!$R17+Juin!$R34</f>
        <v>4</v>
      </c>
      <c r="S21" s="51">
        <f t="shared" si="12"/>
        <v>0</v>
      </c>
      <c r="T21" s="56">
        <f t="shared" si="13"/>
        <v>4.8</v>
      </c>
      <c r="U21" s="45">
        <f>Juil.!$R17+Juil.!$R34</f>
        <v>4</v>
      </c>
      <c r="V21" s="51">
        <f t="shared" si="4"/>
        <v>0</v>
      </c>
      <c r="W21" s="56">
        <f t="shared" si="14"/>
        <v>4.8</v>
      </c>
      <c r="X21" s="45">
        <f>Août!$R17+Août!$R34</f>
        <v>4</v>
      </c>
      <c r="Y21" s="51">
        <f t="shared" si="5"/>
        <v>0</v>
      </c>
      <c r="Z21" s="56">
        <f t="shared" si="15"/>
        <v>4.8</v>
      </c>
      <c r="AA21" s="45">
        <f>Sep.!$R17+Sep.!$R34</f>
        <v>4</v>
      </c>
      <c r="AB21" s="51">
        <f t="shared" si="16"/>
        <v>0</v>
      </c>
      <c r="AC21" s="56">
        <f t="shared" si="17"/>
        <v>4.8</v>
      </c>
      <c r="AD21" s="45">
        <f>Oct.!$R17+Oct.!$R34</f>
        <v>4</v>
      </c>
      <c r="AE21" s="51">
        <f t="shared" si="18"/>
        <v>0</v>
      </c>
      <c r="AF21" s="56">
        <f t="shared" si="19"/>
        <v>4.8</v>
      </c>
      <c r="AG21" s="45">
        <f>Nov.!$R17+Nov.!$R34</f>
        <v>4</v>
      </c>
      <c r="AH21" s="51">
        <f t="shared" si="20"/>
        <v>0</v>
      </c>
      <c r="AI21" s="56">
        <f t="shared" si="21"/>
        <v>4.8</v>
      </c>
      <c r="AJ21" s="45">
        <f>Déc.!$R17+Déc.!$R34</f>
        <v>4</v>
      </c>
      <c r="AK21" s="38">
        <f t="shared" si="22"/>
        <v>0</v>
      </c>
      <c r="AL21" s="36"/>
      <c r="AM21" s="27">
        <f t="shared" si="6"/>
        <v>110.39999999999998</v>
      </c>
    </row>
    <row r="22" spans="1:39" x14ac:dyDescent="0.25">
      <c r="A22" s="26" t="s">
        <v>18</v>
      </c>
      <c r="B22" s="26" t="s">
        <v>19</v>
      </c>
      <c r="C22" s="49" t="s">
        <v>96</v>
      </c>
      <c r="D22" s="50">
        <f>Jan.!$BL19+Jan.!$BL36</f>
        <v>23</v>
      </c>
      <c r="E22" s="56">
        <f t="shared" si="0"/>
        <v>27.599999999999998</v>
      </c>
      <c r="F22" s="45">
        <f>Fév.!$R18+Fév.!$R35</f>
        <v>5</v>
      </c>
      <c r="G22" s="51">
        <f t="shared" si="1"/>
        <v>-18</v>
      </c>
      <c r="H22" s="56">
        <f t="shared" si="7"/>
        <v>6</v>
      </c>
      <c r="I22" s="45">
        <f>Mar.!$R18+Mar.!$R35</f>
        <v>5</v>
      </c>
      <c r="J22" s="51">
        <f t="shared" si="2"/>
        <v>0</v>
      </c>
      <c r="K22" s="56">
        <f t="shared" si="8"/>
        <v>6</v>
      </c>
      <c r="L22" s="45">
        <f>Avr.!$R18+Avr.!$R35</f>
        <v>5</v>
      </c>
      <c r="M22" s="51">
        <f t="shared" si="3"/>
        <v>0</v>
      </c>
      <c r="N22" s="56">
        <f t="shared" si="9"/>
        <v>6</v>
      </c>
      <c r="O22" s="45">
        <f>Mai!$R18+Mai!$R35</f>
        <v>5</v>
      </c>
      <c r="P22" s="52">
        <f t="shared" si="10"/>
        <v>0</v>
      </c>
      <c r="Q22" s="56">
        <f t="shared" si="11"/>
        <v>6</v>
      </c>
      <c r="R22" s="45">
        <f>Juin!$R18+Juin!$R35</f>
        <v>5</v>
      </c>
      <c r="S22" s="51">
        <f t="shared" si="12"/>
        <v>0</v>
      </c>
      <c r="T22" s="56">
        <f t="shared" si="13"/>
        <v>6</v>
      </c>
      <c r="U22" s="45">
        <f>Juil.!$R18+Juil.!$R35</f>
        <v>5</v>
      </c>
      <c r="V22" s="51">
        <f t="shared" si="4"/>
        <v>0</v>
      </c>
      <c r="W22" s="56">
        <f t="shared" si="14"/>
        <v>6</v>
      </c>
      <c r="X22" s="45">
        <f>Août!$R18+Août!$R35</f>
        <v>5</v>
      </c>
      <c r="Y22" s="51">
        <f t="shared" si="5"/>
        <v>0</v>
      </c>
      <c r="Z22" s="56">
        <f t="shared" si="15"/>
        <v>6</v>
      </c>
      <c r="AA22" s="45">
        <f>Sep.!$R18+Sep.!$R35</f>
        <v>5</v>
      </c>
      <c r="AB22" s="51">
        <f t="shared" si="16"/>
        <v>0</v>
      </c>
      <c r="AC22" s="56">
        <f t="shared" si="17"/>
        <v>6</v>
      </c>
      <c r="AD22" s="45">
        <f>Oct.!$R18+Oct.!$R35</f>
        <v>5</v>
      </c>
      <c r="AE22" s="51">
        <f t="shared" si="18"/>
        <v>0</v>
      </c>
      <c r="AF22" s="56">
        <f t="shared" si="19"/>
        <v>6</v>
      </c>
      <c r="AG22" s="45">
        <f>Nov.!$R18+Nov.!$R35</f>
        <v>5</v>
      </c>
      <c r="AH22" s="51">
        <f t="shared" si="20"/>
        <v>0</v>
      </c>
      <c r="AI22" s="56">
        <f t="shared" si="21"/>
        <v>6</v>
      </c>
      <c r="AJ22" s="45">
        <f>Déc.!$R18+Déc.!$R35</f>
        <v>5</v>
      </c>
      <c r="AK22" s="38">
        <f t="shared" si="22"/>
        <v>0</v>
      </c>
      <c r="AL22" s="36"/>
      <c r="AM22" s="27">
        <f t="shared" si="6"/>
        <v>147.6</v>
      </c>
    </row>
    <row r="23" spans="1:39" x14ac:dyDescent="0.25">
      <c r="A23" s="26" t="s">
        <v>23</v>
      </c>
      <c r="B23" s="26" t="s">
        <v>24</v>
      </c>
      <c r="C23" s="49" t="s">
        <v>96</v>
      </c>
      <c r="D23" s="50">
        <f>Jan.!$BL20+Jan.!$BL37</f>
        <v>18</v>
      </c>
      <c r="E23" s="56">
        <f t="shared" si="0"/>
        <v>21.599999999999998</v>
      </c>
      <c r="F23" s="45">
        <f>Fév.!$R19+Fév.!$R36</f>
        <v>6</v>
      </c>
      <c r="G23" s="51">
        <f t="shared" si="1"/>
        <v>-12</v>
      </c>
      <c r="H23" s="56">
        <f t="shared" si="7"/>
        <v>7.1999999999999993</v>
      </c>
      <c r="I23" s="45">
        <f>Mar.!$R19+Mar.!$R36</f>
        <v>6</v>
      </c>
      <c r="J23" s="51">
        <f t="shared" si="2"/>
        <v>0</v>
      </c>
      <c r="K23" s="56">
        <f t="shared" si="8"/>
        <v>7.1999999999999993</v>
      </c>
      <c r="L23" s="45">
        <f>Avr.!$R19+Avr.!$R36</f>
        <v>6</v>
      </c>
      <c r="M23" s="51">
        <f t="shared" si="3"/>
        <v>0</v>
      </c>
      <c r="N23" s="56">
        <f t="shared" si="9"/>
        <v>7.1999999999999993</v>
      </c>
      <c r="O23" s="45">
        <f>Mai!$R19+Mai!$R36</f>
        <v>6</v>
      </c>
      <c r="P23" s="52">
        <f t="shared" si="10"/>
        <v>0</v>
      </c>
      <c r="Q23" s="56">
        <f t="shared" si="11"/>
        <v>7.1999999999999993</v>
      </c>
      <c r="R23" s="45">
        <f>Juin!$R19+Juin!$R36</f>
        <v>6</v>
      </c>
      <c r="S23" s="51">
        <f t="shared" si="12"/>
        <v>0</v>
      </c>
      <c r="T23" s="56">
        <f t="shared" si="13"/>
        <v>7.1999999999999993</v>
      </c>
      <c r="U23" s="45">
        <f>Juil.!$R19+Juil.!$R36</f>
        <v>6</v>
      </c>
      <c r="V23" s="51">
        <f t="shared" si="4"/>
        <v>0</v>
      </c>
      <c r="W23" s="56">
        <f t="shared" si="14"/>
        <v>7.1999999999999993</v>
      </c>
      <c r="X23" s="45">
        <f>Août!$R19+Août!$R36</f>
        <v>6</v>
      </c>
      <c r="Y23" s="51">
        <f t="shared" si="5"/>
        <v>0</v>
      </c>
      <c r="Z23" s="56">
        <f t="shared" si="15"/>
        <v>7.1999999999999993</v>
      </c>
      <c r="AA23" s="45">
        <f>Sep.!$R19+Sep.!$R36</f>
        <v>6</v>
      </c>
      <c r="AB23" s="51">
        <f t="shared" si="16"/>
        <v>0</v>
      </c>
      <c r="AC23" s="56">
        <f t="shared" si="17"/>
        <v>7.1999999999999993</v>
      </c>
      <c r="AD23" s="45">
        <f>Oct.!$R19+Oct.!$R36</f>
        <v>6</v>
      </c>
      <c r="AE23" s="51">
        <f t="shared" si="18"/>
        <v>0</v>
      </c>
      <c r="AF23" s="56">
        <f t="shared" si="19"/>
        <v>7.1999999999999993</v>
      </c>
      <c r="AG23" s="45">
        <f>Nov.!$R19+Nov.!$R36</f>
        <v>6</v>
      </c>
      <c r="AH23" s="51">
        <f t="shared" si="20"/>
        <v>0</v>
      </c>
      <c r="AI23" s="56">
        <f t="shared" si="21"/>
        <v>7.1999999999999993</v>
      </c>
      <c r="AJ23" s="45">
        <f>Déc.!$R19+Déc.!$R36</f>
        <v>10</v>
      </c>
      <c r="AK23" s="38">
        <f t="shared" si="22"/>
        <v>4</v>
      </c>
      <c r="AL23" s="36"/>
      <c r="AM23" s="27">
        <f t="shared" si="6"/>
        <v>169.6</v>
      </c>
    </row>
    <row r="24" spans="1:39" s="30" customFormat="1" x14ac:dyDescent="0.25">
      <c r="A24" s="26" t="s">
        <v>98</v>
      </c>
      <c r="B24" s="26" t="s">
        <v>99</v>
      </c>
      <c r="C24" s="49" t="s">
        <v>100</v>
      </c>
      <c r="D24" s="50">
        <f>Jan.!$BL21+Jan.!$BL38</f>
        <v>3</v>
      </c>
      <c r="E24" s="56">
        <f t="shared" si="0"/>
        <v>3.5999999999999996</v>
      </c>
      <c r="F24" s="45">
        <f>Fév.!$R20+Fév.!$R37</f>
        <v>6</v>
      </c>
      <c r="G24" s="51">
        <f t="shared" si="1"/>
        <v>3</v>
      </c>
      <c r="H24" s="56">
        <f t="shared" si="7"/>
        <v>7.1999999999999993</v>
      </c>
      <c r="I24" s="45">
        <f>Mar.!$R20+Mar.!$R37</f>
        <v>6</v>
      </c>
      <c r="J24" s="51">
        <f t="shared" si="2"/>
        <v>0</v>
      </c>
      <c r="K24" s="56">
        <f t="shared" si="8"/>
        <v>7.1999999999999993</v>
      </c>
      <c r="L24" s="45">
        <f>Avr.!$R20+Avr.!$R37</f>
        <v>6</v>
      </c>
      <c r="M24" s="51">
        <f t="shared" si="3"/>
        <v>0</v>
      </c>
      <c r="N24" s="56">
        <f t="shared" si="9"/>
        <v>7.1999999999999993</v>
      </c>
      <c r="O24" s="45">
        <f>Mai!$R20+Mai!$R37</f>
        <v>0</v>
      </c>
      <c r="P24" s="52">
        <f t="shared" ref="P24:P25" si="23">O24-L24</f>
        <v>-6</v>
      </c>
      <c r="Q24" s="56">
        <f t="shared" si="11"/>
        <v>0</v>
      </c>
      <c r="R24" s="45">
        <f>Juin!$R20+Juin!$R37</f>
        <v>2</v>
      </c>
      <c r="S24" s="51">
        <f t="shared" ref="S24:S25" si="24">R24-O24</f>
        <v>2</v>
      </c>
      <c r="T24" s="56">
        <f t="shared" si="13"/>
        <v>2.4</v>
      </c>
      <c r="U24" s="45">
        <f>Juil.!$R20+Juil.!$R37</f>
        <v>4</v>
      </c>
      <c r="V24" s="51">
        <f t="shared" si="4"/>
        <v>2</v>
      </c>
      <c r="W24" s="56">
        <f t="shared" si="14"/>
        <v>4.8</v>
      </c>
      <c r="X24" s="45">
        <f>Août!$R20+Août!$R37</f>
        <v>5</v>
      </c>
      <c r="Y24" s="51">
        <f t="shared" si="5"/>
        <v>1</v>
      </c>
      <c r="Z24" s="56">
        <f t="shared" si="15"/>
        <v>6</v>
      </c>
      <c r="AA24" s="45">
        <f>Sep.!$R20+Sep.!$R37</f>
        <v>2</v>
      </c>
      <c r="AB24" s="51">
        <f t="shared" ref="AB24" si="25">AA24-X24</f>
        <v>-3</v>
      </c>
      <c r="AC24" s="56">
        <f t="shared" si="17"/>
        <v>2.4</v>
      </c>
      <c r="AD24" s="45">
        <f>Oct.!$R20+Oct.!$R37</f>
        <v>4</v>
      </c>
      <c r="AE24" s="51">
        <f t="shared" ref="AE24" si="26">AD24-AA24</f>
        <v>2</v>
      </c>
      <c r="AF24" s="56">
        <f t="shared" si="19"/>
        <v>4.8</v>
      </c>
      <c r="AG24" s="45">
        <f>Nov.!$R20+Nov.!$R37</f>
        <v>4</v>
      </c>
      <c r="AH24" s="51">
        <f t="shared" ref="AH24" si="27">AG24-AD24</f>
        <v>0</v>
      </c>
      <c r="AI24" s="56">
        <f t="shared" si="21"/>
        <v>4.8</v>
      </c>
      <c r="AJ24" s="45">
        <f>Déc.!$R20+Déc.!$R37</f>
        <v>12</v>
      </c>
      <c r="AK24" s="38">
        <f t="shared" ref="AK24:AK25" si="28">AJ24-AG24</f>
        <v>8</v>
      </c>
      <c r="AL24" s="36"/>
      <c r="AM24" s="27">
        <f t="shared" si="6"/>
        <v>105.4</v>
      </c>
    </row>
    <row r="25" spans="1:39" s="30" customFormat="1" x14ac:dyDescent="0.25">
      <c r="A25" s="164" t="s">
        <v>117</v>
      </c>
      <c r="B25" s="165"/>
      <c r="C25" s="165"/>
      <c r="D25" s="64">
        <f>AVERAGE(D10:D24)</f>
        <v>20.833333333333332</v>
      </c>
      <c r="E25" s="56">
        <f t="shared" si="0"/>
        <v>24.999999999999996</v>
      </c>
      <c r="F25" s="64">
        <f>AVERAGE(F10:F24)</f>
        <v>6.916666666666667</v>
      </c>
      <c r="G25" s="51">
        <f t="shared" si="1"/>
        <v>-13.916666666666664</v>
      </c>
      <c r="H25" s="56">
        <f t="shared" si="7"/>
        <v>8.3000000000000007</v>
      </c>
      <c r="I25" s="64">
        <f>AVERAGE(I10:I24)</f>
        <v>8</v>
      </c>
      <c r="J25" s="51">
        <f t="shared" si="2"/>
        <v>1.083333333333333</v>
      </c>
      <c r="K25" s="56">
        <f t="shared" si="8"/>
        <v>9.6</v>
      </c>
      <c r="L25" s="64">
        <f>AVERAGE(L10:L24)</f>
        <v>7.75</v>
      </c>
      <c r="M25" s="51">
        <f t="shared" si="3"/>
        <v>-0.25</v>
      </c>
      <c r="N25" s="56">
        <f t="shared" si="9"/>
        <v>9.2999999999999989</v>
      </c>
      <c r="O25" s="64">
        <f>AVERAGE(O10:O24)</f>
        <v>5.916666666666667</v>
      </c>
      <c r="P25" s="52">
        <f t="shared" si="23"/>
        <v>-1.833333333333333</v>
      </c>
      <c r="Q25" s="56">
        <f t="shared" si="11"/>
        <v>7.1000000000000005</v>
      </c>
      <c r="R25" s="64">
        <f>AVERAGE(R10:R24)</f>
        <v>6.083333333333333</v>
      </c>
      <c r="S25" s="51">
        <f t="shared" si="24"/>
        <v>0.16666666666666607</v>
      </c>
      <c r="T25" s="56">
        <f t="shared" si="13"/>
        <v>7.2999999999999989</v>
      </c>
      <c r="U25" s="64">
        <f>AVERAGE(U10:U24)</f>
        <v>6.25</v>
      </c>
      <c r="V25" s="51">
        <f t="shared" si="4"/>
        <v>0.16666666666666696</v>
      </c>
      <c r="W25" s="56">
        <f t="shared" si="14"/>
        <v>7.5</v>
      </c>
      <c r="X25" s="64">
        <f>AVERAGE(X10:X24)</f>
        <v>6.333333333333333</v>
      </c>
      <c r="Y25" s="51">
        <f t="shared" ref="Y25" si="29">X25-U25</f>
        <v>8.3333333333333037E-2</v>
      </c>
      <c r="Z25" s="56">
        <f t="shared" ref="Z25" si="30">X25*(1+$B$27)</f>
        <v>7.6</v>
      </c>
      <c r="AA25" s="64">
        <f>AVERAGE(AA10:AA24)</f>
        <v>6.083333333333333</v>
      </c>
      <c r="AB25" s="51">
        <f t="shared" ref="AB25" si="31">AA25-X25</f>
        <v>-0.25</v>
      </c>
      <c r="AC25" s="56">
        <f t="shared" ref="AC25" si="32">AA25*(1+$B$27)</f>
        <v>7.2999999999999989</v>
      </c>
      <c r="AD25" s="64">
        <f>AVERAGE(AD10:AD24)</f>
        <v>6.25</v>
      </c>
      <c r="AE25" s="51">
        <f t="shared" ref="AE25" si="33">AD25-AA25</f>
        <v>0.16666666666666696</v>
      </c>
      <c r="AF25" s="56">
        <f t="shared" ref="AF25" si="34">AD25*(1+$B$27)</f>
        <v>7.5</v>
      </c>
      <c r="AG25" s="64">
        <f>AVERAGE(AG10:AG24)</f>
        <v>6.25</v>
      </c>
      <c r="AH25" s="51">
        <f t="shared" ref="AH25" si="35">AG25-AD25</f>
        <v>0</v>
      </c>
      <c r="AI25" s="56">
        <f t="shared" ref="AI25" si="36">AG25*(1+$B$27)</f>
        <v>7.5</v>
      </c>
      <c r="AJ25" s="65">
        <f>AVERAGE(AJ10:AJ24)</f>
        <v>7.583333333333333</v>
      </c>
      <c r="AK25" s="38">
        <f t="shared" si="28"/>
        <v>1.333333333333333</v>
      </c>
      <c r="AL25" s="36"/>
      <c r="AM25" s="27"/>
    </row>
    <row r="26" spans="1:39" ht="31.5" customHeight="1" x14ac:dyDescent="0.25">
      <c r="A26" s="63" t="s">
        <v>104</v>
      </c>
      <c r="B26" s="53">
        <v>4</v>
      </c>
      <c r="C26" s="61" t="s">
        <v>68</v>
      </c>
      <c r="D26" s="163">
        <f>SUM(Jan.!D72:BD72)</f>
        <v>5</v>
      </c>
      <c r="E26" s="139"/>
      <c r="F26" s="138">
        <f>SUM(Fév.!D71:Q71)</f>
        <v>1</v>
      </c>
      <c r="G26" s="138"/>
      <c r="H26" s="139"/>
      <c r="I26" s="138">
        <f>SUM(Mar.!D71:Q71)</f>
        <v>1</v>
      </c>
      <c r="J26" s="138"/>
      <c r="K26" s="139"/>
      <c r="L26" s="138">
        <f>SUM(Avr.!D71:Q71)</f>
        <v>1</v>
      </c>
      <c r="M26" s="138"/>
      <c r="N26" s="139"/>
      <c r="O26" s="138">
        <f>SUM(Mai!D71:Q71)</f>
        <v>1</v>
      </c>
      <c r="P26" s="138"/>
      <c r="Q26" s="139"/>
      <c r="R26" s="138">
        <f>SUM(Juin!D71:Q71)</f>
        <v>2</v>
      </c>
      <c r="S26" s="138"/>
      <c r="T26" s="139"/>
      <c r="U26" s="138">
        <f>SUM(Juil.!D71:Q71)</f>
        <v>1</v>
      </c>
      <c r="V26" s="138"/>
      <c r="W26" s="139"/>
      <c r="X26" s="138">
        <f>SUM(Août!D71:Q71)</f>
        <v>1</v>
      </c>
      <c r="Y26" s="138"/>
      <c r="Z26" s="139"/>
      <c r="AA26" s="138">
        <f>SUM(Sep.!D71:Q71)</f>
        <v>1</v>
      </c>
      <c r="AB26" s="138"/>
      <c r="AC26" s="139"/>
      <c r="AD26" s="138">
        <f>SUM(Oct.!D71:Q71)</f>
        <v>3</v>
      </c>
      <c r="AE26" s="138"/>
      <c r="AF26" s="139"/>
      <c r="AG26" s="138">
        <f>SUM(Nov.!D71:Q71)</f>
        <v>2</v>
      </c>
      <c r="AH26" s="138"/>
      <c r="AI26" s="139"/>
      <c r="AJ26" s="138">
        <f>SUM(Déc.!D71:Q71)</f>
        <v>7</v>
      </c>
      <c r="AK26" s="139"/>
      <c r="AL26" s="58"/>
      <c r="AM26" s="2"/>
    </row>
    <row r="27" spans="1:39" ht="30" customHeight="1" x14ac:dyDescent="0.25">
      <c r="A27" s="63" t="s">
        <v>103</v>
      </c>
      <c r="B27" s="54">
        <v>0.2</v>
      </c>
      <c r="C27" s="62" t="s">
        <v>69</v>
      </c>
      <c r="D27" s="138">
        <f>SUM(Jan.!D56:BD56)</f>
        <v>13</v>
      </c>
      <c r="E27" s="139"/>
      <c r="F27" s="138">
        <f>SUM(Fév.!D55:Q55)</f>
        <v>6</v>
      </c>
      <c r="G27" s="138"/>
      <c r="H27" s="139"/>
      <c r="I27" s="138">
        <f>SUM(Mar.!D55:Q55)</f>
        <v>6</v>
      </c>
      <c r="J27" s="138"/>
      <c r="K27" s="139"/>
      <c r="L27" s="138">
        <f>SUM(Avr.!D55:Q55)</f>
        <v>6</v>
      </c>
      <c r="M27" s="138"/>
      <c r="N27" s="139"/>
      <c r="O27" s="138">
        <f>SUM(Mai!D55:Q55)</f>
        <v>6</v>
      </c>
      <c r="P27" s="138"/>
      <c r="Q27" s="139"/>
      <c r="R27" s="138">
        <f>SUM(Juin!D55:Q55)</f>
        <v>7</v>
      </c>
      <c r="S27" s="138"/>
      <c r="T27" s="139"/>
      <c r="U27" s="138">
        <f>SUM(Juil.!D55:Q55)</f>
        <v>6</v>
      </c>
      <c r="V27" s="138"/>
      <c r="W27" s="139"/>
      <c r="X27" s="138">
        <f>SUM(Août!D55:Q55)</f>
        <v>7</v>
      </c>
      <c r="Y27" s="138"/>
      <c r="Z27" s="139"/>
      <c r="AA27" s="138">
        <f>SUM(Sep.!D55:Q55)</f>
        <v>8</v>
      </c>
      <c r="AB27" s="138"/>
      <c r="AC27" s="139"/>
      <c r="AD27" s="138">
        <f>SUM(Oct.!D55:Q55)</f>
        <v>6</v>
      </c>
      <c r="AE27" s="138"/>
      <c r="AF27" s="139"/>
      <c r="AG27" s="138">
        <f>SUM(Nov.!D55:Q55)</f>
        <v>7</v>
      </c>
      <c r="AH27" s="138"/>
      <c r="AI27" s="139"/>
      <c r="AJ27" s="138">
        <f>SUM(Déc.!D55:Q55)</f>
        <v>8</v>
      </c>
      <c r="AK27" s="139"/>
      <c r="AL27" s="39"/>
      <c r="AM27" s="2"/>
    </row>
    <row r="28" spans="1:39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1:39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</row>
    <row r="31" spans="1:39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</row>
    <row r="32" spans="1:39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</row>
    <row r="33" spans="1:39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</row>
    <row r="34" spans="1:39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</row>
    <row r="35" spans="1:39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</row>
    <row r="36" spans="1:39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1:39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1:39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</row>
    <row r="39" spans="1:39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</row>
    <row r="40" spans="1:39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</row>
    <row r="41" spans="1:39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1:39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1:39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</row>
    <row r="44" spans="1:39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</row>
    <row r="46" spans="1:39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</row>
    <row r="47" spans="1:39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1:39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1:39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</row>
    <row r="50" spans="1:39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</row>
    <row r="51" spans="1:39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</row>
    <row r="53" spans="1:39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1:39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1:39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1:39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</row>
    <row r="57" spans="1:39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1:39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1:39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1:39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1:39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</row>
    <row r="63" spans="1:39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1:39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1:39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</row>
    <row r="66" spans="1:39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</row>
    <row r="67" spans="1:39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</row>
    <row r="68" spans="1:39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</row>
    <row r="69" spans="1:39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39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39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</row>
    <row r="72" spans="1:39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</row>
    <row r="73" spans="1:39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</row>
    <row r="74" spans="1:39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1:39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39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</row>
    <row r="77" spans="1:39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</row>
    <row r="78" spans="1:39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1:39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1:39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</row>
    <row r="81" spans="1:39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1:39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1:39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1:39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</row>
    <row r="85" spans="1:39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1:39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1:39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1:39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</row>
    <row r="89" spans="1:39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1:39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1:39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1:39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1:39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1:39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1:39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1:39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1:39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1:39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1:39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1:39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1:39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1:39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1:39" x14ac:dyDescent="0.25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1:39" x14ac:dyDescent="0.25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1:39" x14ac:dyDescent="0.2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1:39" x14ac:dyDescent="0.2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1:39" x14ac:dyDescent="0.25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1:39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1:39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1:39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1:39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1:39" x14ac:dyDescent="0.2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1:39" x14ac:dyDescent="0.25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1:39" x14ac:dyDescent="0.25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1:39" x14ac:dyDescent="0.25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1:39" x14ac:dyDescent="0.25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1:39" x14ac:dyDescent="0.25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1:39" x14ac:dyDescent="0.25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1:39" x14ac:dyDescent="0.25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1:39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1:39" x14ac:dyDescent="0.25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1:39" x14ac:dyDescent="0.25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</row>
    <row r="123" spans="1:39" x14ac:dyDescent="0.2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1:39" x14ac:dyDescent="0.25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1:39" x14ac:dyDescent="0.25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1:39" x14ac:dyDescent="0.25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</row>
    <row r="127" spans="1:39" x14ac:dyDescent="0.25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1:39" x14ac:dyDescent="0.25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1:39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1:39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1:39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1:39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1:39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1:39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1:39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1:39" x14ac:dyDescent="0.25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1:39" x14ac:dyDescent="0.2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1:39" x14ac:dyDescent="0.25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1:39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1:39" x14ac:dyDescent="0.25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1:39" x14ac:dyDescent="0.25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1:39" x14ac:dyDescent="0.25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1:39" x14ac:dyDescent="0.25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1:39" x14ac:dyDescent="0.25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1:39" x14ac:dyDescent="0.25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1:39" x14ac:dyDescent="0.25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1:39" x14ac:dyDescent="0.25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1:39" x14ac:dyDescent="0.25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1:39" x14ac:dyDescent="0.25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1:39" x14ac:dyDescent="0.25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</row>
    <row r="151" spans="1:39" x14ac:dyDescent="0.25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</row>
    <row r="152" spans="1:39" x14ac:dyDescent="0.25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</row>
    <row r="153" spans="1:39" x14ac:dyDescent="0.25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</row>
    <row r="154" spans="1:39" x14ac:dyDescent="0.25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</row>
    <row r="155" spans="1:39" x14ac:dyDescent="0.25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</row>
    <row r="156" spans="1:39" x14ac:dyDescent="0.25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</row>
    <row r="157" spans="1:39" x14ac:dyDescent="0.25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</row>
    <row r="158" spans="1:39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</row>
    <row r="159" spans="1:39" x14ac:dyDescent="0.25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</row>
    <row r="160" spans="1:39" x14ac:dyDescent="0.25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</row>
    <row r="161" spans="1:39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</row>
    <row r="162" spans="1:39" x14ac:dyDescent="0.25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</row>
    <row r="163" spans="1:39" x14ac:dyDescent="0.25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</row>
    <row r="164" spans="1:39" x14ac:dyDescent="0.25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</row>
    <row r="165" spans="1:39" x14ac:dyDescent="0.25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</row>
    <row r="166" spans="1:39" x14ac:dyDescent="0.25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</row>
    <row r="167" spans="1:39" x14ac:dyDescent="0.25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</row>
    <row r="168" spans="1:39" x14ac:dyDescent="0.25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</row>
    <row r="169" spans="1:39" x14ac:dyDescent="0.25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</row>
    <row r="170" spans="1:39" x14ac:dyDescent="0.25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</row>
    <row r="171" spans="1:39" x14ac:dyDescent="0.25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</row>
    <row r="172" spans="1:39" x14ac:dyDescent="0.25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</row>
    <row r="173" spans="1:39" x14ac:dyDescent="0.25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</row>
    <row r="174" spans="1:39" x14ac:dyDescent="0.25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</row>
    <row r="175" spans="1:39" x14ac:dyDescent="0.25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</row>
    <row r="176" spans="1:39" x14ac:dyDescent="0.25"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</row>
  </sheetData>
  <autoFilter ref="A7:C27"/>
  <mergeCells count="55">
    <mergeCell ref="AD27:AF27"/>
    <mergeCell ref="AA27:AC27"/>
    <mergeCell ref="B13:C13"/>
    <mergeCell ref="B11:C11"/>
    <mergeCell ref="B12:C12"/>
    <mergeCell ref="D27:E27"/>
    <mergeCell ref="D26:E26"/>
    <mergeCell ref="F27:H27"/>
    <mergeCell ref="F26:H26"/>
    <mergeCell ref="A25:C25"/>
    <mergeCell ref="L27:N27"/>
    <mergeCell ref="I27:K27"/>
    <mergeCell ref="I26:K26"/>
    <mergeCell ref="O27:Q27"/>
    <mergeCell ref="O26:Q26"/>
    <mergeCell ref="AJ27:AK27"/>
    <mergeCell ref="S1:Y1"/>
    <mergeCell ref="S5:Y5"/>
    <mergeCell ref="S4:Y4"/>
    <mergeCell ref="S3:Y3"/>
    <mergeCell ref="S2:Y2"/>
    <mergeCell ref="U27:W27"/>
    <mergeCell ref="R27:T27"/>
    <mergeCell ref="R26:T26"/>
    <mergeCell ref="U26:W26"/>
    <mergeCell ref="X27:Z27"/>
    <mergeCell ref="X26:Z26"/>
    <mergeCell ref="AG27:AI27"/>
    <mergeCell ref="AG26:AI26"/>
    <mergeCell ref="AD26:AF26"/>
    <mergeCell ref="AA26:AC26"/>
    <mergeCell ref="AJ26:AK26"/>
    <mergeCell ref="O1:Q5"/>
    <mergeCell ref="AG8:AI8"/>
    <mergeCell ref="AM7:AM8"/>
    <mergeCell ref="AJ8:AK8"/>
    <mergeCell ref="D7:AL7"/>
    <mergeCell ref="F8:H8"/>
    <mergeCell ref="I8:K8"/>
    <mergeCell ref="R8:T8"/>
    <mergeCell ref="U8:W8"/>
    <mergeCell ref="X8:Z8"/>
    <mergeCell ref="AD8:AF8"/>
    <mergeCell ref="L8:N8"/>
    <mergeCell ref="O8:Q8"/>
    <mergeCell ref="L26:N26"/>
    <mergeCell ref="A1:C2"/>
    <mergeCell ref="A7:A8"/>
    <mergeCell ref="B7:B8"/>
    <mergeCell ref="C7:C8"/>
    <mergeCell ref="AA8:AC8"/>
    <mergeCell ref="D8:E8"/>
    <mergeCell ref="D4:E4"/>
    <mergeCell ref="I4:K4"/>
    <mergeCell ref="G4:H4"/>
  </mergeCells>
  <conditionalFormatting sqref="AL26 D26 I26 L26 O26 R26 U26 X26 AA26 AD26 AG26 AJ26 F26">
    <cfRule type="colorScale" priority="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M10:AM23">
    <cfRule type="colorScale" priority="1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0:J23">
    <cfRule type="iconSet" priority="124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M10:M23">
    <cfRule type="iconSet" priority="120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G10:G23">
    <cfRule type="iconSet" priority="119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S10:S23">
    <cfRule type="iconSet" priority="117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V10:V23">
    <cfRule type="iconSet" priority="116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Y10:Y23">
    <cfRule type="iconSet" priority="115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B10:AB23">
    <cfRule type="iconSet" priority="114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E10:AE23">
    <cfRule type="iconSet" priority="113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H10:AH23">
    <cfRule type="iconSet" priority="112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P10:P23">
    <cfRule type="iconSet" priority="111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K10:AK23">
    <cfRule type="iconSet" priority="107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R5">
    <cfRule type="iconSet" priority="188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R4">
    <cfRule type="iconSet" priority="189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R1:R3">
    <cfRule type="iconSet" priority="190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26 F26 R26 U26 AA26 AD26 AG26 AJ26:AK26 X26 O26 L26 I26">
    <cfRule type="iconSet" priority="192">
      <iconSet iconSet="3Symbols2">
        <cfvo type="percent" val="0"/>
        <cfvo type="num" val="$B$26*0.1"/>
        <cfvo type="num" val="$B$26"/>
      </iconSet>
    </cfRule>
  </conditionalFormatting>
  <conditionalFormatting sqref="I27 D27 L27 O27 R27 U27 X27 AA27 AD27 AG27 AJ27 F27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7 F27 R27 U27 AA27 AD27 AG27 AJ27:AK27 X27 O27 L27 I27">
    <cfRule type="iconSet" priority="100">
      <iconSet iconSet="3Symbols2">
        <cfvo type="percent" val="0"/>
        <cfvo type="num" val="$B$26*0.1"/>
        <cfvo type="num" val="$B$26"/>
      </iconSet>
    </cfRule>
  </conditionalFormatting>
  <conditionalFormatting sqref="AM24:AM25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4:J25">
    <cfRule type="iconSet" priority="97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M24:M25">
    <cfRule type="iconSet" priority="96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G24:G25">
    <cfRule type="iconSet" priority="95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S24:S25">
    <cfRule type="iconSet" priority="94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V24:V25">
    <cfRule type="iconSet" priority="93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Y24:Y25">
    <cfRule type="iconSet" priority="92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B24:AB25">
    <cfRule type="iconSet" priority="91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E24:AE25">
    <cfRule type="iconSet" priority="90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H24:AH25">
    <cfRule type="iconSet" priority="89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P24:P25">
    <cfRule type="iconSet" priority="88">
      <iconSet iconSet="5Arrows">
        <cfvo type="percent" val="0"/>
        <cfvo type="num" val="-3"/>
        <cfvo type="num" val="0"/>
        <cfvo type="num" val="3"/>
        <cfvo type="num" val="5"/>
      </iconSet>
    </cfRule>
  </conditionalFormatting>
  <conditionalFormatting sqref="AK24:AK25">
    <cfRule type="iconSet" priority="87">
      <iconSet iconSet="5Arrows">
        <cfvo type="percent" val="0"/>
        <cfvo type="num" val="-3"/>
        <cfvo type="num" val="0"/>
        <cfvo type="num" val="3"/>
        <cfvo type="num" val="5"/>
      </iconSet>
    </cfRule>
  </conditionalFormatting>
  <pageMargins left="0.7" right="0.7" top="0.75" bottom="0.75" header="0.3" footer="0.3"/>
  <pageSetup paperSize="9" orientation="portrait" horizontalDpi="90" verticalDpi="90" r:id="rId1"/>
  <drawing r:id="rId2"/>
  <legacyDrawing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sparkline_vincent</xm:f>
              <xm:sqref>AL23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Sparkline_Kevin</xm:f>
              <xm:sqref>AL10</xm:sqref>
            </x14:sparkline>
            <x14:sparkline>
              <xm:f>Sparkline_Kevin</xm:f>
              <xm:sqref>AL11</xm:sqref>
            </x14:sparkline>
            <x14:sparkline>
              <xm:f>Sparkline_Kevin</xm:f>
              <xm:sqref>AL12</xm:sqref>
            </x14:sparkline>
            <x14:sparkline>
              <xm:f>Sparkline_Kevin</xm:f>
              <xm:sqref>AL13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Sparkline_Olivier</xm:f>
              <xm:sqref>AL24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sparkline_trainings_demandés</xm:f>
              <xm:sqref>AL27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Sparkline_Cyril</xm:f>
              <xm:sqref>AL14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Sparkline_Emeric</xm:f>
              <xm:sqref>AL15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Sparkline_trainings_suivis</xm:f>
              <xm:sqref>AL26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Sparkline_Jules</xm:f>
              <xm:sqref>AL16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sparkline_seb</xm:f>
              <xm:sqref>AL17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sparkline_jeremyf</xm:f>
              <xm:sqref>AL18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sparkline_pierre</xm:f>
              <xm:sqref>AL19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sparkline_william</xm:f>
              <xm:sqref>AL20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sparkline_jeremyr</xm:f>
              <xm:sqref>AL21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sparkline_frederic</xm:f>
              <xm:sqref>AL22</xm:sqref>
            </x14:sparkline>
          </x14:sparklines>
        </x14:sparklineGroup>
        <x14:sparklineGroup displayEmptyCellsAs="gap" markers="1" high="1" low="1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sparkline_team</xm:f>
              <xm:sqref>AL25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18.42578125" customWidth="1"/>
  </cols>
  <sheetData>
    <row r="1" spans="1:1" x14ac:dyDescent="0.25">
      <c r="A1" t="s">
        <v>116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s="30" t="s">
        <v>46</v>
      </c>
    </row>
    <row r="5" spans="1:1" x14ac:dyDescent="0.25">
      <c r="A5" s="30" t="s">
        <v>47</v>
      </c>
    </row>
    <row r="6" spans="1:1" x14ac:dyDescent="0.25">
      <c r="A6" s="30" t="s">
        <v>48</v>
      </c>
    </row>
    <row r="7" spans="1:1" x14ac:dyDescent="0.25">
      <c r="A7" s="30" t="s">
        <v>49</v>
      </c>
    </row>
    <row r="8" spans="1:1" x14ac:dyDescent="0.25">
      <c r="A8" s="30" t="s">
        <v>50</v>
      </c>
    </row>
    <row r="9" spans="1:1" x14ac:dyDescent="0.25">
      <c r="A9" s="30" t="s">
        <v>51</v>
      </c>
    </row>
    <row r="10" spans="1:1" x14ac:dyDescent="0.25">
      <c r="A10" s="30" t="s">
        <v>52</v>
      </c>
    </row>
    <row r="11" spans="1:1" x14ac:dyDescent="0.25">
      <c r="A11" s="30" t="s">
        <v>53</v>
      </c>
    </row>
    <row r="12" spans="1:1" x14ac:dyDescent="0.25">
      <c r="A12" s="30" t="s">
        <v>54</v>
      </c>
    </row>
    <row r="13" spans="1:1" x14ac:dyDescent="0.25">
      <c r="A13" s="30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72"/>
  <sheetViews>
    <sheetView tabSelected="1" zoomScaleNormal="100" workbookViewId="0">
      <pane xSplit="3" ySplit="6" topLeftCell="D13" activePane="bottomRight" state="frozen"/>
      <selection pane="topRight" activeCell="D1" sqref="D1"/>
      <selection pane="bottomLeft" activeCell="A7" sqref="A7"/>
      <selection pane="bottomRight" activeCell="L19" sqref="L17:L19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16" customWidth="1"/>
    <col min="4" max="4" width="12.140625" bestFit="1" customWidth="1"/>
    <col min="5" max="5" width="12.28515625" style="30" bestFit="1" customWidth="1"/>
    <col min="6" max="6" width="12.140625" style="30" customWidth="1"/>
    <col min="7" max="7" width="7.28515625" style="30" bestFit="1" customWidth="1"/>
    <col min="8" max="8" width="14.42578125" customWidth="1"/>
    <col min="9" max="11" width="14.42578125" style="30" customWidth="1"/>
    <col min="12" max="12" width="15.28515625" customWidth="1"/>
    <col min="13" max="15" width="15.28515625" style="30" customWidth="1"/>
    <col min="16" max="16" width="14" customWidth="1"/>
    <col min="17" max="19" width="14" style="30" customWidth="1"/>
    <col min="20" max="20" width="14.5703125" customWidth="1"/>
    <col min="21" max="23" width="14.5703125" style="30" customWidth="1"/>
    <col min="24" max="24" width="16.5703125" customWidth="1"/>
    <col min="25" max="27" width="16.5703125" style="30" customWidth="1"/>
    <col min="28" max="28" width="14.85546875" customWidth="1"/>
    <col min="29" max="31" width="14.85546875" style="30" customWidth="1"/>
    <col min="32" max="32" width="14.85546875" customWidth="1"/>
    <col min="33" max="35" width="14.85546875" style="30" customWidth="1"/>
    <col min="36" max="36" width="14" customWidth="1"/>
    <col min="37" max="39" width="14" style="30" customWidth="1"/>
    <col min="40" max="40" width="14.85546875" customWidth="1"/>
    <col min="41" max="43" width="14.85546875" style="30" customWidth="1"/>
    <col min="44" max="47" width="15.85546875" style="30" customWidth="1"/>
    <col min="48" max="63" width="14.85546875" style="30" customWidth="1"/>
    <col min="64" max="64" width="11.42578125" customWidth="1"/>
  </cols>
  <sheetData>
    <row r="1" spans="1:64" ht="15" customHeight="1" x14ac:dyDescent="0.25">
      <c r="A1" s="124" t="s">
        <v>32</v>
      </c>
      <c r="B1" s="124"/>
      <c r="C1" s="124"/>
      <c r="D1" s="5"/>
      <c r="E1" s="5"/>
      <c r="F1" s="5"/>
      <c r="G1" s="5"/>
      <c r="H1" s="5"/>
      <c r="I1" s="5"/>
      <c r="J1" s="5"/>
      <c r="K1" s="5"/>
      <c r="L1" s="6"/>
      <c r="M1" s="6"/>
      <c r="N1" s="6"/>
      <c r="O1" s="6"/>
      <c r="P1" s="121" t="s">
        <v>33</v>
      </c>
      <c r="Q1" s="74"/>
      <c r="R1" s="78"/>
      <c r="S1" s="78"/>
      <c r="T1" s="29">
        <v>0</v>
      </c>
      <c r="U1" s="104" t="s">
        <v>26</v>
      </c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6"/>
      <c r="BF1" s="98"/>
      <c r="BG1" s="98"/>
      <c r="BH1" s="98"/>
      <c r="BI1" s="98"/>
      <c r="BJ1" s="98"/>
      <c r="BK1" s="98"/>
    </row>
    <row r="2" spans="1:64" ht="15" customHeight="1" x14ac:dyDescent="0.25">
      <c r="A2" s="124"/>
      <c r="B2" s="124"/>
      <c r="C2" s="124"/>
      <c r="D2" s="5"/>
      <c r="E2" s="5"/>
      <c r="F2" s="5"/>
      <c r="G2" s="5"/>
      <c r="H2" s="5"/>
      <c r="I2" s="5"/>
      <c r="J2" s="5"/>
      <c r="K2" s="5"/>
      <c r="L2" s="7"/>
      <c r="M2" s="7"/>
      <c r="N2" s="7"/>
      <c r="O2" s="7"/>
      <c r="P2" s="121"/>
      <c r="Q2" s="74"/>
      <c r="R2" s="78"/>
      <c r="S2" s="78"/>
      <c r="T2" s="13">
        <v>1</v>
      </c>
      <c r="U2" s="107" t="s">
        <v>27</v>
      </c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9"/>
      <c r="BF2" s="99"/>
      <c r="BG2" s="99"/>
      <c r="BH2" s="99"/>
      <c r="BI2" s="99"/>
      <c r="BJ2" s="99"/>
      <c r="BK2" s="99"/>
    </row>
    <row r="3" spans="1:64" ht="15.75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7"/>
      <c r="M3" s="7"/>
      <c r="N3" s="7"/>
      <c r="O3" s="7"/>
      <c r="P3" s="121"/>
      <c r="Q3" s="74"/>
      <c r="R3" s="78"/>
      <c r="S3" s="78"/>
      <c r="T3" s="15">
        <v>2</v>
      </c>
      <c r="U3" s="110" t="s">
        <v>28</v>
      </c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AZ3" s="111"/>
      <c r="BA3" s="111"/>
      <c r="BB3" s="111"/>
      <c r="BC3" s="111"/>
      <c r="BD3" s="111"/>
      <c r="BE3" s="112"/>
      <c r="BF3" s="100"/>
      <c r="BG3" s="100"/>
      <c r="BH3" s="100"/>
      <c r="BI3" s="100"/>
      <c r="BJ3" s="100"/>
      <c r="BK3" s="100"/>
    </row>
    <row r="4" spans="1:64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8"/>
      <c r="F4" s="18" t="s">
        <v>36</v>
      </c>
      <c r="G4" s="18" t="s">
        <v>36</v>
      </c>
      <c r="H4" s="16" t="s">
        <v>38</v>
      </c>
      <c r="I4" s="76"/>
      <c r="J4" s="76"/>
      <c r="K4" s="71" t="s">
        <v>38</v>
      </c>
      <c r="L4" s="20">
        <v>44138</v>
      </c>
      <c r="M4" s="80"/>
      <c r="N4" s="80"/>
      <c r="O4" s="80"/>
      <c r="P4" s="186"/>
      <c r="Q4" s="75"/>
      <c r="R4" s="79"/>
      <c r="S4" s="79"/>
      <c r="T4" s="14">
        <v>3</v>
      </c>
      <c r="U4" s="113" t="s">
        <v>29</v>
      </c>
      <c r="V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Q4" s="114"/>
      <c r="AR4" s="114"/>
      <c r="AS4" s="114"/>
      <c r="AT4" s="114"/>
      <c r="AU4" s="114"/>
      <c r="AV4" s="114"/>
      <c r="AW4" s="114"/>
      <c r="AX4" s="114"/>
      <c r="AY4" s="114"/>
      <c r="AZ4" s="114"/>
      <c r="BA4" s="114"/>
      <c r="BB4" s="114"/>
      <c r="BC4" s="114"/>
      <c r="BD4" s="114"/>
      <c r="BE4" s="115"/>
      <c r="BF4" s="101"/>
      <c r="BG4" s="101"/>
      <c r="BH4" s="101"/>
      <c r="BI4" s="101"/>
      <c r="BJ4" s="101"/>
      <c r="BK4" s="101"/>
    </row>
    <row r="5" spans="1:64" ht="15.75" x14ac:dyDescent="0.25">
      <c r="A5" s="10"/>
      <c r="B5" s="11"/>
      <c r="C5" s="8"/>
      <c r="D5" s="8"/>
      <c r="E5" s="8"/>
      <c r="F5" s="8"/>
      <c r="G5" s="8"/>
      <c r="H5" s="8"/>
      <c r="I5" s="8"/>
      <c r="J5" s="8"/>
      <c r="K5" s="8"/>
      <c r="L5" s="7"/>
      <c r="M5" s="7"/>
      <c r="N5" s="7"/>
      <c r="O5" s="7"/>
      <c r="P5" s="121"/>
      <c r="Q5" s="74"/>
      <c r="R5" s="78"/>
      <c r="S5" s="78"/>
      <c r="T5" s="12">
        <v>4</v>
      </c>
      <c r="U5" s="116" t="s">
        <v>30</v>
      </c>
      <c r="V5" s="117"/>
      <c r="W5" s="117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117"/>
      <c r="AI5" s="117"/>
      <c r="AJ5" s="117"/>
      <c r="AK5" s="117"/>
      <c r="AL5" s="117"/>
      <c r="AM5" s="117"/>
      <c r="AN5" s="117"/>
      <c r="AO5" s="117"/>
      <c r="AP5" s="117"/>
      <c r="AQ5" s="117"/>
      <c r="AR5" s="117"/>
      <c r="AS5" s="117"/>
      <c r="AT5" s="117"/>
      <c r="AU5" s="117"/>
      <c r="AV5" s="117"/>
      <c r="AW5" s="117"/>
      <c r="AX5" s="117"/>
      <c r="AY5" s="117"/>
      <c r="AZ5" s="117"/>
      <c r="BA5" s="117"/>
      <c r="BB5" s="117"/>
      <c r="BC5" s="117"/>
      <c r="BD5" s="117"/>
      <c r="BE5" s="118"/>
      <c r="BF5" s="102"/>
      <c r="BG5" s="102"/>
      <c r="BH5" s="102"/>
      <c r="BI5" s="102"/>
      <c r="BJ5" s="102"/>
      <c r="BK5" s="102"/>
    </row>
    <row r="6" spans="1:64" x14ac:dyDescent="0.25">
      <c r="A6" s="10"/>
      <c r="B6" s="10"/>
      <c r="C6" s="10"/>
      <c r="D6" s="10"/>
      <c r="E6" s="33" t="s">
        <v>157</v>
      </c>
      <c r="F6" s="94">
        <v>2</v>
      </c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</row>
    <row r="7" spans="1:64" ht="20.25" customHeight="1" x14ac:dyDescent="0.25">
      <c r="A7" s="169" t="s">
        <v>124</v>
      </c>
      <c r="B7" s="170"/>
      <c r="C7" s="170"/>
      <c r="D7" s="170"/>
      <c r="E7" s="170"/>
      <c r="F7" s="170"/>
      <c r="G7" s="170"/>
      <c r="H7" s="170"/>
      <c r="I7" s="170"/>
      <c r="J7" s="170"/>
      <c r="K7" s="170"/>
      <c r="L7" s="170"/>
      <c r="M7" s="170"/>
      <c r="N7" s="170"/>
      <c r="O7" s="170"/>
      <c r="P7" s="170"/>
      <c r="Q7" s="170"/>
      <c r="R7" s="170"/>
      <c r="S7" s="170"/>
      <c r="T7" s="170"/>
      <c r="U7" s="170"/>
      <c r="V7" s="170"/>
      <c r="W7" s="170"/>
      <c r="X7" s="170"/>
      <c r="Y7" s="170"/>
      <c r="Z7" s="170"/>
      <c r="AA7" s="170"/>
      <c r="AB7" s="170"/>
      <c r="AC7" s="170"/>
      <c r="AD7" s="170"/>
      <c r="AE7" s="170"/>
      <c r="AF7" s="170"/>
      <c r="AG7" s="170"/>
      <c r="AH7" s="170"/>
      <c r="AI7" s="170"/>
      <c r="AJ7" s="170"/>
      <c r="AK7" s="170"/>
      <c r="AL7" s="170"/>
      <c r="AM7" s="170"/>
      <c r="AN7" s="170"/>
      <c r="AO7" s="170"/>
      <c r="AP7" s="170"/>
      <c r="AQ7" s="170"/>
      <c r="AR7" s="170"/>
      <c r="AS7" s="170"/>
      <c r="AT7" s="170"/>
      <c r="AU7" s="170"/>
      <c r="AV7" s="170"/>
      <c r="AW7" s="170"/>
      <c r="AX7" s="170"/>
      <c r="AY7" s="170"/>
      <c r="AZ7" s="170"/>
      <c r="BA7" s="170"/>
      <c r="BB7" s="170"/>
      <c r="BC7" s="170"/>
      <c r="BD7" s="170"/>
      <c r="BE7" s="170"/>
      <c r="BF7" s="170"/>
      <c r="BG7" s="170"/>
      <c r="BH7" s="170"/>
      <c r="BI7" s="170"/>
      <c r="BJ7" s="170"/>
      <c r="BK7" s="171"/>
      <c r="BL7" s="146" t="s">
        <v>63</v>
      </c>
    </row>
    <row r="8" spans="1:64" ht="30.75" customHeight="1" outlineLevel="1" x14ac:dyDescent="0.25">
      <c r="A8" s="182" t="s">
        <v>125</v>
      </c>
      <c r="B8" s="183"/>
      <c r="C8" s="184"/>
      <c r="D8" s="172" t="s">
        <v>0</v>
      </c>
      <c r="E8" s="173"/>
      <c r="F8" s="173"/>
      <c r="G8" s="174"/>
      <c r="H8" s="172" t="s">
        <v>71</v>
      </c>
      <c r="I8" s="173"/>
      <c r="J8" s="173"/>
      <c r="K8" s="174" t="s">
        <v>71</v>
      </c>
      <c r="L8" s="172" t="s">
        <v>72</v>
      </c>
      <c r="M8" s="173"/>
      <c r="N8" s="173"/>
      <c r="O8" s="174"/>
      <c r="P8" s="172" t="s">
        <v>73</v>
      </c>
      <c r="Q8" s="173"/>
      <c r="R8" s="173"/>
      <c r="S8" s="174"/>
      <c r="T8" s="172" t="s">
        <v>1</v>
      </c>
      <c r="U8" s="173"/>
      <c r="V8" s="173"/>
      <c r="W8" s="174"/>
      <c r="X8" s="172" t="s">
        <v>74</v>
      </c>
      <c r="Y8" s="173"/>
      <c r="Z8" s="173"/>
      <c r="AA8" s="174"/>
      <c r="AB8" s="172" t="s">
        <v>75</v>
      </c>
      <c r="AC8" s="173"/>
      <c r="AD8" s="173"/>
      <c r="AE8" s="174"/>
      <c r="AF8" s="172" t="s">
        <v>76</v>
      </c>
      <c r="AG8" s="173"/>
      <c r="AH8" s="173"/>
      <c r="AI8" s="174"/>
      <c r="AJ8" s="172" t="s">
        <v>77</v>
      </c>
      <c r="AK8" s="173"/>
      <c r="AL8" s="173"/>
      <c r="AM8" s="174"/>
      <c r="AN8" s="172" t="s">
        <v>78</v>
      </c>
      <c r="AO8" s="173"/>
      <c r="AP8" s="173"/>
      <c r="AQ8" s="174"/>
      <c r="AR8" s="172" t="s">
        <v>79</v>
      </c>
      <c r="AS8" s="173"/>
      <c r="AT8" s="173"/>
      <c r="AU8" s="174"/>
      <c r="AV8" s="172" t="s">
        <v>80</v>
      </c>
      <c r="AW8" s="173"/>
      <c r="AX8" s="173"/>
      <c r="AY8" s="174"/>
      <c r="AZ8" s="175" t="s">
        <v>81</v>
      </c>
      <c r="BA8" s="176"/>
      <c r="BB8" s="176"/>
      <c r="BC8" s="177"/>
      <c r="BD8" s="166" t="s">
        <v>82</v>
      </c>
      <c r="BE8" s="167"/>
      <c r="BF8" s="167"/>
      <c r="BG8" s="168"/>
      <c r="BH8" s="166" t="s">
        <v>128</v>
      </c>
      <c r="BI8" s="167"/>
      <c r="BJ8" s="167"/>
      <c r="BK8" s="168"/>
      <c r="BL8" s="185"/>
    </row>
    <row r="9" spans="1:64" s="30" customFormat="1" ht="30" outlineLevel="1" x14ac:dyDescent="0.25">
      <c r="A9" s="72" t="s">
        <v>3</v>
      </c>
      <c r="B9" s="72" t="s">
        <v>4</v>
      </c>
      <c r="C9" s="73" t="s">
        <v>25</v>
      </c>
      <c r="D9" s="84" t="s">
        <v>155</v>
      </c>
      <c r="E9" s="95" t="s">
        <v>159</v>
      </c>
      <c r="F9" s="95" t="s">
        <v>158</v>
      </c>
      <c r="G9" s="84" t="s">
        <v>156</v>
      </c>
      <c r="H9" s="84" t="s">
        <v>101</v>
      </c>
      <c r="I9" s="95" t="s">
        <v>159</v>
      </c>
      <c r="J9" s="95" t="s">
        <v>158</v>
      </c>
      <c r="K9" s="84" t="s">
        <v>156</v>
      </c>
      <c r="L9" s="84" t="s">
        <v>101</v>
      </c>
      <c r="M9" s="95" t="s">
        <v>159</v>
      </c>
      <c r="N9" s="95" t="s">
        <v>158</v>
      </c>
      <c r="O9" s="84" t="s">
        <v>156</v>
      </c>
      <c r="P9" s="84" t="s">
        <v>101</v>
      </c>
      <c r="Q9" s="95" t="s">
        <v>159</v>
      </c>
      <c r="R9" s="95" t="s">
        <v>158</v>
      </c>
      <c r="S9" s="84" t="s">
        <v>156</v>
      </c>
      <c r="T9" s="84" t="s">
        <v>101</v>
      </c>
      <c r="U9" s="95" t="s">
        <v>159</v>
      </c>
      <c r="V9" s="95" t="s">
        <v>158</v>
      </c>
      <c r="W9" s="84" t="s">
        <v>156</v>
      </c>
      <c r="X9" s="84" t="s">
        <v>101</v>
      </c>
      <c r="Y9" s="95" t="s">
        <v>159</v>
      </c>
      <c r="Z9" s="95" t="s">
        <v>158</v>
      </c>
      <c r="AA9" s="84" t="s">
        <v>156</v>
      </c>
      <c r="AB9" s="84" t="s">
        <v>101</v>
      </c>
      <c r="AC9" s="95" t="s">
        <v>159</v>
      </c>
      <c r="AD9" s="95" t="s">
        <v>158</v>
      </c>
      <c r="AE9" s="84" t="s">
        <v>156</v>
      </c>
      <c r="AF9" s="84" t="s">
        <v>101</v>
      </c>
      <c r="AG9" s="95" t="s">
        <v>159</v>
      </c>
      <c r="AH9" s="95" t="s">
        <v>158</v>
      </c>
      <c r="AI9" s="84" t="s">
        <v>156</v>
      </c>
      <c r="AJ9" s="84" t="s">
        <v>101</v>
      </c>
      <c r="AK9" s="95" t="s">
        <v>159</v>
      </c>
      <c r="AL9" s="95" t="s">
        <v>158</v>
      </c>
      <c r="AM9" s="84" t="s">
        <v>156</v>
      </c>
      <c r="AN9" s="84" t="s">
        <v>101</v>
      </c>
      <c r="AO9" s="95" t="s">
        <v>159</v>
      </c>
      <c r="AP9" s="95" t="s">
        <v>158</v>
      </c>
      <c r="AQ9" s="84" t="s">
        <v>156</v>
      </c>
      <c r="AR9" s="84" t="s">
        <v>101</v>
      </c>
      <c r="AS9" s="95" t="s">
        <v>159</v>
      </c>
      <c r="AT9" s="95" t="s">
        <v>158</v>
      </c>
      <c r="AU9" s="84" t="s">
        <v>156</v>
      </c>
      <c r="AV9" s="84" t="s">
        <v>101</v>
      </c>
      <c r="AW9" s="95" t="s">
        <v>159</v>
      </c>
      <c r="AX9" s="95" t="s">
        <v>158</v>
      </c>
      <c r="AY9" s="84" t="s">
        <v>156</v>
      </c>
      <c r="AZ9" s="84" t="s">
        <v>101</v>
      </c>
      <c r="BA9" s="95" t="s">
        <v>159</v>
      </c>
      <c r="BB9" s="95" t="s">
        <v>158</v>
      </c>
      <c r="BC9" s="84" t="s">
        <v>156</v>
      </c>
      <c r="BD9" s="84" t="s">
        <v>101</v>
      </c>
      <c r="BE9" s="95" t="s">
        <v>159</v>
      </c>
      <c r="BF9" s="95" t="s">
        <v>158</v>
      </c>
      <c r="BG9" s="84" t="s">
        <v>156</v>
      </c>
      <c r="BH9" s="84" t="s">
        <v>101</v>
      </c>
      <c r="BI9" s="95" t="s">
        <v>159</v>
      </c>
      <c r="BJ9" s="95" t="s">
        <v>158</v>
      </c>
      <c r="BK9" s="84" t="s">
        <v>156</v>
      </c>
      <c r="BL9" s="147"/>
    </row>
    <row r="10" spans="1:64" ht="15" customHeight="1" outlineLevel="1" x14ac:dyDescent="0.25">
      <c r="A10" s="26" t="s">
        <v>20</v>
      </c>
      <c r="B10" s="26" t="s">
        <v>2</v>
      </c>
      <c r="C10" s="26" t="s">
        <v>123</v>
      </c>
      <c r="D10" s="1">
        <v>3</v>
      </c>
      <c r="E10" s="86">
        <f>D10*IF($C10="Projet",'Fiches de postes'!H$10,IF($C10="Développeur",'Fiches de postes'!E$10,IF($C10="Technical Leader",'Fiches de postes'!K$10,IF($C10="Scrum Master",'Fiches de postes'!N$10))))</f>
        <v>3</v>
      </c>
      <c r="F10" s="96">
        <f>E10-IF($C10="Projet",'Fiches de postes'!$I$10,IF($C10="Développeur",'Fiches de postes'!$F$10,IF($C10="Technical Leader",'Fiches de postes'!$L$10,IF($C10="Scrum Master",'Fiches de postes'!$O$10))))</f>
        <v>3</v>
      </c>
      <c r="G10" s="93">
        <f>IF($C10="Projet",'Fiches de postes'!$G$10,IF($C10="Développeur",'Fiches de postes'!$D$10,IF($C10="Technical Leader",'Fiches de postes'!$J$10,IF($C10="Scrum Master",'Fiches de postes'!$M$10))))</f>
        <v>0</v>
      </c>
      <c r="H10" s="1">
        <v>4</v>
      </c>
      <c r="I10" s="86">
        <f>IF(AND(H8="PHP",C10="Projet"),'Fiches de postes'!H11)</f>
        <v>1</v>
      </c>
      <c r="J10" s="96">
        <f>I10-IF($C10="Projet",'Fiches de postes'!$I$11,IF($C10="Développeur",'Fiches de postes'!$F$11,IF($C10="Technical Leader",'Fiches de postes'!$L$11,IF($C10="Scrum Master",'Fiches de postes'!$O$11))))</f>
        <v>1</v>
      </c>
      <c r="K10" s="93">
        <f>IF($C10="Projet",'Fiches de postes'!$G$11,IF($C10="Développeur",'Fiches de postes'!$D$11,IF($C10="Technical Leader",'Fiches de postes'!$J$11,IF($C10="Scrum Master",'Fiches de postes'!$M$11))))</f>
        <v>0</v>
      </c>
      <c r="L10" s="1"/>
      <c r="M10" s="86"/>
      <c r="N10" s="96"/>
      <c r="O10" s="93"/>
      <c r="P10" s="1"/>
      <c r="Q10" s="86"/>
      <c r="R10" s="96"/>
      <c r="S10" s="93"/>
      <c r="T10" s="1"/>
      <c r="U10" s="86"/>
      <c r="V10" s="96"/>
      <c r="W10" s="93"/>
      <c r="X10" s="1"/>
      <c r="Y10" s="86"/>
      <c r="Z10" s="96"/>
      <c r="AA10" s="93"/>
      <c r="AB10" s="1"/>
      <c r="AC10" s="86"/>
      <c r="AD10" s="96"/>
      <c r="AE10" s="93"/>
      <c r="AF10" s="1"/>
      <c r="AG10" s="86"/>
      <c r="AH10" s="96"/>
      <c r="AI10" s="93"/>
      <c r="AJ10" s="1"/>
      <c r="AK10" s="86"/>
      <c r="AL10" s="96"/>
      <c r="AM10" s="93"/>
      <c r="AN10" s="1"/>
      <c r="AO10" s="86"/>
      <c r="AP10" s="96"/>
      <c r="AQ10" s="93"/>
      <c r="AR10" s="1"/>
      <c r="AS10" s="86"/>
      <c r="AT10" s="96"/>
      <c r="AU10" s="93"/>
      <c r="AV10" s="1"/>
      <c r="AW10" s="86"/>
      <c r="AX10" s="96"/>
      <c r="AY10" s="93"/>
      <c r="AZ10" s="1"/>
      <c r="BA10" s="86"/>
      <c r="BB10" s="96"/>
      <c r="BC10" s="93"/>
      <c r="BD10" s="1"/>
      <c r="BE10" s="86"/>
      <c r="BF10" s="96"/>
      <c r="BG10" s="93"/>
      <c r="BH10" s="1"/>
      <c r="BI10" s="86"/>
      <c r="BJ10" s="96"/>
      <c r="BK10" s="93"/>
      <c r="BL10" s="27">
        <f>IF(AND(SUM(D10:BD10)=0,COUNT(D10:BD10)=0),"",SUM(D10:BD10))</f>
        <v>15</v>
      </c>
    </row>
    <row r="11" spans="1:64" ht="15" customHeight="1" outlineLevel="1" x14ac:dyDescent="0.25">
      <c r="A11" s="26" t="s">
        <v>21</v>
      </c>
      <c r="B11" s="26" t="s">
        <v>5</v>
      </c>
      <c r="C11" s="26" t="s">
        <v>123</v>
      </c>
      <c r="D11" s="1">
        <v>2</v>
      </c>
      <c r="E11" s="86">
        <f>D11*IF($C11="Projet",'Fiches de postes'!H$10,IF($C11="Développeur",'Fiches de postes'!E$10,IF($C11="Technical Leader",'Fiches de postes'!K$10,IF($C11="Scrum Master",'Fiches de postes'!N$10))))</f>
        <v>2</v>
      </c>
      <c r="F11" s="96">
        <f>E11-IF($C11="Projet",'Fiches de postes'!$I$10,IF($C11="Développeur",'Fiches de postes'!$F$10,IF($C11="Technical Leader",'Fiches de postes'!$L$10,IF($C11="Scrum Master",'Fiches de postes'!$O$10))))</f>
        <v>2</v>
      </c>
      <c r="G11" s="93">
        <f>IF($C11="Projet",'Fiches de postes'!$G$10,IF($C11="Développeur",'Fiches de postes'!$D$10,IF($C11="Technical Leader",'Fiches de postes'!$J$10,IF($C11="Scrum Master",'Fiches de postes'!$M$10))))</f>
        <v>0</v>
      </c>
      <c r="H11" s="1">
        <v>4</v>
      </c>
      <c r="I11" s="86">
        <f>H11*IF($C11="Projet",'Fiches de postes'!$H$11,IF($C11="Développeur",'Fiches de postes'!$E$11,IF($C11="Technical Leader",'Fiches de postes'!$K$11,IF($C11="Scrum Master",'Fiches de postes'!$N$11))))</f>
        <v>4</v>
      </c>
      <c r="J11" s="96">
        <f>I11-IF($C11="Projet",'Fiches de postes'!$I$11,IF($C11="Développeur",'Fiches de postes'!$F$11,IF($C11="Technical Leader",'Fiches de postes'!$L$11,IF($C11="Scrum Master",'Fiches de postes'!$O$11))))</f>
        <v>4</v>
      </c>
      <c r="K11" s="93">
        <f>IF($C11="Projet",'Fiches de postes'!$G$11,IF($C11="Développeur",'Fiches de postes'!$D$11,IF($C11="Technical Leader",'Fiches de postes'!$J$11,IF($C11="Scrum Master",'Fiches de postes'!$M$11))))</f>
        <v>0</v>
      </c>
      <c r="L11" s="1"/>
      <c r="M11" s="86"/>
      <c r="N11" s="96"/>
      <c r="O11" s="93"/>
      <c r="P11" s="1"/>
      <c r="Q11" s="86"/>
      <c r="R11" s="96"/>
      <c r="S11" s="93"/>
      <c r="T11" s="1"/>
      <c r="U11" s="86"/>
      <c r="V11" s="96"/>
      <c r="W11" s="93"/>
      <c r="X11" s="1"/>
      <c r="Y11" s="86"/>
      <c r="Z11" s="96"/>
      <c r="AA11" s="93"/>
      <c r="AB11" s="1"/>
      <c r="AC11" s="86"/>
      <c r="AD11" s="96"/>
      <c r="AE11" s="93"/>
      <c r="AF11" s="1"/>
      <c r="AG11" s="86"/>
      <c r="AH11" s="96"/>
      <c r="AI11" s="93"/>
      <c r="AJ11" s="1"/>
      <c r="AK11" s="86"/>
      <c r="AL11" s="96"/>
      <c r="AM11" s="93"/>
      <c r="AN11" s="1"/>
      <c r="AO11" s="86"/>
      <c r="AP11" s="96"/>
      <c r="AQ11" s="93"/>
      <c r="AR11" s="1"/>
      <c r="AS11" s="86"/>
      <c r="AT11" s="96"/>
      <c r="AU11" s="93"/>
      <c r="AV11" s="1"/>
      <c r="AW11" s="86"/>
      <c r="AX11" s="96"/>
      <c r="AY11" s="93"/>
      <c r="AZ11" s="1"/>
      <c r="BA11" s="86"/>
      <c r="BB11" s="96"/>
      <c r="BC11" s="93"/>
      <c r="BD11" s="1"/>
      <c r="BE11" s="86"/>
      <c r="BF11" s="96"/>
      <c r="BG11" s="93"/>
      <c r="BH11" s="1"/>
      <c r="BI11" s="86"/>
      <c r="BJ11" s="96"/>
      <c r="BK11" s="93"/>
      <c r="BL11" s="27">
        <f>IF(AND(SUM(D11:BD11)=0,COUNT(D11:BD11)=0),"",SUM(D11:BD11))</f>
        <v>18</v>
      </c>
    </row>
    <row r="12" spans="1:64" ht="15" customHeight="1" outlineLevel="1" x14ac:dyDescent="0.25">
      <c r="A12" s="26" t="s">
        <v>22</v>
      </c>
      <c r="B12" s="26" t="s">
        <v>6</v>
      </c>
      <c r="C12" s="26" t="s">
        <v>95</v>
      </c>
      <c r="D12" s="1">
        <v>3</v>
      </c>
      <c r="E12" s="86">
        <f>D12*IF($C12="Projet",'Fiches de postes'!H$10,IF($C12="Développeur",'Fiches de postes'!E$10,IF($C12="Technical Leader",'Fiches de postes'!K$10,IF($C12="Scrum Master",'Fiches de postes'!N$10))))</f>
        <v>3</v>
      </c>
      <c r="F12" s="96">
        <f>E12-IF($C12="Projet",'Fiches de postes'!$I$10,IF($C12="Développeur",'Fiches de postes'!$F$10,IF($C12="Technical Leader",'Fiches de postes'!$L$10,IF($C12="Scrum Master",'Fiches de postes'!$O$10))))</f>
        <v>3</v>
      </c>
      <c r="G12" s="93">
        <f>IF($C12="Projet",'Fiches de postes'!$G$10,IF($C12="Développeur",'Fiches de postes'!$D$10,IF($C12="Technical Leader",'Fiches de postes'!$J$10,IF($C12="Scrum Master",'Fiches de postes'!$M$10))))</f>
        <v>0</v>
      </c>
      <c r="H12" s="1">
        <v>4</v>
      </c>
      <c r="I12" s="86">
        <f>H12*IF($C12="Projet",'Fiches de postes'!$H$11,IF($C12="Développeur",'Fiches de postes'!$E$11,IF($C12="Technical Leader",'Fiches de postes'!$K$11,IF($C12="Scrum Master",'Fiches de postes'!$N$11))))</f>
        <v>4</v>
      </c>
      <c r="J12" s="96">
        <f>I12-IF($C12="Projet",'Fiches de postes'!$I$11,IF($C12="Développeur",'Fiches de postes'!$F$11,IF($C12="Technical Leader",'Fiches de postes'!$L$11,IF($C12="Scrum Master",'Fiches de postes'!$O$11))))</f>
        <v>4</v>
      </c>
      <c r="K12" s="93">
        <f>IF($C12="Projet",'Fiches de postes'!$G$11,IF($C12="Développeur",'Fiches de postes'!$D$11,IF($C12="Technical Leader",'Fiches de postes'!$J$11,IF($C12="Scrum Master",'Fiches de postes'!$M$11))))</f>
        <v>0</v>
      </c>
      <c r="L12" s="1"/>
      <c r="M12" s="86"/>
      <c r="N12" s="96"/>
      <c r="O12" s="93"/>
      <c r="P12" s="1"/>
      <c r="Q12" s="86"/>
      <c r="R12" s="96"/>
      <c r="S12" s="93"/>
      <c r="T12" s="1"/>
      <c r="U12" s="86"/>
      <c r="V12" s="96"/>
      <c r="W12" s="93"/>
      <c r="X12" s="1"/>
      <c r="Y12" s="86"/>
      <c r="Z12" s="96"/>
      <c r="AA12" s="93"/>
      <c r="AB12" s="1"/>
      <c r="AC12" s="86"/>
      <c r="AD12" s="96"/>
      <c r="AE12" s="93"/>
      <c r="AF12" s="1"/>
      <c r="AG12" s="86"/>
      <c r="AH12" s="96"/>
      <c r="AI12" s="93"/>
      <c r="AJ12" s="1"/>
      <c r="AK12" s="86"/>
      <c r="AL12" s="96"/>
      <c r="AM12" s="93"/>
      <c r="AN12" s="1"/>
      <c r="AO12" s="86"/>
      <c r="AP12" s="96"/>
      <c r="AQ12" s="93"/>
      <c r="AR12" s="1"/>
      <c r="AS12" s="86"/>
      <c r="AT12" s="96"/>
      <c r="AU12" s="93"/>
      <c r="AV12" s="1"/>
      <c r="AW12" s="86"/>
      <c r="AX12" s="96"/>
      <c r="AY12" s="93"/>
      <c r="AZ12" s="1"/>
      <c r="BA12" s="86"/>
      <c r="BB12" s="96"/>
      <c r="BC12" s="93"/>
      <c r="BD12" s="1"/>
      <c r="BE12" s="86"/>
      <c r="BF12" s="96"/>
      <c r="BG12" s="93"/>
      <c r="BH12" s="1"/>
      <c r="BI12" s="86"/>
      <c r="BJ12" s="96"/>
      <c r="BK12" s="93"/>
      <c r="BL12" s="27">
        <f>IF(AND(SUM(D12:BD12)=0,COUNT(D12:BD12)=0),"",SUM(D12:BD12))</f>
        <v>21</v>
      </c>
    </row>
    <row r="13" spans="1:64" s="30" customFormat="1" ht="15" customHeight="1" outlineLevel="1" x14ac:dyDescent="0.25">
      <c r="A13" s="26" t="s">
        <v>8</v>
      </c>
      <c r="B13" s="26" t="s">
        <v>7</v>
      </c>
      <c r="C13" s="26" t="s">
        <v>127</v>
      </c>
      <c r="D13" s="1">
        <v>2</v>
      </c>
      <c r="E13" s="86">
        <f>D13*IF($C13="Projet",'Fiches de postes'!H$10,IF($C13="Développeur",'Fiches de postes'!E$10,IF($C13="Technical Leader",'Fiches de postes'!K$10,IF($C13="Scrum Master",'Fiches de postes'!N$10))))</f>
        <v>10</v>
      </c>
      <c r="F13" s="96">
        <f>E13-IF($C13="Projet",'Fiches de postes'!$I$10,IF($C13="Développeur",'Fiches de postes'!$F$10,IF($C13="Technical Leader",'Fiches de postes'!$L$10,IF($C13="Scrum Master",'Fiches de postes'!$O$10))))</f>
        <v>0</v>
      </c>
      <c r="G13" s="93">
        <f>IF($C13="Projet",'Fiches de postes'!$G$10,IF($C13="Développeur",'Fiches de postes'!$D$10,IF($C13="Technical Leader",'Fiches de postes'!$J$10,IF($C13="Scrum Master",'Fiches de postes'!$M$10))))</f>
        <v>2</v>
      </c>
      <c r="H13" s="1">
        <v>4</v>
      </c>
      <c r="I13" s="86">
        <f>H13*IF($C13="Projet",'Fiches de postes'!$H$11,IF($C13="Développeur",'Fiches de postes'!$E$11,IF($C13="Technical Leader",'Fiches de postes'!$K$11,IF($C13="Scrum Master",'Fiches de postes'!$N$11))))</f>
        <v>4</v>
      </c>
      <c r="J13" s="96">
        <f>I13-IF($C13="Projet",'Fiches de postes'!$I$11,IF($C13="Développeur",'Fiches de postes'!$F$11,IF($C13="Technical Leader",'Fiches de postes'!$L$11,IF($C13="Scrum Master",'Fiches de postes'!$O$11))))</f>
        <v>1</v>
      </c>
      <c r="K13" s="93">
        <f>IF($C13="Projet",'Fiches de postes'!$G$11,IF($C13="Développeur",'Fiches de postes'!$D$11,IF($C13="Technical Leader",'Fiches de postes'!$J$11,IF($C13="Scrum Master",'Fiches de postes'!$M$11))))</f>
        <v>3</v>
      </c>
      <c r="L13" s="1"/>
      <c r="M13" s="86"/>
      <c r="N13" s="96"/>
      <c r="O13" s="93"/>
      <c r="P13" s="1"/>
      <c r="Q13" s="86"/>
      <c r="R13" s="96"/>
      <c r="S13" s="93"/>
      <c r="T13" s="1"/>
      <c r="U13" s="86"/>
      <c r="V13" s="96"/>
      <c r="W13" s="93"/>
      <c r="X13" s="1"/>
      <c r="Y13" s="86"/>
      <c r="Z13" s="96"/>
      <c r="AA13" s="93"/>
      <c r="AB13" s="1"/>
      <c r="AC13" s="86"/>
      <c r="AD13" s="96"/>
      <c r="AE13" s="93"/>
      <c r="AF13" s="1"/>
      <c r="AG13" s="86"/>
      <c r="AH13" s="96"/>
      <c r="AI13" s="93"/>
      <c r="AJ13" s="1"/>
      <c r="AK13" s="86"/>
      <c r="AL13" s="96"/>
      <c r="AM13" s="93"/>
      <c r="AN13" s="1"/>
      <c r="AO13" s="86"/>
      <c r="AP13" s="96"/>
      <c r="AQ13" s="93"/>
      <c r="AR13" s="1"/>
      <c r="AS13" s="86"/>
      <c r="AT13" s="96"/>
      <c r="AU13" s="93"/>
      <c r="AV13" s="1"/>
      <c r="AW13" s="86"/>
      <c r="AX13" s="96"/>
      <c r="AY13" s="93"/>
      <c r="AZ13" s="1"/>
      <c r="BA13" s="86"/>
      <c r="BB13" s="96"/>
      <c r="BC13" s="93"/>
      <c r="BD13" s="1"/>
      <c r="BE13" s="86"/>
      <c r="BF13" s="96"/>
      <c r="BG13" s="93"/>
      <c r="BH13" s="1"/>
      <c r="BI13" s="86"/>
      <c r="BJ13" s="96"/>
      <c r="BK13" s="93"/>
      <c r="BL13" s="27">
        <f t="shared" ref="BL13:BL21" si="0">IF(AND(SUM(D13:BD13)=0,COUNT(D13:BD13)=0),"",SUM(D13:BD13))</f>
        <v>26</v>
      </c>
    </row>
    <row r="14" spans="1:64" ht="15" customHeight="1" outlineLevel="1" x14ac:dyDescent="0.25">
      <c r="A14" s="26" t="s">
        <v>9</v>
      </c>
      <c r="B14" s="26" t="s">
        <v>10</v>
      </c>
      <c r="C14" s="26" t="s">
        <v>127</v>
      </c>
      <c r="D14" s="1">
        <v>2</v>
      </c>
      <c r="E14" s="86">
        <f>D14*IF($C14="Projet",'Fiches de postes'!H$10,IF($C14="Développeur",'Fiches de postes'!E$10,IF($C14="Technical Leader",'Fiches de postes'!K$10,IF($C14="Scrum Master",'Fiches de postes'!N$10))))</f>
        <v>10</v>
      </c>
      <c r="F14" s="96">
        <f>E14-IF($C14="Projet",'Fiches de postes'!$I$10,IF($C14="Développeur",'Fiches de postes'!$F$10,IF($C14="Technical Leader",'Fiches de postes'!$L$10,IF($C14="Scrum Master",'Fiches de postes'!$O$10))))</f>
        <v>0</v>
      </c>
      <c r="G14" s="93">
        <f>IF($C14="Projet",'Fiches de postes'!$G$10,IF($C14="Développeur",'Fiches de postes'!$D$10,IF($C14="Technical Leader",'Fiches de postes'!$J$10,IF($C14="Scrum Master",'Fiches de postes'!$M$10))))</f>
        <v>2</v>
      </c>
      <c r="H14" s="1">
        <v>4</v>
      </c>
      <c r="I14" s="86">
        <f>H14*IF($C14="Projet",'Fiches de postes'!$H$11,IF($C14="Développeur",'Fiches de postes'!$E$11,IF($C14="Technical Leader",'Fiches de postes'!$K$11,IF($C14="Scrum Master",'Fiches de postes'!$N$11))))</f>
        <v>4</v>
      </c>
      <c r="J14" s="96">
        <f>I14-IF($C14="Projet",'Fiches de postes'!$I$11,IF($C14="Développeur",'Fiches de postes'!$F$11,IF($C14="Technical Leader",'Fiches de postes'!$L$11,IF($C14="Scrum Master",'Fiches de postes'!$O$11))))</f>
        <v>1</v>
      </c>
      <c r="K14" s="93">
        <f>IF($C14="Projet",'Fiches de postes'!$G$11,IF($C14="Développeur",'Fiches de postes'!$D$11,IF($C14="Technical Leader",'Fiches de postes'!$J$11,IF($C14="Scrum Master",'Fiches de postes'!$M$11))))</f>
        <v>3</v>
      </c>
      <c r="L14" s="1"/>
      <c r="M14" s="86"/>
      <c r="N14" s="96"/>
      <c r="O14" s="93"/>
      <c r="P14" s="1"/>
      <c r="Q14" s="86"/>
      <c r="R14" s="96"/>
      <c r="S14" s="93"/>
      <c r="T14" s="1"/>
      <c r="U14" s="86"/>
      <c r="V14" s="96"/>
      <c r="W14" s="93"/>
      <c r="X14" s="1"/>
      <c r="Y14" s="86"/>
      <c r="Z14" s="96"/>
      <c r="AA14" s="93"/>
      <c r="AB14" s="1"/>
      <c r="AC14" s="86"/>
      <c r="AD14" s="96"/>
      <c r="AE14" s="93"/>
      <c r="AF14" s="1"/>
      <c r="AG14" s="86"/>
      <c r="AH14" s="96"/>
      <c r="AI14" s="93"/>
      <c r="AJ14" s="1"/>
      <c r="AK14" s="86"/>
      <c r="AL14" s="96"/>
      <c r="AM14" s="93"/>
      <c r="AN14" s="1"/>
      <c r="AO14" s="86"/>
      <c r="AP14" s="96"/>
      <c r="AQ14" s="93"/>
      <c r="AR14" s="1"/>
      <c r="AS14" s="86"/>
      <c r="AT14" s="96"/>
      <c r="AU14" s="93"/>
      <c r="AV14" s="1"/>
      <c r="AW14" s="86"/>
      <c r="AX14" s="96"/>
      <c r="AY14" s="93"/>
      <c r="AZ14" s="1"/>
      <c r="BA14" s="86"/>
      <c r="BB14" s="96"/>
      <c r="BC14" s="93"/>
      <c r="BD14" s="1"/>
      <c r="BE14" s="86"/>
      <c r="BF14" s="96"/>
      <c r="BG14" s="93"/>
      <c r="BH14" s="1"/>
      <c r="BI14" s="86"/>
      <c r="BJ14" s="96"/>
      <c r="BK14" s="93"/>
      <c r="BL14" s="27">
        <f t="shared" si="0"/>
        <v>26</v>
      </c>
    </row>
    <row r="15" spans="1:64" ht="15" customHeight="1" outlineLevel="1" x14ac:dyDescent="0.25">
      <c r="A15" s="26" t="s">
        <v>11</v>
      </c>
      <c r="B15" s="26" t="s">
        <v>12</v>
      </c>
      <c r="C15" s="26" t="s">
        <v>97</v>
      </c>
      <c r="D15" s="1">
        <v>2</v>
      </c>
      <c r="E15" s="86">
        <f>D15*IF($C15="Projet",'Fiches de postes'!H$10,IF($C15="Développeur",'Fiches de postes'!E$10,IF($C15="Technical Leader",'Fiches de postes'!K$10,IF($C15="Scrum Master",'Fiches de postes'!N$10))))</f>
        <v>2</v>
      </c>
      <c r="F15" s="96">
        <f>E15-IF($C15="Projet",'Fiches de postes'!$I$10,IF($C15="Développeur",'Fiches de postes'!$F$10,IF($C15="Technical Leader",'Fiches de postes'!$L$10,IF($C15="Scrum Master",'Fiches de postes'!$O$10))))</f>
        <v>-2</v>
      </c>
      <c r="G15" s="93">
        <f>IF($C15="Projet",'Fiches de postes'!$G$10,IF($C15="Développeur",'Fiches de postes'!$D$10,IF($C15="Technical Leader",'Fiches de postes'!$J$10,IF($C15="Scrum Master",'Fiches de postes'!$M$10))))</f>
        <v>4</v>
      </c>
      <c r="H15" s="1">
        <v>2</v>
      </c>
      <c r="I15" s="86">
        <f>H15*IF($C15="Projet",'Fiches de postes'!$H$11,IF($C15="Développeur",'Fiches de postes'!$E$11,IF($C15="Technical Leader",'Fiches de postes'!$K$11,IF($C15="Scrum Master",'Fiches de postes'!$N$11))))</f>
        <v>2</v>
      </c>
      <c r="J15" s="96">
        <f>I15-IF($C15="Projet",'Fiches de postes'!$I$11,IF($C15="Développeur",'Fiches de postes'!$F$11,IF($C15="Technical Leader",'Fiches de postes'!$L$11,IF($C15="Scrum Master",'Fiches de postes'!$O$11))))</f>
        <v>2</v>
      </c>
      <c r="K15" s="93">
        <f>IF($C15="Projet",'Fiches de postes'!$G$11,IF($C15="Développeur",'Fiches de postes'!$D$11,IF($C15="Technical Leader",'Fiches de postes'!$J$11,IF($C15="Scrum Master",'Fiches de postes'!$M$11))))</f>
        <v>0</v>
      </c>
      <c r="L15" s="1"/>
      <c r="M15" s="86"/>
      <c r="N15" s="96"/>
      <c r="O15" s="93"/>
      <c r="P15" s="1"/>
      <c r="Q15" s="86"/>
      <c r="R15" s="96"/>
      <c r="S15" s="93"/>
      <c r="T15" s="1"/>
      <c r="U15" s="86"/>
      <c r="V15" s="96"/>
      <c r="W15" s="93"/>
      <c r="X15" s="1"/>
      <c r="Y15" s="86"/>
      <c r="Z15" s="96"/>
      <c r="AA15" s="93"/>
      <c r="AB15" s="1"/>
      <c r="AC15" s="86"/>
      <c r="AD15" s="96"/>
      <c r="AE15" s="93"/>
      <c r="AF15" s="1"/>
      <c r="AG15" s="86"/>
      <c r="AH15" s="96"/>
      <c r="AI15" s="93"/>
      <c r="AJ15" s="1"/>
      <c r="AK15" s="86"/>
      <c r="AL15" s="96"/>
      <c r="AM15" s="93"/>
      <c r="AN15" s="1"/>
      <c r="AO15" s="86"/>
      <c r="AP15" s="96"/>
      <c r="AQ15" s="93"/>
      <c r="AR15" s="1"/>
      <c r="AS15" s="86"/>
      <c r="AT15" s="96"/>
      <c r="AU15" s="93"/>
      <c r="AV15" s="1"/>
      <c r="AW15" s="86"/>
      <c r="AX15" s="96"/>
      <c r="AY15" s="93"/>
      <c r="AZ15" s="1"/>
      <c r="BA15" s="86"/>
      <c r="BB15" s="96"/>
      <c r="BC15" s="93"/>
      <c r="BD15" s="1"/>
      <c r="BE15" s="86"/>
      <c r="BF15" s="96"/>
      <c r="BG15" s="93"/>
      <c r="BH15" s="1"/>
      <c r="BI15" s="86"/>
      <c r="BJ15" s="96"/>
      <c r="BK15" s="93"/>
      <c r="BL15" s="27">
        <f t="shared" si="0"/>
        <v>12</v>
      </c>
    </row>
    <row r="16" spans="1:64" ht="15" customHeight="1" outlineLevel="1" x14ac:dyDescent="0.25">
      <c r="A16" s="26" t="s">
        <v>13</v>
      </c>
      <c r="B16" s="26" t="s">
        <v>14</v>
      </c>
      <c r="C16" s="26" t="s">
        <v>123</v>
      </c>
      <c r="D16" s="1">
        <v>4</v>
      </c>
      <c r="E16" s="86">
        <f>D16*IF($C16="Projet",'Fiches de postes'!H$10,IF($C16="Développeur",'Fiches de postes'!E$10,IF($C16="Technical Leader",'Fiches de postes'!K$10,IF($C16="Scrum Master",'Fiches de postes'!N$10))))</f>
        <v>4</v>
      </c>
      <c r="F16" s="96">
        <f>E16-IF($C16="Projet",'Fiches de postes'!$I$10,IF($C16="Développeur",'Fiches de postes'!$F$10,IF($C16="Technical Leader",'Fiches de postes'!$L$10,IF($C16="Scrum Master",'Fiches de postes'!$O$10))))</f>
        <v>4</v>
      </c>
      <c r="G16" s="93">
        <f>IF($C16="Projet",'Fiches de postes'!$G$10,IF($C16="Développeur",'Fiches de postes'!$D$10,IF($C16="Technical Leader",'Fiches de postes'!$J$10,IF($C16="Scrum Master",'Fiches de postes'!$M$10))))</f>
        <v>0</v>
      </c>
      <c r="H16" s="1">
        <v>1</v>
      </c>
      <c r="I16" s="86">
        <f>H16*IF($C16="Projet",'Fiches de postes'!$H$11,IF($C16="Développeur",'Fiches de postes'!$E$11,IF($C16="Technical Leader",'Fiches de postes'!$K$11,IF($C16="Scrum Master",'Fiches de postes'!$N$11))))</f>
        <v>1</v>
      </c>
      <c r="J16" s="96">
        <f>I16-IF($C16="Projet",'Fiches de postes'!$I$11,IF($C16="Développeur",'Fiches de postes'!$F$11,IF($C16="Technical Leader",'Fiches de postes'!$L$11,IF($C16="Scrum Master",'Fiches de postes'!$O$11))))</f>
        <v>1</v>
      </c>
      <c r="K16" s="93">
        <f>IF($C16="Projet",'Fiches de postes'!$G$11,IF($C16="Développeur",'Fiches de postes'!$D$11,IF($C16="Technical Leader",'Fiches de postes'!$J$11,IF($C16="Scrum Master",'Fiches de postes'!$M$11))))</f>
        <v>0</v>
      </c>
      <c r="L16" s="1"/>
      <c r="M16" s="86"/>
      <c r="N16" s="96"/>
      <c r="O16" s="93"/>
      <c r="P16" s="1"/>
      <c r="Q16" s="86"/>
      <c r="R16" s="96"/>
      <c r="S16" s="93"/>
      <c r="T16" s="1"/>
      <c r="U16" s="86"/>
      <c r="V16" s="96"/>
      <c r="W16" s="93"/>
      <c r="X16" s="1"/>
      <c r="Y16" s="86"/>
      <c r="Z16" s="96"/>
      <c r="AA16" s="93"/>
      <c r="AB16" s="1"/>
      <c r="AC16" s="86"/>
      <c r="AD16" s="96"/>
      <c r="AE16" s="93"/>
      <c r="AF16" s="1"/>
      <c r="AG16" s="86"/>
      <c r="AH16" s="96"/>
      <c r="AI16" s="93"/>
      <c r="AJ16" s="1"/>
      <c r="AK16" s="86"/>
      <c r="AL16" s="96"/>
      <c r="AM16" s="93"/>
      <c r="AN16" s="1"/>
      <c r="AO16" s="86"/>
      <c r="AP16" s="96"/>
      <c r="AQ16" s="93"/>
      <c r="AR16" s="1"/>
      <c r="AS16" s="86"/>
      <c r="AT16" s="96"/>
      <c r="AU16" s="93"/>
      <c r="AV16" s="1"/>
      <c r="AW16" s="86"/>
      <c r="AX16" s="96"/>
      <c r="AY16" s="93"/>
      <c r="AZ16" s="1"/>
      <c r="BA16" s="86"/>
      <c r="BB16" s="96"/>
      <c r="BC16" s="93"/>
      <c r="BD16" s="1"/>
      <c r="BE16" s="86"/>
      <c r="BF16" s="96"/>
      <c r="BG16" s="93"/>
      <c r="BH16" s="1"/>
      <c r="BI16" s="86"/>
      <c r="BJ16" s="96"/>
      <c r="BK16" s="93"/>
      <c r="BL16" s="27">
        <f t="shared" si="0"/>
        <v>15</v>
      </c>
    </row>
    <row r="17" spans="1:64" ht="15" customHeight="1" outlineLevel="1" x14ac:dyDescent="0.25">
      <c r="A17" s="26" t="s">
        <v>15</v>
      </c>
      <c r="B17" s="26" t="s">
        <v>16</v>
      </c>
      <c r="C17" s="26" t="s">
        <v>123</v>
      </c>
      <c r="D17" s="1">
        <v>2</v>
      </c>
      <c r="E17" s="86">
        <f>D17*IF($C17="Projet",'Fiches de postes'!H$10,IF($C17="Développeur",'Fiches de postes'!E$10,IF($C17="Technical Leader",'Fiches de postes'!K$10,IF($C17="Scrum Master",'Fiches de postes'!N$10))))</f>
        <v>2</v>
      </c>
      <c r="F17" s="96">
        <f>E17-IF($C17="Projet",'Fiches de postes'!$I$10,IF($C17="Développeur",'Fiches de postes'!$F$10,IF($C17="Technical Leader",'Fiches de postes'!$L$10,IF($C17="Scrum Master",'Fiches de postes'!$O$10))))</f>
        <v>2</v>
      </c>
      <c r="G17" s="93">
        <f>IF($C17="Projet",'Fiches de postes'!$G$10,IF($C17="Développeur",'Fiches de postes'!$D$10,IF($C17="Technical Leader",'Fiches de postes'!$J$10,IF($C17="Scrum Master",'Fiches de postes'!$M$10))))</f>
        <v>0</v>
      </c>
      <c r="H17" s="1">
        <v>1</v>
      </c>
      <c r="I17" s="86">
        <f>H17*IF($C17="Projet",'Fiches de postes'!$H$11,IF($C17="Développeur",'Fiches de postes'!$E$11,IF($C17="Technical Leader",'Fiches de postes'!$K$11,IF($C17="Scrum Master",'Fiches de postes'!$N$11))))</f>
        <v>1</v>
      </c>
      <c r="J17" s="96">
        <f>I17-IF($C17="Projet",'Fiches de postes'!$I$11,IF($C17="Développeur",'Fiches de postes'!$F$11,IF($C17="Technical Leader",'Fiches de postes'!$L$11,IF($C17="Scrum Master",'Fiches de postes'!$O$11))))</f>
        <v>1</v>
      </c>
      <c r="K17" s="93">
        <f>IF($C17="Projet",'Fiches de postes'!$G$11,IF($C17="Développeur",'Fiches de postes'!$D$11,IF($C17="Technical Leader",'Fiches de postes'!$J$11,IF($C17="Scrum Master",'Fiches de postes'!$M$11))))</f>
        <v>0</v>
      </c>
      <c r="L17" s="1"/>
      <c r="M17" s="86"/>
      <c r="N17" s="96"/>
      <c r="O17" s="93"/>
      <c r="P17" s="1"/>
      <c r="Q17" s="86"/>
      <c r="R17" s="96"/>
      <c r="S17" s="93"/>
      <c r="T17" s="1"/>
      <c r="U17" s="86"/>
      <c r="V17" s="96"/>
      <c r="W17" s="93"/>
      <c r="X17" s="1"/>
      <c r="Y17" s="86"/>
      <c r="Z17" s="96"/>
      <c r="AA17" s="93"/>
      <c r="AB17" s="1"/>
      <c r="AC17" s="86"/>
      <c r="AD17" s="96"/>
      <c r="AE17" s="93"/>
      <c r="AF17" s="1"/>
      <c r="AG17" s="86"/>
      <c r="AH17" s="96"/>
      <c r="AI17" s="93"/>
      <c r="AJ17" s="1"/>
      <c r="AK17" s="86"/>
      <c r="AL17" s="96"/>
      <c r="AM17" s="93"/>
      <c r="AN17" s="1"/>
      <c r="AO17" s="86"/>
      <c r="AP17" s="96"/>
      <c r="AQ17" s="93"/>
      <c r="AR17" s="1"/>
      <c r="AS17" s="86"/>
      <c r="AT17" s="96"/>
      <c r="AU17" s="93"/>
      <c r="AV17" s="1"/>
      <c r="AW17" s="86"/>
      <c r="AX17" s="96"/>
      <c r="AY17" s="93"/>
      <c r="AZ17" s="1"/>
      <c r="BA17" s="86"/>
      <c r="BB17" s="96"/>
      <c r="BC17" s="93"/>
      <c r="BD17" s="1"/>
      <c r="BE17" s="86"/>
      <c r="BF17" s="96"/>
      <c r="BG17" s="93"/>
      <c r="BH17" s="1"/>
      <c r="BI17" s="86"/>
      <c r="BJ17" s="96"/>
      <c r="BK17" s="93"/>
      <c r="BL17" s="27">
        <f t="shared" si="0"/>
        <v>9</v>
      </c>
    </row>
    <row r="18" spans="1:64" ht="15" customHeight="1" outlineLevel="1" x14ac:dyDescent="0.25">
      <c r="A18" s="26" t="s">
        <v>17</v>
      </c>
      <c r="B18" s="26" t="s">
        <v>12</v>
      </c>
      <c r="C18" s="26" t="s">
        <v>95</v>
      </c>
      <c r="D18" s="1">
        <v>2</v>
      </c>
      <c r="E18" s="86">
        <f>D18*IF($C18="Projet",'Fiches de postes'!H$10,IF($C18="Développeur",'Fiches de postes'!E$10,IF($C18="Technical Leader",'Fiches de postes'!K$10,IF($C18="Scrum Master",'Fiches de postes'!N$10))))</f>
        <v>2</v>
      </c>
      <c r="F18" s="96">
        <f>E18-IF($C18="Projet",'Fiches de postes'!$I$10,IF($C18="Développeur",'Fiches de postes'!$F$10,IF($C18="Technical Leader",'Fiches de postes'!$L$10,IF($C18="Scrum Master",'Fiches de postes'!$O$10))))</f>
        <v>2</v>
      </c>
      <c r="G18" s="93">
        <f>IF($C18="Projet",'Fiches de postes'!$G$10,IF($C18="Développeur",'Fiches de postes'!$D$10,IF($C18="Technical Leader",'Fiches de postes'!$J$10,IF($C18="Scrum Master",'Fiches de postes'!$M$10))))</f>
        <v>0</v>
      </c>
      <c r="H18" s="1">
        <v>1</v>
      </c>
      <c r="I18" s="86">
        <f>H18*IF($C18="Projet",'Fiches de postes'!$H$11,IF($C18="Développeur",'Fiches de postes'!$E$11,IF($C18="Technical Leader",'Fiches de postes'!$K$11,IF($C18="Scrum Master",'Fiches de postes'!$N$11))))</f>
        <v>1</v>
      </c>
      <c r="J18" s="96">
        <f>I18-IF($C18="Projet",'Fiches de postes'!$I$11,IF($C18="Développeur",'Fiches de postes'!$F$11,IF($C18="Technical Leader",'Fiches de postes'!$L$11,IF($C18="Scrum Master",'Fiches de postes'!$O$11))))</f>
        <v>1</v>
      </c>
      <c r="K18" s="93">
        <f>IF($C18="Projet",'Fiches de postes'!$G$11,IF($C18="Développeur",'Fiches de postes'!$D$11,IF($C18="Technical Leader",'Fiches de postes'!$J$11,IF($C18="Scrum Master",'Fiches de postes'!$M$11))))</f>
        <v>0</v>
      </c>
      <c r="L18" s="1"/>
      <c r="M18" s="86"/>
      <c r="N18" s="96"/>
      <c r="O18" s="93"/>
      <c r="P18" s="1"/>
      <c r="Q18" s="86"/>
      <c r="R18" s="96"/>
      <c r="S18" s="93"/>
      <c r="T18" s="1"/>
      <c r="U18" s="86"/>
      <c r="V18" s="96"/>
      <c r="W18" s="93"/>
      <c r="X18" s="1"/>
      <c r="Y18" s="86"/>
      <c r="Z18" s="96"/>
      <c r="AA18" s="93"/>
      <c r="AB18" s="1"/>
      <c r="AC18" s="86"/>
      <c r="AD18" s="96"/>
      <c r="AE18" s="93"/>
      <c r="AF18" s="1"/>
      <c r="AG18" s="86"/>
      <c r="AH18" s="96"/>
      <c r="AI18" s="93"/>
      <c r="AJ18" s="1"/>
      <c r="AK18" s="86"/>
      <c r="AL18" s="96"/>
      <c r="AM18" s="93"/>
      <c r="AN18" s="1"/>
      <c r="AO18" s="86"/>
      <c r="AP18" s="96"/>
      <c r="AQ18" s="93"/>
      <c r="AR18" s="1"/>
      <c r="AS18" s="86"/>
      <c r="AT18" s="96"/>
      <c r="AU18" s="93"/>
      <c r="AV18" s="1"/>
      <c r="AW18" s="86"/>
      <c r="AX18" s="96"/>
      <c r="AY18" s="93"/>
      <c r="AZ18" s="1"/>
      <c r="BA18" s="86"/>
      <c r="BB18" s="96"/>
      <c r="BC18" s="93"/>
      <c r="BD18" s="1"/>
      <c r="BE18" s="86"/>
      <c r="BF18" s="96"/>
      <c r="BG18" s="93"/>
      <c r="BH18" s="1"/>
      <c r="BI18" s="86"/>
      <c r="BJ18" s="96"/>
      <c r="BK18" s="93"/>
      <c r="BL18" s="27">
        <f t="shared" si="0"/>
        <v>9</v>
      </c>
    </row>
    <row r="19" spans="1:64" ht="15" customHeight="1" outlineLevel="1" x14ac:dyDescent="0.25">
      <c r="A19" s="26" t="s">
        <v>18</v>
      </c>
      <c r="B19" s="26" t="s">
        <v>19</v>
      </c>
      <c r="C19" s="26" t="s">
        <v>127</v>
      </c>
      <c r="D19" s="1">
        <v>2</v>
      </c>
      <c r="E19" s="86">
        <f>D19*IF($C19="Projet",'Fiches de postes'!H$10,IF($C19="Développeur",'Fiches de postes'!E$10,IF($C19="Technical Leader",'Fiches de postes'!K$10,IF($C19="Scrum Master",'Fiches de postes'!N$10))))</f>
        <v>10</v>
      </c>
      <c r="F19" s="96">
        <f>E19-IF($C19="Projet",'Fiches de postes'!$I$10,IF($C19="Développeur",'Fiches de postes'!$F$10,IF($C19="Technical Leader",'Fiches de postes'!$L$10,IF($C19="Scrum Master",'Fiches de postes'!$O$10))))</f>
        <v>0</v>
      </c>
      <c r="G19" s="93">
        <f>IF($C19="Projet",'Fiches de postes'!$G$10,IF($C19="Développeur",'Fiches de postes'!$D$10,IF($C19="Technical Leader",'Fiches de postes'!$J$10,IF($C19="Scrum Master",'Fiches de postes'!$M$10))))</f>
        <v>2</v>
      </c>
      <c r="H19" s="1">
        <v>2</v>
      </c>
      <c r="I19" s="86">
        <f>H19*IF($C19="Projet",'Fiches de postes'!$H$11,IF($C19="Développeur",'Fiches de postes'!$E$11,IF($C19="Technical Leader",'Fiches de postes'!$K$11,IF($C19="Scrum Master",'Fiches de postes'!$N$11))))</f>
        <v>2</v>
      </c>
      <c r="J19" s="96">
        <f>I19-IF($C19="Projet",'Fiches de postes'!$I$11,IF($C19="Développeur",'Fiches de postes'!$F$11,IF($C19="Technical Leader",'Fiches de postes'!$L$11,IF($C19="Scrum Master",'Fiches de postes'!$O$11))))</f>
        <v>-1</v>
      </c>
      <c r="K19" s="93">
        <f>IF($C19="Projet",'Fiches de postes'!$G$11,IF($C19="Développeur",'Fiches de postes'!$D$11,IF($C19="Technical Leader",'Fiches de postes'!$J$11,IF($C19="Scrum Master",'Fiches de postes'!$M$11))))</f>
        <v>3</v>
      </c>
      <c r="L19" s="1"/>
      <c r="M19" s="86"/>
      <c r="N19" s="96"/>
      <c r="O19" s="93"/>
      <c r="P19" s="1"/>
      <c r="Q19" s="86"/>
      <c r="R19" s="96"/>
      <c r="S19" s="93"/>
      <c r="T19" s="1"/>
      <c r="U19" s="86"/>
      <c r="V19" s="96"/>
      <c r="W19" s="93"/>
      <c r="X19" s="1"/>
      <c r="Y19" s="86"/>
      <c r="Z19" s="96"/>
      <c r="AA19" s="93"/>
      <c r="AB19" s="1"/>
      <c r="AC19" s="86"/>
      <c r="AD19" s="96"/>
      <c r="AE19" s="93"/>
      <c r="AF19" s="1"/>
      <c r="AG19" s="86"/>
      <c r="AH19" s="96"/>
      <c r="AI19" s="93"/>
      <c r="AJ19" s="1"/>
      <c r="AK19" s="86"/>
      <c r="AL19" s="96"/>
      <c r="AM19" s="93"/>
      <c r="AN19" s="1"/>
      <c r="AO19" s="86"/>
      <c r="AP19" s="96"/>
      <c r="AQ19" s="93"/>
      <c r="AR19" s="1"/>
      <c r="AS19" s="86"/>
      <c r="AT19" s="96"/>
      <c r="AU19" s="93"/>
      <c r="AV19" s="1"/>
      <c r="AW19" s="86"/>
      <c r="AX19" s="96"/>
      <c r="AY19" s="93"/>
      <c r="AZ19" s="1"/>
      <c r="BA19" s="86"/>
      <c r="BB19" s="96"/>
      <c r="BC19" s="93"/>
      <c r="BD19" s="1"/>
      <c r="BE19" s="86"/>
      <c r="BF19" s="96"/>
      <c r="BG19" s="93"/>
      <c r="BH19" s="1"/>
      <c r="BI19" s="86"/>
      <c r="BJ19" s="96"/>
      <c r="BK19" s="93"/>
      <c r="BL19" s="27">
        <f t="shared" si="0"/>
        <v>20</v>
      </c>
    </row>
    <row r="20" spans="1:64" ht="15" customHeight="1" outlineLevel="1" x14ac:dyDescent="0.25">
      <c r="A20" s="26" t="s">
        <v>23</v>
      </c>
      <c r="B20" s="26" t="s">
        <v>24</v>
      </c>
      <c r="C20" s="26" t="s">
        <v>127</v>
      </c>
      <c r="D20" s="1">
        <v>1</v>
      </c>
      <c r="E20" s="86">
        <f>D20*IF($C20="Projet",'Fiches de postes'!H$10,IF($C20="Développeur",'Fiches de postes'!E$10,IF($C20="Technical Leader",'Fiches de postes'!K$10,IF($C20="Scrum Master",'Fiches de postes'!N$10))))</f>
        <v>5</v>
      </c>
      <c r="F20" s="96">
        <f>E20-IF($C20="Projet",'Fiches de postes'!$I$10,IF($C20="Développeur",'Fiches de postes'!$F$10,IF($C20="Technical Leader",'Fiches de postes'!$L$10,IF($C20="Scrum Master",'Fiches de postes'!$O$10))))</f>
        <v>-5</v>
      </c>
      <c r="G20" s="93">
        <f>IF($C20="Projet",'Fiches de postes'!$G$10,IF($C20="Développeur",'Fiches de postes'!$D$10,IF($C20="Technical Leader",'Fiches de postes'!$J$10,IF($C20="Scrum Master",'Fiches de postes'!$M$10))))</f>
        <v>2</v>
      </c>
      <c r="H20" s="1">
        <v>4</v>
      </c>
      <c r="I20" s="86">
        <f>H20*IF($C20="Projet",'Fiches de postes'!$H$11,IF($C20="Développeur",'Fiches de postes'!$E$11,IF($C20="Technical Leader",'Fiches de postes'!$K$11,IF($C20="Scrum Master",'Fiches de postes'!$N$11))))</f>
        <v>4</v>
      </c>
      <c r="J20" s="96">
        <f>I20-IF($C20="Projet",'Fiches de postes'!$I$11,IF($C20="Développeur",'Fiches de postes'!$F$11,IF($C20="Technical Leader",'Fiches de postes'!$L$11,IF($C20="Scrum Master",'Fiches de postes'!$O$11))))</f>
        <v>1</v>
      </c>
      <c r="K20" s="93">
        <f>IF($C20="Projet",'Fiches de postes'!$G$11,IF($C20="Développeur",'Fiches de postes'!$D$11,IF($C20="Technical Leader",'Fiches de postes'!$J$11,IF($C20="Scrum Master",'Fiches de postes'!$M$11))))</f>
        <v>3</v>
      </c>
      <c r="L20" s="1"/>
      <c r="M20" s="86"/>
      <c r="N20" s="96"/>
      <c r="O20" s="93"/>
      <c r="P20" s="1"/>
      <c r="Q20" s="86"/>
      <c r="R20" s="96"/>
      <c r="S20" s="93"/>
      <c r="T20" s="1"/>
      <c r="U20" s="86"/>
      <c r="V20" s="96"/>
      <c r="W20" s="93"/>
      <c r="X20" s="1"/>
      <c r="Y20" s="86"/>
      <c r="Z20" s="96"/>
      <c r="AA20" s="93"/>
      <c r="AB20" s="1"/>
      <c r="AC20" s="86"/>
      <c r="AD20" s="96"/>
      <c r="AE20" s="93"/>
      <c r="AF20" s="1"/>
      <c r="AG20" s="86"/>
      <c r="AH20" s="96"/>
      <c r="AI20" s="93"/>
      <c r="AJ20" s="1"/>
      <c r="AK20" s="86"/>
      <c r="AL20" s="96"/>
      <c r="AM20" s="93"/>
      <c r="AN20" s="1"/>
      <c r="AO20" s="86"/>
      <c r="AP20" s="96"/>
      <c r="AQ20" s="93"/>
      <c r="AR20" s="1"/>
      <c r="AS20" s="86"/>
      <c r="AT20" s="96"/>
      <c r="AU20" s="93"/>
      <c r="AV20" s="1"/>
      <c r="AW20" s="86"/>
      <c r="AX20" s="96"/>
      <c r="AY20" s="93"/>
      <c r="AZ20" s="1"/>
      <c r="BA20" s="86"/>
      <c r="BB20" s="96"/>
      <c r="BC20" s="93"/>
      <c r="BD20" s="1"/>
      <c r="BE20" s="86"/>
      <c r="BF20" s="96"/>
      <c r="BG20" s="93"/>
      <c r="BH20" s="1"/>
      <c r="BI20" s="86"/>
      <c r="BJ20" s="96"/>
      <c r="BK20" s="93"/>
      <c r="BL20" s="27">
        <f t="shared" si="0"/>
        <v>15</v>
      </c>
    </row>
    <row r="21" spans="1:64" s="30" customFormat="1" ht="15" customHeight="1" outlineLevel="1" x14ac:dyDescent="0.25">
      <c r="A21" s="26"/>
      <c r="B21" s="26"/>
      <c r="C21" s="26"/>
      <c r="D21" s="1"/>
      <c r="E21" s="86">
        <f>D21*IF($C21="Projet",'Fiches de postes'!H$10,IF($C21="Développeur",'Fiches de postes'!E$10,IF($C21="Technical Leader",'Fiches de postes'!K$10,IF($C21="Scrum Master",'Fiches de postes'!N$10))))</f>
        <v>0</v>
      </c>
      <c r="F21" s="96">
        <f>E21-IF($C21="Projet",'Fiches de postes'!$I$10,IF($C21="Développeur",'Fiches de postes'!$F$10,IF($C21="Technical Leader",'Fiches de postes'!$L$10,IF($C21="Scrum Master",'Fiches de postes'!$O$10))))</f>
        <v>0</v>
      </c>
      <c r="G21" s="93" t="b">
        <f>IF($C21="Projet",'Fiches de postes'!$G$10,IF($C21="Développeur",'Fiches de postes'!$D$10,IF($C21="Technical Leader",'Fiches de postes'!$J$10,IF($C21="Scrum Master",'Fiches de postes'!$M$10))))</f>
        <v>0</v>
      </c>
      <c r="H21" s="1"/>
      <c r="I21" s="86">
        <f>H21*IF($C21="Projet",'Fiches de postes'!$H$11,IF($C21="Développeur",'Fiches de postes'!$E$11,IF($C21="Technical Leader",'Fiches de postes'!$K$11,IF($C21="Scrum Master",'Fiches de postes'!$N$11))))</f>
        <v>0</v>
      </c>
      <c r="J21" s="96">
        <f>I21-IF($C21="Projet",'Fiches de postes'!$I$11,IF($C21="Développeur",'Fiches de postes'!$F$11,IF($C21="Technical Leader",'Fiches de postes'!$L$11,IF($C21="Scrum Master",'Fiches de postes'!$O$11))))</f>
        <v>0</v>
      </c>
      <c r="K21" s="93" t="b">
        <f>IF($C21="Projet",'Fiches de postes'!$G$11,IF($C21="Développeur",'Fiches de postes'!$D$11,IF($C21="Technical Leader",'Fiches de postes'!$J$11,IF($C21="Scrum Master",'Fiches de postes'!$M$11))))</f>
        <v>0</v>
      </c>
      <c r="L21" s="1"/>
      <c r="M21" s="86"/>
      <c r="N21" s="96"/>
      <c r="O21" s="93"/>
      <c r="P21" s="1"/>
      <c r="Q21" s="86"/>
      <c r="R21" s="96"/>
      <c r="S21" s="93"/>
      <c r="T21" s="1"/>
      <c r="U21" s="86"/>
      <c r="V21" s="96"/>
      <c r="W21" s="93"/>
      <c r="X21" s="1"/>
      <c r="Y21" s="86"/>
      <c r="Z21" s="96"/>
      <c r="AA21" s="93"/>
      <c r="AB21" s="1"/>
      <c r="AC21" s="86"/>
      <c r="AD21" s="96"/>
      <c r="AE21" s="93"/>
      <c r="AF21" s="1"/>
      <c r="AG21" s="86"/>
      <c r="AH21" s="96"/>
      <c r="AI21" s="93"/>
      <c r="AJ21" s="1"/>
      <c r="AK21" s="86"/>
      <c r="AL21" s="96"/>
      <c r="AM21" s="93"/>
      <c r="AN21" s="1"/>
      <c r="AO21" s="86"/>
      <c r="AP21" s="96"/>
      <c r="AQ21" s="93"/>
      <c r="AR21" s="1"/>
      <c r="AS21" s="86"/>
      <c r="AT21" s="96"/>
      <c r="AU21" s="93"/>
      <c r="AV21" s="1"/>
      <c r="AW21" s="86"/>
      <c r="AX21" s="96"/>
      <c r="AY21" s="93"/>
      <c r="AZ21" s="1"/>
      <c r="BA21" s="86"/>
      <c r="BB21" s="96"/>
      <c r="BC21" s="93"/>
      <c r="BD21" s="1"/>
      <c r="BE21" s="86"/>
      <c r="BF21" s="96"/>
      <c r="BG21" s="93"/>
      <c r="BH21" s="1"/>
      <c r="BI21" s="86"/>
      <c r="BJ21" s="96"/>
      <c r="BK21" s="93"/>
      <c r="BL21" s="27">
        <f t="shared" si="0"/>
        <v>0</v>
      </c>
    </row>
    <row r="22" spans="1:64" ht="15.75" customHeight="1" outlineLevel="1" x14ac:dyDescent="0.25">
      <c r="A22" s="187" t="s">
        <v>31</v>
      </c>
      <c r="B22" s="188"/>
      <c r="C22" s="189"/>
      <c r="D22" s="22">
        <f t="shared" ref="D22:BE22" si="1">IF(AND(SUM(D10:D21)=0,COUNT(D10:D21)=0),"",SUM(D10:D21))</f>
        <v>25</v>
      </c>
      <c r="E22" s="22">
        <f>IF(AND(SUM(E10:E21)=0,COUNT(E10:E21)=0),"",SUM(E10:E21))</f>
        <v>53</v>
      </c>
      <c r="F22" s="22"/>
      <c r="G22" s="22"/>
      <c r="H22" s="22">
        <f t="shared" si="1"/>
        <v>31</v>
      </c>
      <c r="I22" s="22">
        <f>IF(AND(SUM(I10:I21)=0,COUNT(I10:I21)=0),"",SUM(I10:I21))</f>
        <v>28</v>
      </c>
      <c r="J22" s="103"/>
      <c r="K22" s="22"/>
      <c r="L22" s="22" t="str">
        <f t="shared" si="1"/>
        <v/>
      </c>
      <c r="M22" s="22" t="str">
        <f t="shared" si="1"/>
        <v/>
      </c>
      <c r="N22" s="22"/>
      <c r="O22" s="22"/>
      <c r="P22" s="22" t="str">
        <f t="shared" si="1"/>
        <v/>
      </c>
      <c r="Q22" s="22" t="str">
        <f t="shared" si="1"/>
        <v/>
      </c>
      <c r="R22" s="22"/>
      <c r="S22" s="22"/>
      <c r="T22" s="22" t="str">
        <f t="shared" si="1"/>
        <v/>
      </c>
      <c r="U22" s="22" t="str">
        <f t="shared" si="1"/>
        <v/>
      </c>
      <c r="V22" s="22"/>
      <c r="W22" s="22"/>
      <c r="X22" s="22" t="str">
        <f t="shared" si="1"/>
        <v/>
      </c>
      <c r="Y22" s="22" t="str">
        <f t="shared" si="1"/>
        <v/>
      </c>
      <c r="Z22" s="22"/>
      <c r="AA22" s="22"/>
      <c r="AB22" s="22" t="str">
        <f t="shared" si="1"/>
        <v/>
      </c>
      <c r="AC22" s="22" t="str">
        <f t="shared" si="1"/>
        <v/>
      </c>
      <c r="AD22" s="22"/>
      <c r="AE22" s="22"/>
      <c r="AF22" s="22" t="str">
        <f t="shared" si="1"/>
        <v/>
      </c>
      <c r="AG22" s="22" t="str">
        <f t="shared" si="1"/>
        <v/>
      </c>
      <c r="AH22" s="22"/>
      <c r="AI22" s="22"/>
      <c r="AJ22" s="22" t="str">
        <f t="shared" si="1"/>
        <v/>
      </c>
      <c r="AK22" s="22" t="str">
        <f t="shared" si="1"/>
        <v/>
      </c>
      <c r="AL22" s="22"/>
      <c r="AM22" s="22"/>
      <c r="AN22" s="22" t="str">
        <f t="shared" si="1"/>
        <v/>
      </c>
      <c r="AO22" s="22" t="str">
        <f t="shared" si="1"/>
        <v/>
      </c>
      <c r="AP22" s="22"/>
      <c r="AQ22" s="22"/>
      <c r="AR22" s="22" t="str">
        <f t="shared" si="1"/>
        <v/>
      </c>
      <c r="AS22" s="22" t="str">
        <f t="shared" si="1"/>
        <v/>
      </c>
      <c r="AT22" s="22"/>
      <c r="AU22" s="22"/>
      <c r="AV22" s="22" t="str">
        <f t="shared" si="1"/>
        <v/>
      </c>
      <c r="AW22" s="22" t="str">
        <f t="shared" si="1"/>
        <v/>
      </c>
      <c r="AX22" s="22"/>
      <c r="AY22" s="22"/>
      <c r="AZ22" s="22" t="str">
        <f t="shared" si="1"/>
        <v/>
      </c>
      <c r="BA22" s="22" t="str">
        <f t="shared" si="1"/>
        <v/>
      </c>
      <c r="BB22" s="22"/>
      <c r="BC22" s="22"/>
      <c r="BD22" s="22" t="str">
        <f t="shared" si="1"/>
        <v/>
      </c>
      <c r="BE22" s="22" t="str">
        <f t="shared" si="1"/>
        <v/>
      </c>
      <c r="BF22" s="22"/>
      <c r="BG22" s="22"/>
      <c r="BH22" s="22" t="str">
        <f t="shared" ref="BH22:BI22" si="2">IF(AND(SUM(BH10:BH21)=0,COUNT(BH10:BH21)=0),"",SUM(BH10:BH21))</f>
        <v/>
      </c>
      <c r="BI22" s="22" t="str">
        <f t="shared" si="2"/>
        <v/>
      </c>
      <c r="BJ22" s="22"/>
      <c r="BK22" s="22"/>
      <c r="BL22" s="2"/>
    </row>
    <row r="23" spans="1:64" ht="63" customHeight="1" outlineLevel="1" x14ac:dyDescent="0.25">
      <c r="A23" s="23" t="s">
        <v>39</v>
      </c>
      <c r="B23" s="3">
        <v>2</v>
      </c>
      <c r="C23" s="21" t="s">
        <v>70</v>
      </c>
      <c r="D23" s="25">
        <f t="shared" ref="D23:BD23" si="3">IF(AND(SUM(D10:D21)=0,COUNT(D10:D21)=0),"",COUNTIF(D10:D21,"0")+COUNTIF(D10:D21,"1"))</f>
        <v>1</v>
      </c>
      <c r="E23" s="25"/>
      <c r="F23" s="25"/>
      <c r="G23" s="25"/>
      <c r="H23" s="25">
        <f t="shared" si="3"/>
        <v>3</v>
      </c>
      <c r="I23" s="25"/>
      <c r="J23" s="25"/>
      <c r="K23" s="25"/>
      <c r="L23" s="25" t="str">
        <f t="shared" si="3"/>
        <v/>
      </c>
      <c r="M23" s="25"/>
      <c r="N23" s="25"/>
      <c r="O23" s="25"/>
      <c r="P23" s="25" t="str">
        <f t="shared" si="3"/>
        <v/>
      </c>
      <c r="Q23" s="25"/>
      <c r="R23" s="25"/>
      <c r="S23" s="25"/>
      <c r="T23" s="25" t="str">
        <f t="shared" si="3"/>
        <v/>
      </c>
      <c r="U23" s="25"/>
      <c r="V23" s="25"/>
      <c r="W23" s="25"/>
      <c r="X23" s="25" t="str">
        <f t="shared" si="3"/>
        <v/>
      </c>
      <c r="Y23" s="25"/>
      <c r="Z23" s="25"/>
      <c r="AA23" s="25"/>
      <c r="AB23" s="25" t="str">
        <f t="shared" si="3"/>
        <v/>
      </c>
      <c r="AC23" s="25"/>
      <c r="AD23" s="25"/>
      <c r="AE23" s="25"/>
      <c r="AF23" s="25" t="str">
        <f t="shared" si="3"/>
        <v/>
      </c>
      <c r="AG23" s="25"/>
      <c r="AH23" s="25"/>
      <c r="AI23" s="25"/>
      <c r="AJ23" s="25" t="str">
        <f t="shared" si="3"/>
        <v/>
      </c>
      <c r="AK23" s="25"/>
      <c r="AL23" s="25"/>
      <c r="AM23" s="25"/>
      <c r="AN23" s="25" t="str">
        <f t="shared" si="3"/>
        <v/>
      </c>
      <c r="AO23" s="25"/>
      <c r="AP23" s="25"/>
      <c r="AQ23" s="25"/>
      <c r="AR23" s="25" t="str">
        <f t="shared" si="3"/>
        <v/>
      </c>
      <c r="AS23" s="25"/>
      <c r="AT23" s="25"/>
      <c r="AU23" s="25"/>
      <c r="AV23" s="25" t="str">
        <f t="shared" si="3"/>
        <v/>
      </c>
      <c r="AW23" s="25"/>
      <c r="AX23" s="25"/>
      <c r="AY23" s="25"/>
      <c r="AZ23" s="25" t="str">
        <f t="shared" si="3"/>
        <v/>
      </c>
      <c r="BA23" s="25"/>
      <c r="BB23" s="25"/>
      <c r="BC23" s="25"/>
      <c r="BD23" s="25" t="str">
        <f t="shared" si="3"/>
        <v/>
      </c>
      <c r="BE23" s="25"/>
      <c r="BF23" s="25"/>
      <c r="BG23" s="25"/>
      <c r="BH23" s="25" t="str">
        <f t="shared" ref="BH23" si="4">IF(AND(SUM(BH10:BH21)=0,COUNT(BH10:BH21)=0),"",COUNTIF(BH10:BH21,"0")+COUNTIF(BH10:BH21,"1"))</f>
        <v/>
      </c>
      <c r="BI23" s="25"/>
      <c r="BJ23" s="25"/>
      <c r="BK23" s="25"/>
      <c r="BL23" s="2"/>
    </row>
    <row r="24" spans="1:64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</row>
    <row r="25" spans="1:64" ht="15.75" x14ac:dyDescent="0.25">
      <c r="A25" s="125" t="s">
        <v>3</v>
      </c>
      <c r="B25" s="125" t="s">
        <v>4</v>
      </c>
      <c r="C25" s="126" t="s">
        <v>25</v>
      </c>
      <c r="D25" s="182" t="s">
        <v>59</v>
      </c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183"/>
      <c r="Q25" s="183"/>
      <c r="R25" s="183"/>
      <c r="S25" s="183"/>
      <c r="T25" s="183"/>
      <c r="U25" s="183"/>
      <c r="V25" s="183"/>
      <c r="W25" s="183"/>
      <c r="X25" s="183"/>
      <c r="Y25" s="183"/>
      <c r="Z25" s="183"/>
      <c r="AA25" s="183"/>
      <c r="AB25" s="183"/>
      <c r="AC25" s="183"/>
      <c r="AD25" s="183"/>
      <c r="AE25" s="183"/>
      <c r="AF25" s="183"/>
      <c r="AG25" s="183"/>
      <c r="AH25" s="183"/>
      <c r="AI25" s="183"/>
      <c r="AJ25" s="183"/>
      <c r="AK25" s="183"/>
      <c r="AL25" s="183"/>
      <c r="AM25" s="183"/>
      <c r="AN25" s="183"/>
      <c r="AO25" s="183"/>
      <c r="AP25" s="183"/>
      <c r="AQ25" s="183"/>
      <c r="AR25" s="183"/>
      <c r="AS25" s="183"/>
      <c r="AT25" s="183"/>
      <c r="AU25" s="183"/>
      <c r="AV25" s="183"/>
      <c r="AW25" s="183"/>
      <c r="AX25" s="183"/>
      <c r="AY25" s="183"/>
      <c r="AZ25" s="183"/>
      <c r="BA25" s="183"/>
      <c r="BB25" s="183"/>
      <c r="BC25" s="183"/>
      <c r="BD25" s="184"/>
      <c r="BE25" s="81"/>
      <c r="BF25" s="81"/>
      <c r="BG25" s="81"/>
      <c r="BH25" s="81"/>
      <c r="BI25" s="81"/>
      <c r="BJ25" s="81"/>
      <c r="BK25" s="81"/>
      <c r="BL25" s="146" t="s">
        <v>63</v>
      </c>
    </row>
    <row r="26" spans="1:64" s="47" customFormat="1" ht="33" customHeight="1" outlineLevel="1" x14ac:dyDescent="0.25">
      <c r="A26" s="125"/>
      <c r="B26" s="125"/>
      <c r="C26" s="181"/>
      <c r="D26" s="46" t="s">
        <v>83</v>
      </c>
      <c r="E26" s="46"/>
      <c r="F26" s="46" t="s">
        <v>83</v>
      </c>
      <c r="G26" s="46" t="s">
        <v>83</v>
      </c>
      <c r="H26" s="46" t="s">
        <v>84</v>
      </c>
      <c r="I26" s="46"/>
      <c r="J26" s="46"/>
      <c r="K26" s="46" t="s">
        <v>84</v>
      </c>
      <c r="L26" s="46" t="s">
        <v>85</v>
      </c>
      <c r="M26" s="46"/>
      <c r="N26" s="46"/>
      <c r="O26" s="46"/>
      <c r="P26" s="46" t="s">
        <v>86</v>
      </c>
      <c r="Q26" s="46"/>
      <c r="R26" s="46"/>
      <c r="S26" s="46"/>
      <c r="T26" s="46" t="s">
        <v>87</v>
      </c>
      <c r="U26" s="46"/>
      <c r="V26" s="46"/>
      <c r="W26" s="46"/>
      <c r="X26" s="46" t="s">
        <v>88</v>
      </c>
      <c r="Y26" s="46"/>
      <c r="Z26" s="46"/>
      <c r="AA26" s="46"/>
      <c r="AB26" s="46" t="s">
        <v>119</v>
      </c>
      <c r="AC26" s="46"/>
      <c r="AD26" s="46"/>
      <c r="AE26" s="46"/>
      <c r="AF26" s="46" t="s">
        <v>90</v>
      </c>
      <c r="AG26" s="46"/>
      <c r="AH26" s="46"/>
      <c r="AI26" s="46"/>
      <c r="AJ26" s="46" t="s">
        <v>89</v>
      </c>
      <c r="AK26" s="46"/>
      <c r="AL26" s="46"/>
      <c r="AM26" s="46"/>
      <c r="AN26" s="46" t="s">
        <v>91</v>
      </c>
      <c r="AO26" s="46"/>
      <c r="AP26" s="46"/>
      <c r="AQ26" s="46"/>
      <c r="AR26" s="46" t="s">
        <v>93</v>
      </c>
      <c r="AS26" s="46"/>
      <c r="AT26" s="46"/>
      <c r="AU26" s="46"/>
      <c r="AV26" s="46" t="s">
        <v>120</v>
      </c>
      <c r="AW26" s="46"/>
      <c r="AX26" s="46"/>
      <c r="AY26" s="46"/>
      <c r="AZ26" s="46" t="s">
        <v>121</v>
      </c>
      <c r="BA26" s="46"/>
      <c r="BB26" s="46"/>
      <c r="BC26" s="46"/>
      <c r="BD26" s="46" t="s">
        <v>122</v>
      </c>
      <c r="BE26" s="83"/>
      <c r="BF26" s="83"/>
      <c r="BG26" s="83"/>
      <c r="BH26" s="83"/>
      <c r="BI26" s="83"/>
      <c r="BJ26" s="83"/>
      <c r="BK26" s="83"/>
      <c r="BL26" s="147"/>
    </row>
    <row r="27" spans="1:64" ht="15" customHeight="1" outlineLevel="1" x14ac:dyDescent="0.25">
      <c r="A27" s="26" t="s">
        <v>20</v>
      </c>
      <c r="B27" s="26" t="s">
        <v>2</v>
      </c>
      <c r="C27" s="26" t="s">
        <v>94</v>
      </c>
      <c r="D27" s="1">
        <v>1</v>
      </c>
      <c r="E27" s="1"/>
      <c r="F27" s="1">
        <v>1</v>
      </c>
      <c r="G27" s="1">
        <v>1</v>
      </c>
      <c r="H27" s="1">
        <v>1</v>
      </c>
      <c r="I27" s="1"/>
      <c r="J27" s="1"/>
      <c r="K27" s="1">
        <v>1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28">
        <f t="shared" ref="BL27:BL38" si="5">IF(AND(SUM(D27:BD27)=0,COUNT(D27:BD27)=0),"",SUM(D27:BD27))</f>
        <v>5</v>
      </c>
    </row>
    <row r="28" spans="1:64" ht="15" customHeight="1" outlineLevel="1" x14ac:dyDescent="0.25">
      <c r="A28" s="26" t="s">
        <v>21</v>
      </c>
      <c r="B28" s="26" t="s">
        <v>5</v>
      </c>
      <c r="C28" s="26" t="s">
        <v>94</v>
      </c>
      <c r="D28" s="1">
        <v>1</v>
      </c>
      <c r="E28" s="1"/>
      <c r="F28" s="1">
        <v>1</v>
      </c>
      <c r="G28" s="1">
        <v>1</v>
      </c>
      <c r="H28" s="1">
        <v>1</v>
      </c>
      <c r="I28" s="1"/>
      <c r="J28" s="1"/>
      <c r="K28" s="1">
        <v>1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>
        <v>4</v>
      </c>
      <c r="AO28" s="1"/>
      <c r="AP28" s="1"/>
      <c r="AQ28" s="1"/>
      <c r="AR28" s="1">
        <v>4</v>
      </c>
      <c r="AS28" s="1"/>
      <c r="AT28" s="1"/>
      <c r="AU28" s="1"/>
      <c r="AV28" s="1">
        <v>4</v>
      </c>
      <c r="AW28" s="1"/>
      <c r="AX28" s="1"/>
      <c r="AY28" s="1"/>
      <c r="AZ28" s="1">
        <v>4</v>
      </c>
      <c r="BA28" s="1"/>
      <c r="BB28" s="1"/>
      <c r="BC28" s="1"/>
      <c r="BD28" s="1">
        <v>4</v>
      </c>
      <c r="BE28" s="1"/>
      <c r="BF28" s="1"/>
      <c r="BG28" s="1"/>
      <c r="BH28" s="1"/>
      <c r="BI28" s="1"/>
      <c r="BJ28" s="1"/>
      <c r="BK28" s="1"/>
      <c r="BL28" s="28">
        <f t="shared" si="5"/>
        <v>25</v>
      </c>
    </row>
    <row r="29" spans="1:64" ht="15" customHeight="1" outlineLevel="1" x14ac:dyDescent="0.25">
      <c r="A29" s="26" t="s">
        <v>22</v>
      </c>
      <c r="B29" s="26" t="s">
        <v>6</v>
      </c>
      <c r="C29" s="26" t="s">
        <v>95</v>
      </c>
      <c r="D29" s="1">
        <v>1</v>
      </c>
      <c r="E29" s="1"/>
      <c r="F29" s="1">
        <v>1</v>
      </c>
      <c r="G29" s="1">
        <v>1</v>
      </c>
      <c r="H29" s="1">
        <v>1</v>
      </c>
      <c r="I29" s="1"/>
      <c r="J29" s="1"/>
      <c r="K29" s="1">
        <v>1</v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28">
        <f t="shared" si="5"/>
        <v>5</v>
      </c>
    </row>
    <row r="30" spans="1:64" ht="15" customHeight="1" outlineLevel="1" x14ac:dyDescent="0.25">
      <c r="A30" s="26" t="s">
        <v>8</v>
      </c>
      <c r="B30" s="26" t="s">
        <v>7</v>
      </c>
      <c r="C30" s="26" t="s">
        <v>96</v>
      </c>
      <c r="D30" s="1">
        <v>1</v>
      </c>
      <c r="E30" s="1"/>
      <c r="F30" s="1">
        <v>1</v>
      </c>
      <c r="G30" s="1">
        <v>1</v>
      </c>
      <c r="H30" s="1">
        <v>1</v>
      </c>
      <c r="I30" s="1"/>
      <c r="J30" s="1"/>
      <c r="K30" s="1">
        <v>1</v>
      </c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28">
        <f t="shared" si="5"/>
        <v>5</v>
      </c>
    </row>
    <row r="31" spans="1:64" ht="15" customHeight="1" outlineLevel="1" x14ac:dyDescent="0.25">
      <c r="A31" s="26" t="s">
        <v>9</v>
      </c>
      <c r="B31" s="26" t="s">
        <v>10</v>
      </c>
      <c r="C31" s="26" t="s">
        <v>96</v>
      </c>
      <c r="D31" s="1">
        <v>1</v>
      </c>
      <c r="E31" s="1"/>
      <c r="F31" s="1">
        <v>1</v>
      </c>
      <c r="G31" s="1">
        <v>1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28">
        <f t="shared" si="5"/>
        <v>3</v>
      </c>
    </row>
    <row r="32" spans="1:64" ht="15" customHeight="1" outlineLevel="1" x14ac:dyDescent="0.25">
      <c r="A32" s="26" t="s">
        <v>11</v>
      </c>
      <c r="B32" s="26" t="s">
        <v>12</v>
      </c>
      <c r="C32" s="26" t="s">
        <v>97</v>
      </c>
      <c r="D32" s="1">
        <v>1</v>
      </c>
      <c r="E32" s="1"/>
      <c r="F32" s="1">
        <v>1</v>
      </c>
      <c r="G32" s="1">
        <v>1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28">
        <f t="shared" si="5"/>
        <v>3</v>
      </c>
    </row>
    <row r="33" spans="1:64" ht="15" customHeight="1" outlineLevel="1" x14ac:dyDescent="0.25">
      <c r="A33" s="26" t="s">
        <v>13</v>
      </c>
      <c r="B33" s="26" t="s">
        <v>14</v>
      </c>
      <c r="C33" s="26" t="s">
        <v>94</v>
      </c>
      <c r="D33" s="1">
        <v>1</v>
      </c>
      <c r="E33" s="1"/>
      <c r="F33" s="1">
        <v>1</v>
      </c>
      <c r="G33" s="1">
        <v>1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28">
        <f t="shared" si="5"/>
        <v>3</v>
      </c>
    </row>
    <row r="34" spans="1:64" ht="15" customHeight="1" outlineLevel="1" x14ac:dyDescent="0.25">
      <c r="A34" s="26" t="s">
        <v>15</v>
      </c>
      <c r="B34" s="26" t="s">
        <v>16</v>
      </c>
      <c r="C34" s="26" t="s">
        <v>94</v>
      </c>
      <c r="D34" s="1">
        <v>1</v>
      </c>
      <c r="E34" s="1"/>
      <c r="F34" s="1">
        <v>1</v>
      </c>
      <c r="G34" s="1">
        <v>1</v>
      </c>
      <c r="H34" s="1"/>
      <c r="I34" s="1"/>
      <c r="J34" s="1"/>
      <c r="K34" s="1"/>
      <c r="L34" s="1">
        <v>0</v>
      </c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28">
        <f t="shared" si="5"/>
        <v>3</v>
      </c>
    </row>
    <row r="35" spans="1:64" ht="15" customHeight="1" outlineLevel="1" x14ac:dyDescent="0.25">
      <c r="A35" s="26" t="s">
        <v>17</v>
      </c>
      <c r="B35" s="26" t="s">
        <v>12</v>
      </c>
      <c r="C35" s="26" t="s">
        <v>95</v>
      </c>
      <c r="D35" s="1">
        <v>1</v>
      </c>
      <c r="E35" s="1"/>
      <c r="F35" s="1">
        <v>1</v>
      </c>
      <c r="G35" s="1">
        <v>1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28">
        <f t="shared" si="5"/>
        <v>3</v>
      </c>
    </row>
    <row r="36" spans="1:64" ht="15" customHeight="1" outlineLevel="1" x14ac:dyDescent="0.25">
      <c r="A36" s="26" t="s">
        <v>18</v>
      </c>
      <c r="B36" s="26" t="s">
        <v>19</v>
      </c>
      <c r="C36" s="26" t="s">
        <v>96</v>
      </c>
      <c r="D36" s="1">
        <v>1</v>
      </c>
      <c r="E36" s="1"/>
      <c r="F36" s="1">
        <v>1</v>
      </c>
      <c r="G36" s="1">
        <v>1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28">
        <f t="shared" si="5"/>
        <v>3</v>
      </c>
    </row>
    <row r="37" spans="1:64" ht="15" customHeight="1" outlineLevel="1" x14ac:dyDescent="0.25">
      <c r="A37" s="26" t="s">
        <v>23</v>
      </c>
      <c r="B37" s="26" t="s">
        <v>24</v>
      </c>
      <c r="C37" s="26" t="s">
        <v>96</v>
      </c>
      <c r="D37" s="1">
        <v>1</v>
      </c>
      <c r="E37" s="1"/>
      <c r="F37" s="1">
        <v>1</v>
      </c>
      <c r="G37" s="1">
        <v>1</v>
      </c>
      <c r="H37" s="1">
        <v>0</v>
      </c>
      <c r="I37" s="1"/>
      <c r="J37" s="1"/>
      <c r="K37" s="1">
        <v>0</v>
      </c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28">
        <f t="shared" si="5"/>
        <v>3</v>
      </c>
    </row>
    <row r="38" spans="1:64" s="30" customFormat="1" ht="15" customHeight="1" outlineLevel="1" x14ac:dyDescent="0.25">
      <c r="A38" s="26" t="s">
        <v>98</v>
      </c>
      <c r="B38" s="26" t="s">
        <v>99</v>
      </c>
      <c r="C38" s="26" t="s">
        <v>100</v>
      </c>
      <c r="D38" s="1">
        <v>1</v>
      </c>
      <c r="E38" s="1"/>
      <c r="F38" s="1">
        <v>1</v>
      </c>
      <c r="G38" s="1">
        <v>1</v>
      </c>
      <c r="H38" s="1">
        <v>0</v>
      </c>
      <c r="I38" s="1"/>
      <c r="J38" s="1"/>
      <c r="K38" s="1">
        <v>0</v>
      </c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28">
        <f t="shared" si="5"/>
        <v>3</v>
      </c>
    </row>
    <row r="39" spans="1:64" ht="15.75" customHeight="1" outlineLevel="1" x14ac:dyDescent="0.25">
      <c r="A39" s="187" t="s">
        <v>31</v>
      </c>
      <c r="B39" s="188"/>
      <c r="C39" s="189"/>
      <c r="D39" s="22">
        <f>IF(AND(SUM(D27:D38)=0,COUNT(D27:D38)=0),"",SUM(D27:D38))</f>
        <v>12</v>
      </c>
      <c r="E39" s="22"/>
      <c r="F39" s="22">
        <f>IF(AND(SUM(F27:F38)=0,COUNT(F27:F38)=0),"",SUM(F27:F38))</f>
        <v>12</v>
      </c>
      <c r="G39" s="22">
        <f>IF(AND(SUM(G27:G38)=0,COUNT(G27:G38)=0),"",SUM(G27:G38))</f>
        <v>12</v>
      </c>
      <c r="H39" s="22">
        <f t="shared" ref="H39:BD39" si="6">IF(AND(SUM(H27:H38)=0,COUNT(H27:H38)=0),"",SUM(H27:H38))</f>
        <v>4</v>
      </c>
      <c r="I39" s="22"/>
      <c r="J39" s="22"/>
      <c r="K39" s="22">
        <f t="shared" ref="K39" si="7">IF(AND(SUM(K27:K38)=0,COUNT(K27:K38)=0),"",SUM(K27:K38))</f>
        <v>4</v>
      </c>
      <c r="L39" s="22">
        <f t="shared" si="6"/>
        <v>0</v>
      </c>
      <c r="M39" s="22"/>
      <c r="N39" s="22"/>
      <c r="O39" s="22"/>
      <c r="P39" s="22" t="str">
        <f t="shared" si="6"/>
        <v/>
      </c>
      <c r="Q39" s="22"/>
      <c r="R39" s="22"/>
      <c r="S39" s="22"/>
      <c r="T39" s="22" t="str">
        <f t="shared" si="6"/>
        <v/>
      </c>
      <c r="U39" s="22"/>
      <c r="V39" s="22"/>
      <c r="W39" s="22"/>
      <c r="X39" s="22" t="str">
        <f t="shared" si="6"/>
        <v/>
      </c>
      <c r="Y39" s="22"/>
      <c r="Z39" s="22"/>
      <c r="AA39" s="22"/>
      <c r="AB39" s="22" t="str">
        <f t="shared" si="6"/>
        <v/>
      </c>
      <c r="AC39" s="22"/>
      <c r="AD39" s="22"/>
      <c r="AE39" s="22"/>
      <c r="AF39" s="22" t="str">
        <f t="shared" si="6"/>
        <v/>
      </c>
      <c r="AG39" s="22"/>
      <c r="AH39" s="22"/>
      <c r="AI39" s="22"/>
      <c r="AJ39" s="22" t="str">
        <f t="shared" si="6"/>
        <v/>
      </c>
      <c r="AK39" s="22"/>
      <c r="AL39" s="22"/>
      <c r="AM39" s="22"/>
      <c r="AN39" s="22">
        <f t="shared" si="6"/>
        <v>4</v>
      </c>
      <c r="AO39" s="22"/>
      <c r="AP39" s="22"/>
      <c r="AQ39" s="22"/>
      <c r="AR39" s="22">
        <f t="shared" si="6"/>
        <v>4</v>
      </c>
      <c r="AS39" s="22"/>
      <c r="AT39" s="22"/>
      <c r="AU39" s="22"/>
      <c r="AV39" s="22">
        <f t="shared" si="6"/>
        <v>4</v>
      </c>
      <c r="AW39" s="22"/>
      <c r="AX39" s="22"/>
      <c r="AY39" s="22"/>
      <c r="AZ39" s="22">
        <f t="shared" si="6"/>
        <v>4</v>
      </c>
      <c r="BA39" s="22"/>
      <c r="BB39" s="22"/>
      <c r="BC39" s="22"/>
      <c r="BD39" s="22">
        <f t="shared" si="6"/>
        <v>4</v>
      </c>
      <c r="BE39" s="22"/>
      <c r="BF39" s="22"/>
      <c r="BG39" s="22"/>
      <c r="BH39" s="22"/>
      <c r="BI39" s="22"/>
      <c r="BJ39" s="22"/>
      <c r="BK39" s="22"/>
      <c r="BL39" s="2"/>
    </row>
    <row r="40" spans="1:64" ht="63" customHeight="1" outlineLevel="1" x14ac:dyDescent="0.25">
      <c r="A40" s="24" t="s">
        <v>39</v>
      </c>
      <c r="B40" s="3">
        <v>5</v>
      </c>
      <c r="C40" s="21" t="s">
        <v>70</v>
      </c>
      <c r="D40" s="4">
        <f>IF(AND(SUM(D27:D38)=0,COUNT(D27:D38)=0),"",COUNTIF(D27:D38,"0")+COUNTIF(D27:D38,"1"))</f>
        <v>12</v>
      </c>
      <c r="E40" s="4"/>
      <c r="F40" s="4">
        <f>IF(AND(SUM(F27:F38)=0,COUNT(F27:F38)=0),"",COUNTIF(F27:F38,"0")+COUNTIF(F27:F38,"1"))</f>
        <v>12</v>
      </c>
      <c r="G40" s="4">
        <f>IF(AND(SUM(G27:G38)=0,COUNT(G27:G38)=0),"",COUNTIF(G27:G38,"0")+COUNTIF(G27:G38,"1"))</f>
        <v>12</v>
      </c>
      <c r="H40" s="4">
        <f t="shared" ref="H40:BD40" si="8">IF(AND(SUM(H27:H38)=0,COUNT(H27:H38)=0),"",COUNTIF(H27:H38,"0")+COUNTIF(H27:H38,"1"))</f>
        <v>6</v>
      </c>
      <c r="I40" s="4"/>
      <c r="J40" s="4"/>
      <c r="K40" s="4">
        <f t="shared" ref="K40" si="9">IF(AND(SUM(K27:K38)=0,COUNT(K27:K38)=0),"",COUNTIF(K27:K38,"0")+COUNTIF(K27:K38,"1"))</f>
        <v>6</v>
      </c>
      <c r="L40" s="4">
        <f t="shared" si="8"/>
        <v>1</v>
      </c>
      <c r="M40" s="4"/>
      <c r="N40" s="4"/>
      <c r="O40" s="4"/>
      <c r="P40" s="4" t="str">
        <f t="shared" si="8"/>
        <v/>
      </c>
      <c r="Q40" s="4"/>
      <c r="R40" s="4"/>
      <c r="S40" s="4"/>
      <c r="T40" s="4" t="str">
        <f t="shared" si="8"/>
        <v/>
      </c>
      <c r="U40" s="4"/>
      <c r="V40" s="4"/>
      <c r="W40" s="4"/>
      <c r="X40" s="4" t="str">
        <f t="shared" si="8"/>
        <v/>
      </c>
      <c r="Y40" s="4"/>
      <c r="Z40" s="4"/>
      <c r="AA40" s="4"/>
      <c r="AB40" s="4" t="str">
        <f t="shared" si="8"/>
        <v/>
      </c>
      <c r="AC40" s="4"/>
      <c r="AD40" s="4"/>
      <c r="AE40" s="4"/>
      <c r="AF40" s="4" t="str">
        <f t="shared" si="8"/>
        <v/>
      </c>
      <c r="AG40" s="4"/>
      <c r="AH40" s="4"/>
      <c r="AI40" s="4"/>
      <c r="AJ40" s="4" t="str">
        <f t="shared" si="8"/>
        <v/>
      </c>
      <c r="AK40" s="4"/>
      <c r="AL40" s="4"/>
      <c r="AM40" s="4"/>
      <c r="AN40" s="4">
        <f t="shared" si="8"/>
        <v>0</v>
      </c>
      <c r="AO40" s="4"/>
      <c r="AP40" s="4"/>
      <c r="AQ40" s="4"/>
      <c r="AR40" s="4">
        <f t="shared" si="8"/>
        <v>0</v>
      </c>
      <c r="AS40" s="4"/>
      <c r="AT40" s="4"/>
      <c r="AU40" s="4"/>
      <c r="AV40" s="4">
        <f t="shared" si="8"/>
        <v>0</v>
      </c>
      <c r="AW40" s="4"/>
      <c r="AX40" s="4"/>
      <c r="AY40" s="4"/>
      <c r="AZ40" s="4">
        <f t="shared" si="8"/>
        <v>0</v>
      </c>
      <c r="BA40" s="4"/>
      <c r="BB40" s="4"/>
      <c r="BC40" s="4"/>
      <c r="BD40" s="4">
        <f t="shared" si="8"/>
        <v>0</v>
      </c>
      <c r="BE40" s="4"/>
      <c r="BF40" s="4"/>
      <c r="BG40" s="4"/>
      <c r="BH40" s="4"/>
      <c r="BI40" s="4"/>
      <c r="BJ40" s="4"/>
      <c r="BK40" s="4"/>
      <c r="BL40" s="2"/>
    </row>
    <row r="41" spans="1:64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</row>
    <row r="42" spans="1:64" ht="15.75" x14ac:dyDescent="0.25">
      <c r="A42" s="125" t="s">
        <v>3</v>
      </c>
      <c r="B42" s="125" t="s">
        <v>4</v>
      </c>
      <c r="C42" s="126" t="s">
        <v>25</v>
      </c>
      <c r="D42" s="182" t="s">
        <v>61</v>
      </c>
      <c r="E42" s="183"/>
      <c r="F42" s="183"/>
      <c r="G42" s="183"/>
      <c r="H42" s="183"/>
      <c r="I42" s="183"/>
      <c r="J42" s="183"/>
      <c r="K42" s="183"/>
      <c r="L42" s="183"/>
      <c r="M42" s="183"/>
      <c r="N42" s="183"/>
      <c r="O42" s="183"/>
      <c r="P42" s="183"/>
      <c r="Q42" s="183"/>
      <c r="R42" s="183"/>
      <c r="S42" s="183"/>
      <c r="T42" s="183"/>
      <c r="U42" s="183"/>
      <c r="V42" s="183"/>
      <c r="W42" s="183"/>
      <c r="X42" s="183"/>
      <c r="Y42" s="183"/>
      <c r="Z42" s="183"/>
      <c r="AA42" s="183"/>
      <c r="AB42" s="183"/>
      <c r="AC42" s="183"/>
      <c r="AD42" s="183"/>
      <c r="AE42" s="183"/>
      <c r="AF42" s="183"/>
      <c r="AG42" s="183"/>
      <c r="AH42" s="183"/>
      <c r="AI42" s="183"/>
      <c r="AJ42" s="183"/>
      <c r="AK42" s="183"/>
      <c r="AL42" s="183"/>
      <c r="AM42" s="183"/>
      <c r="AN42" s="183"/>
      <c r="AO42" s="183"/>
      <c r="AP42" s="183"/>
      <c r="AQ42" s="183"/>
      <c r="AR42" s="183"/>
      <c r="AS42" s="183"/>
      <c r="AT42" s="183"/>
      <c r="AU42" s="183"/>
      <c r="AV42" s="183"/>
      <c r="AW42" s="183"/>
      <c r="AX42" s="183"/>
      <c r="AY42" s="183"/>
      <c r="AZ42" s="183"/>
      <c r="BA42" s="183"/>
      <c r="BB42" s="183"/>
      <c r="BC42" s="183"/>
      <c r="BD42" s="184"/>
      <c r="BE42" s="81"/>
      <c r="BF42" s="81"/>
      <c r="BG42" s="81"/>
      <c r="BH42" s="81"/>
      <c r="BI42" s="81"/>
      <c r="BJ42" s="81"/>
      <c r="BK42" s="81"/>
      <c r="BL42" s="146" t="s">
        <v>64</v>
      </c>
    </row>
    <row r="43" spans="1:64" ht="15.75" customHeight="1" outlineLevel="1" x14ac:dyDescent="0.25">
      <c r="A43" s="125"/>
      <c r="B43" s="125"/>
      <c r="C43" s="181"/>
      <c r="D43" s="17" t="s">
        <v>40</v>
      </c>
      <c r="E43" s="17"/>
      <c r="F43" s="17" t="s">
        <v>40</v>
      </c>
      <c r="G43" s="17" t="s">
        <v>40</v>
      </c>
      <c r="H43" s="17" t="s">
        <v>40</v>
      </c>
      <c r="I43" s="17"/>
      <c r="J43" s="17"/>
      <c r="K43" s="17" t="s">
        <v>40</v>
      </c>
      <c r="L43" s="17" t="s">
        <v>40</v>
      </c>
      <c r="M43" s="17"/>
      <c r="N43" s="17"/>
      <c r="O43" s="17"/>
      <c r="P43" s="17" t="s">
        <v>40</v>
      </c>
      <c r="Q43" s="17"/>
      <c r="R43" s="17"/>
      <c r="S43" s="17"/>
      <c r="T43" s="17" t="s">
        <v>40</v>
      </c>
      <c r="U43" s="17"/>
      <c r="V43" s="17"/>
      <c r="W43" s="17"/>
      <c r="X43" s="17" t="s">
        <v>40</v>
      </c>
      <c r="Y43" s="17"/>
      <c r="Z43" s="17"/>
      <c r="AA43" s="17"/>
      <c r="AB43" s="17" t="s">
        <v>40</v>
      </c>
      <c r="AC43" s="17"/>
      <c r="AD43" s="17"/>
      <c r="AE43" s="17"/>
      <c r="AF43" s="17" t="s">
        <v>40</v>
      </c>
      <c r="AG43" s="17"/>
      <c r="AH43" s="17"/>
      <c r="AI43" s="17"/>
      <c r="AJ43" s="17" t="s">
        <v>40</v>
      </c>
      <c r="AK43" s="17"/>
      <c r="AL43" s="17"/>
      <c r="AM43" s="17"/>
      <c r="AN43" s="17" t="s">
        <v>40</v>
      </c>
      <c r="AO43" s="17"/>
      <c r="AP43" s="17"/>
      <c r="AQ43" s="17"/>
      <c r="AR43" s="17" t="s">
        <v>40</v>
      </c>
      <c r="AS43" s="17"/>
      <c r="AT43" s="17"/>
      <c r="AU43" s="17"/>
      <c r="AV43" s="17" t="s">
        <v>40</v>
      </c>
      <c r="AW43" s="17"/>
      <c r="AX43" s="17"/>
      <c r="AY43" s="17"/>
      <c r="AZ43" s="17" t="s">
        <v>40</v>
      </c>
      <c r="BA43" s="17"/>
      <c r="BB43" s="17"/>
      <c r="BC43" s="17"/>
      <c r="BD43" s="17" t="s">
        <v>40</v>
      </c>
      <c r="BE43" s="82"/>
      <c r="BF43" s="82"/>
      <c r="BG43" s="82"/>
      <c r="BH43" s="82"/>
      <c r="BI43" s="82"/>
      <c r="BJ43" s="82"/>
      <c r="BK43" s="82"/>
      <c r="BL43" s="147"/>
    </row>
    <row r="44" spans="1:64" ht="15" customHeight="1" outlineLevel="1" x14ac:dyDescent="0.25">
      <c r="A44" s="26" t="s">
        <v>20</v>
      </c>
      <c r="B44" s="26" t="s">
        <v>2</v>
      </c>
      <c r="C44" s="26" t="s">
        <v>94</v>
      </c>
      <c r="D44" s="1" t="s">
        <v>41</v>
      </c>
      <c r="E44" s="1"/>
      <c r="F44" s="1" t="s">
        <v>41</v>
      </c>
      <c r="G44" s="1" t="s">
        <v>41</v>
      </c>
      <c r="H44" s="1" t="s">
        <v>43</v>
      </c>
      <c r="I44" s="1"/>
      <c r="J44" s="1"/>
      <c r="K44" s="1" t="s">
        <v>43</v>
      </c>
      <c r="L44" s="1" t="s">
        <v>43</v>
      </c>
      <c r="M44" s="1"/>
      <c r="N44" s="1"/>
      <c r="O44" s="1"/>
      <c r="P44" s="1" t="s">
        <v>43</v>
      </c>
      <c r="Q44" s="1"/>
      <c r="R44" s="1"/>
      <c r="S44" s="1"/>
      <c r="T44" s="1" t="s">
        <v>43</v>
      </c>
      <c r="U44" s="1"/>
      <c r="V44" s="1"/>
      <c r="W44" s="1"/>
      <c r="X44" s="1" t="s">
        <v>43</v>
      </c>
      <c r="Y44" s="1"/>
      <c r="Z44" s="1"/>
      <c r="AA44" s="1"/>
      <c r="AB44" s="1" t="s">
        <v>43</v>
      </c>
      <c r="AC44" s="1"/>
      <c r="AD44" s="1"/>
      <c r="AE44" s="1"/>
      <c r="AF44" s="1" t="s">
        <v>43</v>
      </c>
      <c r="AG44" s="1"/>
      <c r="AH44" s="1"/>
      <c r="AI44" s="1"/>
      <c r="AJ44" s="1" t="s">
        <v>43</v>
      </c>
      <c r="AK44" s="1"/>
      <c r="AL44" s="1"/>
      <c r="AM44" s="1"/>
      <c r="AN44" s="1" t="s">
        <v>43</v>
      </c>
      <c r="AO44" s="1"/>
      <c r="AP44" s="1"/>
      <c r="AQ44" s="1"/>
      <c r="AR44" s="1" t="s">
        <v>43</v>
      </c>
      <c r="AS44" s="1"/>
      <c r="AT44" s="1"/>
      <c r="AU44" s="1"/>
      <c r="AV44" s="1" t="s">
        <v>43</v>
      </c>
      <c r="AW44" s="1"/>
      <c r="AX44" s="1"/>
      <c r="AY44" s="1"/>
      <c r="AZ44" s="1" t="s">
        <v>43</v>
      </c>
      <c r="BA44" s="1"/>
      <c r="BB44" s="1"/>
      <c r="BC44" s="1"/>
      <c r="BD44" s="1" t="s">
        <v>43</v>
      </c>
      <c r="BE44" s="1"/>
      <c r="BF44" s="1"/>
      <c r="BG44" s="1"/>
      <c r="BH44" s="1"/>
      <c r="BI44" s="1"/>
      <c r="BJ44" s="1"/>
      <c r="BK44" s="1"/>
      <c r="BL44" s="28">
        <f t="shared" ref="BL44:BL55" si="10">COUNTIF(D44:BD44,"Oui")</f>
        <v>3</v>
      </c>
    </row>
    <row r="45" spans="1:64" ht="15" customHeight="1" outlineLevel="1" x14ac:dyDescent="0.25">
      <c r="A45" s="26" t="s">
        <v>21</v>
      </c>
      <c r="B45" s="26" t="s">
        <v>5</v>
      </c>
      <c r="C45" s="26" t="s">
        <v>94</v>
      </c>
      <c r="D45" s="1" t="s">
        <v>41</v>
      </c>
      <c r="E45" s="1"/>
      <c r="F45" s="1" t="s">
        <v>41</v>
      </c>
      <c r="G45" s="1" t="s">
        <v>41</v>
      </c>
      <c r="H45" s="1" t="s">
        <v>42</v>
      </c>
      <c r="I45" s="1"/>
      <c r="J45" s="1"/>
      <c r="K45" s="1" t="s">
        <v>42</v>
      </c>
      <c r="L45" s="1" t="s">
        <v>41</v>
      </c>
      <c r="M45" s="1"/>
      <c r="N45" s="1"/>
      <c r="O45" s="1"/>
      <c r="P45" s="1" t="s">
        <v>42</v>
      </c>
      <c r="Q45" s="1"/>
      <c r="R45" s="1"/>
      <c r="S45" s="1"/>
      <c r="T45" s="1" t="s">
        <v>43</v>
      </c>
      <c r="U45" s="1"/>
      <c r="V45" s="1"/>
      <c r="W45" s="1"/>
      <c r="X45" s="1" t="s">
        <v>43</v>
      </c>
      <c r="Y45" s="1"/>
      <c r="Z45" s="1"/>
      <c r="AA45" s="1"/>
      <c r="AB45" s="1" t="s">
        <v>43</v>
      </c>
      <c r="AC45" s="1"/>
      <c r="AD45" s="1"/>
      <c r="AE45" s="1"/>
      <c r="AF45" s="1" t="s">
        <v>43</v>
      </c>
      <c r="AG45" s="1"/>
      <c r="AH45" s="1"/>
      <c r="AI45" s="1"/>
      <c r="AJ45" s="1" t="s">
        <v>43</v>
      </c>
      <c r="AK45" s="1"/>
      <c r="AL45" s="1"/>
      <c r="AM45" s="1"/>
      <c r="AN45" s="1" t="s">
        <v>43</v>
      </c>
      <c r="AO45" s="1"/>
      <c r="AP45" s="1"/>
      <c r="AQ45" s="1"/>
      <c r="AR45" s="1" t="s">
        <v>43</v>
      </c>
      <c r="AS45" s="1"/>
      <c r="AT45" s="1"/>
      <c r="AU45" s="1"/>
      <c r="AV45" s="1" t="s">
        <v>43</v>
      </c>
      <c r="AW45" s="1"/>
      <c r="AX45" s="1"/>
      <c r="AY45" s="1"/>
      <c r="AZ45" s="1" t="s">
        <v>43</v>
      </c>
      <c r="BA45" s="1"/>
      <c r="BB45" s="1"/>
      <c r="BC45" s="1"/>
      <c r="BD45" s="1" t="s">
        <v>43</v>
      </c>
      <c r="BE45" s="1"/>
      <c r="BF45" s="1"/>
      <c r="BG45" s="1"/>
      <c r="BH45" s="1"/>
      <c r="BI45" s="1"/>
      <c r="BJ45" s="1"/>
      <c r="BK45" s="1"/>
      <c r="BL45" s="28">
        <f t="shared" si="10"/>
        <v>4</v>
      </c>
    </row>
    <row r="46" spans="1:64" ht="15" customHeight="1" outlineLevel="1" x14ac:dyDescent="0.25">
      <c r="A46" s="26" t="s">
        <v>22</v>
      </c>
      <c r="B46" s="26" t="s">
        <v>6</v>
      </c>
      <c r="C46" s="26" t="s">
        <v>95</v>
      </c>
      <c r="D46" s="1" t="s">
        <v>41</v>
      </c>
      <c r="E46" s="1"/>
      <c r="F46" s="1" t="s">
        <v>41</v>
      </c>
      <c r="G46" s="1" t="s">
        <v>41</v>
      </c>
      <c r="H46" s="1" t="s">
        <v>43</v>
      </c>
      <c r="I46" s="1"/>
      <c r="J46" s="1"/>
      <c r="K46" s="1" t="s">
        <v>43</v>
      </c>
      <c r="L46" s="1" t="s">
        <v>43</v>
      </c>
      <c r="M46" s="1"/>
      <c r="N46" s="1"/>
      <c r="O46" s="1"/>
      <c r="P46" s="1" t="s">
        <v>43</v>
      </c>
      <c r="Q46" s="1"/>
      <c r="R46" s="1"/>
      <c r="S46" s="1"/>
      <c r="T46" s="1" t="s">
        <v>43</v>
      </c>
      <c r="U46" s="1"/>
      <c r="V46" s="1"/>
      <c r="W46" s="1"/>
      <c r="X46" s="1" t="s">
        <v>43</v>
      </c>
      <c r="Y46" s="1"/>
      <c r="Z46" s="1"/>
      <c r="AA46" s="1"/>
      <c r="AB46" s="1" t="s">
        <v>43</v>
      </c>
      <c r="AC46" s="1"/>
      <c r="AD46" s="1"/>
      <c r="AE46" s="1"/>
      <c r="AF46" s="1" t="s">
        <v>43</v>
      </c>
      <c r="AG46" s="1"/>
      <c r="AH46" s="1"/>
      <c r="AI46" s="1"/>
      <c r="AJ46" s="1" t="s">
        <v>43</v>
      </c>
      <c r="AK46" s="1"/>
      <c r="AL46" s="1"/>
      <c r="AM46" s="1"/>
      <c r="AN46" s="1" t="s">
        <v>43</v>
      </c>
      <c r="AO46" s="1"/>
      <c r="AP46" s="1"/>
      <c r="AQ46" s="1"/>
      <c r="AR46" s="1" t="s">
        <v>43</v>
      </c>
      <c r="AS46" s="1"/>
      <c r="AT46" s="1"/>
      <c r="AU46" s="1"/>
      <c r="AV46" s="1" t="s">
        <v>43</v>
      </c>
      <c r="AW46" s="1"/>
      <c r="AX46" s="1"/>
      <c r="AY46" s="1"/>
      <c r="AZ46" s="1" t="s">
        <v>43</v>
      </c>
      <c r="BA46" s="1"/>
      <c r="BB46" s="1"/>
      <c r="BC46" s="1"/>
      <c r="BD46" s="1" t="s">
        <v>43</v>
      </c>
      <c r="BE46" s="1"/>
      <c r="BF46" s="1"/>
      <c r="BG46" s="1"/>
      <c r="BH46" s="1"/>
      <c r="BI46" s="1"/>
      <c r="BJ46" s="1"/>
      <c r="BK46" s="1"/>
      <c r="BL46" s="28">
        <f t="shared" si="10"/>
        <v>3</v>
      </c>
    </row>
    <row r="47" spans="1:64" ht="15" customHeight="1" outlineLevel="1" x14ac:dyDescent="0.25">
      <c r="A47" s="26" t="s">
        <v>8</v>
      </c>
      <c r="B47" s="26" t="s">
        <v>7</v>
      </c>
      <c r="C47" s="26" t="s">
        <v>96</v>
      </c>
      <c r="D47" s="1" t="s">
        <v>41</v>
      </c>
      <c r="E47" s="1"/>
      <c r="F47" s="1" t="s">
        <v>41</v>
      </c>
      <c r="G47" s="1" t="s">
        <v>41</v>
      </c>
      <c r="H47" s="1" t="s">
        <v>43</v>
      </c>
      <c r="I47" s="1"/>
      <c r="J47" s="1"/>
      <c r="K47" s="1" t="s">
        <v>43</v>
      </c>
      <c r="L47" s="1" t="s">
        <v>43</v>
      </c>
      <c r="M47" s="1"/>
      <c r="N47" s="1"/>
      <c r="O47" s="1"/>
      <c r="P47" s="1" t="s">
        <v>43</v>
      </c>
      <c r="Q47" s="1"/>
      <c r="R47" s="1"/>
      <c r="S47" s="1"/>
      <c r="T47" s="1" t="s">
        <v>43</v>
      </c>
      <c r="U47" s="1"/>
      <c r="V47" s="1"/>
      <c r="W47" s="1"/>
      <c r="X47" s="1" t="s">
        <v>43</v>
      </c>
      <c r="Y47" s="1"/>
      <c r="Z47" s="1"/>
      <c r="AA47" s="1"/>
      <c r="AB47" s="1" t="s">
        <v>43</v>
      </c>
      <c r="AC47" s="1"/>
      <c r="AD47" s="1"/>
      <c r="AE47" s="1"/>
      <c r="AF47" s="1" t="s">
        <v>43</v>
      </c>
      <c r="AG47" s="1"/>
      <c r="AH47" s="1"/>
      <c r="AI47" s="1"/>
      <c r="AJ47" s="1" t="s">
        <v>43</v>
      </c>
      <c r="AK47" s="1"/>
      <c r="AL47" s="1"/>
      <c r="AM47" s="1"/>
      <c r="AN47" s="1" t="s">
        <v>43</v>
      </c>
      <c r="AO47" s="1"/>
      <c r="AP47" s="1"/>
      <c r="AQ47" s="1"/>
      <c r="AR47" s="1" t="s">
        <v>43</v>
      </c>
      <c r="AS47" s="1"/>
      <c r="AT47" s="1"/>
      <c r="AU47" s="1"/>
      <c r="AV47" s="1" t="s">
        <v>43</v>
      </c>
      <c r="AW47" s="1"/>
      <c r="AX47" s="1"/>
      <c r="AY47" s="1"/>
      <c r="AZ47" s="1" t="s">
        <v>43</v>
      </c>
      <c r="BA47" s="1"/>
      <c r="BB47" s="1"/>
      <c r="BC47" s="1"/>
      <c r="BD47" s="1" t="s">
        <v>43</v>
      </c>
      <c r="BE47" s="1"/>
      <c r="BF47" s="1"/>
      <c r="BG47" s="1"/>
      <c r="BH47" s="1"/>
      <c r="BI47" s="1"/>
      <c r="BJ47" s="1"/>
      <c r="BK47" s="1"/>
      <c r="BL47" s="28">
        <f t="shared" si="10"/>
        <v>3</v>
      </c>
    </row>
    <row r="48" spans="1:64" ht="15" customHeight="1" outlineLevel="1" x14ac:dyDescent="0.25">
      <c r="A48" s="26" t="s">
        <v>9</v>
      </c>
      <c r="B48" s="26" t="s">
        <v>10</v>
      </c>
      <c r="C48" s="26" t="s">
        <v>96</v>
      </c>
      <c r="D48" s="1" t="s">
        <v>43</v>
      </c>
      <c r="E48" s="1"/>
      <c r="F48" s="1" t="s">
        <v>43</v>
      </c>
      <c r="G48" s="1" t="s">
        <v>43</v>
      </c>
      <c r="H48" s="1" t="s">
        <v>43</v>
      </c>
      <c r="I48" s="1"/>
      <c r="J48" s="1"/>
      <c r="K48" s="1" t="s">
        <v>43</v>
      </c>
      <c r="L48" s="1" t="s">
        <v>43</v>
      </c>
      <c r="M48" s="1"/>
      <c r="N48" s="1"/>
      <c r="O48" s="1"/>
      <c r="P48" s="1" t="s">
        <v>43</v>
      </c>
      <c r="Q48" s="1"/>
      <c r="R48" s="1"/>
      <c r="S48" s="1"/>
      <c r="T48" s="1" t="s">
        <v>43</v>
      </c>
      <c r="U48" s="1"/>
      <c r="V48" s="1"/>
      <c r="W48" s="1"/>
      <c r="X48" s="1" t="s">
        <v>43</v>
      </c>
      <c r="Y48" s="1"/>
      <c r="Z48" s="1"/>
      <c r="AA48" s="1"/>
      <c r="AB48" s="1" t="s">
        <v>43</v>
      </c>
      <c r="AC48" s="1"/>
      <c r="AD48" s="1"/>
      <c r="AE48" s="1"/>
      <c r="AF48" s="1" t="s">
        <v>43</v>
      </c>
      <c r="AG48" s="1"/>
      <c r="AH48" s="1"/>
      <c r="AI48" s="1"/>
      <c r="AJ48" s="1" t="s">
        <v>43</v>
      </c>
      <c r="AK48" s="1"/>
      <c r="AL48" s="1"/>
      <c r="AM48" s="1"/>
      <c r="AN48" s="1" t="s">
        <v>43</v>
      </c>
      <c r="AO48" s="1"/>
      <c r="AP48" s="1"/>
      <c r="AQ48" s="1"/>
      <c r="AR48" s="1" t="s">
        <v>43</v>
      </c>
      <c r="AS48" s="1"/>
      <c r="AT48" s="1"/>
      <c r="AU48" s="1"/>
      <c r="AV48" s="1" t="s">
        <v>43</v>
      </c>
      <c r="AW48" s="1"/>
      <c r="AX48" s="1"/>
      <c r="AY48" s="1"/>
      <c r="AZ48" s="1" t="s">
        <v>43</v>
      </c>
      <c r="BA48" s="1"/>
      <c r="BB48" s="1"/>
      <c r="BC48" s="1"/>
      <c r="BD48" s="1" t="s">
        <v>43</v>
      </c>
      <c r="BE48" s="1"/>
      <c r="BF48" s="1"/>
      <c r="BG48" s="1"/>
      <c r="BH48" s="1"/>
      <c r="BI48" s="1"/>
      <c r="BJ48" s="1"/>
      <c r="BK48" s="1"/>
      <c r="BL48" s="28">
        <f t="shared" si="10"/>
        <v>0</v>
      </c>
    </row>
    <row r="49" spans="1:64" ht="15" customHeight="1" outlineLevel="1" x14ac:dyDescent="0.25">
      <c r="A49" s="26" t="s">
        <v>11</v>
      </c>
      <c r="B49" s="26" t="s">
        <v>12</v>
      </c>
      <c r="C49" s="26" t="s">
        <v>97</v>
      </c>
      <c r="D49" s="1" t="s">
        <v>43</v>
      </c>
      <c r="E49" s="1"/>
      <c r="F49" s="1" t="s">
        <v>43</v>
      </c>
      <c r="G49" s="1" t="s">
        <v>43</v>
      </c>
      <c r="H49" s="1" t="s">
        <v>43</v>
      </c>
      <c r="I49" s="1"/>
      <c r="J49" s="1"/>
      <c r="K49" s="1" t="s">
        <v>43</v>
      </c>
      <c r="L49" s="1" t="s">
        <v>43</v>
      </c>
      <c r="M49" s="1"/>
      <c r="N49" s="1"/>
      <c r="O49" s="1"/>
      <c r="P49" s="1" t="s">
        <v>43</v>
      </c>
      <c r="Q49" s="1"/>
      <c r="R49" s="1"/>
      <c r="S49" s="1"/>
      <c r="T49" s="1" t="s">
        <v>43</v>
      </c>
      <c r="U49" s="1"/>
      <c r="V49" s="1"/>
      <c r="W49" s="1"/>
      <c r="X49" s="1" t="s">
        <v>43</v>
      </c>
      <c r="Y49" s="1"/>
      <c r="Z49" s="1"/>
      <c r="AA49" s="1"/>
      <c r="AB49" s="1" t="s">
        <v>43</v>
      </c>
      <c r="AC49" s="1"/>
      <c r="AD49" s="1"/>
      <c r="AE49" s="1"/>
      <c r="AF49" s="1" t="s">
        <v>43</v>
      </c>
      <c r="AG49" s="1"/>
      <c r="AH49" s="1"/>
      <c r="AI49" s="1"/>
      <c r="AJ49" s="1" t="s">
        <v>43</v>
      </c>
      <c r="AK49" s="1"/>
      <c r="AL49" s="1"/>
      <c r="AM49" s="1"/>
      <c r="AN49" s="1" t="s">
        <v>43</v>
      </c>
      <c r="AO49" s="1"/>
      <c r="AP49" s="1"/>
      <c r="AQ49" s="1"/>
      <c r="AR49" s="1" t="s">
        <v>43</v>
      </c>
      <c r="AS49" s="1"/>
      <c r="AT49" s="1"/>
      <c r="AU49" s="1"/>
      <c r="AV49" s="1" t="s">
        <v>43</v>
      </c>
      <c r="AW49" s="1"/>
      <c r="AX49" s="1"/>
      <c r="AY49" s="1"/>
      <c r="AZ49" s="1" t="s">
        <v>43</v>
      </c>
      <c r="BA49" s="1"/>
      <c r="BB49" s="1"/>
      <c r="BC49" s="1"/>
      <c r="BD49" s="1" t="s">
        <v>43</v>
      </c>
      <c r="BE49" s="1"/>
      <c r="BF49" s="1"/>
      <c r="BG49" s="1"/>
      <c r="BH49" s="1"/>
      <c r="BI49" s="1"/>
      <c r="BJ49" s="1"/>
      <c r="BK49" s="1"/>
      <c r="BL49" s="28">
        <f t="shared" si="10"/>
        <v>0</v>
      </c>
    </row>
    <row r="50" spans="1:64" ht="15" customHeight="1" outlineLevel="1" x14ac:dyDescent="0.25">
      <c r="A50" s="26" t="s">
        <v>13</v>
      </c>
      <c r="B50" s="26" t="s">
        <v>14</v>
      </c>
      <c r="C50" s="26" t="s">
        <v>94</v>
      </c>
      <c r="D50" s="1" t="s">
        <v>43</v>
      </c>
      <c r="E50" s="1"/>
      <c r="F50" s="1" t="s">
        <v>43</v>
      </c>
      <c r="G50" s="1" t="s">
        <v>43</v>
      </c>
      <c r="H50" s="1" t="s">
        <v>43</v>
      </c>
      <c r="I50" s="1"/>
      <c r="J50" s="1"/>
      <c r="K50" s="1" t="s">
        <v>43</v>
      </c>
      <c r="L50" s="1" t="s">
        <v>43</v>
      </c>
      <c r="M50" s="1"/>
      <c r="N50" s="1"/>
      <c r="O50" s="1"/>
      <c r="P50" s="1" t="s">
        <v>43</v>
      </c>
      <c r="Q50" s="1"/>
      <c r="R50" s="1"/>
      <c r="S50" s="1"/>
      <c r="T50" s="1" t="s">
        <v>43</v>
      </c>
      <c r="U50" s="1"/>
      <c r="V50" s="1"/>
      <c r="W50" s="1"/>
      <c r="X50" s="1" t="s">
        <v>43</v>
      </c>
      <c r="Y50" s="1"/>
      <c r="Z50" s="1"/>
      <c r="AA50" s="1"/>
      <c r="AB50" s="1" t="s">
        <v>43</v>
      </c>
      <c r="AC50" s="1"/>
      <c r="AD50" s="1"/>
      <c r="AE50" s="1"/>
      <c r="AF50" s="1" t="s">
        <v>43</v>
      </c>
      <c r="AG50" s="1"/>
      <c r="AH50" s="1"/>
      <c r="AI50" s="1"/>
      <c r="AJ50" s="1" t="s">
        <v>43</v>
      </c>
      <c r="AK50" s="1"/>
      <c r="AL50" s="1"/>
      <c r="AM50" s="1"/>
      <c r="AN50" s="1" t="s">
        <v>43</v>
      </c>
      <c r="AO50" s="1"/>
      <c r="AP50" s="1"/>
      <c r="AQ50" s="1"/>
      <c r="AR50" s="1" t="s">
        <v>43</v>
      </c>
      <c r="AS50" s="1"/>
      <c r="AT50" s="1"/>
      <c r="AU50" s="1"/>
      <c r="AV50" s="1" t="s">
        <v>43</v>
      </c>
      <c r="AW50" s="1"/>
      <c r="AX50" s="1"/>
      <c r="AY50" s="1"/>
      <c r="AZ50" s="1" t="s">
        <v>43</v>
      </c>
      <c r="BA50" s="1"/>
      <c r="BB50" s="1"/>
      <c r="BC50" s="1"/>
      <c r="BD50" s="1" t="s">
        <v>43</v>
      </c>
      <c r="BE50" s="1"/>
      <c r="BF50" s="1"/>
      <c r="BG50" s="1"/>
      <c r="BH50" s="1"/>
      <c r="BI50" s="1"/>
      <c r="BJ50" s="1"/>
      <c r="BK50" s="1"/>
      <c r="BL50" s="28">
        <f t="shared" si="10"/>
        <v>0</v>
      </c>
    </row>
    <row r="51" spans="1:64" ht="15" customHeight="1" outlineLevel="1" x14ac:dyDescent="0.25">
      <c r="A51" s="26" t="s">
        <v>15</v>
      </c>
      <c r="B51" s="26" t="s">
        <v>16</v>
      </c>
      <c r="C51" s="26" t="s">
        <v>94</v>
      </c>
      <c r="D51" s="1" t="s">
        <v>43</v>
      </c>
      <c r="E51" s="1"/>
      <c r="F51" s="1" t="s">
        <v>43</v>
      </c>
      <c r="G51" s="1" t="s">
        <v>43</v>
      </c>
      <c r="H51" s="1" t="s">
        <v>43</v>
      </c>
      <c r="I51" s="1"/>
      <c r="J51" s="1"/>
      <c r="K51" s="1" t="s">
        <v>43</v>
      </c>
      <c r="L51" s="1" t="s">
        <v>43</v>
      </c>
      <c r="M51" s="1"/>
      <c r="N51" s="1"/>
      <c r="O51" s="1"/>
      <c r="P51" s="1" t="s">
        <v>43</v>
      </c>
      <c r="Q51" s="1"/>
      <c r="R51" s="1"/>
      <c r="S51" s="1"/>
      <c r="T51" s="1" t="s">
        <v>43</v>
      </c>
      <c r="U51" s="1"/>
      <c r="V51" s="1"/>
      <c r="W51" s="1"/>
      <c r="X51" s="1" t="s">
        <v>43</v>
      </c>
      <c r="Y51" s="1"/>
      <c r="Z51" s="1"/>
      <c r="AA51" s="1"/>
      <c r="AB51" s="1" t="s">
        <v>43</v>
      </c>
      <c r="AC51" s="1"/>
      <c r="AD51" s="1"/>
      <c r="AE51" s="1"/>
      <c r="AF51" s="1" t="s">
        <v>43</v>
      </c>
      <c r="AG51" s="1"/>
      <c r="AH51" s="1"/>
      <c r="AI51" s="1"/>
      <c r="AJ51" s="1" t="s">
        <v>43</v>
      </c>
      <c r="AK51" s="1"/>
      <c r="AL51" s="1"/>
      <c r="AM51" s="1"/>
      <c r="AN51" s="1" t="s">
        <v>43</v>
      </c>
      <c r="AO51" s="1"/>
      <c r="AP51" s="1"/>
      <c r="AQ51" s="1"/>
      <c r="AR51" s="1" t="s">
        <v>43</v>
      </c>
      <c r="AS51" s="1"/>
      <c r="AT51" s="1"/>
      <c r="AU51" s="1"/>
      <c r="AV51" s="1" t="s">
        <v>43</v>
      </c>
      <c r="AW51" s="1"/>
      <c r="AX51" s="1"/>
      <c r="AY51" s="1"/>
      <c r="AZ51" s="1" t="s">
        <v>43</v>
      </c>
      <c r="BA51" s="1"/>
      <c r="BB51" s="1"/>
      <c r="BC51" s="1"/>
      <c r="BD51" s="1" t="s">
        <v>43</v>
      </c>
      <c r="BE51" s="1"/>
      <c r="BF51" s="1"/>
      <c r="BG51" s="1"/>
      <c r="BH51" s="1"/>
      <c r="BI51" s="1"/>
      <c r="BJ51" s="1"/>
      <c r="BK51" s="1"/>
      <c r="BL51" s="28">
        <f t="shared" si="10"/>
        <v>0</v>
      </c>
    </row>
    <row r="52" spans="1:64" ht="15" customHeight="1" outlineLevel="1" x14ac:dyDescent="0.25">
      <c r="A52" s="26" t="s">
        <v>17</v>
      </c>
      <c r="B52" s="26" t="s">
        <v>12</v>
      </c>
      <c r="C52" s="26" t="s">
        <v>95</v>
      </c>
      <c r="D52" s="1" t="s">
        <v>43</v>
      </c>
      <c r="E52" s="1"/>
      <c r="F52" s="1" t="s">
        <v>43</v>
      </c>
      <c r="G52" s="1" t="s">
        <v>43</v>
      </c>
      <c r="H52" s="1" t="s">
        <v>43</v>
      </c>
      <c r="I52" s="1"/>
      <c r="J52" s="1"/>
      <c r="K52" s="1" t="s">
        <v>43</v>
      </c>
      <c r="L52" s="1" t="s">
        <v>43</v>
      </c>
      <c r="M52" s="1"/>
      <c r="N52" s="1"/>
      <c r="O52" s="1"/>
      <c r="P52" s="1" t="s">
        <v>43</v>
      </c>
      <c r="Q52" s="1"/>
      <c r="R52" s="1"/>
      <c r="S52" s="1"/>
      <c r="T52" s="1" t="s">
        <v>43</v>
      </c>
      <c r="U52" s="1"/>
      <c r="V52" s="1"/>
      <c r="W52" s="1"/>
      <c r="X52" s="1" t="s">
        <v>43</v>
      </c>
      <c r="Y52" s="1"/>
      <c r="Z52" s="1"/>
      <c r="AA52" s="1"/>
      <c r="AB52" s="1" t="s">
        <v>43</v>
      </c>
      <c r="AC52" s="1"/>
      <c r="AD52" s="1"/>
      <c r="AE52" s="1"/>
      <c r="AF52" s="1" t="s">
        <v>43</v>
      </c>
      <c r="AG52" s="1"/>
      <c r="AH52" s="1"/>
      <c r="AI52" s="1"/>
      <c r="AJ52" s="1" t="s">
        <v>43</v>
      </c>
      <c r="AK52" s="1"/>
      <c r="AL52" s="1"/>
      <c r="AM52" s="1"/>
      <c r="AN52" s="1" t="s">
        <v>43</v>
      </c>
      <c r="AO52" s="1"/>
      <c r="AP52" s="1"/>
      <c r="AQ52" s="1"/>
      <c r="AR52" s="1" t="s">
        <v>43</v>
      </c>
      <c r="AS52" s="1"/>
      <c r="AT52" s="1"/>
      <c r="AU52" s="1"/>
      <c r="AV52" s="1" t="s">
        <v>43</v>
      </c>
      <c r="AW52" s="1"/>
      <c r="AX52" s="1"/>
      <c r="AY52" s="1"/>
      <c r="AZ52" s="1" t="s">
        <v>43</v>
      </c>
      <c r="BA52" s="1"/>
      <c r="BB52" s="1"/>
      <c r="BC52" s="1"/>
      <c r="BD52" s="1" t="s">
        <v>43</v>
      </c>
      <c r="BE52" s="1"/>
      <c r="BF52" s="1"/>
      <c r="BG52" s="1"/>
      <c r="BH52" s="1"/>
      <c r="BI52" s="1"/>
      <c r="BJ52" s="1"/>
      <c r="BK52" s="1"/>
      <c r="BL52" s="28">
        <f t="shared" si="10"/>
        <v>0</v>
      </c>
    </row>
    <row r="53" spans="1:64" ht="15" customHeight="1" outlineLevel="1" x14ac:dyDescent="0.25">
      <c r="A53" s="26" t="s">
        <v>18</v>
      </c>
      <c r="B53" s="26" t="s">
        <v>19</v>
      </c>
      <c r="C53" s="26" t="s">
        <v>96</v>
      </c>
      <c r="D53" s="1" t="s">
        <v>43</v>
      </c>
      <c r="E53" s="1"/>
      <c r="F53" s="1" t="s">
        <v>43</v>
      </c>
      <c r="G53" s="1" t="s">
        <v>43</v>
      </c>
      <c r="H53" s="1" t="s">
        <v>43</v>
      </c>
      <c r="I53" s="1"/>
      <c r="J53" s="1"/>
      <c r="K53" s="1" t="s">
        <v>43</v>
      </c>
      <c r="L53" s="1" t="s">
        <v>43</v>
      </c>
      <c r="M53" s="1"/>
      <c r="N53" s="1"/>
      <c r="O53" s="1"/>
      <c r="P53" s="1" t="s">
        <v>43</v>
      </c>
      <c r="Q53" s="1"/>
      <c r="R53" s="1"/>
      <c r="S53" s="1"/>
      <c r="T53" s="1" t="s">
        <v>43</v>
      </c>
      <c r="U53" s="1"/>
      <c r="V53" s="1"/>
      <c r="W53" s="1"/>
      <c r="X53" s="1" t="s">
        <v>43</v>
      </c>
      <c r="Y53" s="1"/>
      <c r="Z53" s="1"/>
      <c r="AA53" s="1"/>
      <c r="AB53" s="1" t="s">
        <v>43</v>
      </c>
      <c r="AC53" s="1"/>
      <c r="AD53" s="1"/>
      <c r="AE53" s="1"/>
      <c r="AF53" s="1" t="s">
        <v>43</v>
      </c>
      <c r="AG53" s="1"/>
      <c r="AH53" s="1"/>
      <c r="AI53" s="1"/>
      <c r="AJ53" s="1" t="s">
        <v>43</v>
      </c>
      <c r="AK53" s="1"/>
      <c r="AL53" s="1"/>
      <c r="AM53" s="1"/>
      <c r="AN53" s="1" t="s">
        <v>43</v>
      </c>
      <c r="AO53" s="1"/>
      <c r="AP53" s="1"/>
      <c r="AQ53" s="1"/>
      <c r="AR53" s="1" t="s">
        <v>43</v>
      </c>
      <c r="AS53" s="1"/>
      <c r="AT53" s="1"/>
      <c r="AU53" s="1"/>
      <c r="AV53" s="1" t="s">
        <v>43</v>
      </c>
      <c r="AW53" s="1"/>
      <c r="AX53" s="1"/>
      <c r="AY53" s="1"/>
      <c r="AZ53" s="1" t="s">
        <v>43</v>
      </c>
      <c r="BA53" s="1"/>
      <c r="BB53" s="1"/>
      <c r="BC53" s="1"/>
      <c r="BD53" s="1" t="s">
        <v>43</v>
      </c>
      <c r="BE53" s="1"/>
      <c r="BF53" s="1"/>
      <c r="BG53" s="1"/>
      <c r="BH53" s="1"/>
      <c r="BI53" s="1"/>
      <c r="BJ53" s="1"/>
      <c r="BK53" s="1"/>
      <c r="BL53" s="28">
        <f t="shared" si="10"/>
        <v>0</v>
      </c>
    </row>
    <row r="54" spans="1:64" s="30" customFormat="1" ht="15" customHeight="1" outlineLevel="1" x14ac:dyDescent="0.25">
      <c r="A54" s="26" t="s">
        <v>23</v>
      </c>
      <c r="B54" s="26" t="s">
        <v>24</v>
      </c>
      <c r="C54" s="26" t="s">
        <v>96</v>
      </c>
      <c r="D54" s="1" t="s">
        <v>43</v>
      </c>
      <c r="E54" s="1"/>
      <c r="F54" s="1" t="s">
        <v>43</v>
      </c>
      <c r="G54" s="1" t="s">
        <v>43</v>
      </c>
      <c r="H54" s="1" t="s">
        <v>43</v>
      </c>
      <c r="I54" s="1"/>
      <c r="J54" s="1"/>
      <c r="K54" s="1" t="s">
        <v>43</v>
      </c>
      <c r="L54" s="1" t="s">
        <v>43</v>
      </c>
      <c r="M54" s="1"/>
      <c r="N54" s="1"/>
      <c r="O54" s="1"/>
      <c r="P54" s="1" t="s">
        <v>43</v>
      </c>
      <c r="Q54" s="1"/>
      <c r="R54" s="1"/>
      <c r="S54" s="1"/>
      <c r="T54" s="1" t="s">
        <v>43</v>
      </c>
      <c r="U54" s="1"/>
      <c r="V54" s="1"/>
      <c r="W54" s="1"/>
      <c r="X54" s="1" t="s">
        <v>43</v>
      </c>
      <c r="Y54" s="1"/>
      <c r="Z54" s="1"/>
      <c r="AA54" s="1"/>
      <c r="AB54" s="1" t="s">
        <v>43</v>
      </c>
      <c r="AC54" s="1"/>
      <c r="AD54" s="1"/>
      <c r="AE54" s="1"/>
      <c r="AF54" s="1" t="s">
        <v>43</v>
      </c>
      <c r="AG54" s="1"/>
      <c r="AH54" s="1"/>
      <c r="AI54" s="1"/>
      <c r="AJ54" s="1" t="s">
        <v>43</v>
      </c>
      <c r="AK54" s="1"/>
      <c r="AL54" s="1"/>
      <c r="AM54" s="1"/>
      <c r="AN54" s="1" t="s">
        <v>43</v>
      </c>
      <c r="AO54" s="1"/>
      <c r="AP54" s="1"/>
      <c r="AQ54" s="1"/>
      <c r="AR54" s="1" t="s">
        <v>43</v>
      </c>
      <c r="AS54" s="1"/>
      <c r="AT54" s="1"/>
      <c r="AU54" s="1"/>
      <c r="AV54" s="1" t="s">
        <v>43</v>
      </c>
      <c r="AW54" s="1"/>
      <c r="AX54" s="1"/>
      <c r="AY54" s="1"/>
      <c r="AZ54" s="1" t="s">
        <v>43</v>
      </c>
      <c r="BA54" s="1"/>
      <c r="BB54" s="1"/>
      <c r="BC54" s="1"/>
      <c r="BD54" s="1" t="s">
        <v>43</v>
      </c>
      <c r="BE54" s="1"/>
      <c r="BF54" s="1"/>
      <c r="BG54" s="1"/>
      <c r="BH54" s="1"/>
      <c r="BI54" s="1"/>
      <c r="BJ54" s="1"/>
      <c r="BK54" s="1"/>
      <c r="BL54" s="28">
        <f t="shared" si="10"/>
        <v>0</v>
      </c>
    </row>
    <row r="55" spans="1:64" s="30" customFormat="1" ht="15" customHeight="1" outlineLevel="1" x14ac:dyDescent="0.25">
      <c r="A55" s="26" t="s">
        <v>98</v>
      </c>
      <c r="B55" s="26" t="s">
        <v>99</v>
      </c>
      <c r="C55" s="26" t="s">
        <v>100</v>
      </c>
      <c r="D55" s="1" t="s">
        <v>43</v>
      </c>
      <c r="E55" s="1"/>
      <c r="F55" s="1" t="s">
        <v>43</v>
      </c>
      <c r="G55" s="1" t="s">
        <v>43</v>
      </c>
      <c r="H55" s="1" t="s">
        <v>43</v>
      </c>
      <c r="I55" s="1"/>
      <c r="J55" s="1"/>
      <c r="K55" s="1" t="s">
        <v>43</v>
      </c>
      <c r="L55" s="1" t="s">
        <v>43</v>
      </c>
      <c r="M55" s="1"/>
      <c r="N55" s="1"/>
      <c r="O55" s="1"/>
      <c r="P55" s="1" t="s">
        <v>43</v>
      </c>
      <c r="Q55" s="1"/>
      <c r="R55" s="1"/>
      <c r="S55" s="1"/>
      <c r="T55" s="1" t="s">
        <v>43</v>
      </c>
      <c r="U55" s="1"/>
      <c r="V55" s="1"/>
      <c r="W55" s="1"/>
      <c r="X55" s="1" t="s">
        <v>43</v>
      </c>
      <c r="Y55" s="1"/>
      <c r="Z55" s="1"/>
      <c r="AA55" s="1"/>
      <c r="AB55" s="1" t="s">
        <v>43</v>
      </c>
      <c r="AC55" s="1"/>
      <c r="AD55" s="1"/>
      <c r="AE55" s="1"/>
      <c r="AF55" s="1" t="s">
        <v>43</v>
      </c>
      <c r="AG55" s="1"/>
      <c r="AH55" s="1"/>
      <c r="AI55" s="1"/>
      <c r="AJ55" s="1" t="s">
        <v>43</v>
      </c>
      <c r="AK55" s="1"/>
      <c r="AL55" s="1"/>
      <c r="AM55" s="1"/>
      <c r="AN55" s="1" t="s">
        <v>43</v>
      </c>
      <c r="AO55" s="1"/>
      <c r="AP55" s="1"/>
      <c r="AQ55" s="1"/>
      <c r="AR55" s="1" t="s">
        <v>43</v>
      </c>
      <c r="AS55" s="1"/>
      <c r="AT55" s="1"/>
      <c r="AU55" s="1"/>
      <c r="AV55" s="1" t="s">
        <v>43</v>
      </c>
      <c r="AW55" s="1"/>
      <c r="AX55" s="1"/>
      <c r="AY55" s="1"/>
      <c r="AZ55" s="1" t="s">
        <v>43</v>
      </c>
      <c r="BA55" s="1"/>
      <c r="BB55" s="1"/>
      <c r="BC55" s="1"/>
      <c r="BD55" s="1" t="s">
        <v>43</v>
      </c>
      <c r="BE55" s="1"/>
      <c r="BF55" s="1"/>
      <c r="BG55" s="1"/>
      <c r="BH55" s="1"/>
      <c r="BI55" s="1"/>
      <c r="BJ55" s="1"/>
      <c r="BK55" s="1"/>
      <c r="BL55" s="28">
        <f t="shared" si="10"/>
        <v>0</v>
      </c>
    </row>
    <row r="56" spans="1:64" ht="47.25" customHeight="1" outlineLevel="1" x14ac:dyDescent="0.25">
      <c r="A56" s="24" t="s">
        <v>39</v>
      </c>
      <c r="B56" s="3">
        <v>3</v>
      </c>
      <c r="C56" s="21" t="s">
        <v>65</v>
      </c>
      <c r="D56" s="4">
        <f t="shared" ref="D56:BD56" si="11">COUNTIF(D44:D55,"Oui")</f>
        <v>4</v>
      </c>
      <c r="E56" s="4"/>
      <c r="F56" s="4">
        <f t="shared" ref="F56:G56" si="12">COUNTIF(F44:F55,"Oui")</f>
        <v>4</v>
      </c>
      <c r="G56" s="4">
        <f t="shared" si="12"/>
        <v>4</v>
      </c>
      <c r="H56" s="4">
        <f t="shared" si="11"/>
        <v>0</v>
      </c>
      <c r="I56" s="4"/>
      <c r="J56" s="4"/>
      <c r="K56" s="4">
        <f t="shared" ref="K56" si="13">COUNTIF(K44:K55,"Oui")</f>
        <v>0</v>
      </c>
      <c r="L56" s="4">
        <f t="shared" si="11"/>
        <v>1</v>
      </c>
      <c r="M56" s="4"/>
      <c r="N56" s="4"/>
      <c r="O56" s="4"/>
      <c r="P56" s="4">
        <f t="shared" si="11"/>
        <v>0</v>
      </c>
      <c r="Q56" s="4"/>
      <c r="R56" s="4"/>
      <c r="S56" s="4"/>
      <c r="T56" s="4">
        <f t="shared" si="11"/>
        <v>0</v>
      </c>
      <c r="U56" s="4"/>
      <c r="V56" s="4"/>
      <c r="W56" s="4"/>
      <c r="X56" s="4">
        <f t="shared" si="11"/>
        <v>0</v>
      </c>
      <c r="Y56" s="4"/>
      <c r="Z56" s="4"/>
      <c r="AA56" s="4"/>
      <c r="AB56" s="4">
        <f t="shared" si="11"/>
        <v>0</v>
      </c>
      <c r="AC56" s="4"/>
      <c r="AD56" s="4"/>
      <c r="AE56" s="4"/>
      <c r="AF56" s="4">
        <f t="shared" si="11"/>
        <v>0</v>
      </c>
      <c r="AG56" s="4"/>
      <c r="AH56" s="4"/>
      <c r="AI56" s="4"/>
      <c r="AJ56" s="4">
        <f t="shared" si="11"/>
        <v>0</v>
      </c>
      <c r="AK56" s="4"/>
      <c r="AL56" s="4"/>
      <c r="AM56" s="4"/>
      <c r="AN56" s="4">
        <f t="shared" si="11"/>
        <v>0</v>
      </c>
      <c r="AO56" s="4"/>
      <c r="AP56" s="4"/>
      <c r="AQ56" s="4"/>
      <c r="AR56" s="4">
        <f t="shared" si="11"/>
        <v>0</v>
      </c>
      <c r="AS56" s="4"/>
      <c r="AT56" s="4"/>
      <c r="AU56" s="4"/>
      <c r="AV56" s="4">
        <f t="shared" si="11"/>
        <v>0</v>
      </c>
      <c r="AW56" s="4"/>
      <c r="AX56" s="4"/>
      <c r="AY56" s="4"/>
      <c r="AZ56" s="4">
        <f t="shared" si="11"/>
        <v>0</v>
      </c>
      <c r="BA56" s="4"/>
      <c r="BB56" s="4"/>
      <c r="BC56" s="4"/>
      <c r="BD56" s="4">
        <f t="shared" si="11"/>
        <v>0</v>
      </c>
      <c r="BE56" s="4"/>
      <c r="BF56" s="4"/>
      <c r="BG56" s="4"/>
      <c r="BH56" s="4"/>
      <c r="BI56" s="4"/>
      <c r="BJ56" s="4"/>
      <c r="BK56" s="4"/>
      <c r="BL56" s="2"/>
    </row>
    <row r="57" spans="1:64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</row>
    <row r="58" spans="1:64" ht="15.75" x14ac:dyDescent="0.25">
      <c r="A58" s="125" t="s">
        <v>3</v>
      </c>
      <c r="B58" s="125" t="s">
        <v>4</v>
      </c>
      <c r="C58" s="126" t="s">
        <v>25</v>
      </c>
      <c r="D58" s="182" t="s">
        <v>56</v>
      </c>
      <c r="E58" s="183"/>
      <c r="F58" s="183"/>
      <c r="G58" s="183"/>
      <c r="H58" s="183"/>
      <c r="I58" s="183"/>
      <c r="J58" s="183"/>
      <c r="K58" s="183"/>
      <c r="L58" s="183"/>
      <c r="M58" s="183"/>
      <c r="N58" s="183"/>
      <c r="O58" s="183"/>
      <c r="P58" s="183"/>
      <c r="Q58" s="183"/>
      <c r="R58" s="183"/>
      <c r="S58" s="183"/>
      <c r="T58" s="183"/>
      <c r="U58" s="183"/>
      <c r="V58" s="183"/>
      <c r="W58" s="183"/>
      <c r="X58" s="183"/>
      <c r="Y58" s="183"/>
      <c r="Z58" s="183"/>
      <c r="AA58" s="183"/>
      <c r="AB58" s="183"/>
      <c r="AC58" s="183"/>
      <c r="AD58" s="183"/>
      <c r="AE58" s="183"/>
      <c r="AF58" s="183"/>
      <c r="AG58" s="183"/>
      <c r="AH58" s="183"/>
      <c r="AI58" s="183"/>
      <c r="AJ58" s="183"/>
      <c r="AK58" s="183"/>
      <c r="AL58" s="183"/>
      <c r="AM58" s="183"/>
      <c r="AN58" s="183"/>
      <c r="AO58" s="183"/>
      <c r="AP58" s="183"/>
      <c r="AQ58" s="183"/>
      <c r="AR58" s="183"/>
      <c r="AS58" s="183"/>
      <c r="AT58" s="183"/>
      <c r="AU58" s="183"/>
      <c r="AV58" s="183"/>
      <c r="AW58" s="183"/>
      <c r="AX58" s="183"/>
      <c r="AY58" s="183"/>
      <c r="AZ58" s="183"/>
      <c r="BA58" s="183"/>
      <c r="BB58" s="183"/>
      <c r="BC58" s="183"/>
      <c r="BD58" s="184"/>
      <c r="BE58" s="81"/>
      <c r="BF58" s="81"/>
      <c r="BG58" s="81"/>
      <c r="BH58" s="81"/>
      <c r="BI58" s="81"/>
      <c r="BJ58" s="81"/>
      <c r="BK58" s="81"/>
      <c r="BL58" s="146" t="s">
        <v>62</v>
      </c>
    </row>
    <row r="59" spans="1:64" ht="15" customHeight="1" outlineLevel="1" x14ac:dyDescent="0.25">
      <c r="A59" s="125"/>
      <c r="B59" s="125"/>
      <c r="C59" s="181"/>
      <c r="D59" s="17" t="s">
        <v>40</v>
      </c>
      <c r="E59" s="17"/>
      <c r="F59" s="17" t="s">
        <v>40</v>
      </c>
      <c r="G59" s="17" t="s">
        <v>40</v>
      </c>
      <c r="H59" s="17" t="s">
        <v>40</v>
      </c>
      <c r="I59" s="17"/>
      <c r="J59" s="17"/>
      <c r="K59" s="17" t="s">
        <v>40</v>
      </c>
      <c r="L59" s="17" t="s">
        <v>40</v>
      </c>
      <c r="M59" s="17"/>
      <c r="N59" s="17"/>
      <c r="O59" s="17"/>
      <c r="P59" s="17" t="s">
        <v>40</v>
      </c>
      <c r="Q59" s="17"/>
      <c r="R59" s="17"/>
      <c r="S59" s="17"/>
      <c r="T59" s="17" t="s">
        <v>40</v>
      </c>
      <c r="U59" s="17"/>
      <c r="V59" s="17"/>
      <c r="W59" s="17"/>
      <c r="X59" s="17" t="s">
        <v>40</v>
      </c>
      <c r="Y59" s="17"/>
      <c r="Z59" s="17"/>
      <c r="AA59" s="17"/>
      <c r="AB59" s="17" t="s">
        <v>40</v>
      </c>
      <c r="AC59" s="17"/>
      <c r="AD59" s="17"/>
      <c r="AE59" s="17"/>
      <c r="AF59" s="17" t="s">
        <v>40</v>
      </c>
      <c r="AG59" s="17"/>
      <c r="AH59" s="17"/>
      <c r="AI59" s="17"/>
      <c r="AJ59" s="17" t="s">
        <v>40</v>
      </c>
      <c r="AK59" s="17"/>
      <c r="AL59" s="17"/>
      <c r="AM59" s="17"/>
      <c r="AN59" s="17" t="s">
        <v>40</v>
      </c>
      <c r="AO59" s="17"/>
      <c r="AP59" s="17"/>
      <c r="AQ59" s="17"/>
      <c r="AR59" s="17" t="s">
        <v>40</v>
      </c>
      <c r="AS59" s="17"/>
      <c r="AT59" s="17"/>
      <c r="AU59" s="17"/>
      <c r="AV59" s="17" t="s">
        <v>40</v>
      </c>
      <c r="AW59" s="17"/>
      <c r="AX59" s="17"/>
      <c r="AY59" s="17"/>
      <c r="AZ59" s="17" t="s">
        <v>40</v>
      </c>
      <c r="BA59" s="17"/>
      <c r="BB59" s="17"/>
      <c r="BC59" s="17"/>
      <c r="BD59" s="17" t="s">
        <v>40</v>
      </c>
      <c r="BE59" s="82"/>
      <c r="BF59" s="82"/>
      <c r="BG59" s="82"/>
      <c r="BH59" s="82"/>
      <c r="BI59" s="82"/>
      <c r="BJ59" s="82"/>
      <c r="BK59" s="82"/>
      <c r="BL59" s="147"/>
    </row>
    <row r="60" spans="1:64" ht="15" customHeight="1" outlineLevel="1" x14ac:dyDescent="0.25">
      <c r="A60" s="26" t="s">
        <v>20</v>
      </c>
      <c r="B60" s="26" t="s">
        <v>2</v>
      </c>
      <c r="C60" s="26" t="s">
        <v>94</v>
      </c>
      <c r="D60" s="1" t="s">
        <v>43</v>
      </c>
      <c r="E60" s="1"/>
      <c r="F60" s="1" t="s">
        <v>43</v>
      </c>
      <c r="G60" s="1" t="s">
        <v>43</v>
      </c>
      <c r="H60" s="1" t="s">
        <v>41</v>
      </c>
      <c r="I60" s="1"/>
      <c r="J60" s="1"/>
      <c r="K60" s="1" t="s">
        <v>41</v>
      </c>
      <c r="L60" s="1" t="s">
        <v>43</v>
      </c>
      <c r="M60" s="1"/>
      <c r="N60" s="1"/>
      <c r="O60" s="1"/>
      <c r="P60" s="1" t="s">
        <v>43</v>
      </c>
      <c r="Q60" s="1"/>
      <c r="R60" s="1"/>
      <c r="S60" s="1"/>
      <c r="T60" s="1" t="s">
        <v>43</v>
      </c>
      <c r="U60" s="1"/>
      <c r="V60" s="1"/>
      <c r="W60" s="1"/>
      <c r="X60" s="1" t="s">
        <v>43</v>
      </c>
      <c r="Y60" s="1"/>
      <c r="Z60" s="1"/>
      <c r="AA60" s="1"/>
      <c r="AB60" s="1" t="s">
        <v>43</v>
      </c>
      <c r="AC60" s="1"/>
      <c r="AD60" s="1"/>
      <c r="AE60" s="1"/>
      <c r="AF60" s="1" t="s">
        <v>43</v>
      </c>
      <c r="AG60" s="1"/>
      <c r="AH60" s="1"/>
      <c r="AI60" s="1"/>
      <c r="AJ60" s="1" t="s">
        <v>43</v>
      </c>
      <c r="AK60" s="1"/>
      <c r="AL60" s="1"/>
      <c r="AM60" s="1"/>
      <c r="AN60" s="1" t="s">
        <v>43</v>
      </c>
      <c r="AO60" s="1"/>
      <c r="AP60" s="1"/>
      <c r="AQ60" s="1"/>
      <c r="AR60" s="1" t="s">
        <v>43</v>
      </c>
      <c r="AS60" s="1"/>
      <c r="AT60" s="1"/>
      <c r="AU60" s="1"/>
      <c r="AV60" s="1" t="s">
        <v>43</v>
      </c>
      <c r="AW60" s="1"/>
      <c r="AX60" s="1"/>
      <c r="AY60" s="1"/>
      <c r="AZ60" s="1" t="s">
        <v>43</v>
      </c>
      <c r="BA60" s="1"/>
      <c r="BB60" s="1"/>
      <c r="BC60" s="1"/>
      <c r="BD60" s="1" t="s">
        <v>43</v>
      </c>
      <c r="BE60" s="1"/>
      <c r="BF60" s="1"/>
      <c r="BG60" s="1"/>
      <c r="BH60" s="1"/>
      <c r="BI60" s="1"/>
      <c r="BJ60" s="1"/>
      <c r="BK60" s="1"/>
      <c r="BL60" s="28">
        <f t="shared" ref="BL60:BL71" si="14">COUNTIF(D60:BD60,"Oui")</f>
        <v>2</v>
      </c>
    </row>
    <row r="61" spans="1:64" ht="15" customHeight="1" outlineLevel="1" x14ac:dyDescent="0.25">
      <c r="A61" s="26" t="s">
        <v>21</v>
      </c>
      <c r="B61" s="26" t="s">
        <v>5</v>
      </c>
      <c r="C61" s="26" t="s">
        <v>94</v>
      </c>
      <c r="D61" s="1" t="s">
        <v>43</v>
      </c>
      <c r="E61" s="1"/>
      <c r="F61" s="1" t="s">
        <v>43</v>
      </c>
      <c r="G61" s="1" t="s">
        <v>43</v>
      </c>
      <c r="H61" s="1" t="s">
        <v>43</v>
      </c>
      <c r="I61" s="1"/>
      <c r="J61" s="1"/>
      <c r="K61" s="1" t="s">
        <v>43</v>
      </c>
      <c r="L61" s="1" t="s">
        <v>43</v>
      </c>
      <c r="M61" s="1"/>
      <c r="N61" s="1"/>
      <c r="O61" s="1"/>
      <c r="P61" s="1" t="s">
        <v>43</v>
      </c>
      <c r="Q61" s="1"/>
      <c r="R61" s="1"/>
      <c r="S61" s="1"/>
      <c r="T61" s="1" t="s">
        <v>43</v>
      </c>
      <c r="U61" s="1"/>
      <c r="V61" s="1"/>
      <c r="W61" s="1"/>
      <c r="X61" s="1" t="s">
        <v>43</v>
      </c>
      <c r="Y61" s="1"/>
      <c r="Z61" s="1"/>
      <c r="AA61" s="1"/>
      <c r="AB61" s="1" t="s">
        <v>43</v>
      </c>
      <c r="AC61" s="1"/>
      <c r="AD61" s="1"/>
      <c r="AE61" s="1"/>
      <c r="AF61" s="1" t="s">
        <v>43</v>
      </c>
      <c r="AG61" s="1"/>
      <c r="AH61" s="1"/>
      <c r="AI61" s="1"/>
      <c r="AJ61" s="1" t="s">
        <v>43</v>
      </c>
      <c r="AK61" s="1"/>
      <c r="AL61" s="1"/>
      <c r="AM61" s="1"/>
      <c r="AN61" s="1" t="s">
        <v>43</v>
      </c>
      <c r="AO61" s="1"/>
      <c r="AP61" s="1"/>
      <c r="AQ61" s="1"/>
      <c r="AR61" s="1" t="s">
        <v>43</v>
      </c>
      <c r="AS61" s="1"/>
      <c r="AT61" s="1"/>
      <c r="AU61" s="1"/>
      <c r="AV61" s="1" t="s">
        <v>43</v>
      </c>
      <c r="AW61" s="1"/>
      <c r="AX61" s="1"/>
      <c r="AY61" s="1"/>
      <c r="AZ61" s="1" t="s">
        <v>43</v>
      </c>
      <c r="BA61" s="1"/>
      <c r="BB61" s="1"/>
      <c r="BC61" s="1"/>
      <c r="BD61" s="1" t="s">
        <v>43</v>
      </c>
      <c r="BE61" s="1"/>
      <c r="BF61" s="1"/>
      <c r="BG61" s="1"/>
      <c r="BH61" s="1"/>
      <c r="BI61" s="1"/>
      <c r="BJ61" s="1"/>
      <c r="BK61" s="1"/>
      <c r="BL61" s="28">
        <f t="shared" si="14"/>
        <v>0</v>
      </c>
    </row>
    <row r="62" spans="1:64" ht="15" customHeight="1" outlineLevel="1" x14ac:dyDescent="0.25">
      <c r="A62" s="26" t="s">
        <v>22</v>
      </c>
      <c r="B62" s="26" t="s">
        <v>6</v>
      </c>
      <c r="C62" s="26" t="s">
        <v>95</v>
      </c>
      <c r="D62" s="1" t="s">
        <v>43</v>
      </c>
      <c r="E62" s="1"/>
      <c r="F62" s="1" t="s">
        <v>43</v>
      </c>
      <c r="G62" s="1" t="s">
        <v>43</v>
      </c>
      <c r="H62" s="1" t="s">
        <v>43</v>
      </c>
      <c r="I62" s="1"/>
      <c r="J62" s="1"/>
      <c r="K62" s="1" t="s">
        <v>43</v>
      </c>
      <c r="L62" s="1" t="s">
        <v>43</v>
      </c>
      <c r="M62" s="1"/>
      <c r="N62" s="1"/>
      <c r="O62" s="1"/>
      <c r="P62" s="1" t="s">
        <v>43</v>
      </c>
      <c r="Q62" s="1"/>
      <c r="R62" s="1"/>
      <c r="S62" s="1"/>
      <c r="T62" s="1" t="s">
        <v>43</v>
      </c>
      <c r="U62" s="1"/>
      <c r="V62" s="1"/>
      <c r="W62" s="1"/>
      <c r="X62" s="1" t="s">
        <v>43</v>
      </c>
      <c r="Y62" s="1"/>
      <c r="Z62" s="1"/>
      <c r="AA62" s="1"/>
      <c r="AB62" s="1" t="s">
        <v>43</v>
      </c>
      <c r="AC62" s="1"/>
      <c r="AD62" s="1"/>
      <c r="AE62" s="1"/>
      <c r="AF62" s="1" t="s">
        <v>43</v>
      </c>
      <c r="AG62" s="1"/>
      <c r="AH62" s="1"/>
      <c r="AI62" s="1"/>
      <c r="AJ62" s="1" t="s">
        <v>43</v>
      </c>
      <c r="AK62" s="1"/>
      <c r="AL62" s="1"/>
      <c r="AM62" s="1"/>
      <c r="AN62" s="1" t="s">
        <v>43</v>
      </c>
      <c r="AO62" s="1"/>
      <c r="AP62" s="1"/>
      <c r="AQ62" s="1"/>
      <c r="AR62" s="1" t="s">
        <v>41</v>
      </c>
      <c r="AS62" s="1"/>
      <c r="AT62" s="1"/>
      <c r="AU62" s="1"/>
      <c r="AV62" s="1" t="s">
        <v>41</v>
      </c>
      <c r="AW62" s="1"/>
      <c r="AX62" s="1"/>
      <c r="AY62" s="1"/>
      <c r="AZ62" s="1" t="s">
        <v>41</v>
      </c>
      <c r="BA62" s="1"/>
      <c r="BB62" s="1"/>
      <c r="BC62" s="1"/>
      <c r="BD62" s="1" t="s">
        <v>43</v>
      </c>
      <c r="BE62" s="1"/>
      <c r="BF62" s="1"/>
      <c r="BG62" s="1"/>
      <c r="BH62" s="1"/>
      <c r="BI62" s="1"/>
      <c r="BJ62" s="1"/>
      <c r="BK62" s="1"/>
      <c r="BL62" s="28">
        <f t="shared" si="14"/>
        <v>3</v>
      </c>
    </row>
    <row r="63" spans="1:64" ht="15" customHeight="1" outlineLevel="1" x14ac:dyDescent="0.25">
      <c r="A63" s="26" t="s">
        <v>8</v>
      </c>
      <c r="B63" s="26" t="s">
        <v>7</v>
      </c>
      <c r="C63" s="26" t="s">
        <v>96</v>
      </c>
      <c r="D63" s="1" t="s">
        <v>43</v>
      </c>
      <c r="E63" s="1"/>
      <c r="F63" s="1" t="s">
        <v>43</v>
      </c>
      <c r="G63" s="1" t="s">
        <v>43</v>
      </c>
      <c r="H63" s="1" t="s">
        <v>43</v>
      </c>
      <c r="I63" s="1"/>
      <c r="J63" s="1"/>
      <c r="K63" s="1" t="s">
        <v>43</v>
      </c>
      <c r="L63" s="1" t="s">
        <v>43</v>
      </c>
      <c r="M63" s="1"/>
      <c r="N63" s="1"/>
      <c r="O63" s="1"/>
      <c r="P63" s="1" t="s">
        <v>43</v>
      </c>
      <c r="Q63" s="1"/>
      <c r="R63" s="1"/>
      <c r="S63" s="1"/>
      <c r="T63" s="1" t="s">
        <v>43</v>
      </c>
      <c r="U63" s="1"/>
      <c r="V63" s="1"/>
      <c r="W63" s="1"/>
      <c r="X63" s="1" t="s">
        <v>43</v>
      </c>
      <c r="Y63" s="1"/>
      <c r="Z63" s="1"/>
      <c r="AA63" s="1"/>
      <c r="AB63" s="1" t="s">
        <v>43</v>
      </c>
      <c r="AC63" s="1"/>
      <c r="AD63" s="1"/>
      <c r="AE63" s="1"/>
      <c r="AF63" s="1" t="s">
        <v>43</v>
      </c>
      <c r="AG63" s="1"/>
      <c r="AH63" s="1"/>
      <c r="AI63" s="1"/>
      <c r="AJ63" s="1" t="s">
        <v>43</v>
      </c>
      <c r="AK63" s="1"/>
      <c r="AL63" s="1"/>
      <c r="AM63" s="1"/>
      <c r="AN63" s="1" t="s">
        <v>43</v>
      </c>
      <c r="AO63" s="1"/>
      <c r="AP63" s="1"/>
      <c r="AQ63" s="1"/>
      <c r="AR63" s="1" t="s">
        <v>43</v>
      </c>
      <c r="AS63" s="1"/>
      <c r="AT63" s="1"/>
      <c r="AU63" s="1"/>
      <c r="AV63" s="1" t="s">
        <v>43</v>
      </c>
      <c r="AW63" s="1"/>
      <c r="AX63" s="1"/>
      <c r="AY63" s="1"/>
      <c r="AZ63" s="1" t="s">
        <v>43</v>
      </c>
      <c r="BA63" s="1"/>
      <c r="BB63" s="1"/>
      <c r="BC63" s="1"/>
      <c r="BD63" s="1" t="s">
        <v>43</v>
      </c>
      <c r="BE63" s="1"/>
      <c r="BF63" s="1"/>
      <c r="BG63" s="1"/>
      <c r="BH63" s="1"/>
      <c r="BI63" s="1"/>
      <c r="BJ63" s="1"/>
      <c r="BK63" s="1"/>
      <c r="BL63" s="28">
        <f t="shared" si="14"/>
        <v>0</v>
      </c>
    </row>
    <row r="64" spans="1:64" ht="15" customHeight="1" outlineLevel="1" x14ac:dyDescent="0.25">
      <c r="A64" s="26" t="s">
        <v>9</v>
      </c>
      <c r="B64" s="26" t="s">
        <v>10</v>
      </c>
      <c r="C64" s="26" t="s">
        <v>96</v>
      </c>
      <c r="D64" s="1" t="s">
        <v>43</v>
      </c>
      <c r="E64" s="1"/>
      <c r="F64" s="1" t="s">
        <v>43</v>
      </c>
      <c r="G64" s="1" t="s">
        <v>43</v>
      </c>
      <c r="H64" s="1" t="s">
        <v>43</v>
      </c>
      <c r="I64" s="1"/>
      <c r="J64" s="1"/>
      <c r="K64" s="1" t="s">
        <v>43</v>
      </c>
      <c r="L64" s="1" t="s">
        <v>43</v>
      </c>
      <c r="M64" s="1"/>
      <c r="N64" s="1"/>
      <c r="O64" s="1"/>
      <c r="P64" s="1" t="s">
        <v>43</v>
      </c>
      <c r="Q64" s="1"/>
      <c r="R64" s="1"/>
      <c r="S64" s="1"/>
      <c r="T64" s="1" t="s">
        <v>43</v>
      </c>
      <c r="U64" s="1"/>
      <c r="V64" s="1"/>
      <c r="W64" s="1"/>
      <c r="X64" s="1" t="s">
        <v>43</v>
      </c>
      <c r="Y64" s="1"/>
      <c r="Z64" s="1"/>
      <c r="AA64" s="1"/>
      <c r="AB64" s="1" t="s">
        <v>43</v>
      </c>
      <c r="AC64" s="1"/>
      <c r="AD64" s="1"/>
      <c r="AE64" s="1"/>
      <c r="AF64" s="1" t="s">
        <v>43</v>
      </c>
      <c r="AG64" s="1"/>
      <c r="AH64" s="1"/>
      <c r="AI64" s="1"/>
      <c r="AJ64" s="1" t="s">
        <v>43</v>
      </c>
      <c r="AK64" s="1"/>
      <c r="AL64" s="1"/>
      <c r="AM64" s="1"/>
      <c r="AN64" s="1" t="s">
        <v>43</v>
      </c>
      <c r="AO64" s="1"/>
      <c r="AP64" s="1"/>
      <c r="AQ64" s="1"/>
      <c r="AR64" s="1" t="s">
        <v>43</v>
      </c>
      <c r="AS64" s="1"/>
      <c r="AT64" s="1"/>
      <c r="AU64" s="1"/>
      <c r="AV64" s="1" t="s">
        <v>43</v>
      </c>
      <c r="AW64" s="1"/>
      <c r="AX64" s="1"/>
      <c r="AY64" s="1"/>
      <c r="AZ64" s="1" t="s">
        <v>43</v>
      </c>
      <c r="BA64" s="1"/>
      <c r="BB64" s="1"/>
      <c r="BC64" s="1"/>
      <c r="BD64" s="1" t="s">
        <v>43</v>
      </c>
      <c r="BE64" s="1"/>
      <c r="BF64" s="1"/>
      <c r="BG64" s="1"/>
      <c r="BH64" s="1"/>
      <c r="BI64" s="1"/>
      <c r="BJ64" s="1"/>
      <c r="BK64" s="1"/>
      <c r="BL64" s="28">
        <f t="shared" si="14"/>
        <v>0</v>
      </c>
    </row>
    <row r="65" spans="1:64" ht="15" customHeight="1" outlineLevel="1" x14ac:dyDescent="0.25">
      <c r="A65" s="26" t="s">
        <v>11</v>
      </c>
      <c r="B65" s="26" t="s">
        <v>12</v>
      </c>
      <c r="C65" s="26" t="s">
        <v>97</v>
      </c>
      <c r="D65" s="1" t="s">
        <v>43</v>
      </c>
      <c r="E65" s="1"/>
      <c r="F65" s="1" t="s">
        <v>43</v>
      </c>
      <c r="G65" s="1" t="s">
        <v>43</v>
      </c>
      <c r="H65" s="1" t="s">
        <v>43</v>
      </c>
      <c r="I65" s="1"/>
      <c r="J65" s="1"/>
      <c r="K65" s="1" t="s">
        <v>43</v>
      </c>
      <c r="L65" s="1" t="s">
        <v>43</v>
      </c>
      <c r="M65" s="1"/>
      <c r="N65" s="1"/>
      <c r="O65" s="1"/>
      <c r="P65" s="1" t="s">
        <v>43</v>
      </c>
      <c r="Q65" s="1"/>
      <c r="R65" s="1"/>
      <c r="S65" s="1"/>
      <c r="T65" s="1" t="s">
        <v>43</v>
      </c>
      <c r="U65" s="1"/>
      <c r="V65" s="1"/>
      <c r="W65" s="1"/>
      <c r="X65" s="1" t="s">
        <v>43</v>
      </c>
      <c r="Y65" s="1"/>
      <c r="Z65" s="1"/>
      <c r="AA65" s="1"/>
      <c r="AB65" s="1" t="s">
        <v>43</v>
      </c>
      <c r="AC65" s="1"/>
      <c r="AD65" s="1"/>
      <c r="AE65" s="1"/>
      <c r="AF65" s="1" t="s">
        <v>43</v>
      </c>
      <c r="AG65" s="1"/>
      <c r="AH65" s="1"/>
      <c r="AI65" s="1"/>
      <c r="AJ65" s="1" t="s">
        <v>43</v>
      </c>
      <c r="AK65" s="1"/>
      <c r="AL65" s="1"/>
      <c r="AM65" s="1"/>
      <c r="AN65" s="1" t="s">
        <v>43</v>
      </c>
      <c r="AO65" s="1"/>
      <c r="AP65" s="1"/>
      <c r="AQ65" s="1"/>
      <c r="AR65" s="1" t="s">
        <v>43</v>
      </c>
      <c r="AS65" s="1"/>
      <c r="AT65" s="1"/>
      <c r="AU65" s="1"/>
      <c r="AV65" s="1" t="s">
        <v>43</v>
      </c>
      <c r="AW65" s="1"/>
      <c r="AX65" s="1"/>
      <c r="AY65" s="1"/>
      <c r="AZ65" s="1" t="s">
        <v>43</v>
      </c>
      <c r="BA65" s="1"/>
      <c r="BB65" s="1"/>
      <c r="BC65" s="1"/>
      <c r="BD65" s="1" t="s">
        <v>43</v>
      </c>
      <c r="BE65" s="1"/>
      <c r="BF65" s="1"/>
      <c r="BG65" s="1"/>
      <c r="BH65" s="1"/>
      <c r="BI65" s="1"/>
      <c r="BJ65" s="1"/>
      <c r="BK65" s="1"/>
      <c r="BL65" s="28">
        <f t="shared" si="14"/>
        <v>0</v>
      </c>
    </row>
    <row r="66" spans="1:64" ht="15" customHeight="1" outlineLevel="1" x14ac:dyDescent="0.25">
      <c r="A66" s="26" t="s">
        <v>13</v>
      </c>
      <c r="B66" s="26" t="s">
        <v>14</v>
      </c>
      <c r="C66" s="26" t="s">
        <v>94</v>
      </c>
      <c r="D66" s="1" t="s">
        <v>43</v>
      </c>
      <c r="E66" s="1"/>
      <c r="F66" s="1" t="s">
        <v>43</v>
      </c>
      <c r="G66" s="1" t="s">
        <v>43</v>
      </c>
      <c r="H66" s="1" t="s">
        <v>43</v>
      </c>
      <c r="I66" s="1"/>
      <c r="J66" s="1"/>
      <c r="K66" s="1" t="s">
        <v>43</v>
      </c>
      <c r="L66" s="1" t="s">
        <v>43</v>
      </c>
      <c r="M66" s="1"/>
      <c r="N66" s="1"/>
      <c r="O66" s="1"/>
      <c r="P66" s="1" t="s">
        <v>43</v>
      </c>
      <c r="Q66" s="1"/>
      <c r="R66" s="1"/>
      <c r="S66" s="1"/>
      <c r="T66" s="1" t="s">
        <v>43</v>
      </c>
      <c r="U66" s="1"/>
      <c r="V66" s="1"/>
      <c r="W66" s="1"/>
      <c r="X66" s="1" t="s">
        <v>43</v>
      </c>
      <c r="Y66" s="1"/>
      <c r="Z66" s="1"/>
      <c r="AA66" s="1"/>
      <c r="AB66" s="1" t="s">
        <v>43</v>
      </c>
      <c r="AC66" s="1"/>
      <c r="AD66" s="1"/>
      <c r="AE66" s="1"/>
      <c r="AF66" s="1" t="s">
        <v>43</v>
      </c>
      <c r="AG66" s="1"/>
      <c r="AH66" s="1"/>
      <c r="AI66" s="1"/>
      <c r="AJ66" s="1" t="s">
        <v>43</v>
      </c>
      <c r="AK66" s="1"/>
      <c r="AL66" s="1"/>
      <c r="AM66" s="1"/>
      <c r="AN66" s="1" t="s">
        <v>43</v>
      </c>
      <c r="AO66" s="1"/>
      <c r="AP66" s="1"/>
      <c r="AQ66" s="1"/>
      <c r="AR66" s="1" t="s">
        <v>43</v>
      </c>
      <c r="AS66" s="1"/>
      <c r="AT66" s="1"/>
      <c r="AU66" s="1"/>
      <c r="AV66" s="1" t="s">
        <v>43</v>
      </c>
      <c r="AW66" s="1"/>
      <c r="AX66" s="1"/>
      <c r="AY66" s="1"/>
      <c r="AZ66" s="1" t="s">
        <v>43</v>
      </c>
      <c r="BA66" s="1"/>
      <c r="BB66" s="1"/>
      <c r="BC66" s="1"/>
      <c r="BD66" s="1" t="s">
        <v>43</v>
      </c>
      <c r="BE66" s="1"/>
      <c r="BF66" s="1"/>
      <c r="BG66" s="1"/>
      <c r="BH66" s="1"/>
      <c r="BI66" s="1"/>
      <c r="BJ66" s="1"/>
      <c r="BK66" s="1"/>
      <c r="BL66" s="28">
        <f t="shared" si="14"/>
        <v>0</v>
      </c>
    </row>
    <row r="67" spans="1:64" ht="15" customHeight="1" outlineLevel="1" x14ac:dyDescent="0.25">
      <c r="A67" s="26" t="s">
        <v>15</v>
      </c>
      <c r="B67" s="26" t="s">
        <v>16</v>
      </c>
      <c r="C67" s="26" t="s">
        <v>94</v>
      </c>
      <c r="D67" s="1" t="s">
        <v>43</v>
      </c>
      <c r="E67" s="1"/>
      <c r="F67" s="1" t="s">
        <v>43</v>
      </c>
      <c r="G67" s="1" t="s">
        <v>43</v>
      </c>
      <c r="H67" s="1" t="s">
        <v>43</v>
      </c>
      <c r="I67" s="1"/>
      <c r="J67" s="1"/>
      <c r="K67" s="1" t="s">
        <v>43</v>
      </c>
      <c r="L67" s="1" t="s">
        <v>43</v>
      </c>
      <c r="M67" s="1"/>
      <c r="N67" s="1"/>
      <c r="O67" s="1"/>
      <c r="P67" s="1" t="s">
        <v>43</v>
      </c>
      <c r="Q67" s="1"/>
      <c r="R67" s="1"/>
      <c r="S67" s="1"/>
      <c r="T67" s="1" t="s">
        <v>43</v>
      </c>
      <c r="U67" s="1"/>
      <c r="V67" s="1"/>
      <c r="W67" s="1"/>
      <c r="X67" s="1" t="s">
        <v>43</v>
      </c>
      <c r="Y67" s="1"/>
      <c r="Z67" s="1"/>
      <c r="AA67" s="1"/>
      <c r="AB67" s="1" t="s">
        <v>43</v>
      </c>
      <c r="AC67" s="1"/>
      <c r="AD67" s="1"/>
      <c r="AE67" s="1"/>
      <c r="AF67" s="1" t="s">
        <v>43</v>
      </c>
      <c r="AG67" s="1"/>
      <c r="AH67" s="1"/>
      <c r="AI67" s="1"/>
      <c r="AJ67" s="1" t="s">
        <v>43</v>
      </c>
      <c r="AK67" s="1"/>
      <c r="AL67" s="1"/>
      <c r="AM67" s="1"/>
      <c r="AN67" s="1" t="s">
        <v>43</v>
      </c>
      <c r="AO67" s="1"/>
      <c r="AP67" s="1"/>
      <c r="AQ67" s="1"/>
      <c r="AR67" s="1" t="s">
        <v>43</v>
      </c>
      <c r="AS67" s="1"/>
      <c r="AT67" s="1"/>
      <c r="AU67" s="1"/>
      <c r="AV67" s="1" t="s">
        <v>43</v>
      </c>
      <c r="AW67" s="1"/>
      <c r="AX67" s="1"/>
      <c r="AY67" s="1"/>
      <c r="AZ67" s="1" t="s">
        <v>43</v>
      </c>
      <c r="BA67" s="1"/>
      <c r="BB67" s="1"/>
      <c r="BC67" s="1"/>
      <c r="BD67" s="1" t="s">
        <v>43</v>
      </c>
      <c r="BE67" s="1"/>
      <c r="BF67" s="1"/>
      <c r="BG67" s="1"/>
      <c r="BH67" s="1"/>
      <c r="BI67" s="1"/>
      <c r="BJ67" s="1"/>
      <c r="BK67" s="1"/>
      <c r="BL67" s="28">
        <f t="shared" si="14"/>
        <v>0</v>
      </c>
    </row>
    <row r="68" spans="1:64" ht="15" customHeight="1" outlineLevel="1" x14ac:dyDescent="0.25">
      <c r="A68" s="26" t="s">
        <v>17</v>
      </c>
      <c r="B68" s="26" t="s">
        <v>12</v>
      </c>
      <c r="C68" s="26" t="s">
        <v>95</v>
      </c>
      <c r="D68" s="1" t="s">
        <v>43</v>
      </c>
      <c r="E68" s="1"/>
      <c r="F68" s="1" t="s">
        <v>43</v>
      </c>
      <c r="G68" s="1" t="s">
        <v>43</v>
      </c>
      <c r="H68" s="1" t="s">
        <v>43</v>
      </c>
      <c r="I68" s="1"/>
      <c r="J68" s="1"/>
      <c r="K68" s="1" t="s">
        <v>43</v>
      </c>
      <c r="L68" s="1" t="s">
        <v>43</v>
      </c>
      <c r="M68" s="1"/>
      <c r="N68" s="1"/>
      <c r="O68" s="1"/>
      <c r="P68" s="1" t="s">
        <v>43</v>
      </c>
      <c r="Q68" s="1"/>
      <c r="R68" s="1"/>
      <c r="S68" s="1"/>
      <c r="T68" s="1" t="s">
        <v>43</v>
      </c>
      <c r="U68" s="1"/>
      <c r="V68" s="1"/>
      <c r="W68" s="1"/>
      <c r="X68" s="1" t="s">
        <v>43</v>
      </c>
      <c r="Y68" s="1"/>
      <c r="Z68" s="1"/>
      <c r="AA68" s="1"/>
      <c r="AB68" s="1" t="s">
        <v>43</v>
      </c>
      <c r="AC68" s="1"/>
      <c r="AD68" s="1"/>
      <c r="AE68" s="1"/>
      <c r="AF68" s="1" t="s">
        <v>43</v>
      </c>
      <c r="AG68" s="1"/>
      <c r="AH68" s="1"/>
      <c r="AI68" s="1"/>
      <c r="AJ68" s="1" t="s">
        <v>43</v>
      </c>
      <c r="AK68" s="1"/>
      <c r="AL68" s="1"/>
      <c r="AM68" s="1"/>
      <c r="AN68" s="1" t="s">
        <v>43</v>
      </c>
      <c r="AO68" s="1"/>
      <c r="AP68" s="1"/>
      <c r="AQ68" s="1"/>
      <c r="AR68" s="1" t="s">
        <v>43</v>
      </c>
      <c r="AS68" s="1"/>
      <c r="AT68" s="1"/>
      <c r="AU68" s="1"/>
      <c r="AV68" s="1" t="s">
        <v>43</v>
      </c>
      <c r="AW68" s="1"/>
      <c r="AX68" s="1"/>
      <c r="AY68" s="1"/>
      <c r="AZ68" s="1" t="s">
        <v>43</v>
      </c>
      <c r="BA68" s="1"/>
      <c r="BB68" s="1"/>
      <c r="BC68" s="1"/>
      <c r="BD68" s="1" t="s">
        <v>43</v>
      </c>
      <c r="BE68" s="1"/>
      <c r="BF68" s="1"/>
      <c r="BG68" s="1"/>
      <c r="BH68" s="1"/>
      <c r="BI68" s="1"/>
      <c r="BJ68" s="1"/>
      <c r="BK68" s="1"/>
      <c r="BL68" s="28">
        <f t="shared" si="14"/>
        <v>0</v>
      </c>
    </row>
    <row r="69" spans="1:64" ht="15" customHeight="1" outlineLevel="1" x14ac:dyDescent="0.25">
      <c r="A69" s="26" t="s">
        <v>18</v>
      </c>
      <c r="B69" s="26" t="s">
        <v>19</v>
      </c>
      <c r="C69" s="26" t="s">
        <v>96</v>
      </c>
      <c r="D69" s="1" t="s">
        <v>43</v>
      </c>
      <c r="E69" s="1"/>
      <c r="F69" s="1" t="s">
        <v>43</v>
      </c>
      <c r="G69" s="1" t="s">
        <v>43</v>
      </c>
      <c r="H69" s="1" t="s">
        <v>43</v>
      </c>
      <c r="I69" s="1"/>
      <c r="J69" s="1"/>
      <c r="K69" s="1" t="s">
        <v>43</v>
      </c>
      <c r="L69" s="1" t="s">
        <v>43</v>
      </c>
      <c r="M69" s="1"/>
      <c r="N69" s="1"/>
      <c r="O69" s="1"/>
      <c r="P69" s="1" t="s">
        <v>43</v>
      </c>
      <c r="Q69" s="1"/>
      <c r="R69" s="1"/>
      <c r="S69" s="1"/>
      <c r="T69" s="1" t="s">
        <v>43</v>
      </c>
      <c r="U69" s="1"/>
      <c r="V69" s="1"/>
      <c r="W69" s="1"/>
      <c r="X69" s="1" t="s">
        <v>43</v>
      </c>
      <c r="Y69" s="1"/>
      <c r="Z69" s="1"/>
      <c r="AA69" s="1"/>
      <c r="AB69" s="1" t="s">
        <v>43</v>
      </c>
      <c r="AC69" s="1"/>
      <c r="AD69" s="1"/>
      <c r="AE69" s="1"/>
      <c r="AF69" s="1" t="s">
        <v>43</v>
      </c>
      <c r="AG69" s="1"/>
      <c r="AH69" s="1"/>
      <c r="AI69" s="1"/>
      <c r="AJ69" s="1" t="s">
        <v>43</v>
      </c>
      <c r="AK69" s="1"/>
      <c r="AL69" s="1"/>
      <c r="AM69" s="1"/>
      <c r="AN69" s="1" t="s">
        <v>43</v>
      </c>
      <c r="AO69" s="1"/>
      <c r="AP69" s="1"/>
      <c r="AQ69" s="1"/>
      <c r="AR69" s="1" t="s">
        <v>43</v>
      </c>
      <c r="AS69" s="1"/>
      <c r="AT69" s="1"/>
      <c r="AU69" s="1"/>
      <c r="AV69" s="1" t="s">
        <v>43</v>
      </c>
      <c r="AW69" s="1"/>
      <c r="AX69" s="1"/>
      <c r="AY69" s="1"/>
      <c r="AZ69" s="1" t="s">
        <v>43</v>
      </c>
      <c r="BA69" s="1"/>
      <c r="BB69" s="1"/>
      <c r="BC69" s="1"/>
      <c r="BD69" s="1" t="s">
        <v>43</v>
      </c>
      <c r="BE69" s="1"/>
      <c r="BF69" s="1"/>
      <c r="BG69" s="1"/>
      <c r="BH69" s="1"/>
      <c r="BI69" s="1"/>
      <c r="BJ69" s="1"/>
      <c r="BK69" s="1"/>
      <c r="BL69" s="28">
        <f t="shared" si="14"/>
        <v>0</v>
      </c>
    </row>
    <row r="70" spans="1:64" ht="15" customHeight="1" outlineLevel="1" x14ac:dyDescent="0.25">
      <c r="A70" s="26" t="s">
        <v>23</v>
      </c>
      <c r="B70" s="26" t="s">
        <v>24</v>
      </c>
      <c r="C70" s="26" t="s">
        <v>96</v>
      </c>
      <c r="D70" s="1" t="s">
        <v>43</v>
      </c>
      <c r="E70" s="1"/>
      <c r="F70" s="1" t="s">
        <v>43</v>
      </c>
      <c r="G70" s="1" t="s">
        <v>43</v>
      </c>
      <c r="H70" s="1" t="s">
        <v>43</v>
      </c>
      <c r="I70" s="1"/>
      <c r="J70" s="1"/>
      <c r="K70" s="1" t="s">
        <v>43</v>
      </c>
      <c r="L70" s="1" t="s">
        <v>43</v>
      </c>
      <c r="M70" s="1"/>
      <c r="N70" s="1"/>
      <c r="O70" s="1"/>
      <c r="P70" s="1" t="s">
        <v>43</v>
      </c>
      <c r="Q70" s="1"/>
      <c r="R70" s="1"/>
      <c r="S70" s="1"/>
      <c r="T70" s="1" t="s">
        <v>43</v>
      </c>
      <c r="U70" s="1"/>
      <c r="V70" s="1"/>
      <c r="W70" s="1"/>
      <c r="X70" s="1" t="s">
        <v>43</v>
      </c>
      <c r="Y70" s="1"/>
      <c r="Z70" s="1"/>
      <c r="AA70" s="1"/>
      <c r="AB70" s="1" t="s">
        <v>43</v>
      </c>
      <c r="AC70" s="1"/>
      <c r="AD70" s="1"/>
      <c r="AE70" s="1"/>
      <c r="AF70" s="1" t="s">
        <v>43</v>
      </c>
      <c r="AG70" s="1"/>
      <c r="AH70" s="1"/>
      <c r="AI70" s="1"/>
      <c r="AJ70" s="1" t="s">
        <v>43</v>
      </c>
      <c r="AK70" s="1"/>
      <c r="AL70" s="1"/>
      <c r="AM70" s="1"/>
      <c r="AN70" s="1" t="s">
        <v>43</v>
      </c>
      <c r="AO70" s="1"/>
      <c r="AP70" s="1"/>
      <c r="AQ70" s="1"/>
      <c r="AR70" s="1" t="s">
        <v>43</v>
      </c>
      <c r="AS70" s="1"/>
      <c r="AT70" s="1"/>
      <c r="AU70" s="1"/>
      <c r="AV70" s="1" t="s">
        <v>43</v>
      </c>
      <c r="AW70" s="1"/>
      <c r="AX70" s="1"/>
      <c r="AY70" s="1"/>
      <c r="AZ70" s="1" t="s">
        <v>43</v>
      </c>
      <c r="BA70" s="1"/>
      <c r="BB70" s="1"/>
      <c r="BC70" s="1"/>
      <c r="BD70" s="1" t="s">
        <v>43</v>
      </c>
      <c r="BE70" s="1"/>
      <c r="BF70" s="1"/>
      <c r="BG70" s="1"/>
      <c r="BH70" s="1"/>
      <c r="BI70" s="1"/>
      <c r="BJ70" s="1"/>
      <c r="BK70" s="1"/>
      <c r="BL70" s="28">
        <f t="shared" si="14"/>
        <v>0</v>
      </c>
    </row>
    <row r="71" spans="1:64" s="30" customFormat="1" ht="15" customHeight="1" outlineLevel="1" x14ac:dyDescent="0.25">
      <c r="A71" s="26" t="s">
        <v>98</v>
      </c>
      <c r="B71" s="26" t="s">
        <v>99</v>
      </c>
      <c r="C71" s="26" t="s">
        <v>100</v>
      </c>
      <c r="D71" s="1" t="s">
        <v>43</v>
      </c>
      <c r="E71" s="1"/>
      <c r="F71" s="1" t="s">
        <v>43</v>
      </c>
      <c r="G71" s="1" t="s">
        <v>43</v>
      </c>
      <c r="H71" s="1" t="s">
        <v>43</v>
      </c>
      <c r="I71" s="1"/>
      <c r="J71" s="1"/>
      <c r="K71" s="1" t="s">
        <v>43</v>
      </c>
      <c r="L71" s="1" t="s">
        <v>43</v>
      </c>
      <c r="M71" s="1"/>
      <c r="N71" s="1"/>
      <c r="O71" s="1"/>
      <c r="P71" s="1" t="s">
        <v>43</v>
      </c>
      <c r="Q71" s="1"/>
      <c r="R71" s="1"/>
      <c r="S71" s="1"/>
      <c r="T71" s="1" t="s">
        <v>43</v>
      </c>
      <c r="U71" s="1"/>
      <c r="V71" s="1"/>
      <c r="W71" s="1"/>
      <c r="X71" s="1" t="s">
        <v>43</v>
      </c>
      <c r="Y71" s="1"/>
      <c r="Z71" s="1"/>
      <c r="AA71" s="1"/>
      <c r="AB71" s="1" t="s">
        <v>43</v>
      </c>
      <c r="AC71" s="1"/>
      <c r="AD71" s="1"/>
      <c r="AE71" s="1"/>
      <c r="AF71" s="1" t="s">
        <v>43</v>
      </c>
      <c r="AG71" s="1"/>
      <c r="AH71" s="1"/>
      <c r="AI71" s="1"/>
      <c r="AJ71" s="1" t="s">
        <v>43</v>
      </c>
      <c r="AK71" s="1"/>
      <c r="AL71" s="1"/>
      <c r="AM71" s="1"/>
      <c r="AN71" s="1" t="s">
        <v>43</v>
      </c>
      <c r="AO71" s="1"/>
      <c r="AP71" s="1"/>
      <c r="AQ71" s="1"/>
      <c r="AR71" s="1" t="s">
        <v>43</v>
      </c>
      <c r="AS71" s="1"/>
      <c r="AT71" s="1"/>
      <c r="AU71" s="1"/>
      <c r="AV71" s="1" t="s">
        <v>43</v>
      </c>
      <c r="AW71" s="1"/>
      <c r="AX71" s="1"/>
      <c r="AY71" s="1"/>
      <c r="AZ71" s="1" t="s">
        <v>43</v>
      </c>
      <c r="BA71" s="1"/>
      <c r="BB71" s="1"/>
      <c r="BC71" s="1"/>
      <c r="BD71" s="1" t="s">
        <v>43</v>
      </c>
      <c r="BE71" s="1"/>
      <c r="BF71" s="1"/>
      <c r="BG71" s="1"/>
      <c r="BH71" s="1"/>
      <c r="BI71" s="1"/>
      <c r="BJ71" s="1"/>
      <c r="BK71" s="1"/>
      <c r="BL71" s="28">
        <f t="shared" si="14"/>
        <v>0</v>
      </c>
    </row>
    <row r="72" spans="1:64" ht="23.25" customHeight="1" outlineLevel="1" x14ac:dyDescent="0.25">
      <c r="A72" s="178" t="s">
        <v>67</v>
      </c>
      <c r="B72" s="179"/>
      <c r="C72" s="180"/>
      <c r="D72" s="4">
        <f>COUNTIF(D60:D71,"Oui")</f>
        <v>0</v>
      </c>
      <c r="E72" s="4"/>
      <c r="F72" s="4">
        <f>COUNTIF(F60:F71,"Oui")</f>
        <v>0</v>
      </c>
      <c r="G72" s="4">
        <f>COUNTIF(G60:G71,"Oui")</f>
        <v>0</v>
      </c>
      <c r="H72" s="4">
        <f t="shared" ref="H72:BD72" si="15">COUNTIF(H60:H71,"Oui")</f>
        <v>1</v>
      </c>
      <c r="I72" s="4"/>
      <c r="J72" s="4"/>
      <c r="K72" s="4">
        <f t="shared" ref="K72" si="16">COUNTIF(K60:K71,"Oui")</f>
        <v>1</v>
      </c>
      <c r="L72" s="4">
        <f t="shared" si="15"/>
        <v>0</v>
      </c>
      <c r="M72" s="4"/>
      <c r="N72" s="4"/>
      <c r="O72" s="4"/>
      <c r="P72" s="4">
        <f t="shared" si="15"/>
        <v>0</v>
      </c>
      <c r="Q72" s="4"/>
      <c r="R72" s="4"/>
      <c r="S72" s="4"/>
      <c r="T72" s="4">
        <f t="shared" si="15"/>
        <v>0</v>
      </c>
      <c r="U72" s="4"/>
      <c r="V72" s="4"/>
      <c r="W72" s="4"/>
      <c r="X72" s="4">
        <f t="shared" si="15"/>
        <v>0</v>
      </c>
      <c r="Y72" s="4"/>
      <c r="Z72" s="4"/>
      <c r="AA72" s="4"/>
      <c r="AB72" s="4">
        <f t="shared" si="15"/>
        <v>0</v>
      </c>
      <c r="AC72" s="4"/>
      <c r="AD72" s="4"/>
      <c r="AE72" s="4"/>
      <c r="AF72" s="4">
        <f t="shared" si="15"/>
        <v>0</v>
      </c>
      <c r="AG72" s="4"/>
      <c r="AH72" s="4"/>
      <c r="AI72" s="4"/>
      <c r="AJ72" s="4">
        <f t="shared" si="15"/>
        <v>0</v>
      </c>
      <c r="AK72" s="4"/>
      <c r="AL72" s="4"/>
      <c r="AM72" s="4"/>
      <c r="AN72" s="4">
        <f t="shared" si="15"/>
        <v>0</v>
      </c>
      <c r="AO72" s="4"/>
      <c r="AP72" s="4"/>
      <c r="AQ72" s="4"/>
      <c r="AR72" s="4">
        <f t="shared" si="15"/>
        <v>1</v>
      </c>
      <c r="AS72" s="4"/>
      <c r="AT72" s="4"/>
      <c r="AU72" s="4"/>
      <c r="AV72" s="4">
        <f t="shared" si="15"/>
        <v>1</v>
      </c>
      <c r="AW72" s="4"/>
      <c r="AX72" s="4"/>
      <c r="AY72" s="4"/>
      <c r="AZ72" s="4">
        <f t="shared" si="15"/>
        <v>1</v>
      </c>
      <c r="BA72" s="4"/>
      <c r="BB72" s="4"/>
      <c r="BC72" s="4"/>
      <c r="BD72" s="4">
        <f t="shared" si="15"/>
        <v>0</v>
      </c>
      <c r="BE72" s="4"/>
      <c r="BF72" s="4"/>
      <c r="BG72" s="4"/>
      <c r="BH72" s="4"/>
      <c r="BI72" s="4"/>
      <c r="BJ72" s="4"/>
      <c r="BK72" s="4"/>
      <c r="BL72" s="2"/>
    </row>
  </sheetData>
  <mergeCells count="43">
    <mergeCell ref="U3:BE3"/>
    <mergeCell ref="U4:BE4"/>
    <mergeCell ref="U5:BE5"/>
    <mergeCell ref="D25:BD25"/>
    <mergeCell ref="D42:BD42"/>
    <mergeCell ref="H8:K8"/>
    <mergeCell ref="BL7:BL9"/>
    <mergeCell ref="BL58:BL59"/>
    <mergeCell ref="P1:P5"/>
    <mergeCell ref="A1:C2"/>
    <mergeCell ref="BL25:BL26"/>
    <mergeCell ref="A25:A26"/>
    <mergeCell ref="B25:B26"/>
    <mergeCell ref="BL42:BL43"/>
    <mergeCell ref="A22:C22"/>
    <mergeCell ref="A39:C39"/>
    <mergeCell ref="C42:C43"/>
    <mergeCell ref="C25:C26"/>
    <mergeCell ref="A42:A43"/>
    <mergeCell ref="B42:B43"/>
    <mergeCell ref="U1:BE1"/>
    <mergeCell ref="U2:BE2"/>
    <mergeCell ref="A72:C72"/>
    <mergeCell ref="A58:A59"/>
    <mergeCell ref="B58:B59"/>
    <mergeCell ref="C58:C59"/>
    <mergeCell ref="D8:G8"/>
    <mergeCell ref="A8:C8"/>
    <mergeCell ref="D58:BD58"/>
    <mergeCell ref="BH8:BK8"/>
    <mergeCell ref="A7:BK7"/>
    <mergeCell ref="L8:O8"/>
    <mergeCell ref="P8:S8"/>
    <mergeCell ref="T8:W8"/>
    <mergeCell ref="X8:AA8"/>
    <mergeCell ref="AB8:AE8"/>
    <mergeCell ref="AF8:AI8"/>
    <mergeCell ref="AJ8:AM8"/>
    <mergeCell ref="AN8:AQ8"/>
    <mergeCell ref="AR8:AU8"/>
    <mergeCell ref="AV8:AY8"/>
    <mergeCell ref="BD8:BG8"/>
    <mergeCell ref="AZ8:BC8"/>
  </mergeCells>
  <conditionalFormatting sqref="D10:D12 H27:J38 D14:D20 L27:AQ38 H10:H21 L10:L21 AJ10:AJ21 AR14:AR20 AN10:AN21 AV14:AV20 P10:P21 AV10 AZ10 X10:X21 AB10:AB21 T10:T21 AF10:AF21 AZ14:AZ20 BD14:BD20">
    <cfRule type="cellIs" dxfId="2275" priority="445" operator="equal">
      <formula>$T$4</formula>
    </cfRule>
    <cfRule type="cellIs" dxfId="2274" priority="446" operator="equal">
      <formula>$T$3</formula>
    </cfRule>
    <cfRule type="cellIs" dxfId="2273" priority="447" operator="equal">
      <formula>$T$2</formula>
    </cfRule>
    <cfRule type="cellIs" dxfId="2272" priority="448" operator="equal">
      <formula>$T$1</formula>
    </cfRule>
    <cfRule type="cellIs" dxfId="2271" priority="449" operator="equal">
      <formula>$T$5</formula>
    </cfRule>
  </conditionalFormatting>
  <conditionalFormatting sqref="D22:J22 L22:BK22">
    <cfRule type="colorScale" priority="4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7:E37">
    <cfRule type="cellIs" dxfId="2270" priority="439" operator="equal">
      <formula>$T$4</formula>
    </cfRule>
    <cfRule type="cellIs" dxfId="2269" priority="440" operator="equal">
      <formula>$T$3</formula>
    </cfRule>
    <cfRule type="cellIs" dxfId="2268" priority="441" operator="equal">
      <formula>$T$2</formula>
    </cfRule>
    <cfRule type="cellIs" dxfId="2267" priority="442" operator="equal">
      <formula>$T$1</formula>
    </cfRule>
    <cfRule type="cellIs" dxfId="2266" priority="443" operator="equal">
      <formula>$T$5</formula>
    </cfRule>
  </conditionalFormatting>
  <conditionalFormatting sqref="D39:E39 H39:J39 L39:BK39">
    <cfRule type="colorScale" priority="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3:E23 H23:J23 L23:BK23">
    <cfRule type="cellIs" dxfId="2265" priority="434" operator="lessThanOrEqual">
      <formula>$B$23</formula>
    </cfRule>
    <cfRule type="cellIs" dxfId="2264" priority="437" operator="greaterThanOrEqual">
      <formula>$B$23</formula>
    </cfRule>
  </conditionalFormatting>
  <conditionalFormatting sqref="D40:E40 H40:J40 L40:BK40">
    <cfRule type="cellIs" dxfId="2263" priority="435" operator="lessThanOrEqual">
      <formula>$B$40</formula>
    </cfRule>
    <cfRule type="cellIs" dxfId="2262" priority="436" operator="greaterThanOrEqual">
      <formula>$B$40</formula>
    </cfRule>
  </conditionalFormatting>
  <conditionalFormatting sqref="D56:E56 H56:J56 L56:BK56">
    <cfRule type="cellIs" dxfId="2261" priority="431" operator="lessThanOrEqual">
      <formula>$B$56</formula>
    </cfRule>
    <cfRule type="cellIs" dxfId="2260" priority="432" operator="greaterThanOrEqual">
      <formula>$B$56</formula>
    </cfRule>
  </conditionalFormatting>
  <conditionalFormatting sqref="D44:E53 H44:J53 L44:AQ53">
    <cfRule type="cellIs" dxfId="2259" priority="428" operator="equal">
      <formula>"Bonus"</formula>
    </cfRule>
    <cfRule type="cellIs" dxfId="2258" priority="429" operator="equal">
      <formula>"Non"</formula>
    </cfRule>
    <cfRule type="cellIs" dxfId="2257" priority="430" operator="equal">
      <formula>"Oui"</formula>
    </cfRule>
  </conditionalFormatting>
  <conditionalFormatting sqref="D72:E72 H72:J72 L72:BK72">
    <cfRule type="cellIs" dxfId="2256" priority="421" operator="lessThanOrEqual">
      <formula>$B$56</formula>
    </cfRule>
    <cfRule type="cellIs" dxfId="2255" priority="422" operator="greaterThanOrEqual">
      <formula>$B$56</formula>
    </cfRule>
  </conditionalFormatting>
  <conditionalFormatting sqref="D60:E70 H60:J70 L60:AQ70">
    <cfRule type="cellIs" dxfId="2254" priority="417" operator="equal">
      <formula>"En cours"</formula>
    </cfRule>
    <cfRule type="cellIs" dxfId="2253" priority="418" operator="equal">
      <formula>"En attente"</formula>
    </cfRule>
    <cfRule type="cellIs" dxfId="2252" priority="419" operator="equal">
      <formula>"Non"</formula>
    </cfRule>
    <cfRule type="cellIs" dxfId="2251" priority="420" operator="equal">
      <formula>"Oui"</formula>
    </cfRule>
  </conditionalFormatting>
  <conditionalFormatting sqref="AR10:AR12">
    <cfRule type="cellIs" dxfId="2250" priority="412" operator="equal">
      <formula>$T$4</formula>
    </cfRule>
    <cfRule type="cellIs" dxfId="2249" priority="413" operator="equal">
      <formula>$T$3</formula>
    </cfRule>
    <cfRule type="cellIs" dxfId="2248" priority="414" operator="equal">
      <formula>$T$2</formula>
    </cfRule>
    <cfRule type="cellIs" dxfId="2247" priority="415" operator="equal">
      <formula>$T$1</formula>
    </cfRule>
    <cfRule type="cellIs" dxfId="2246" priority="416" operator="equal">
      <formula>$T$5</formula>
    </cfRule>
  </conditionalFormatting>
  <conditionalFormatting sqref="AR27:AU37">
    <cfRule type="cellIs" dxfId="2245" priority="406" operator="equal">
      <formula>$T$4</formula>
    </cfRule>
    <cfRule type="cellIs" dxfId="2244" priority="407" operator="equal">
      <formula>$T$3</formula>
    </cfRule>
    <cfRule type="cellIs" dxfId="2243" priority="408" operator="equal">
      <formula>$T$2</formula>
    </cfRule>
    <cfRule type="cellIs" dxfId="2242" priority="409" operator="equal">
      <formula>$T$1</formula>
    </cfRule>
    <cfRule type="cellIs" dxfId="2241" priority="410" operator="equal">
      <formula>$T$5</formula>
    </cfRule>
  </conditionalFormatting>
  <conditionalFormatting sqref="AR44:AU53">
    <cfRule type="cellIs" dxfId="2240" priority="396" operator="equal">
      <formula>"Bonus"</formula>
    </cfRule>
    <cfRule type="cellIs" dxfId="2239" priority="397" operator="equal">
      <formula>"Non"</formula>
    </cfRule>
    <cfRule type="cellIs" dxfId="2238" priority="398" operator="equal">
      <formula>"Oui"</formula>
    </cfRule>
  </conditionalFormatting>
  <conditionalFormatting sqref="AR60:AU70">
    <cfRule type="cellIs" dxfId="2237" priority="390" operator="equal">
      <formula>"En cours"</formula>
    </cfRule>
    <cfRule type="cellIs" dxfId="2236" priority="391" operator="equal">
      <formula>"En attente"</formula>
    </cfRule>
    <cfRule type="cellIs" dxfId="2235" priority="392" operator="equal">
      <formula>"Non"</formula>
    </cfRule>
    <cfRule type="cellIs" dxfId="2234" priority="393" operator="equal">
      <formula>"Oui"</formula>
    </cfRule>
  </conditionalFormatting>
  <conditionalFormatting sqref="AV11:AV12">
    <cfRule type="cellIs" dxfId="2233" priority="385" operator="equal">
      <formula>$T$4</formula>
    </cfRule>
    <cfRule type="cellIs" dxfId="2232" priority="386" operator="equal">
      <formula>$T$3</formula>
    </cfRule>
    <cfRule type="cellIs" dxfId="2231" priority="387" operator="equal">
      <formula>$T$2</formula>
    </cfRule>
    <cfRule type="cellIs" dxfId="2230" priority="388" operator="equal">
      <formula>$T$1</formula>
    </cfRule>
    <cfRule type="cellIs" dxfId="2229" priority="389" operator="equal">
      <formula>$T$5</formula>
    </cfRule>
  </conditionalFormatting>
  <conditionalFormatting sqref="AV27:AY37">
    <cfRule type="cellIs" dxfId="2228" priority="379" operator="equal">
      <formula>$T$4</formula>
    </cfRule>
    <cfRule type="cellIs" dxfId="2227" priority="380" operator="equal">
      <formula>$T$3</formula>
    </cfRule>
    <cfRule type="cellIs" dxfId="2226" priority="381" operator="equal">
      <formula>$T$2</formula>
    </cfRule>
    <cfRule type="cellIs" dxfId="2225" priority="382" operator="equal">
      <formula>$T$1</formula>
    </cfRule>
    <cfRule type="cellIs" dxfId="2224" priority="383" operator="equal">
      <formula>$T$5</formula>
    </cfRule>
  </conditionalFormatting>
  <conditionalFormatting sqref="AV44:AY53">
    <cfRule type="cellIs" dxfId="2223" priority="369" operator="equal">
      <formula>"Bonus"</formula>
    </cfRule>
    <cfRule type="cellIs" dxfId="2222" priority="370" operator="equal">
      <formula>"Non"</formula>
    </cfRule>
    <cfRule type="cellIs" dxfId="2221" priority="371" operator="equal">
      <formula>"Oui"</formula>
    </cfRule>
  </conditionalFormatting>
  <conditionalFormatting sqref="AV60:AY70">
    <cfRule type="cellIs" dxfId="2220" priority="363" operator="equal">
      <formula>"En cours"</formula>
    </cfRule>
    <cfRule type="cellIs" dxfId="2219" priority="364" operator="equal">
      <formula>"En attente"</formula>
    </cfRule>
    <cfRule type="cellIs" dxfId="2218" priority="365" operator="equal">
      <formula>"Non"</formula>
    </cfRule>
    <cfRule type="cellIs" dxfId="2217" priority="366" operator="equal">
      <formula>"Oui"</formula>
    </cfRule>
  </conditionalFormatting>
  <conditionalFormatting sqref="AZ11:AZ12">
    <cfRule type="cellIs" dxfId="2216" priority="358" operator="equal">
      <formula>$T$4</formula>
    </cfRule>
    <cfRule type="cellIs" dxfId="2215" priority="359" operator="equal">
      <formula>$T$3</formula>
    </cfRule>
    <cfRule type="cellIs" dxfId="2214" priority="360" operator="equal">
      <formula>$T$2</formula>
    </cfRule>
    <cfRule type="cellIs" dxfId="2213" priority="361" operator="equal">
      <formula>$T$1</formula>
    </cfRule>
    <cfRule type="cellIs" dxfId="2212" priority="362" operator="equal">
      <formula>$T$5</formula>
    </cfRule>
  </conditionalFormatting>
  <conditionalFormatting sqref="AZ27:BC37">
    <cfRule type="cellIs" dxfId="2211" priority="352" operator="equal">
      <formula>$T$4</formula>
    </cfRule>
    <cfRule type="cellIs" dxfId="2210" priority="353" operator="equal">
      <formula>$T$3</formula>
    </cfRule>
    <cfRule type="cellIs" dxfId="2209" priority="354" operator="equal">
      <formula>$T$2</formula>
    </cfRule>
    <cfRule type="cellIs" dxfId="2208" priority="355" operator="equal">
      <formula>$T$1</formula>
    </cfRule>
    <cfRule type="cellIs" dxfId="2207" priority="356" operator="equal">
      <formula>$T$5</formula>
    </cfRule>
  </conditionalFormatting>
  <conditionalFormatting sqref="AZ44:BC53">
    <cfRule type="cellIs" dxfId="2206" priority="342" operator="equal">
      <formula>"Bonus"</formula>
    </cfRule>
    <cfRule type="cellIs" dxfId="2205" priority="343" operator="equal">
      <formula>"Non"</formula>
    </cfRule>
    <cfRule type="cellIs" dxfId="2204" priority="344" operator="equal">
      <formula>"Oui"</formula>
    </cfRule>
  </conditionalFormatting>
  <conditionalFormatting sqref="AZ60:BC70">
    <cfRule type="cellIs" dxfId="2203" priority="336" operator="equal">
      <formula>"En cours"</formula>
    </cfRule>
    <cfRule type="cellIs" dxfId="2202" priority="337" operator="equal">
      <formula>"En attente"</formula>
    </cfRule>
    <cfRule type="cellIs" dxfId="2201" priority="338" operator="equal">
      <formula>"Non"</formula>
    </cfRule>
    <cfRule type="cellIs" dxfId="2200" priority="339" operator="equal">
      <formula>"Oui"</formula>
    </cfRule>
  </conditionalFormatting>
  <conditionalFormatting sqref="BD10:BD12">
    <cfRule type="cellIs" dxfId="2199" priority="331" operator="equal">
      <formula>$T$4</formula>
    </cfRule>
    <cfRule type="cellIs" dxfId="2198" priority="332" operator="equal">
      <formula>$T$3</formula>
    </cfRule>
    <cfRule type="cellIs" dxfId="2197" priority="333" operator="equal">
      <formula>$T$2</formula>
    </cfRule>
    <cfRule type="cellIs" dxfId="2196" priority="334" operator="equal">
      <formula>$T$1</formula>
    </cfRule>
    <cfRule type="cellIs" dxfId="2195" priority="335" operator="equal">
      <formula>$T$5</formula>
    </cfRule>
  </conditionalFormatting>
  <conditionalFormatting sqref="BD27:BK37">
    <cfRule type="cellIs" dxfId="2194" priority="325" operator="equal">
      <formula>$T$4</formula>
    </cfRule>
    <cfRule type="cellIs" dxfId="2193" priority="326" operator="equal">
      <formula>$T$3</formula>
    </cfRule>
    <cfRule type="cellIs" dxfId="2192" priority="327" operator="equal">
      <formula>$T$2</formula>
    </cfRule>
    <cfRule type="cellIs" dxfId="2191" priority="328" operator="equal">
      <formula>$T$1</formula>
    </cfRule>
    <cfRule type="cellIs" dxfId="2190" priority="329" operator="equal">
      <formula>$T$5</formula>
    </cfRule>
  </conditionalFormatting>
  <conditionalFormatting sqref="BD44:BK53">
    <cfRule type="cellIs" dxfId="2189" priority="315" operator="equal">
      <formula>"Bonus"</formula>
    </cfRule>
    <cfRule type="cellIs" dxfId="2188" priority="316" operator="equal">
      <formula>"Non"</formula>
    </cfRule>
    <cfRule type="cellIs" dxfId="2187" priority="317" operator="equal">
      <formula>"Oui"</formula>
    </cfRule>
  </conditionalFormatting>
  <conditionalFormatting sqref="BD60:BK70">
    <cfRule type="cellIs" dxfId="2186" priority="309" operator="equal">
      <formula>"En cours"</formula>
    </cfRule>
    <cfRule type="cellIs" dxfId="2185" priority="310" operator="equal">
      <formula>"En attente"</formula>
    </cfRule>
    <cfRule type="cellIs" dxfId="2184" priority="311" operator="equal">
      <formula>"Non"</formula>
    </cfRule>
    <cfRule type="cellIs" dxfId="2183" priority="312" operator="equal">
      <formula>"Oui"</formula>
    </cfRule>
  </conditionalFormatting>
  <conditionalFormatting sqref="D21">
    <cfRule type="cellIs" dxfId="2182" priority="303" operator="equal">
      <formula>$T$4</formula>
    </cfRule>
    <cfRule type="cellIs" dxfId="2181" priority="304" operator="equal">
      <formula>$T$3</formula>
    </cfRule>
    <cfRule type="cellIs" dxfId="2180" priority="305" operator="equal">
      <formula>$T$2</formula>
    </cfRule>
    <cfRule type="cellIs" dxfId="2179" priority="306" operator="equal">
      <formula>$T$1</formula>
    </cfRule>
    <cfRule type="cellIs" dxfId="2178" priority="307" operator="equal">
      <formula>$T$5</formula>
    </cfRule>
  </conditionalFormatting>
  <conditionalFormatting sqref="AR21">
    <cfRule type="cellIs" dxfId="2177" priority="298" operator="equal">
      <formula>$T$4</formula>
    </cfRule>
    <cfRule type="cellIs" dxfId="2176" priority="299" operator="equal">
      <formula>$T$3</formula>
    </cfRule>
    <cfRule type="cellIs" dxfId="2175" priority="300" operator="equal">
      <formula>$T$2</formula>
    </cfRule>
    <cfRule type="cellIs" dxfId="2174" priority="301" operator="equal">
      <formula>$T$1</formula>
    </cfRule>
    <cfRule type="cellIs" dxfId="2173" priority="302" operator="equal">
      <formula>$T$5</formula>
    </cfRule>
  </conditionalFormatting>
  <conditionalFormatting sqref="AV21">
    <cfRule type="cellIs" dxfId="2172" priority="293" operator="equal">
      <formula>$T$4</formula>
    </cfRule>
    <cfRule type="cellIs" dxfId="2171" priority="294" operator="equal">
      <formula>$T$3</formula>
    </cfRule>
    <cfRule type="cellIs" dxfId="2170" priority="295" operator="equal">
      <formula>$T$2</formula>
    </cfRule>
    <cfRule type="cellIs" dxfId="2169" priority="296" operator="equal">
      <formula>$T$1</formula>
    </cfRule>
    <cfRule type="cellIs" dxfId="2168" priority="297" operator="equal">
      <formula>$T$5</formula>
    </cfRule>
  </conditionalFormatting>
  <conditionalFormatting sqref="AZ21">
    <cfRule type="cellIs" dxfId="2167" priority="288" operator="equal">
      <formula>$T$4</formula>
    </cfRule>
    <cfRule type="cellIs" dxfId="2166" priority="289" operator="equal">
      <formula>$T$3</formula>
    </cfRule>
    <cfRule type="cellIs" dxfId="2165" priority="290" operator="equal">
      <formula>$T$2</formula>
    </cfRule>
    <cfRule type="cellIs" dxfId="2164" priority="291" operator="equal">
      <formula>$T$1</formula>
    </cfRule>
    <cfRule type="cellIs" dxfId="2163" priority="292" operator="equal">
      <formula>$T$5</formula>
    </cfRule>
  </conditionalFormatting>
  <conditionalFormatting sqref="BD21">
    <cfRule type="cellIs" dxfId="2162" priority="283" operator="equal">
      <formula>$T$4</formula>
    </cfRule>
    <cfRule type="cellIs" dxfId="2161" priority="284" operator="equal">
      <formula>$T$3</formula>
    </cfRule>
    <cfRule type="cellIs" dxfId="2160" priority="285" operator="equal">
      <formula>$T$2</formula>
    </cfRule>
    <cfRule type="cellIs" dxfId="2159" priority="286" operator="equal">
      <formula>$T$1</formula>
    </cfRule>
    <cfRule type="cellIs" dxfId="2158" priority="287" operator="equal">
      <formula>$T$5</formula>
    </cfRule>
  </conditionalFormatting>
  <conditionalFormatting sqref="D38:E38">
    <cfRule type="cellIs" dxfId="2157" priority="278" operator="equal">
      <formula>$T$4</formula>
    </cfRule>
    <cfRule type="cellIs" dxfId="2156" priority="279" operator="equal">
      <formula>$T$3</formula>
    </cfRule>
    <cfRule type="cellIs" dxfId="2155" priority="280" operator="equal">
      <formula>$T$2</formula>
    </cfRule>
    <cfRule type="cellIs" dxfId="2154" priority="281" operator="equal">
      <formula>$T$1</formula>
    </cfRule>
    <cfRule type="cellIs" dxfId="2153" priority="282" operator="equal">
      <formula>$T$5</formula>
    </cfRule>
  </conditionalFormatting>
  <conditionalFormatting sqref="AR38:AU38">
    <cfRule type="cellIs" dxfId="2152" priority="273" operator="equal">
      <formula>$T$4</formula>
    </cfRule>
    <cfRule type="cellIs" dxfId="2151" priority="274" operator="equal">
      <formula>$T$3</formula>
    </cfRule>
    <cfRule type="cellIs" dxfId="2150" priority="275" operator="equal">
      <formula>$T$2</formula>
    </cfRule>
    <cfRule type="cellIs" dxfId="2149" priority="276" operator="equal">
      <formula>$T$1</formula>
    </cfRule>
    <cfRule type="cellIs" dxfId="2148" priority="277" operator="equal">
      <formula>$T$5</formula>
    </cfRule>
  </conditionalFormatting>
  <conditionalFormatting sqref="AV38:AY38">
    <cfRule type="cellIs" dxfId="2147" priority="268" operator="equal">
      <formula>$T$4</formula>
    </cfRule>
    <cfRule type="cellIs" dxfId="2146" priority="269" operator="equal">
      <formula>$T$3</formula>
    </cfRule>
    <cfRule type="cellIs" dxfId="2145" priority="270" operator="equal">
      <formula>$T$2</formula>
    </cfRule>
    <cfRule type="cellIs" dxfId="2144" priority="271" operator="equal">
      <formula>$T$1</formula>
    </cfRule>
    <cfRule type="cellIs" dxfId="2143" priority="272" operator="equal">
      <formula>$T$5</formula>
    </cfRule>
  </conditionalFormatting>
  <conditionalFormatting sqref="AZ38:BC38">
    <cfRule type="cellIs" dxfId="2142" priority="263" operator="equal">
      <formula>$T$4</formula>
    </cfRule>
    <cfRule type="cellIs" dxfId="2141" priority="264" operator="equal">
      <formula>$T$3</formula>
    </cfRule>
    <cfRule type="cellIs" dxfId="2140" priority="265" operator="equal">
      <formula>$T$2</formula>
    </cfRule>
    <cfRule type="cellIs" dxfId="2139" priority="266" operator="equal">
      <formula>$T$1</formula>
    </cfRule>
    <cfRule type="cellIs" dxfId="2138" priority="267" operator="equal">
      <formula>$T$5</formula>
    </cfRule>
  </conditionalFormatting>
  <conditionalFormatting sqref="BD38:BK38">
    <cfRule type="cellIs" dxfId="2137" priority="258" operator="equal">
      <formula>$T$4</formula>
    </cfRule>
    <cfRule type="cellIs" dxfId="2136" priority="259" operator="equal">
      <formula>$T$3</formula>
    </cfRule>
    <cfRule type="cellIs" dxfId="2135" priority="260" operator="equal">
      <formula>$T$2</formula>
    </cfRule>
    <cfRule type="cellIs" dxfId="2134" priority="261" operator="equal">
      <formula>$T$1</formula>
    </cfRule>
    <cfRule type="cellIs" dxfId="2133" priority="262" operator="equal">
      <formula>$T$5</formula>
    </cfRule>
  </conditionalFormatting>
  <conditionalFormatting sqref="AV55:AY55">
    <cfRule type="cellIs" dxfId="2132" priority="214" operator="equal">
      <formula>"Bonus"</formula>
    </cfRule>
    <cfRule type="cellIs" dxfId="2131" priority="215" operator="equal">
      <formula>"Non"</formula>
    </cfRule>
    <cfRule type="cellIs" dxfId="2130" priority="216" operator="equal">
      <formula>"Oui"</formula>
    </cfRule>
  </conditionalFormatting>
  <conditionalFormatting sqref="AZ55:BC55">
    <cfRule type="cellIs" dxfId="2129" priority="211" operator="equal">
      <formula>"Bonus"</formula>
    </cfRule>
    <cfRule type="cellIs" dxfId="2128" priority="212" operator="equal">
      <formula>"Non"</formula>
    </cfRule>
    <cfRule type="cellIs" dxfId="2127" priority="213" operator="equal">
      <formula>"Oui"</formula>
    </cfRule>
  </conditionalFormatting>
  <conditionalFormatting sqref="BD55:BK55">
    <cfRule type="cellIs" dxfId="2126" priority="208" operator="equal">
      <formula>"Bonus"</formula>
    </cfRule>
    <cfRule type="cellIs" dxfId="2125" priority="209" operator="equal">
      <formula>"Non"</formula>
    </cfRule>
    <cfRule type="cellIs" dxfId="2124" priority="210" operator="equal">
      <formula>"Oui"</formula>
    </cfRule>
  </conditionalFormatting>
  <conditionalFormatting sqref="D54:E54 H54:J54 L54:AQ54">
    <cfRule type="cellIs" dxfId="2123" priority="205" operator="equal">
      <formula>"Bonus"</formula>
    </cfRule>
    <cfRule type="cellIs" dxfId="2122" priority="206" operator="equal">
      <formula>"Non"</formula>
    </cfRule>
    <cfRule type="cellIs" dxfId="2121" priority="207" operator="equal">
      <formula>"Oui"</formula>
    </cfRule>
  </conditionalFormatting>
  <conditionalFormatting sqref="AR54:AU54">
    <cfRule type="cellIs" dxfId="2120" priority="202" operator="equal">
      <formula>"Bonus"</formula>
    </cfRule>
    <cfRule type="cellIs" dxfId="2119" priority="203" operator="equal">
      <formula>"Non"</formula>
    </cfRule>
    <cfRule type="cellIs" dxfId="2118" priority="204" operator="equal">
      <formula>"Oui"</formula>
    </cfRule>
  </conditionalFormatting>
  <conditionalFormatting sqref="D71:E71 H71:J71 L71:AQ71">
    <cfRule type="cellIs" dxfId="2117" priority="239" operator="equal">
      <formula>"En cours"</formula>
    </cfRule>
    <cfRule type="cellIs" dxfId="2116" priority="240" operator="equal">
      <formula>"En attente"</formula>
    </cfRule>
    <cfRule type="cellIs" dxfId="2115" priority="241" operator="equal">
      <formula>"Non"</formula>
    </cfRule>
    <cfRule type="cellIs" dxfId="2114" priority="242" operator="equal">
      <formula>"Oui"</formula>
    </cfRule>
  </conditionalFormatting>
  <conditionalFormatting sqref="AR71:AU71">
    <cfRule type="cellIs" dxfId="2113" priority="235" operator="equal">
      <formula>"En cours"</formula>
    </cfRule>
    <cfRule type="cellIs" dxfId="2112" priority="236" operator="equal">
      <formula>"En attente"</formula>
    </cfRule>
    <cfRule type="cellIs" dxfId="2111" priority="237" operator="equal">
      <formula>"Non"</formula>
    </cfRule>
    <cfRule type="cellIs" dxfId="2110" priority="238" operator="equal">
      <formula>"Oui"</formula>
    </cfRule>
  </conditionalFormatting>
  <conditionalFormatting sqref="AV71:AY71">
    <cfRule type="cellIs" dxfId="2109" priority="231" operator="equal">
      <formula>"En cours"</formula>
    </cfRule>
    <cfRule type="cellIs" dxfId="2108" priority="232" operator="equal">
      <formula>"En attente"</formula>
    </cfRule>
    <cfRule type="cellIs" dxfId="2107" priority="233" operator="equal">
      <formula>"Non"</formula>
    </cfRule>
    <cfRule type="cellIs" dxfId="2106" priority="234" operator="equal">
      <formula>"Oui"</formula>
    </cfRule>
  </conditionalFormatting>
  <conditionalFormatting sqref="AZ71:BC71">
    <cfRule type="cellIs" dxfId="2105" priority="227" operator="equal">
      <formula>"En cours"</formula>
    </cfRule>
    <cfRule type="cellIs" dxfId="2104" priority="228" operator="equal">
      <formula>"En attente"</formula>
    </cfRule>
    <cfRule type="cellIs" dxfId="2103" priority="229" operator="equal">
      <formula>"Non"</formula>
    </cfRule>
    <cfRule type="cellIs" dxfId="2102" priority="230" operator="equal">
      <formula>"Oui"</formula>
    </cfRule>
  </conditionalFormatting>
  <conditionalFormatting sqref="BD71:BK71">
    <cfRule type="cellIs" dxfId="2101" priority="223" operator="equal">
      <formula>"En cours"</formula>
    </cfRule>
    <cfRule type="cellIs" dxfId="2100" priority="224" operator="equal">
      <formula>"En attente"</formula>
    </cfRule>
    <cfRule type="cellIs" dxfId="2099" priority="225" operator="equal">
      <formula>"Non"</formula>
    </cfRule>
    <cfRule type="cellIs" dxfId="2098" priority="226" operator="equal">
      <formula>"Oui"</formula>
    </cfRule>
  </conditionalFormatting>
  <conditionalFormatting sqref="D55:E55 H55:J55 L55:AQ55">
    <cfRule type="cellIs" dxfId="2097" priority="220" operator="equal">
      <formula>"Bonus"</formula>
    </cfRule>
    <cfRule type="cellIs" dxfId="2096" priority="221" operator="equal">
      <formula>"Non"</formula>
    </cfRule>
    <cfRule type="cellIs" dxfId="2095" priority="222" operator="equal">
      <formula>"Oui"</formula>
    </cfRule>
  </conditionalFormatting>
  <conditionalFormatting sqref="AR55:AU55">
    <cfRule type="cellIs" dxfId="2094" priority="217" operator="equal">
      <formula>"Bonus"</formula>
    </cfRule>
    <cfRule type="cellIs" dxfId="2093" priority="218" operator="equal">
      <formula>"Non"</formula>
    </cfRule>
    <cfRule type="cellIs" dxfId="2092" priority="219" operator="equal">
      <formula>"Oui"</formula>
    </cfRule>
  </conditionalFormatting>
  <conditionalFormatting sqref="AV54:AY54">
    <cfRule type="cellIs" dxfId="2091" priority="199" operator="equal">
      <formula>"Bonus"</formula>
    </cfRule>
    <cfRule type="cellIs" dxfId="2090" priority="200" operator="equal">
      <formula>"Non"</formula>
    </cfRule>
    <cfRule type="cellIs" dxfId="2089" priority="201" operator="equal">
      <formula>"Oui"</formula>
    </cfRule>
  </conditionalFormatting>
  <conditionalFormatting sqref="AZ54:BC54">
    <cfRule type="cellIs" dxfId="2088" priority="196" operator="equal">
      <formula>"Bonus"</formula>
    </cfRule>
    <cfRule type="cellIs" dxfId="2087" priority="197" operator="equal">
      <formula>"Non"</formula>
    </cfRule>
    <cfRule type="cellIs" dxfId="2086" priority="198" operator="equal">
      <formula>"Oui"</formula>
    </cfRule>
  </conditionalFormatting>
  <conditionalFormatting sqref="BD54:BK54">
    <cfRule type="cellIs" dxfId="2085" priority="193" operator="equal">
      <formula>"Bonus"</formula>
    </cfRule>
    <cfRule type="cellIs" dxfId="2084" priority="194" operator="equal">
      <formula>"Non"</formula>
    </cfRule>
    <cfRule type="cellIs" dxfId="2083" priority="195" operator="equal">
      <formula>"Oui"</formula>
    </cfRule>
  </conditionalFormatting>
  <conditionalFormatting sqref="D13">
    <cfRule type="cellIs" dxfId="2082" priority="188" operator="equal">
      <formula>$T$4</formula>
    </cfRule>
    <cfRule type="cellIs" dxfId="2081" priority="189" operator="equal">
      <formula>$T$3</formula>
    </cfRule>
    <cfRule type="cellIs" dxfId="2080" priority="190" operator="equal">
      <formula>$T$2</formula>
    </cfRule>
    <cfRule type="cellIs" dxfId="2079" priority="191" operator="equal">
      <formula>$T$1</formula>
    </cfRule>
    <cfRule type="cellIs" dxfId="2078" priority="192" operator="equal">
      <formula>$T$5</formula>
    </cfRule>
  </conditionalFormatting>
  <conditionalFormatting sqref="AR13">
    <cfRule type="cellIs" dxfId="2077" priority="183" operator="equal">
      <formula>$T$4</formula>
    </cfRule>
    <cfRule type="cellIs" dxfId="2076" priority="184" operator="equal">
      <formula>$T$3</formula>
    </cfRule>
    <cfRule type="cellIs" dxfId="2075" priority="185" operator="equal">
      <formula>$T$2</formula>
    </cfRule>
    <cfRule type="cellIs" dxfId="2074" priority="186" operator="equal">
      <formula>$T$1</formula>
    </cfRule>
    <cfRule type="cellIs" dxfId="2073" priority="187" operator="equal">
      <formula>$T$5</formula>
    </cfRule>
  </conditionalFormatting>
  <conditionalFormatting sqref="AV13">
    <cfRule type="cellIs" dxfId="2072" priority="178" operator="equal">
      <formula>$T$4</formula>
    </cfRule>
    <cfRule type="cellIs" dxfId="2071" priority="179" operator="equal">
      <formula>$T$3</formula>
    </cfRule>
    <cfRule type="cellIs" dxfId="2070" priority="180" operator="equal">
      <formula>$T$2</formula>
    </cfRule>
    <cfRule type="cellIs" dxfId="2069" priority="181" operator="equal">
      <formula>$T$1</formula>
    </cfRule>
    <cfRule type="cellIs" dxfId="2068" priority="182" operator="equal">
      <formula>$T$5</formula>
    </cfRule>
  </conditionalFormatting>
  <conditionalFormatting sqref="AZ13">
    <cfRule type="cellIs" dxfId="2067" priority="173" operator="equal">
      <formula>$T$4</formula>
    </cfRule>
    <cfRule type="cellIs" dxfId="2066" priority="174" operator="equal">
      <formula>$T$3</formula>
    </cfRule>
    <cfRule type="cellIs" dxfId="2065" priority="175" operator="equal">
      <formula>$T$2</formula>
    </cfRule>
    <cfRule type="cellIs" dxfId="2064" priority="176" operator="equal">
      <formula>$T$1</formula>
    </cfRule>
    <cfRule type="cellIs" dxfId="2063" priority="177" operator="equal">
      <formula>$T$5</formula>
    </cfRule>
  </conditionalFormatting>
  <conditionalFormatting sqref="BD13">
    <cfRule type="cellIs" dxfId="2062" priority="168" operator="equal">
      <formula>$T$4</formula>
    </cfRule>
    <cfRule type="cellIs" dxfId="2061" priority="169" operator="equal">
      <formula>$T$3</formula>
    </cfRule>
    <cfRule type="cellIs" dxfId="2060" priority="170" operator="equal">
      <formula>$T$2</formula>
    </cfRule>
    <cfRule type="cellIs" dxfId="2059" priority="171" operator="equal">
      <formula>$T$1</formula>
    </cfRule>
    <cfRule type="cellIs" dxfId="2058" priority="172" operator="equal">
      <formula>$T$5</formula>
    </cfRule>
  </conditionalFormatting>
  <conditionalFormatting sqref="BL13">
    <cfRule type="colorScale" priority="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L10:BL12 BL14:BL21">
    <cfRule type="colorScale" priority="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:F37">
    <cfRule type="cellIs" dxfId="2057" priority="156" operator="equal">
      <formula>$T$4</formula>
    </cfRule>
    <cfRule type="cellIs" dxfId="2056" priority="157" operator="equal">
      <formula>$T$3</formula>
    </cfRule>
    <cfRule type="cellIs" dxfId="2055" priority="158" operator="equal">
      <formula>$T$2</formula>
    </cfRule>
    <cfRule type="cellIs" dxfId="2054" priority="159" operator="equal">
      <formula>$T$1</formula>
    </cfRule>
    <cfRule type="cellIs" dxfId="2053" priority="160" operator="equal">
      <formula>$T$5</formula>
    </cfRule>
  </conditionalFormatting>
  <conditionalFormatting sqref="F39">
    <cfRule type="colorScale" priority="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">
    <cfRule type="cellIs" dxfId="2052" priority="151" operator="lessThanOrEqual">
      <formula>$B$23</formula>
    </cfRule>
    <cfRule type="cellIs" dxfId="2051" priority="154" operator="greaterThanOrEqual">
      <formula>$B$23</formula>
    </cfRule>
  </conditionalFormatting>
  <conditionalFormatting sqref="F40">
    <cfRule type="cellIs" dxfId="2050" priority="152" operator="lessThanOrEqual">
      <formula>$B$40</formula>
    </cfRule>
    <cfRule type="cellIs" dxfId="2049" priority="153" operator="greaterThanOrEqual">
      <formula>$B$40</formula>
    </cfRule>
  </conditionalFormatting>
  <conditionalFormatting sqref="F56">
    <cfRule type="cellIs" dxfId="2048" priority="149" operator="lessThanOrEqual">
      <formula>$B$56</formula>
    </cfRule>
    <cfRule type="cellIs" dxfId="2047" priority="150" operator="greaterThanOrEqual">
      <formula>$B$56</formula>
    </cfRule>
  </conditionalFormatting>
  <conditionalFormatting sqref="F44:F53">
    <cfRule type="cellIs" dxfId="2046" priority="146" operator="equal">
      <formula>"Bonus"</formula>
    </cfRule>
    <cfRule type="cellIs" dxfId="2045" priority="147" operator="equal">
      <formula>"Non"</formula>
    </cfRule>
    <cfRule type="cellIs" dxfId="2044" priority="148" operator="equal">
      <formula>"Oui"</formula>
    </cfRule>
  </conditionalFormatting>
  <conditionalFormatting sqref="F72">
    <cfRule type="cellIs" dxfId="2043" priority="144" operator="lessThanOrEqual">
      <formula>$B$56</formula>
    </cfRule>
    <cfRule type="cellIs" dxfId="2042" priority="145" operator="greaterThanOrEqual">
      <formula>$B$56</formula>
    </cfRule>
  </conditionalFormatting>
  <conditionalFormatting sqref="F60:F70">
    <cfRule type="cellIs" dxfId="2041" priority="140" operator="equal">
      <formula>"En cours"</formula>
    </cfRule>
    <cfRule type="cellIs" dxfId="2040" priority="141" operator="equal">
      <formula>"En attente"</formula>
    </cfRule>
    <cfRule type="cellIs" dxfId="2039" priority="142" operator="equal">
      <formula>"Non"</formula>
    </cfRule>
    <cfRule type="cellIs" dxfId="2038" priority="143" operator="equal">
      <formula>"Oui"</formula>
    </cfRule>
  </conditionalFormatting>
  <conditionalFormatting sqref="F38">
    <cfRule type="cellIs" dxfId="2037" priority="130" operator="equal">
      <formula>$T$4</formula>
    </cfRule>
    <cfRule type="cellIs" dxfId="2036" priority="131" operator="equal">
      <formula>$T$3</formula>
    </cfRule>
    <cfRule type="cellIs" dxfId="2035" priority="132" operator="equal">
      <formula>$T$2</formula>
    </cfRule>
    <cfRule type="cellIs" dxfId="2034" priority="133" operator="equal">
      <formula>$T$1</formula>
    </cfRule>
    <cfRule type="cellIs" dxfId="2033" priority="134" operator="equal">
      <formula>$T$5</formula>
    </cfRule>
  </conditionalFormatting>
  <conditionalFormatting sqref="F54">
    <cfRule type="cellIs" dxfId="2032" priority="120" operator="equal">
      <formula>"Bonus"</formula>
    </cfRule>
    <cfRule type="cellIs" dxfId="2031" priority="121" operator="equal">
      <formula>"Non"</formula>
    </cfRule>
    <cfRule type="cellIs" dxfId="2030" priority="122" operator="equal">
      <formula>"Oui"</formula>
    </cfRule>
  </conditionalFormatting>
  <conditionalFormatting sqref="F71">
    <cfRule type="cellIs" dxfId="2029" priority="126" operator="equal">
      <formula>"En cours"</formula>
    </cfRule>
    <cfRule type="cellIs" dxfId="2028" priority="127" operator="equal">
      <formula>"En attente"</formula>
    </cfRule>
    <cfRule type="cellIs" dxfId="2027" priority="128" operator="equal">
      <formula>"Non"</formula>
    </cfRule>
    <cfRule type="cellIs" dxfId="2026" priority="129" operator="equal">
      <formula>"Oui"</formula>
    </cfRule>
  </conditionalFormatting>
  <conditionalFormatting sqref="F55">
    <cfRule type="cellIs" dxfId="2025" priority="123" operator="equal">
      <formula>"Bonus"</formula>
    </cfRule>
    <cfRule type="cellIs" dxfId="2024" priority="124" operator="equal">
      <formula>"Non"</formula>
    </cfRule>
    <cfRule type="cellIs" dxfId="2023" priority="125" operator="equal">
      <formula>"Oui"</formula>
    </cfRule>
  </conditionalFormatting>
  <conditionalFormatting sqref="K27:K38">
    <cfRule type="cellIs" dxfId="2022" priority="110" operator="equal">
      <formula>$T$4</formula>
    </cfRule>
    <cfRule type="cellIs" dxfId="2021" priority="111" operator="equal">
      <formula>$T$3</formula>
    </cfRule>
    <cfRule type="cellIs" dxfId="2020" priority="112" operator="equal">
      <formula>$T$2</formula>
    </cfRule>
    <cfRule type="cellIs" dxfId="2019" priority="113" operator="equal">
      <formula>$T$1</formula>
    </cfRule>
    <cfRule type="cellIs" dxfId="2018" priority="114" operator="equal">
      <formula>$T$5</formula>
    </cfRule>
  </conditionalFormatting>
  <conditionalFormatting sqref="K22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9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">
    <cfRule type="cellIs" dxfId="2017" priority="104" operator="lessThanOrEqual">
      <formula>$B$23</formula>
    </cfRule>
    <cfRule type="cellIs" dxfId="2016" priority="107" operator="greaterThanOrEqual">
      <formula>$B$23</formula>
    </cfRule>
  </conditionalFormatting>
  <conditionalFormatting sqref="K40">
    <cfRule type="cellIs" dxfId="2015" priority="105" operator="lessThanOrEqual">
      <formula>$B$40</formula>
    </cfRule>
    <cfRule type="cellIs" dxfId="2014" priority="106" operator="greaterThanOrEqual">
      <formula>$B$40</formula>
    </cfRule>
  </conditionalFormatting>
  <conditionalFormatting sqref="K56">
    <cfRule type="cellIs" dxfId="2013" priority="102" operator="lessThanOrEqual">
      <formula>$B$56</formula>
    </cfRule>
    <cfRule type="cellIs" dxfId="2012" priority="103" operator="greaterThanOrEqual">
      <formula>$B$56</formula>
    </cfRule>
  </conditionalFormatting>
  <conditionalFormatting sqref="K44:K53">
    <cfRule type="cellIs" dxfId="2011" priority="99" operator="equal">
      <formula>"Bonus"</formula>
    </cfRule>
    <cfRule type="cellIs" dxfId="2010" priority="100" operator="equal">
      <formula>"Non"</formula>
    </cfRule>
    <cfRule type="cellIs" dxfId="2009" priority="101" operator="equal">
      <formula>"Oui"</formula>
    </cfRule>
  </conditionalFormatting>
  <conditionalFormatting sqref="K72">
    <cfRule type="cellIs" dxfId="2008" priority="97" operator="lessThanOrEqual">
      <formula>$B$56</formula>
    </cfRule>
    <cfRule type="cellIs" dxfId="2007" priority="98" operator="greaterThanOrEqual">
      <formula>$B$56</formula>
    </cfRule>
  </conditionalFormatting>
  <conditionalFormatting sqref="K60:K70">
    <cfRule type="cellIs" dxfId="2006" priority="93" operator="equal">
      <formula>"En cours"</formula>
    </cfRule>
    <cfRule type="cellIs" dxfId="2005" priority="94" operator="equal">
      <formula>"En attente"</formula>
    </cfRule>
    <cfRule type="cellIs" dxfId="2004" priority="95" operator="equal">
      <formula>"Non"</formula>
    </cfRule>
    <cfRule type="cellIs" dxfId="2003" priority="96" operator="equal">
      <formula>"Oui"</formula>
    </cfRule>
  </conditionalFormatting>
  <conditionalFormatting sqref="K54">
    <cfRule type="cellIs" dxfId="2002" priority="83" operator="equal">
      <formula>"Bonus"</formula>
    </cfRule>
    <cfRule type="cellIs" dxfId="2001" priority="84" operator="equal">
      <formula>"Non"</formula>
    </cfRule>
    <cfRule type="cellIs" dxfId="2000" priority="85" operator="equal">
      <formula>"Oui"</formula>
    </cfRule>
  </conditionalFormatting>
  <conditionalFormatting sqref="K71">
    <cfRule type="cellIs" dxfId="1999" priority="89" operator="equal">
      <formula>"En cours"</formula>
    </cfRule>
    <cfRule type="cellIs" dxfId="1998" priority="90" operator="equal">
      <formula>"En attente"</formula>
    </cfRule>
    <cfRule type="cellIs" dxfId="1997" priority="91" operator="equal">
      <formula>"Non"</formula>
    </cfRule>
    <cfRule type="cellIs" dxfId="1996" priority="92" operator="equal">
      <formula>"Oui"</formula>
    </cfRule>
  </conditionalFormatting>
  <conditionalFormatting sqref="K55">
    <cfRule type="cellIs" dxfId="1995" priority="86" operator="equal">
      <formula>"Bonus"</formula>
    </cfRule>
    <cfRule type="cellIs" dxfId="1994" priority="87" operator="equal">
      <formula>"Non"</formula>
    </cfRule>
    <cfRule type="cellIs" dxfId="1993" priority="88" operator="equal">
      <formula>"Oui"</formula>
    </cfRule>
  </conditionalFormatting>
  <conditionalFormatting sqref="T5">
    <cfRule type="iconSet" priority="720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T4">
    <cfRule type="iconSet" priority="72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T1:T3">
    <cfRule type="iconSet" priority="72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G27:G37">
    <cfRule type="cellIs" dxfId="1992" priority="67" operator="equal">
      <formula>$T$4</formula>
    </cfRule>
    <cfRule type="cellIs" dxfId="1991" priority="68" operator="equal">
      <formula>$T$3</formula>
    </cfRule>
    <cfRule type="cellIs" dxfId="1990" priority="69" operator="equal">
      <formula>$T$2</formula>
    </cfRule>
    <cfRule type="cellIs" dxfId="1989" priority="70" operator="equal">
      <formula>$T$1</formula>
    </cfRule>
    <cfRule type="cellIs" dxfId="1988" priority="71" operator="equal">
      <formula>$T$5</formula>
    </cfRule>
  </conditionalFormatting>
  <conditionalFormatting sqref="G39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">
    <cfRule type="cellIs" dxfId="1987" priority="62" operator="lessThanOrEqual">
      <formula>$B$23</formula>
    </cfRule>
    <cfRule type="cellIs" dxfId="1986" priority="65" operator="greaterThanOrEqual">
      <formula>$B$23</formula>
    </cfRule>
  </conditionalFormatting>
  <conditionalFormatting sqref="G40">
    <cfRule type="cellIs" dxfId="1985" priority="63" operator="lessThanOrEqual">
      <formula>$B$40</formula>
    </cfRule>
    <cfRule type="cellIs" dxfId="1984" priority="64" operator="greaterThanOrEqual">
      <formula>$B$40</formula>
    </cfRule>
  </conditionalFormatting>
  <conditionalFormatting sqref="G56">
    <cfRule type="cellIs" dxfId="1983" priority="60" operator="lessThanOrEqual">
      <formula>$B$56</formula>
    </cfRule>
    <cfRule type="cellIs" dxfId="1982" priority="61" operator="greaterThanOrEqual">
      <formula>$B$56</formula>
    </cfRule>
  </conditionalFormatting>
  <conditionalFormatting sqref="G44:G53">
    <cfRule type="cellIs" dxfId="1981" priority="57" operator="equal">
      <formula>"Bonus"</formula>
    </cfRule>
    <cfRule type="cellIs" dxfId="1980" priority="58" operator="equal">
      <formula>"Non"</formula>
    </cfRule>
    <cfRule type="cellIs" dxfId="1979" priority="59" operator="equal">
      <formula>"Oui"</formula>
    </cfRule>
  </conditionalFormatting>
  <conditionalFormatting sqref="G72">
    <cfRule type="cellIs" dxfId="1978" priority="55" operator="lessThanOrEqual">
      <formula>$B$56</formula>
    </cfRule>
    <cfRule type="cellIs" dxfId="1977" priority="56" operator="greaterThanOrEqual">
      <formula>$B$56</formula>
    </cfRule>
  </conditionalFormatting>
  <conditionalFormatting sqref="G60:G70">
    <cfRule type="cellIs" dxfId="1976" priority="51" operator="equal">
      <formula>"En cours"</formula>
    </cfRule>
    <cfRule type="cellIs" dxfId="1975" priority="52" operator="equal">
      <formula>"En attente"</formula>
    </cfRule>
    <cfRule type="cellIs" dxfId="1974" priority="53" operator="equal">
      <formula>"Non"</formula>
    </cfRule>
    <cfRule type="cellIs" dxfId="1973" priority="54" operator="equal">
      <formula>"Oui"</formula>
    </cfRule>
  </conditionalFormatting>
  <conditionalFormatting sqref="G38">
    <cfRule type="cellIs" dxfId="1972" priority="41" operator="equal">
      <formula>$T$4</formula>
    </cfRule>
    <cfRule type="cellIs" dxfId="1971" priority="42" operator="equal">
      <formula>$T$3</formula>
    </cfRule>
    <cfRule type="cellIs" dxfId="1970" priority="43" operator="equal">
      <formula>$T$2</formula>
    </cfRule>
    <cfRule type="cellIs" dxfId="1969" priority="44" operator="equal">
      <formula>$T$1</formula>
    </cfRule>
    <cfRule type="cellIs" dxfId="1968" priority="45" operator="equal">
      <formula>$T$5</formula>
    </cfRule>
  </conditionalFormatting>
  <conditionalFormatting sqref="G54">
    <cfRule type="cellIs" dxfId="1967" priority="31" operator="equal">
      <formula>"Bonus"</formula>
    </cfRule>
    <cfRule type="cellIs" dxfId="1966" priority="32" operator="equal">
      <formula>"Non"</formula>
    </cfRule>
    <cfRule type="cellIs" dxfId="1965" priority="33" operator="equal">
      <formula>"Oui"</formula>
    </cfRule>
  </conditionalFormatting>
  <conditionalFormatting sqref="G71">
    <cfRule type="cellIs" dxfId="1964" priority="37" operator="equal">
      <formula>"En cours"</formula>
    </cfRule>
    <cfRule type="cellIs" dxfId="1963" priority="38" operator="equal">
      <formula>"En attente"</formula>
    </cfRule>
    <cfRule type="cellIs" dxfId="1962" priority="39" operator="equal">
      <formula>"Non"</formula>
    </cfRule>
    <cfRule type="cellIs" dxfId="1961" priority="40" operator="equal">
      <formula>"Oui"</formula>
    </cfRule>
  </conditionalFormatting>
  <conditionalFormatting sqref="G55">
    <cfRule type="cellIs" dxfId="1960" priority="34" operator="equal">
      <formula>"Bonus"</formula>
    </cfRule>
    <cfRule type="cellIs" dxfId="1959" priority="35" operator="equal">
      <formula>"Non"</formula>
    </cfRule>
    <cfRule type="cellIs" dxfId="1958" priority="36" operator="equal">
      <formula>"Oui"</formula>
    </cfRule>
  </conditionalFormatting>
  <conditionalFormatting sqref="BH14:BH20">
    <cfRule type="cellIs" dxfId="1957" priority="16" operator="equal">
      <formula>$T$4</formula>
    </cfRule>
    <cfRule type="cellIs" dxfId="1956" priority="17" operator="equal">
      <formula>$T$3</formula>
    </cfRule>
    <cfRule type="cellIs" dxfId="1955" priority="18" operator="equal">
      <formula>$T$2</formula>
    </cfRule>
    <cfRule type="cellIs" dxfId="1954" priority="19" operator="equal">
      <formula>$T$1</formula>
    </cfRule>
    <cfRule type="cellIs" dxfId="1953" priority="20" operator="equal">
      <formula>$T$5</formula>
    </cfRule>
  </conditionalFormatting>
  <conditionalFormatting sqref="BH10:BH12">
    <cfRule type="cellIs" dxfId="1952" priority="11" operator="equal">
      <formula>$T$4</formula>
    </cfRule>
    <cfRule type="cellIs" dxfId="1951" priority="12" operator="equal">
      <formula>$T$3</formula>
    </cfRule>
    <cfRule type="cellIs" dxfId="1950" priority="13" operator="equal">
      <formula>$T$2</formula>
    </cfRule>
    <cfRule type="cellIs" dxfId="1949" priority="14" operator="equal">
      <formula>$T$1</formula>
    </cfRule>
    <cfRule type="cellIs" dxfId="1948" priority="15" operator="equal">
      <formula>$T$5</formula>
    </cfRule>
  </conditionalFormatting>
  <conditionalFormatting sqref="BH21">
    <cfRule type="cellIs" dxfId="1947" priority="6" operator="equal">
      <formula>$T$4</formula>
    </cfRule>
    <cfRule type="cellIs" dxfId="1946" priority="7" operator="equal">
      <formula>$T$3</formula>
    </cfRule>
    <cfRule type="cellIs" dxfId="1945" priority="8" operator="equal">
      <formula>$T$2</formula>
    </cfRule>
    <cfRule type="cellIs" dxfId="1944" priority="9" operator="equal">
      <formula>$T$1</formula>
    </cfRule>
    <cfRule type="cellIs" dxfId="1943" priority="10" operator="equal">
      <formula>$T$5</formula>
    </cfRule>
  </conditionalFormatting>
  <conditionalFormatting sqref="BH13">
    <cfRule type="cellIs" dxfId="1942" priority="1" operator="equal">
      <formula>$T$4</formula>
    </cfRule>
    <cfRule type="cellIs" dxfId="1941" priority="2" operator="equal">
      <formula>$T$3</formula>
    </cfRule>
    <cfRule type="cellIs" dxfId="1940" priority="3" operator="equal">
      <formula>$T$2</formula>
    </cfRule>
    <cfRule type="cellIs" dxfId="1939" priority="4" operator="equal">
      <formula>$T$1</formula>
    </cfRule>
    <cfRule type="cellIs" dxfId="1938" priority="5" operator="equal">
      <formula>$T$5</formula>
    </cfRule>
  </conditionalFormatting>
  <dataValidations count="4">
    <dataValidation type="list" allowBlank="1" showInputMessage="1" showErrorMessage="1" sqref="D27:BK38 D10:D21 L10:L21 H10:H21 P10:P21 BD10:BD21 T10:T21 X10:X21 AB10:AB21 AF10:AF21 AN10:AN21 AJ10:AJ21 AR10:AR21 AZ10:AZ21 AV10:AV21 BH10:BH21">
      <formula1>$T$1:$T$6</formula1>
    </dataValidation>
    <dataValidation type="list" allowBlank="1" showInputMessage="1" showErrorMessage="1" sqref="D60:BK71">
      <formula1>"Oui,En cours,En attente,Non"</formula1>
    </dataValidation>
    <dataValidation type="list" allowBlank="1" showInputMessage="1" showErrorMessage="1" sqref="D44:BK55">
      <formula1>"Oui,Bonus,Non"</formula1>
    </dataValidation>
    <dataValidation type="list" allowBlank="1" showInputMessage="1" showErrorMessage="1" sqref="C10:C20">
      <formula1>"Projet,Technical Leader,Développeur,Scrum Master,Manager"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2"/>
  <sheetViews>
    <sheetView topLeftCell="G1" zoomScaleNormal="100" workbookViewId="0">
      <selection activeCell="R72" sqref="R72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2" width="14" customWidth="1"/>
    <col min="13" max="16" width="14.85546875" style="30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.75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 t="shared" ref="R9:R20" si="0"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si="0"/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>
        <v>1</v>
      </c>
      <c r="E20" s="1">
        <v>4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27">
        <f t="shared" si="0"/>
        <v>5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22</v>
      </c>
      <c r="E21" s="22">
        <f t="shared" ref="E21:Q21" si="1">IF(AND(SUM(E9:E20)=0,COUNT(E9:E20)=0),"",SUM(E9:E20))</f>
        <v>35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2</v>
      </c>
      <c r="E22" s="25">
        <f t="shared" ref="E22:Q22" si="2">IF(AND(SUM(E9:E20)=0,COUNT(E9:E20)=0),"",COUNTIF(E9:E20,"0")+COUNTIF(E9:E20,"1"))</f>
        <v>3</v>
      </c>
      <c r="F22" s="25">
        <f t="shared" si="2"/>
        <v>12</v>
      </c>
      <c r="G22" s="25">
        <f t="shared" si="2"/>
        <v>12</v>
      </c>
      <c r="H22" s="25">
        <f t="shared" si="2"/>
        <v>12</v>
      </c>
      <c r="I22" s="25">
        <f t="shared" si="2"/>
        <v>12</v>
      </c>
      <c r="J22" s="25">
        <f t="shared" si="2"/>
        <v>12</v>
      </c>
      <c r="K22" s="25">
        <f t="shared" si="2"/>
        <v>12</v>
      </c>
      <c r="L22" s="25">
        <f t="shared" si="2"/>
        <v>12</v>
      </c>
      <c r="M22" s="25">
        <f t="shared" si="2"/>
        <v>12</v>
      </c>
      <c r="N22" s="25">
        <f t="shared" si="2"/>
        <v>12</v>
      </c>
      <c r="O22" s="25">
        <f t="shared" si="2"/>
        <v>12</v>
      </c>
      <c r="P22" s="25">
        <f t="shared" si="2"/>
        <v>12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.75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 t="shared" ref="R26:R36" si="3"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>
        <v>2</v>
      </c>
      <c r="N27" s="1">
        <v>2</v>
      </c>
      <c r="O27" s="1">
        <v>2</v>
      </c>
      <c r="P27" s="1">
        <v>2</v>
      </c>
      <c r="Q27" s="1">
        <v>2</v>
      </c>
      <c r="R27" s="28">
        <f t="shared" si="3"/>
        <v>12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>
        <v>1</v>
      </c>
      <c r="E37" s="1">
        <v>0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8">
        <f t="shared" ref="R37" si="4">IF(AND(SUM(D37:Q37)=0,COUNT(D37:Q37)=0),"",SUM(D37:Q37))</f>
        <v>1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12</v>
      </c>
      <c r="E38" s="22">
        <f>IF(AND(SUM(E26:E37)=0,COUNT(E26:E37)=0),"",SUM(E26:E37))</f>
        <v>4</v>
      </c>
      <c r="F38" s="22" t="str">
        <f t="shared" ref="F38:Q38" si="5">IF(AND(SUM(F26:F37)=0,COUNT(F26:F37)=0),"",SUM(F26:F37))</f>
        <v/>
      </c>
      <c r="G38" s="22" t="str">
        <f t="shared" si="5"/>
        <v/>
      </c>
      <c r="H38" s="22" t="str">
        <f t="shared" si="5"/>
        <v/>
      </c>
      <c r="I38" s="22" t="str">
        <f t="shared" si="5"/>
        <v/>
      </c>
      <c r="J38" s="22" t="str">
        <f t="shared" si="5"/>
        <v/>
      </c>
      <c r="K38" s="22" t="str">
        <f t="shared" si="5"/>
        <v/>
      </c>
      <c r="L38" s="22" t="str">
        <f t="shared" si="5"/>
        <v/>
      </c>
      <c r="M38" s="22">
        <f t="shared" si="5"/>
        <v>2</v>
      </c>
      <c r="N38" s="22">
        <f t="shared" si="5"/>
        <v>2</v>
      </c>
      <c r="O38" s="22">
        <f t="shared" si="5"/>
        <v>2</v>
      </c>
      <c r="P38" s="22">
        <f t="shared" si="5"/>
        <v>2</v>
      </c>
      <c r="Q38" s="22">
        <f t="shared" si="5"/>
        <v>2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12</v>
      </c>
      <c r="E39" s="4">
        <f t="shared" ref="E39:Q39" si="6">IF(AND(SUM(E26:E37)=0,COUNT(E26:E37)=0),"",COUNTIF(E26:E37,"0")+COUNTIF(E26:E37,"1"))</f>
        <v>6</v>
      </c>
      <c r="F39" s="4" t="str">
        <f t="shared" si="6"/>
        <v/>
      </c>
      <c r="G39" s="4" t="str">
        <f t="shared" si="6"/>
        <v/>
      </c>
      <c r="H39" s="4" t="str">
        <f t="shared" si="6"/>
        <v/>
      </c>
      <c r="I39" s="4" t="str">
        <f t="shared" si="6"/>
        <v/>
      </c>
      <c r="J39" s="4" t="str">
        <f t="shared" si="6"/>
        <v/>
      </c>
      <c r="K39" s="4" t="str">
        <f t="shared" si="6"/>
        <v/>
      </c>
      <c r="L39" s="4" t="str">
        <f t="shared" si="6"/>
        <v/>
      </c>
      <c r="M39" s="4">
        <f t="shared" si="6"/>
        <v>0</v>
      </c>
      <c r="N39" s="4">
        <f t="shared" si="6"/>
        <v>0</v>
      </c>
      <c r="O39" s="4">
        <f t="shared" si="6"/>
        <v>0</v>
      </c>
      <c r="P39" s="4">
        <f t="shared" si="6"/>
        <v>0</v>
      </c>
      <c r="Q39" s="4">
        <f t="shared" si="6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7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7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7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7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7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7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7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7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7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7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 t="s">
        <v>43</v>
      </c>
      <c r="E54" s="1" t="s">
        <v>43</v>
      </c>
      <c r="F54" s="1" t="s">
        <v>43</v>
      </c>
      <c r="G54" s="1" t="s">
        <v>43</v>
      </c>
      <c r="H54" s="1" t="s">
        <v>43</v>
      </c>
      <c r="I54" s="1" t="s">
        <v>43</v>
      </c>
      <c r="J54" s="1" t="s">
        <v>43</v>
      </c>
      <c r="K54" s="1" t="s">
        <v>43</v>
      </c>
      <c r="L54" s="1" t="s">
        <v>43</v>
      </c>
      <c r="M54" s="1" t="s">
        <v>43</v>
      </c>
      <c r="N54" s="1" t="s">
        <v>43</v>
      </c>
      <c r="O54" s="1" t="s">
        <v>43</v>
      </c>
      <c r="P54" s="1" t="s">
        <v>43</v>
      </c>
      <c r="Q54" s="1" t="s">
        <v>43</v>
      </c>
      <c r="R54" s="28">
        <f t="shared" si="7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8">COUNTIF(E43:E54,"Oui")</f>
        <v>1</v>
      </c>
      <c r="F55" s="4">
        <f t="shared" si="8"/>
        <v>1</v>
      </c>
      <c r="G55" s="4">
        <f t="shared" si="8"/>
        <v>0</v>
      </c>
      <c r="H55" s="4">
        <f t="shared" si="8"/>
        <v>0</v>
      </c>
      <c r="I55" s="4">
        <f t="shared" si="8"/>
        <v>0</v>
      </c>
      <c r="J55" s="4">
        <f t="shared" si="8"/>
        <v>0</v>
      </c>
      <c r="K55" s="4">
        <f t="shared" si="8"/>
        <v>0</v>
      </c>
      <c r="L55" s="4">
        <f t="shared" si="8"/>
        <v>0</v>
      </c>
      <c r="M55" s="4">
        <f t="shared" si="8"/>
        <v>0</v>
      </c>
      <c r="N55" s="4">
        <f t="shared" si="8"/>
        <v>0</v>
      </c>
      <c r="O55" s="4">
        <f t="shared" si="8"/>
        <v>0</v>
      </c>
      <c r="P55" s="4">
        <f t="shared" si="8"/>
        <v>0</v>
      </c>
      <c r="Q55" s="4">
        <f t="shared" si="8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43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0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9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9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9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9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9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9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9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9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41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9"/>
        <v>1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9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 t="s">
        <v>43</v>
      </c>
      <c r="E70" s="1" t="s">
        <v>43</v>
      </c>
      <c r="F70" s="1" t="s">
        <v>43</v>
      </c>
      <c r="G70" s="1" t="s">
        <v>43</v>
      </c>
      <c r="H70" s="1" t="s">
        <v>43</v>
      </c>
      <c r="I70" s="1" t="s">
        <v>43</v>
      </c>
      <c r="J70" s="1" t="s">
        <v>43</v>
      </c>
      <c r="K70" s="1" t="s">
        <v>43</v>
      </c>
      <c r="L70" s="1" t="s">
        <v>43</v>
      </c>
      <c r="M70" s="1" t="s">
        <v>43</v>
      </c>
      <c r="N70" s="1" t="s">
        <v>43</v>
      </c>
      <c r="O70" s="1" t="s">
        <v>43</v>
      </c>
      <c r="P70" s="1" t="s">
        <v>43</v>
      </c>
      <c r="Q70" s="1" t="s">
        <v>43</v>
      </c>
      <c r="R70" s="28">
        <f t="shared" si="9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0</v>
      </c>
      <c r="E71" s="4">
        <f t="shared" ref="E71:Q71" si="10">COUNTIF(E59:E70,"Oui")</f>
        <v>1</v>
      </c>
      <c r="F71" s="4">
        <f t="shared" si="10"/>
        <v>0</v>
      </c>
      <c r="G71" s="4">
        <f t="shared" si="10"/>
        <v>0</v>
      </c>
      <c r="H71" s="4">
        <f t="shared" si="10"/>
        <v>0</v>
      </c>
      <c r="I71" s="4">
        <f t="shared" si="10"/>
        <v>0</v>
      </c>
      <c r="J71" s="4">
        <f t="shared" si="10"/>
        <v>0</v>
      </c>
      <c r="K71" s="4">
        <f t="shared" si="10"/>
        <v>0</v>
      </c>
      <c r="L71" s="4">
        <f t="shared" si="10"/>
        <v>0</v>
      </c>
      <c r="M71" s="4">
        <f t="shared" si="10"/>
        <v>0</v>
      </c>
      <c r="N71" s="4">
        <f t="shared" si="10"/>
        <v>0</v>
      </c>
      <c r="O71" s="4">
        <f t="shared" si="10"/>
        <v>0</v>
      </c>
      <c r="P71" s="4">
        <f t="shared" si="10"/>
        <v>0</v>
      </c>
      <c r="Q71" s="4">
        <f t="shared" si="10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R9:R19">
    <cfRule type="colorScale" priority="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9:L19 Q9:Q19">
    <cfRule type="cellIs" dxfId="1937" priority="220" operator="equal">
      <formula>$H$4</formula>
    </cfRule>
    <cfRule type="cellIs" dxfId="1936" priority="221" operator="equal">
      <formula>$H$3</formula>
    </cfRule>
    <cfRule type="cellIs" dxfId="1935" priority="222" operator="equal">
      <formula>$H$2</formula>
    </cfRule>
    <cfRule type="cellIs" dxfId="1934" priority="223" operator="equal">
      <formula>$H$1</formula>
    </cfRule>
    <cfRule type="cellIs" dxfId="1933" priority="224" operator="equal">
      <formula>$H$5</formula>
    </cfRule>
  </conditionalFormatting>
  <conditionalFormatting sqref="D21:Q21">
    <cfRule type="colorScale" priority="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6:L36 Q26:Q36">
    <cfRule type="cellIs" dxfId="1932" priority="214" operator="equal">
      <formula>$H$4</formula>
    </cfRule>
    <cfRule type="cellIs" dxfId="1931" priority="215" operator="equal">
      <formula>$H$3</formula>
    </cfRule>
    <cfRule type="cellIs" dxfId="1930" priority="216" operator="equal">
      <formula>$H$2</formula>
    </cfRule>
    <cfRule type="cellIs" dxfId="1929" priority="217" operator="equal">
      <formula>$H$1</formula>
    </cfRule>
    <cfRule type="cellIs" dxfId="1928" priority="218" operator="equal">
      <formula>$H$5</formula>
    </cfRule>
  </conditionalFormatting>
  <conditionalFormatting sqref="D38:Q38">
    <cfRule type="colorScale" priority="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1927" priority="209" operator="lessThanOrEqual">
      <formula>$B$22</formula>
    </cfRule>
    <cfRule type="cellIs" dxfId="1926" priority="212" operator="greaterThanOrEqual">
      <formula>$B$22</formula>
    </cfRule>
  </conditionalFormatting>
  <conditionalFormatting sqref="D39:Q39">
    <cfRule type="cellIs" dxfId="1925" priority="210" operator="lessThanOrEqual">
      <formula>$B$39</formula>
    </cfRule>
    <cfRule type="cellIs" dxfId="1924" priority="211" operator="greaterThanOrEqual">
      <formula>$B$39</formula>
    </cfRule>
  </conditionalFormatting>
  <conditionalFormatting sqref="D55:Q55">
    <cfRule type="cellIs" dxfId="1923" priority="207" operator="lessThanOrEqual">
      <formula>$B$55</formula>
    </cfRule>
    <cfRule type="cellIs" dxfId="1922" priority="208" operator="greaterThanOrEqual">
      <formula>$B$55</formula>
    </cfRule>
  </conditionalFormatting>
  <conditionalFormatting sqref="D43:L53 Q43:Q53">
    <cfRule type="cellIs" dxfId="1921" priority="204" operator="equal">
      <formula>"Bonus"</formula>
    </cfRule>
    <cfRule type="cellIs" dxfId="1920" priority="205" operator="equal">
      <formula>"Non"</formula>
    </cfRule>
    <cfRule type="cellIs" dxfId="1919" priority="206" operator="equal">
      <formula>"Oui"</formula>
    </cfRule>
  </conditionalFormatting>
  <conditionalFormatting sqref="H5">
    <cfRule type="iconSet" priority="20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0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0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71:Q71">
    <cfRule type="cellIs" dxfId="1918" priority="199" operator="lessThanOrEqual">
      <formula>$B$55</formula>
    </cfRule>
    <cfRule type="cellIs" dxfId="1917" priority="200" operator="greaterThanOrEqual">
      <formula>$B$55</formula>
    </cfRule>
  </conditionalFormatting>
  <conditionalFormatting sqref="D59:L69 Q59:Q69">
    <cfRule type="cellIs" dxfId="1916" priority="195" operator="equal">
      <formula>"En cours"</formula>
    </cfRule>
    <cfRule type="cellIs" dxfId="1915" priority="196" operator="equal">
      <formula>"En attente"</formula>
    </cfRule>
    <cfRule type="cellIs" dxfId="1914" priority="197" operator="equal">
      <formula>"Non"</formula>
    </cfRule>
    <cfRule type="cellIs" dxfId="1913" priority="198" operator="equal">
      <formula>"Oui"</formula>
    </cfRule>
  </conditionalFormatting>
  <conditionalFormatting sqref="P9:P19">
    <cfRule type="cellIs" dxfId="1912" priority="190" operator="equal">
      <formula>$H$4</formula>
    </cfRule>
    <cfRule type="cellIs" dxfId="1911" priority="191" operator="equal">
      <formula>$H$3</formula>
    </cfRule>
    <cfRule type="cellIs" dxfId="1910" priority="192" operator="equal">
      <formula>$H$2</formula>
    </cfRule>
    <cfRule type="cellIs" dxfId="1909" priority="193" operator="equal">
      <formula>$H$1</formula>
    </cfRule>
    <cfRule type="cellIs" dxfId="1908" priority="194" operator="equal">
      <formula>$H$5</formula>
    </cfRule>
  </conditionalFormatting>
  <conditionalFormatting sqref="P26:P36">
    <cfRule type="cellIs" dxfId="1907" priority="184" operator="equal">
      <formula>$H$4</formula>
    </cfRule>
    <cfRule type="cellIs" dxfId="1906" priority="185" operator="equal">
      <formula>$H$3</formula>
    </cfRule>
    <cfRule type="cellIs" dxfId="1905" priority="186" operator="equal">
      <formula>$H$2</formula>
    </cfRule>
    <cfRule type="cellIs" dxfId="1904" priority="187" operator="equal">
      <formula>$H$1</formula>
    </cfRule>
    <cfRule type="cellIs" dxfId="1903" priority="188" operator="equal">
      <formula>$H$5</formula>
    </cfRule>
  </conditionalFormatting>
  <conditionalFormatting sqref="P43:P53">
    <cfRule type="cellIs" dxfId="1902" priority="174" operator="equal">
      <formula>"Bonus"</formula>
    </cfRule>
    <cfRule type="cellIs" dxfId="1901" priority="175" operator="equal">
      <formula>"Non"</formula>
    </cfRule>
    <cfRule type="cellIs" dxfId="1900" priority="176" operator="equal">
      <formula>"Oui"</formula>
    </cfRule>
  </conditionalFormatting>
  <conditionalFormatting sqref="P59:P69">
    <cfRule type="cellIs" dxfId="1899" priority="168" operator="equal">
      <formula>"En cours"</formula>
    </cfRule>
    <cfRule type="cellIs" dxfId="1898" priority="169" operator="equal">
      <formula>"En attente"</formula>
    </cfRule>
    <cfRule type="cellIs" dxfId="1897" priority="170" operator="equal">
      <formula>"Non"</formula>
    </cfRule>
    <cfRule type="cellIs" dxfId="1896" priority="171" operator="equal">
      <formula>"Oui"</formula>
    </cfRule>
  </conditionalFormatting>
  <conditionalFormatting sqref="O9:O19">
    <cfRule type="cellIs" dxfId="1895" priority="163" operator="equal">
      <formula>$H$4</formula>
    </cfRule>
    <cfRule type="cellIs" dxfId="1894" priority="164" operator="equal">
      <formula>$H$3</formula>
    </cfRule>
    <cfRule type="cellIs" dxfId="1893" priority="165" operator="equal">
      <formula>$H$2</formula>
    </cfRule>
    <cfRule type="cellIs" dxfId="1892" priority="166" operator="equal">
      <formula>$H$1</formula>
    </cfRule>
    <cfRule type="cellIs" dxfId="1891" priority="167" operator="equal">
      <formula>$H$5</formula>
    </cfRule>
  </conditionalFormatting>
  <conditionalFormatting sqref="O26:O36">
    <cfRule type="cellIs" dxfId="1890" priority="157" operator="equal">
      <formula>$H$4</formula>
    </cfRule>
    <cfRule type="cellIs" dxfId="1889" priority="158" operator="equal">
      <formula>$H$3</formula>
    </cfRule>
    <cfRule type="cellIs" dxfId="1888" priority="159" operator="equal">
      <formula>$H$2</formula>
    </cfRule>
    <cfRule type="cellIs" dxfId="1887" priority="160" operator="equal">
      <formula>$H$1</formula>
    </cfRule>
    <cfRule type="cellIs" dxfId="1886" priority="161" operator="equal">
      <formula>$H$5</formula>
    </cfRule>
  </conditionalFormatting>
  <conditionalFormatting sqref="O43:O53">
    <cfRule type="cellIs" dxfId="1885" priority="147" operator="equal">
      <formula>"Bonus"</formula>
    </cfRule>
    <cfRule type="cellIs" dxfId="1884" priority="148" operator="equal">
      <formula>"Non"</formula>
    </cfRule>
    <cfRule type="cellIs" dxfId="1883" priority="149" operator="equal">
      <formula>"Oui"</formula>
    </cfRule>
  </conditionalFormatting>
  <conditionalFormatting sqref="O59:O69">
    <cfRule type="cellIs" dxfId="1882" priority="141" operator="equal">
      <formula>"En cours"</formula>
    </cfRule>
    <cfRule type="cellIs" dxfId="1881" priority="142" operator="equal">
      <formula>"En attente"</formula>
    </cfRule>
    <cfRule type="cellIs" dxfId="1880" priority="143" operator="equal">
      <formula>"Non"</formula>
    </cfRule>
    <cfRule type="cellIs" dxfId="1879" priority="144" operator="equal">
      <formula>"Oui"</formula>
    </cfRule>
  </conditionalFormatting>
  <conditionalFormatting sqref="N9:N19">
    <cfRule type="cellIs" dxfId="1878" priority="136" operator="equal">
      <formula>$H$4</formula>
    </cfRule>
    <cfRule type="cellIs" dxfId="1877" priority="137" operator="equal">
      <formula>$H$3</formula>
    </cfRule>
    <cfRule type="cellIs" dxfId="1876" priority="138" operator="equal">
      <formula>$H$2</formula>
    </cfRule>
    <cfRule type="cellIs" dxfId="1875" priority="139" operator="equal">
      <formula>$H$1</formula>
    </cfRule>
    <cfRule type="cellIs" dxfId="1874" priority="140" operator="equal">
      <formula>$H$5</formula>
    </cfRule>
  </conditionalFormatting>
  <conditionalFormatting sqref="N26:N36">
    <cfRule type="cellIs" dxfId="1873" priority="130" operator="equal">
      <formula>$H$4</formula>
    </cfRule>
    <cfRule type="cellIs" dxfId="1872" priority="131" operator="equal">
      <formula>$H$3</formula>
    </cfRule>
    <cfRule type="cellIs" dxfId="1871" priority="132" operator="equal">
      <formula>$H$2</formula>
    </cfRule>
    <cfRule type="cellIs" dxfId="1870" priority="133" operator="equal">
      <formula>$H$1</formula>
    </cfRule>
    <cfRule type="cellIs" dxfId="1869" priority="134" operator="equal">
      <formula>$H$5</formula>
    </cfRule>
  </conditionalFormatting>
  <conditionalFormatting sqref="N43:N53">
    <cfRule type="cellIs" dxfId="1868" priority="120" operator="equal">
      <formula>"Bonus"</formula>
    </cfRule>
    <cfRule type="cellIs" dxfId="1867" priority="121" operator="equal">
      <formula>"Non"</formula>
    </cfRule>
    <cfRule type="cellIs" dxfId="1866" priority="122" operator="equal">
      <formula>"Oui"</formula>
    </cfRule>
  </conditionalFormatting>
  <conditionalFormatting sqref="N59:N69">
    <cfRule type="cellIs" dxfId="1865" priority="114" operator="equal">
      <formula>"En cours"</formula>
    </cfRule>
    <cfRule type="cellIs" dxfId="1864" priority="115" operator="equal">
      <formula>"En attente"</formula>
    </cfRule>
    <cfRule type="cellIs" dxfId="1863" priority="116" operator="equal">
      <formula>"Non"</formula>
    </cfRule>
    <cfRule type="cellIs" dxfId="1862" priority="117" operator="equal">
      <formula>"Oui"</formula>
    </cfRule>
  </conditionalFormatting>
  <conditionalFormatting sqref="M9:M19">
    <cfRule type="cellIs" dxfId="1861" priority="109" operator="equal">
      <formula>$H$4</formula>
    </cfRule>
    <cfRule type="cellIs" dxfId="1860" priority="110" operator="equal">
      <formula>$H$3</formula>
    </cfRule>
    <cfRule type="cellIs" dxfId="1859" priority="111" operator="equal">
      <formula>$H$2</formula>
    </cfRule>
    <cfRule type="cellIs" dxfId="1858" priority="112" operator="equal">
      <formula>$H$1</formula>
    </cfRule>
    <cfRule type="cellIs" dxfId="1857" priority="113" operator="equal">
      <formula>$H$5</formula>
    </cfRule>
  </conditionalFormatting>
  <conditionalFormatting sqref="M26:M36">
    <cfRule type="cellIs" dxfId="1856" priority="103" operator="equal">
      <formula>$H$4</formula>
    </cfRule>
    <cfRule type="cellIs" dxfId="1855" priority="104" operator="equal">
      <formula>$H$3</formula>
    </cfRule>
    <cfRule type="cellIs" dxfId="1854" priority="105" operator="equal">
      <formula>$H$2</formula>
    </cfRule>
    <cfRule type="cellIs" dxfId="1853" priority="106" operator="equal">
      <formula>$H$1</formula>
    </cfRule>
    <cfRule type="cellIs" dxfId="1852" priority="107" operator="equal">
      <formula>$H$5</formula>
    </cfRule>
  </conditionalFormatting>
  <conditionalFormatting sqref="M43:M53">
    <cfRule type="cellIs" dxfId="1851" priority="93" operator="equal">
      <formula>"Bonus"</formula>
    </cfRule>
    <cfRule type="cellIs" dxfId="1850" priority="94" operator="equal">
      <formula>"Non"</formula>
    </cfRule>
    <cfRule type="cellIs" dxfId="1849" priority="95" operator="equal">
      <formula>"Oui"</formula>
    </cfRule>
  </conditionalFormatting>
  <conditionalFormatting sqref="M59:M69">
    <cfRule type="cellIs" dxfId="1848" priority="87" operator="equal">
      <formula>"En cours"</formula>
    </cfRule>
    <cfRule type="cellIs" dxfId="1847" priority="88" operator="equal">
      <formula>"En attente"</formula>
    </cfRule>
    <cfRule type="cellIs" dxfId="1846" priority="89" operator="equal">
      <formula>"Non"</formula>
    </cfRule>
    <cfRule type="cellIs" dxfId="1845" priority="90" operator="equal">
      <formula>"Oui"</formula>
    </cfRule>
  </conditionalFormatting>
  <conditionalFormatting sqref="R20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0:L20 Q20">
    <cfRule type="cellIs" dxfId="1844" priority="81" operator="equal">
      <formula>$H$4</formula>
    </cfRule>
    <cfRule type="cellIs" dxfId="1843" priority="82" operator="equal">
      <formula>$H$3</formula>
    </cfRule>
    <cfRule type="cellIs" dxfId="1842" priority="83" operator="equal">
      <formula>$H$2</formula>
    </cfRule>
    <cfRule type="cellIs" dxfId="1841" priority="84" operator="equal">
      <formula>$H$1</formula>
    </cfRule>
    <cfRule type="cellIs" dxfId="1840" priority="85" operator="equal">
      <formula>$H$5</formula>
    </cfRule>
  </conditionalFormatting>
  <conditionalFormatting sqref="P20">
    <cfRule type="cellIs" dxfId="1839" priority="76" operator="equal">
      <formula>$H$4</formula>
    </cfRule>
    <cfRule type="cellIs" dxfId="1838" priority="77" operator="equal">
      <formula>$H$3</formula>
    </cfRule>
    <cfRule type="cellIs" dxfId="1837" priority="78" operator="equal">
      <formula>$H$2</formula>
    </cfRule>
    <cfRule type="cellIs" dxfId="1836" priority="79" operator="equal">
      <formula>$H$1</formula>
    </cfRule>
    <cfRule type="cellIs" dxfId="1835" priority="80" operator="equal">
      <formula>$H$5</formula>
    </cfRule>
  </conditionalFormatting>
  <conditionalFormatting sqref="O20">
    <cfRule type="cellIs" dxfId="1834" priority="71" operator="equal">
      <formula>$H$4</formula>
    </cfRule>
    <cfRule type="cellIs" dxfId="1833" priority="72" operator="equal">
      <formula>$H$3</formula>
    </cfRule>
    <cfRule type="cellIs" dxfId="1832" priority="73" operator="equal">
      <formula>$H$2</formula>
    </cfRule>
    <cfRule type="cellIs" dxfId="1831" priority="74" operator="equal">
      <formula>$H$1</formula>
    </cfRule>
    <cfRule type="cellIs" dxfId="1830" priority="75" operator="equal">
      <formula>$H$5</formula>
    </cfRule>
  </conditionalFormatting>
  <conditionalFormatting sqref="N20">
    <cfRule type="cellIs" dxfId="1829" priority="66" operator="equal">
      <formula>$H$4</formula>
    </cfRule>
    <cfRule type="cellIs" dxfId="1828" priority="67" operator="equal">
      <formula>$H$3</formula>
    </cfRule>
    <cfRule type="cellIs" dxfId="1827" priority="68" operator="equal">
      <formula>$H$2</formula>
    </cfRule>
    <cfRule type="cellIs" dxfId="1826" priority="69" operator="equal">
      <formula>$H$1</formula>
    </cfRule>
    <cfRule type="cellIs" dxfId="1825" priority="70" operator="equal">
      <formula>$H$5</formula>
    </cfRule>
  </conditionalFormatting>
  <conditionalFormatting sqref="M20">
    <cfRule type="cellIs" dxfId="1824" priority="61" operator="equal">
      <formula>$H$4</formula>
    </cfRule>
    <cfRule type="cellIs" dxfId="1823" priority="62" operator="equal">
      <formula>$H$3</formula>
    </cfRule>
    <cfRule type="cellIs" dxfId="1822" priority="63" operator="equal">
      <formula>$H$2</formula>
    </cfRule>
    <cfRule type="cellIs" dxfId="1821" priority="64" operator="equal">
      <formula>$H$1</formula>
    </cfRule>
    <cfRule type="cellIs" dxfId="1820" priority="65" operator="equal">
      <formula>$H$5</formula>
    </cfRule>
  </conditionalFormatting>
  <conditionalFormatting sqref="D37:L37 Q37">
    <cfRule type="cellIs" dxfId="1819" priority="56" operator="equal">
      <formula>$H$4</formula>
    </cfRule>
    <cfRule type="cellIs" dxfId="1818" priority="57" operator="equal">
      <formula>$H$3</formula>
    </cfRule>
    <cfRule type="cellIs" dxfId="1817" priority="58" operator="equal">
      <formula>$H$2</formula>
    </cfRule>
    <cfRule type="cellIs" dxfId="1816" priority="59" operator="equal">
      <formula>$H$1</formula>
    </cfRule>
    <cfRule type="cellIs" dxfId="1815" priority="60" operator="equal">
      <formula>$H$5</formula>
    </cfRule>
  </conditionalFormatting>
  <conditionalFormatting sqref="P37">
    <cfRule type="cellIs" dxfId="1814" priority="51" operator="equal">
      <formula>$H$4</formula>
    </cfRule>
    <cfRule type="cellIs" dxfId="1813" priority="52" operator="equal">
      <formula>$H$3</formula>
    </cfRule>
    <cfRule type="cellIs" dxfId="1812" priority="53" operator="equal">
      <formula>$H$2</formula>
    </cfRule>
    <cfRule type="cellIs" dxfId="1811" priority="54" operator="equal">
      <formula>$H$1</formula>
    </cfRule>
    <cfRule type="cellIs" dxfId="1810" priority="55" operator="equal">
      <formula>$H$5</formula>
    </cfRule>
  </conditionalFormatting>
  <conditionalFormatting sqref="O37">
    <cfRule type="cellIs" dxfId="1809" priority="46" operator="equal">
      <formula>$H$4</formula>
    </cfRule>
    <cfRule type="cellIs" dxfId="1808" priority="47" operator="equal">
      <formula>$H$3</formula>
    </cfRule>
    <cfRule type="cellIs" dxfId="1807" priority="48" operator="equal">
      <formula>$H$2</formula>
    </cfRule>
    <cfRule type="cellIs" dxfId="1806" priority="49" operator="equal">
      <formula>$H$1</formula>
    </cfRule>
    <cfRule type="cellIs" dxfId="1805" priority="50" operator="equal">
      <formula>$H$5</formula>
    </cfRule>
  </conditionalFormatting>
  <conditionalFormatting sqref="N37">
    <cfRule type="cellIs" dxfId="1804" priority="41" operator="equal">
      <formula>$H$4</formula>
    </cfRule>
    <cfRule type="cellIs" dxfId="1803" priority="42" operator="equal">
      <formula>$H$3</formula>
    </cfRule>
    <cfRule type="cellIs" dxfId="1802" priority="43" operator="equal">
      <formula>$H$2</formula>
    </cfRule>
    <cfRule type="cellIs" dxfId="1801" priority="44" operator="equal">
      <formula>$H$1</formula>
    </cfRule>
    <cfRule type="cellIs" dxfId="1800" priority="45" operator="equal">
      <formula>$H$5</formula>
    </cfRule>
  </conditionalFormatting>
  <conditionalFormatting sqref="M37">
    <cfRule type="cellIs" dxfId="1799" priority="36" operator="equal">
      <formula>$H$4</formula>
    </cfRule>
    <cfRule type="cellIs" dxfId="1798" priority="37" operator="equal">
      <formula>$H$3</formula>
    </cfRule>
    <cfRule type="cellIs" dxfId="1797" priority="38" operator="equal">
      <formula>$H$2</formula>
    </cfRule>
    <cfRule type="cellIs" dxfId="1796" priority="39" operator="equal">
      <formula>$H$1</formula>
    </cfRule>
    <cfRule type="cellIs" dxfId="1795" priority="40" operator="equal">
      <formula>$H$5</formula>
    </cfRule>
  </conditionalFormatting>
  <conditionalFormatting sqref="D54:L54 Q54">
    <cfRule type="cellIs" dxfId="1794" priority="33" operator="equal">
      <formula>"Bonus"</formula>
    </cfRule>
    <cfRule type="cellIs" dxfId="1793" priority="34" operator="equal">
      <formula>"Non"</formula>
    </cfRule>
    <cfRule type="cellIs" dxfId="1792" priority="35" operator="equal">
      <formula>"Oui"</formula>
    </cfRule>
  </conditionalFormatting>
  <conditionalFormatting sqref="P54">
    <cfRule type="cellIs" dxfId="1791" priority="30" operator="equal">
      <formula>"Bonus"</formula>
    </cfRule>
    <cfRule type="cellIs" dxfId="1790" priority="31" operator="equal">
      <formula>"Non"</formula>
    </cfRule>
    <cfRule type="cellIs" dxfId="1789" priority="32" operator="equal">
      <formula>"Oui"</formula>
    </cfRule>
  </conditionalFormatting>
  <conditionalFormatting sqref="O54">
    <cfRule type="cellIs" dxfId="1788" priority="27" operator="equal">
      <formula>"Bonus"</formula>
    </cfRule>
    <cfRule type="cellIs" dxfId="1787" priority="28" operator="equal">
      <formula>"Non"</formula>
    </cfRule>
    <cfRule type="cellIs" dxfId="1786" priority="29" operator="equal">
      <formula>"Oui"</formula>
    </cfRule>
  </conditionalFormatting>
  <conditionalFormatting sqref="N54">
    <cfRule type="cellIs" dxfId="1785" priority="24" operator="equal">
      <formula>"Bonus"</formula>
    </cfRule>
    <cfRule type="cellIs" dxfId="1784" priority="25" operator="equal">
      <formula>"Non"</formula>
    </cfRule>
    <cfRule type="cellIs" dxfId="1783" priority="26" operator="equal">
      <formula>"Oui"</formula>
    </cfRule>
  </conditionalFormatting>
  <conditionalFormatting sqref="M54">
    <cfRule type="cellIs" dxfId="1782" priority="21" operator="equal">
      <formula>"Bonus"</formula>
    </cfRule>
    <cfRule type="cellIs" dxfId="1781" priority="22" operator="equal">
      <formula>"Non"</formula>
    </cfRule>
    <cfRule type="cellIs" dxfId="1780" priority="23" operator="equal">
      <formula>"Oui"</formula>
    </cfRule>
  </conditionalFormatting>
  <conditionalFormatting sqref="D70:L70 Q70">
    <cfRule type="cellIs" dxfId="1779" priority="17" operator="equal">
      <formula>"En cours"</formula>
    </cfRule>
    <cfRule type="cellIs" dxfId="1778" priority="18" operator="equal">
      <formula>"En attente"</formula>
    </cfRule>
    <cfRule type="cellIs" dxfId="1777" priority="19" operator="equal">
      <formula>"Non"</formula>
    </cfRule>
    <cfRule type="cellIs" dxfId="1776" priority="20" operator="equal">
      <formula>"Oui"</formula>
    </cfRule>
  </conditionalFormatting>
  <conditionalFormatting sqref="P70">
    <cfRule type="cellIs" dxfId="1775" priority="13" operator="equal">
      <formula>"En cours"</formula>
    </cfRule>
    <cfRule type="cellIs" dxfId="1774" priority="14" operator="equal">
      <formula>"En attente"</formula>
    </cfRule>
    <cfRule type="cellIs" dxfId="1773" priority="15" operator="equal">
      <formula>"Non"</formula>
    </cfRule>
    <cfRule type="cellIs" dxfId="1772" priority="16" operator="equal">
      <formula>"Oui"</formula>
    </cfRule>
  </conditionalFormatting>
  <conditionalFormatting sqref="O70">
    <cfRule type="cellIs" dxfId="1771" priority="9" operator="equal">
      <formula>"En cours"</formula>
    </cfRule>
    <cfRule type="cellIs" dxfId="1770" priority="10" operator="equal">
      <formula>"En attente"</formula>
    </cfRule>
    <cfRule type="cellIs" dxfId="1769" priority="11" operator="equal">
      <formula>"Non"</formula>
    </cfRule>
    <cfRule type="cellIs" dxfId="1768" priority="12" operator="equal">
      <formula>"Oui"</formula>
    </cfRule>
  </conditionalFormatting>
  <conditionalFormatting sqref="N70">
    <cfRule type="cellIs" dxfId="1767" priority="5" operator="equal">
      <formula>"En cours"</formula>
    </cfRule>
    <cfRule type="cellIs" dxfId="1766" priority="6" operator="equal">
      <formula>"En attente"</formula>
    </cfRule>
    <cfRule type="cellIs" dxfId="1765" priority="7" operator="equal">
      <formula>"Non"</formula>
    </cfRule>
    <cfRule type="cellIs" dxfId="1764" priority="8" operator="equal">
      <formula>"Oui"</formula>
    </cfRule>
  </conditionalFormatting>
  <conditionalFormatting sqref="M70">
    <cfRule type="cellIs" dxfId="1763" priority="1" operator="equal">
      <formula>"En cours"</formula>
    </cfRule>
    <cfRule type="cellIs" dxfId="1762" priority="2" operator="equal">
      <formula>"En attente"</formula>
    </cfRule>
    <cfRule type="cellIs" dxfId="1761" priority="3" operator="equal">
      <formula>"Non"</formula>
    </cfRule>
    <cfRule type="cellIs" dxfId="1760" priority="4" operator="equal">
      <formula>"Oui"</formula>
    </cfRule>
  </conditionalFormatting>
  <dataValidations count="3">
    <dataValidation type="list" allowBlank="1" showInputMessage="1" showErrorMessage="1" sqref="D43:Q54">
      <formula1>"Oui,Bonus,Non"</formula1>
    </dataValidation>
    <dataValidation type="list" allowBlank="1" showInputMessage="1" showErrorMessage="1" sqref="D9:Q20 D26:Q37">
      <formula1>$H$1:$H$6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80"/>
  <sheetViews>
    <sheetView zoomScaleNormal="100" workbookViewId="0">
      <selection activeCell="A10" sqref="A10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2" width="14" customWidth="1"/>
    <col min="13" max="16" width="14.85546875" style="30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2.25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3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9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>
        <v>1</v>
      </c>
      <c r="E20" s="1">
        <v>4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27">
        <f t="shared" si="0"/>
        <v>5</v>
      </c>
    </row>
    <row r="21" spans="1:18" ht="15.75" hidden="1" outlineLevel="1" x14ac:dyDescent="0.25">
      <c r="A21" s="187" t="s">
        <v>31</v>
      </c>
      <c r="B21" s="188"/>
      <c r="C21" s="189"/>
      <c r="D21" s="22">
        <f t="shared" ref="D21:Q21" si="1">IF(AND(SUM(D9:D20)=0,COUNT(D9:D20)=0),"",SUM(D9:D20))</f>
        <v>22</v>
      </c>
      <c r="E21" s="22">
        <f t="shared" si="1"/>
        <v>35</v>
      </c>
      <c r="F21" s="22">
        <f t="shared" si="1"/>
        <v>3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2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12</v>
      </c>
      <c r="H22" s="25">
        <f t="shared" si="2"/>
        <v>12</v>
      </c>
      <c r="I22" s="25">
        <f t="shared" si="2"/>
        <v>12</v>
      </c>
      <c r="J22" s="25">
        <f t="shared" si="2"/>
        <v>12</v>
      </c>
      <c r="K22" s="25">
        <f t="shared" si="2"/>
        <v>12</v>
      </c>
      <c r="L22" s="25">
        <f t="shared" si="2"/>
        <v>12</v>
      </c>
      <c r="M22" s="25">
        <f t="shared" si="2"/>
        <v>12</v>
      </c>
      <c r="N22" s="25">
        <f t="shared" si="2"/>
        <v>12</v>
      </c>
      <c r="O22" s="25">
        <f t="shared" si="2"/>
        <v>12</v>
      </c>
      <c r="P22" s="25">
        <f t="shared" si="2"/>
        <v>12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2.25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>
        <v>4</v>
      </c>
      <c r="N27" s="1">
        <v>4</v>
      </c>
      <c r="O27" s="1">
        <v>4</v>
      </c>
      <c r="P27" s="1">
        <v>4</v>
      </c>
      <c r="Q27" s="1">
        <v>4</v>
      </c>
      <c r="R27" s="28">
        <f t="shared" ref="R27:R37" si="3">IF(AND(SUM(D27:Q27)=0,COUNT(D27:Q27)=0),"",SUM(D27:Q27))</f>
        <v>22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>
        <v>1</v>
      </c>
      <c r="E37" s="1">
        <v>0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8">
        <f t="shared" si="3"/>
        <v>1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12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>
        <f t="shared" si="4"/>
        <v>4</v>
      </c>
      <c r="N38" s="22">
        <f t="shared" si="4"/>
        <v>4</v>
      </c>
      <c r="O38" s="22">
        <f t="shared" si="4"/>
        <v>4</v>
      </c>
      <c r="P38" s="22">
        <f t="shared" si="4"/>
        <v>4</v>
      </c>
      <c r="Q38" s="22">
        <f t="shared" si="4"/>
        <v>4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12</v>
      </c>
      <c r="E39" s="4">
        <f t="shared" ref="E39:Q39" si="5">IF(AND(SUM(E26:E37)=0,COUNT(E26:E37)=0),"",COUNTIF(E26:E37,"0")+COUNTIF(E26:E37,"1"))</f>
        <v>6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>
        <f t="shared" si="5"/>
        <v>0</v>
      </c>
      <c r="N39" s="4">
        <f t="shared" si="5"/>
        <v>0</v>
      </c>
      <c r="O39" s="4">
        <f t="shared" si="5"/>
        <v>0</v>
      </c>
      <c r="P39" s="4">
        <f t="shared" si="5"/>
        <v>0</v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 t="s">
        <v>43</v>
      </c>
      <c r="E54" s="1" t="s">
        <v>43</v>
      </c>
      <c r="F54" s="1" t="s">
        <v>43</v>
      </c>
      <c r="G54" s="1" t="s">
        <v>43</v>
      </c>
      <c r="H54" s="1" t="s">
        <v>43</v>
      </c>
      <c r="I54" s="1" t="s">
        <v>43</v>
      </c>
      <c r="J54" s="1" t="s">
        <v>43</v>
      </c>
      <c r="K54" s="1" t="s">
        <v>43</v>
      </c>
      <c r="L54" s="1" t="s">
        <v>43</v>
      </c>
      <c r="M54" s="1" t="s">
        <v>43</v>
      </c>
      <c r="N54" s="1" t="s">
        <v>43</v>
      </c>
      <c r="O54" s="1" t="s">
        <v>43</v>
      </c>
      <c r="P54" s="1" t="s">
        <v>43</v>
      </c>
      <c r="Q54" s="1" t="s">
        <v>43</v>
      </c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 t="s">
        <v>43</v>
      </c>
      <c r="E70" s="1" t="s">
        <v>43</v>
      </c>
      <c r="F70" s="1" t="s">
        <v>43</v>
      </c>
      <c r="G70" s="1" t="s">
        <v>43</v>
      </c>
      <c r="H70" s="1" t="s">
        <v>43</v>
      </c>
      <c r="I70" s="1" t="s">
        <v>43</v>
      </c>
      <c r="J70" s="1" t="s">
        <v>43</v>
      </c>
      <c r="K70" s="1" t="s">
        <v>43</v>
      </c>
      <c r="L70" s="1" t="s">
        <v>43</v>
      </c>
      <c r="M70" s="1" t="s">
        <v>43</v>
      </c>
      <c r="N70" s="1" t="s">
        <v>43</v>
      </c>
      <c r="O70" s="1" t="s">
        <v>43</v>
      </c>
      <c r="P70" s="1" t="s">
        <v>43</v>
      </c>
      <c r="Q70" s="1" t="s">
        <v>43</v>
      </c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  <row r="80" spans="1:18" x14ac:dyDescent="0.25">
      <c r="C80" s="41"/>
    </row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D9:L19 Q9:Q19">
    <cfRule type="cellIs" dxfId="1759" priority="221" operator="equal">
      <formula>$H$4</formula>
    </cfRule>
    <cfRule type="cellIs" dxfId="1758" priority="222" operator="equal">
      <formula>$H$3</formula>
    </cfRule>
    <cfRule type="cellIs" dxfId="1757" priority="223" operator="equal">
      <formula>$H$2</formula>
    </cfRule>
    <cfRule type="cellIs" dxfId="1756" priority="224" operator="equal">
      <formula>$H$1</formula>
    </cfRule>
    <cfRule type="cellIs" dxfId="1755" priority="225" operator="equal">
      <formula>$H$5</formula>
    </cfRule>
  </conditionalFormatting>
  <conditionalFormatting sqref="D21:Q21">
    <cfRule type="colorScale" priority="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6:L36 Q26:Q36">
    <cfRule type="cellIs" dxfId="1754" priority="215" operator="equal">
      <formula>$H$4</formula>
    </cfRule>
    <cfRule type="cellIs" dxfId="1753" priority="216" operator="equal">
      <formula>$H$3</formula>
    </cfRule>
    <cfRule type="cellIs" dxfId="1752" priority="217" operator="equal">
      <formula>$H$2</formula>
    </cfRule>
    <cfRule type="cellIs" dxfId="1751" priority="218" operator="equal">
      <formula>$H$1</formula>
    </cfRule>
    <cfRule type="cellIs" dxfId="1750" priority="219" operator="equal">
      <formula>$H$5</formula>
    </cfRule>
  </conditionalFormatting>
  <conditionalFormatting sqref="D38:Q38">
    <cfRule type="colorScale" priority="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1749" priority="210" operator="lessThanOrEqual">
      <formula>$B$22</formula>
    </cfRule>
    <cfRule type="cellIs" dxfId="1748" priority="213" operator="greaterThanOrEqual">
      <formula>$B$22</formula>
    </cfRule>
  </conditionalFormatting>
  <conditionalFormatting sqref="D39:Q39">
    <cfRule type="cellIs" dxfId="1747" priority="211" operator="lessThanOrEqual">
      <formula>$B$39</formula>
    </cfRule>
    <cfRule type="cellIs" dxfId="1746" priority="212" operator="greaterThanOrEqual">
      <formula>$B$39</formula>
    </cfRule>
  </conditionalFormatting>
  <conditionalFormatting sqref="D55:Q55">
    <cfRule type="cellIs" dxfId="1745" priority="208" operator="lessThanOrEqual">
      <formula>$B$55</formula>
    </cfRule>
    <cfRule type="cellIs" dxfId="1744" priority="209" operator="greaterThanOrEqual">
      <formula>$B$55</formula>
    </cfRule>
  </conditionalFormatting>
  <conditionalFormatting sqref="D43:L53 Q43:Q53">
    <cfRule type="cellIs" dxfId="1743" priority="205" operator="equal">
      <formula>"Bonus"</formula>
    </cfRule>
    <cfRule type="cellIs" dxfId="1742" priority="206" operator="equal">
      <formula>"Non"</formula>
    </cfRule>
    <cfRule type="cellIs" dxfId="1741" priority="207" operator="equal">
      <formula>"Oui"</formula>
    </cfRule>
  </conditionalFormatting>
  <conditionalFormatting sqref="H5">
    <cfRule type="iconSet" priority="20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0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0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71:Q71">
    <cfRule type="cellIs" dxfId="1740" priority="200" operator="lessThanOrEqual">
      <formula>$B$55</formula>
    </cfRule>
    <cfRule type="cellIs" dxfId="1739" priority="201" operator="greaterThanOrEqual">
      <formula>$B$55</formula>
    </cfRule>
  </conditionalFormatting>
  <conditionalFormatting sqref="D59:L69 Q59:Q69">
    <cfRule type="cellIs" dxfId="1738" priority="196" operator="equal">
      <formula>"En cours"</formula>
    </cfRule>
    <cfRule type="cellIs" dxfId="1737" priority="197" operator="equal">
      <formula>"En attente"</formula>
    </cfRule>
    <cfRule type="cellIs" dxfId="1736" priority="198" operator="equal">
      <formula>"Non"</formula>
    </cfRule>
    <cfRule type="cellIs" dxfId="1735" priority="199" operator="equal">
      <formula>"Oui"</formula>
    </cfRule>
  </conditionalFormatting>
  <conditionalFormatting sqref="P9:P19">
    <cfRule type="cellIs" dxfId="1734" priority="191" operator="equal">
      <formula>$H$4</formula>
    </cfRule>
    <cfRule type="cellIs" dxfId="1733" priority="192" operator="equal">
      <formula>$H$3</formula>
    </cfRule>
    <cfRule type="cellIs" dxfId="1732" priority="193" operator="equal">
      <formula>$H$2</formula>
    </cfRule>
    <cfRule type="cellIs" dxfId="1731" priority="194" operator="equal">
      <formula>$H$1</formula>
    </cfRule>
    <cfRule type="cellIs" dxfId="1730" priority="195" operator="equal">
      <formula>$H$5</formula>
    </cfRule>
  </conditionalFormatting>
  <conditionalFormatting sqref="P26:P36">
    <cfRule type="cellIs" dxfId="1729" priority="185" operator="equal">
      <formula>$H$4</formula>
    </cfRule>
    <cfRule type="cellIs" dxfId="1728" priority="186" operator="equal">
      <formula>$H$3</formula>
    </cfRule>
    <cfRule type="cellIs" dxfId="1727" priority="187" operator="equal">
      <formula>$H$2</formula>
    </cfRule>
    <cfRule type="cellIs" dxfId="1726" priority="188" operator="equal">
      <formula>$H$1</formula>
    </cfRule>
    <cfRule type="cellIs" dxfId="1725" priority="189" operator="equal">
      <formula>$H$5</formula>
    </cfRule>
  </conditionalFormatting>
  <conditionalFormatting sqref="P43:P53">
    <cfRule type="cellIs" dxfId="1724" priority="175" operator="equal">
      <formula>"Bonus"</formula>
    </cfRule>
    <cfRule type="cellIs" dxfId="1723" priority="176" operator="equal">
      <formula>"Non"</formula>
    </cfRule>
    <cfRule type="cellIs" dxfId="1722" priority="177" operator="equal">
      <formula>"Oui"</formula>
    </cfRule>
  </conditionalFormatting>
  <conditionalFormatting sqref="P59:P69">
    <cfRule type="cellIs" dxfId="1721" priority="169" operator="equal">
      <formula>"En cours"</formula>
    </cfRule>
    <cfRule type="cellIs" dxfId="1720" priority="170" operator="equal">
      <formula>"En attente"</formula>
    </cfRule>
    <cfRule type="cellIs" dxfId="1719" priority="171" operator="equal">
      <formula>"Non"</formula>
    </cfRule>
    <cfRule type="cellIs" dxfId="1718" priority="172" operator="equal">
      <formula>"Oui"</formula>
    </cfRule>
  </conditionalFormatting>
  <conditionalFormatting sqref="O9:O19">
    <cfRule type="cellIs" dxfId="1717" priority="164" operator="equal">
      <formula>$H$4</formula>
    </cfRule>
    <cfRule type="cellIs" dxfId="1716" priority="165" operator="equal">
      <formula>$H$3</formula>
    </cfRule>
    <cfRule type="cellIs" dxfId="1715" priority="166" operator="equal">
      <formula>$H$2</formula>
    </cfRule>
    <cfRule type="cellIs" dxfId="1714" priority="167" operator="equal">
      <formula>$H$1</formula>
    </cfRule>
    <cfRule type="cellIs" dxfId="1713" priority="168" operator="equal">
      <formula>$H$5</formula>
    </cfRule>
  </conditionalFormatting>
  <conditionalFormatting sqref="O26:O36">
    <cfRule type="cellIs" dxfId="1712" priority="158" operator="equal">
      <formula>$H$4</formula>
    </cfRule>
    <cfRule type="cellIs" dxfId="1711" priority="159" operator="equal">
      <formula>$H$3</formula>
    </cfRule>
    <cfRule type="cellIs" dxfId="1710" priority="160" operator="equal">
      <formula>$H$2</formula>
    </cfRule>
    <cfRule type="cellIs" dxfId="1709" priority="161" operator="equal">
      <formula>$H$1</formula>
    </cfRule>
    <cfRule type="cellIs" dxfId="1708" priority="162" operator="equal">
      <formula>$H$5</formula>
    </cfRule>
  </conditionalFormatting>
  <conditionalFormatting sqref="O43:O53">
    <cfRule type="cellIs" dxfId="1707" priority="148" operator="equal">
      <formula>"Bonus"</formula>
    </cfRule>
    <cfRule type="cellIs" dxfId="1706" priority="149" operator="equal">
      <formula>"Non"</formula>
    </cfRule>
    <cfRule type="cellIs" dxfId="1705" priority="150" operator="equal">
      <formula>"Oui"</formula>
    </cfRule>
  </conditionalFormatting>
  <conditionalFormatting sqref="O59:O69">
    <cfRule type="cellIs" dxfId="1704" priority="142" operator="equal">
      <formula>"En cours"</formula>
    </cfRule>
    <cfRule type="cellIs" dxfId="1703" priority="143" operator="equal">
      <formula>"En attente"</formula>
    </cfRule>
    <cfRule type="cellIs" dxfId="1702" priority="144" operator="equal">
      <formula>"Non"</formula>
    </cfRule>
    <cfRule type="cellIs" dxfId="1701" priority="145" operator="equal">
      <formula>"Oui"</formula>
    </cfRule>
  </conditionalFormatting>
  <conditionalFormatting sqref="N9:N19">
    <cfRule type="cellIs" dxfId="1700" priority="137" operator="equal">
      <formula>$H$4</formula>
    </cfRule>
    <cfRule type="cellIs" dxfId="1699" priority="138" operator="equal">
      <formula>$H$3</formula>
    </cfRule>
    <cfRule type="cellIs" dxfId="1698" priority="139" operator="equal">
      <formula>$H$2</formula>
    </cfRule>
    <cfRule type="cellIs" dxfId="1697" priority="140" operator="equal">
      <formula>$H$1</formula>
    </cfRule>
    <cfRule type="cellIs" dxfId="1696" priority="141" operator="equal">
      <formula>$H$5</formula>
    </cfRule>
  </conditionalFormatting>
  <conditionalFormatting sqref="N26:N36">
    <cfRule type="cellIs" dxfId="1695" priority="131" operator="equal">
      <formula>$H$4</formula>
    </cfRule>
    <cfRule type="cellIs" dxfId="1694" priority="132" operator="equal">
      <formula>$H$3</formula>
    </cfRule>
    <cfRule type="cellIs" dxfId="1693" priority="133" operator="equal">
      <formula>$H$2</formula>
    </cfRule>
    <cfRule type="cellIs" dxfId="1692" priority="134" operator="equal">
      <formula>$H$1</formula>
    </cfRule>
    <cfRule type="cellIs" dxfId="1691" priority="135" operator="equal">
      <formula>$H$5</formula>
    </cfRule>
  </conditionalFormatting>
  <conditionalFormatting sqref="N43:N53">
    <cfRule type="cellIs" dxfId="1690" priority="121" operator="equal">
      <formula>"Bonus"</formula>
    </cfRule>
    <cfRule type="cellIs" dxfId="1689" priority="122" operator="equal">
      <formula>"Non"</formula>
    </cfRule>
    <cfRule type="cellIs" dxfId="1688" priority="123" operator="equal">
      <formula>"Oui"</formula>
    </cfRule>
  </conditionalFormatting>
  <conditionalFormatting sqref="N59:N69">
    <cfRule type="cellIs" dxfId="1687" priority="115" operator="equal">
      <formula>"En cours"</formula>
    </cfRule>
    <cfRule type="cellIs" dxfId="1686" priority="116" operator="equal">
      <formula>"En attente"</formula>
    </cfRule>
    <cfRule type="cellIs" dxfId="1685" priority="117" operator="equal">
      <formula>"Non"</formula>
    </cfRule>
    <cfRule type="cellIs" dxfId="1684" priority="118" operator="equal">
      <formula>"Oui"</formula>
    </cfRule>
  </conditionalFormatting>
  <conditionalFormatting sqref="M9:M19">
    <cfRule type="cellIs" dxfId="1683" priority="110" operator="equal">
      <formula>$H$4</formula>
    </cfRule>
    <cfRule type="cellIs" dxfId="1682" priority="111" operator="equal">
      <formula>$H$3</formula>
    </cfRule>
    <cfRule type="cellIs" dxfId="1681" priority="112" operator="equal">
      <formula>$H$2</formula>
    </cfRule>
    <cfRule type="cellIs" dxfId="1680" priority="113" operator="equal">
      <formula>$H$1</formula>
    </cfRule>
    <cfRule type="cellIs" dxfId="1679" priority="114" operator="equal">
      <formula>$H$5</formula>
    </cfRule>
  </conditionalFormatting>
  <conditionalFormatting sqref="M26:M36">
    <cfRule type="cellIs" dxfId="1678" priority="104" operator="equal">
      <formula>$H$4</formula>
    </cfRule>
    <cfRule type="cellIs" dxfId="1677" priority="105" operator="equal">
      <formula>$H$3</formula>
    </cfRule>
    <cfRule type="cellIs" dxfId="1676" priority="106" operator="equal">
      <formula>$H$2</formula>
    </cfRule>
    <cfRule type="cellIs" dxfId="1675" priority="107" operator="equal">
      <formula>$H$1</formula>
    </cfRule>
    <cfRule type="cellIs" dxfId="1674" priority="108" operator="equal">
      <formula>$H$5</formula>
    </cfRule>
  </conditionalFormatting>
  <conditionalFormatting sqref="M43:M53">
    <cfRule type="cellIs" dxfId="1673" priority="94" operator="equal">
      <formula>"Bonus"</formula>
    </cfRule>
    <cfRule type="cellIs" dxfId="1672" priority="95" operator="equal">
      <formula>"Non"</formula>
    </cfRule>
    <cfRule type="cellIs" dxfId="1671" priority="96" operator="equal">
      <formula>"Oui"</formula>
    </cfRule>
  </conditionalFormatting>
  <conditionalFormatting sqref="M59:M69">
    <cfRule type="cellIs" dxfId="1670" priority="88" operator="equal">
      <formula>"En cours"</formula>
    </cfRule>
    <cfRule type="cellIs" dxfId="1669" priority="89" operator="equal">
      <formula>"En attente"</formula>
    </cfRule>
    <cfRule type="cellIs" dxfId="1668" priority="90" operator="equal">
      <formula>"Non"</formula>
    </cfRule>
    <cfRule type="cellIs" dxfId="1667" priority="91" operator="equal">
      <formula>"Oui"</formula>
    </cfRule>
  </conditionalFormatting>
  <conditionalFormatting sqref="D20:L20 Q20">
    <cfRule type="cellIs" dxfId="1666" priority="82" operator="equal">
      <formula>$H$4</formula>
    </cfRule>
    <cfRule type="cellIs" dxfId="1665" priority="83" operator="equal">
      <formula>$H$3</formula>
    </cfRule>
    <cfRule type="cellIs" dxfId="1664" priority="84" operator="equal">
      <formula>$H$2</formula>
    </cfRule>
    <cfRule type="cellIs" dxfId="1663" priority="85" operator="equal">
      <formula>$H$1</formula>
    </cfRule>
    <cfRule type="cellIs" dxfId="1662" priority="86" operator="equal">
      <formula>$H$5</formula>
    </cfRule>
  </conditionalFormatting>
  <conditionalFormatting sqref="P20">
    <cfRule type="cellIs" dxfId="1661" priority="77" operator="equal">
      <formula>$H$4</formula>
    </cfRule>
    <cfRule type="cellIs" dxfId="1660" priority="78" operator="equal">
      <formula>$H$3</formula>
    </cfRule>
    <cfRule type="cellIs" dxfId="1659" priority="79" operator="equal">
      <formula>$H$2</formula>
    </cfRule>
    <cfRule type="cellIs" dxfId="1658" priority="80" operator="equal">
      <formula>$H$1</formula>
    </cfRule>
    <cfRule type="cellIs" dxfId="1657" priority="81" operator="equal">
      <formula>$H$5</formula>
    </cfRule>
  </conditionalFormatting>
  <conditionalFormatting sqref="O20">
    <cfRule type="cellIs" dxfId="1656" priority="72" operator="equal">
      <formula>$H$4</formula>
    </cfRule>
    <cfRule type="cellIs" dxfId="1655" priority="73" operator="equal">
      <formula>$H$3</formula>
    </cfRule>
    <cfRule type="cellIs" dxfId="1654" priority="74" operator="equal">
      <formula>$H$2</formula>
    </cfRule>
    <cfRule type="cellIs" dxfId="1653" priority="75" operator="equal">
      <formula>$H$1</formula>
    </cfRule>
    <cfRule type="cellIs" dxfId="1652" priority="76" operator="equal">
      <formula>$H$5</formula>
    </cfRule>
  </conditionalFormatting>
  <conditionalFormatting sqref="N20">
    <cfRule type="cellIs" dxfId="1651" priority="67" operator="equal">
      <formula>$H$4</formula>
    </cfRule>
    <cfRule type="cellIs" dxfId="1650" priority="68" operator="equal">
      <formula>$H$3</formula>
    </cfRule>
    <cfRule type="cellIs" dxfId="1649" priority="69" operator="equal">
      <formula>$H$2</formula>
    </cfRule>
    <cfRule type="cellIs" dxfId="1648" priority="70" operator="equal">
      <formula>$H$1</formula>
    </cfRule>
    <cfRule type="cellIs" dxfId="1647" priority="71" operator="equal">
      <formula>$H$5</formula>
    </cfRule>
  </conditionalFormatting>
  <conditionalFormatting sqref="M20">
    <cfRule type="cellIs" dxfId="1646" priority="62" operator="equal">
      <formula>$H$4</formula>
    </cfRule>
    <cfRule type="cellIs" dxfId="1645" priority="63" operator="equal">
      <formula>$H$3</formula>
    </cfRule>
    <cfRule type="cellIs" dxfId="1644" priority="64" operator="equal">
      <formula>$H$2</formula>
    </cfRule>
    <cfRule type="cellIs" dxfId="1643" priority="65" operator="equal">
      <formula>$H$1</formula>
    </cfRule>
    <cfRule type="cellIs" dxfId="1642" priority="66" operator="equal">
      <formula>$H$5</formula>
    </cfRule>
  </conditionalFormatting>
  <conditionalFormatting sqref="D37:L37 Q37">
    <cfRule type="cellIs" dxfId="1641" priority="57" operator="equal">
      <formula>$H$4</formula>
    </cfRule>
    <cfRule type="cellIs" dxfId="1640" priority="58" operator="equal">
      <formula>$H$3</formula>
    </cfRule>
    <cfRule type="cellIs" dxfId="1639" priority="59" operator="equal">
      <formula>$H$2</formula>
    </cfRule>
    <cfRule type="cellIs" dxfId="1638" priority="60" operator="equal">
      <formula>$H$1</formula>
    </cfRule>
    <cfRule type="cellIs" dxfId="1637" priority="61" operator="equal">
      <formula>$H$5</formula>
    </cfRule>
  </conditionalFormatting>
  <conditionalFormatting sqref="P37">
    <cfRule type="cellIs" dxfId="1636" priority="52" operator="equal">
      <formula>$H$4</formula>
    </cfRule>
    <cfRule type="cellIs" dxfId="1635" priority="53" operator="equal">
      <formula>$H$3</formula>
    </cfRule>
    <cfRule type="cellIs" dxfId="1634" priority="54" operator="equal">
      <formula>$H$2</formula>
    </cfRule>
    <cfRule type="cellIs" dxfId="1633" priority="55" operator="equal">
      <formula>$H$1</formula>
    </cfRule>
    <cfRule type="cellIs" dxfId="1632" priority="56" operator="equal">
      <formula>$H$5</formula>
    </cfRule>
  </conditionalFormatting>
  <conditionalFormatting sqref="O37">
    <cfRule type="cellIs" dxfId="1631" priority="47" operator="equal">
      <formula>$H$4</formula>
    </cfRule>
    <cfRule type="cellIs" dxfId="1630" priority="48" operator="equal">
      <formula>$H$3</formula>
    </cfRule>
    <cfRule type="cellIs" dxfId="1629" priority="49" operator="equal">
      <formula>$H$2</formula>
    </cfRule>
    <cfRule type="cellIs" dxfId="1628" priority="50" operator="equal">
      <formula>$H$1</formula>
    </cfRule>
    <cfRule type="cellIs" dxfId="1627" priority="51" operator="equal">
      <formula>$H$5</formula>
    </cfRule>
  </conditionalFormatting>
  <conditionalFormatting sqref="N37">
    <cfRule type="cellIs" dxfId="1626" priority="42" operator="equal">
      <formula>$H$4</formula>
    </cfRule>
    <cfRule type="cellIs" dxfId="1625" priority="43" operator="equal">
      <formula>$H$3</formula>
    </cfRule>
    <cfRule type="cellIs" dxfId="1624" priority="44" operator="equal">
      <formula>$H$2</formula>
    </cfRule>
    <cfRule type="cellIs" dxfId="1623" priority="45" operator="equal">
      <formula>$H$1</formula>
    </cfRule>
    <cfRule type="cellIs" dxfId="1622" priority="46" operator="equal">
      <formula>$H$5</formula>
    </cfRule>
  </conditionalFormatting>
  <conditionalFormatting sqref="M37">
    <cfRule type="cellIs" dxfId="1621" priority="37" operator="equal">
      <formula>$H$4</formula>
    </cfRule>
    <cfRule type="cellIs" dxfId="1620" priority="38" operator="equal">
      <formula>$H$3</formula>
    </cfRule>
    <cfRule type="cellIs" dxfId="1619" priority="39" operator="equal">
      <formula>$H$2</formula>
    </cfRule>
    <cfRule type="cellIs" dxfId="1618" priority="40" operator="equal">
      <formula>$H$1</formula>
    </cfRule>
    <cfRule type="cellIs" dxfId="1617" priority="41" operator="equal">
      <formula>$H$5</formula>
    </cfRule>
  </conditionalFormatting>
  <conditionalFormatting sqref="D54:L54 Q54">
    <cfRule type="cellIs" dxfId="1616" priority="34" operator="equal">
      <formula>"Bonus"</formula>
    </cfRule>
    <cfRule type="cellIs" dxfId="1615" priority="35" operator="equal">
      <formula>"Non"</formula>
    </cfRule>
    <cfRule type="cellIs" dxfId="1614" priority="36" operator="equal">
      <formula>"Oui"</formula>
    </cfRule>
  </conditionalFormatting>
  <conditionalFormatting sqref="P54">
    <cfRule type="cellIs" dxfId="1613" priority="31" operator="equal">
      <formula>"Bonus"</formula>
    </cfRule>
    <cfRule type="cellIs" dxfId="1612" priority="32" operator="equal">
      <formula>"Non"</formula>
    </cfRule>
    <cfRule type="cellIs" dxfId="1611" priority="33" operator="equal">
      <formula>"Oui"</formula>
    </cfRule>
  </conditionalFormatting>
  <conditionalFormatting sqref="O54">
    <cfRule type="cellIs" dxfId="1610" priority="28" operator="equal">
      <formula>"Bonus"</formula>
    </cfRule>
    <cfRule type="cellIs" dxfId="1609" priority="29" operator="equal">
      <formula>"Non"</formula>
    </cfRule>
    <cfRule type="cellIs" dxfId="1608" priority="30" operator="equal">
      <formula>"Oui"</formula>
    </cfRule>
  </conditionalFormatting>
  <conditionalFormatting sqref="N54">
    <cfRule type="cellIs" dxfId="1607" priority="25" operator="equal">
      <formula>"Bonus"</formula>
    </cfRule>
    <cfRule type="cellIs" dxfId="1606" priority="26" operator="equal">
      <formula>"Non"</formula>
    </cfRule>
    <cfRule type="cellIs" dxfId="1605" priority="27" operator="equal">
      <formula>"Oui"</formula>
    </cfRule>
  </conditionalFormatting>
  <conditionalFormatting sqref="M54">
    <cfRule type="cellIs" dxfId="1604" priority="22" operator="equal">
      <formula>"Bonus"</formula>
    </cfRule>
    <cfRule type="cellIs" dxfId="1603" priority="23" operator="equal">
      <formula>"Non"</formula>
    </cfRule>
    <cfRule type="cellIs" dxfId="1602" priority="24" operator="equal">
      <formula>"Oui"</formula>
    </cfRule>
  </conditionalFormatting>
  <conditionalFormatting sqref="D70:L70 Q70">
    <cfRule type="cellIs" dxfId="1601" priority="18" operator="equal">
      <formula>"En cours"</formula>
    </cfRule>
    <cfRule type="cellIs" dxfId="1600" priority="19" operator="equal">
      <formula>"En attente"</formula>
    </cfRule>
    <cfRule type="cellIs" dxfId="1599" priority="20" operator="equal">
      <formula>"Non"</formula>
    </cfRule>
    <cfRule type="cellIs" dxfId="1598" priority="21" operator="equal">
      <formula>"Oui"</formula>
    </cfRule>
  </conditionalFormatting>
  <conditionalFormatting sqref="P70">
    <cfRule type="cellIs" dxfId="1597" priority="14" operator="equal">
      <formula>"En cours"</formula>
    </cfRule>
    <cfRule type="cellIs" dxfId="1596" priority="15" operator="equal">
      <formula>"En attente"</formula>
    </cfRule>
    <cfRule type="cellIs" dxfId="1595" priority="16" operator="equal">
      <formula>"Non"</formula>
    </cfRule>
    <cfRule type="cellIs" dxfId="1594" priority="17" operator="equal">
      <formula>"Oui"</formula>
    </cfRule>
  </conditionalFormatting>
  <conditionalFormatting sqref="O70">
    <cfRule type="cellIs" dxfId="1593" priority="10" operator="equal">
      <formula>"En cours"</formula>
    </cfRule>
    <cfRule type="cellIs" dxfId="1592" priority="11" operator="equal">
      <formula>"En attente"</formula>
    </cfRule>
    <cfRule type="cellIs" dxfId="1591" priority="12" operator="equal">
      <formula>"Non"</formula>
    </cfRule>
    <cfRule type="cellIs" dxfId="1590" priority="13" operator="equal">
      <formula>"Oui"</formula>
    </cfRule>
  </conditionalFormatting>
  <conditionalFormatting sqref="N70">
    <cfRule type="cellIs" dxfId="1589" priority="6" operator="equal">
      <formula>"En cours"</formula>
    </cfRule>
    <cfRule type="cellIs" dxfId="1588" priority="7" operator="equal">
      <formula>"En attente"</formula>
    </cfRule>
    <cfRule type="cellIs" dxfId="1587" priority="8" operator="equal">
      <formula>"Non"</formula>
    </cfRule>
    <cfRule type="cellIs" dxfId="1586" priority="9" operator="equal">
      <formula>"Oui"</formula>
    </cfRule>
  </conditionalFormatting>
  <conditionalFormatting sqref="M70">
    <cfRule type="cellIs" dxfId="1585" priority="2" operator="equal">
      <formula>"En cours"</formula>
    </cfRule>
    <cfRule type="cellIs" dxfId="1584" priority="3" operator="equal">
      <formula>"En attente"</formula>
    </cfRule>
    <cfRule type="cellIs" dxfId="1583" priority="4" operator="equal">
      <formula>"Non"</formula>
    </cfRule>
    <cfRule type="cellIs" dxfId="1582" priority="5" operator="equal">
      <formula>"Oui"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D9:Q20 D26:Q37">
      <formula1>$H$1:$H$6</formula1>
    </dataValidation>
    <dataValidation type="list" allowBlank="1" showInputMessage="1" showErrorMessage="1" sqref="D43:Q54">
      <formula1>"Oui,Bonus,Non"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72"/>
  <sheetViews>
    <sheetView zoomScaleNormal="100" workbookViewId="0">
      <selection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2" width="14" customWidth="1"/>
    <col min="13" max="16" width="14.85546875" style="30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1.5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>
        <v>1</v>
      </c>
      <c r="E20" s="1">
        <v>4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27">
        <f t="shared" si="0"/>
        <v>5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22</v>
      </c>
      <c r="E21" s="22">
        <f t="shared" ref="E21:Q21" si="1">IF(AND(SUM(E9:E20)=0,COUNT(E9:E20)=0),"",SUM(E9:E20))</f>
        <v>35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2</v>
      </c>
      <c r="E22" s="25">
        <f t="shared" ref="E22:Q22" si="2">IF(AND(SUM(E9:E20)=0,COUNT(E9:E20)=0),"",COUNTIF(E9:E20,"0")+COUNTIF(E9:E20,"1"))</f>
        <v>3</v>
      </c>
      <c r="F22" s="25">
        <f t="shared" si="2"/>
        <v>12</v>
      </c>
      <c r="G22" s="25">
        <f t="shared" si="2"/>
        <v>12</v>
      </c>
      <c r="H22" s="25">
        <f t="shared" si="2"/>
        <v>12</v>
      </c>
      <c r="I22" s="25">
        <f t="shared" si="2"/>
        <v>12</v>
      </c>
      <c r="J22" s="25">
        <f t="shared" si="2"/>
        <v>12</v>
      </c>
      <c r="K22" s="25">
        <f t="shared" si="2"/>
        <v>12</v>
      </c>
      <c r="L22" s="25">
        <f t="shared" si="2"/>
        <v>12</v>
      </c>
      <c r="M22" s="25">
        <f t="shared" si="2"/>
        <v>12</v>
      </c>
      <c r="N22" s="25">
        <f t="shared" si="2"/>
        <v>12</v>
      </c>
      <c r="O22" s="25">
        <f t="shared" si="2"/>
        <v>12</v>
      </c>
      <c r="P22" s="25">
        <f t="shared" si="2"/>
        <v>12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1.5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>
        <v>4</v>
      </c>
      <c r="N27" s="1">
        <v>4</v>
      </c>
      <c r="O27" s="1">
        <v>4</v>
      </c>
      <c r="P27" s="1">
        <v>4</v>
      </c>
      <c r="Q27" s="1">
        <v>4</v>
      </c>
      <c r="R27" s="28">
        <f t="shared" ref="R27:R37" si="3">IF(AND(SUM(D27:Q27)=0,COUNT(D27:Q27)=0),"",SUM(D27:Q27))</f>
        <v>22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>
        <v>1</v>
      </c>
      <c r="E37" s="1">
        <v>0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8">
        <f t="shared" si="3"/>
        <v>1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12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>
        <f t="shared" si="4"/>
        <v>4</v>
      </c>
      <c r="N38" s="22">
        <f t="shared" si="4"/>
        <v>4</v>
      </c>
      <c r="O38" s="22">
        <f t="shared" si="4"/>
        <v>4</v>
      </c>
      <c r="P38" s="22">
        <f t="shared" si="4"/>
        <v>4</v>
      </c>
      <c r="Q38" s="22">
        <f t="shared" si="4"/>
        <v>4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12</v>
      </c>
      <c r="E39" s="4">
        <f t="shared" ref="E39:Q39" si="5">IF(AND(SUM(E26:E37)=0,COUNT(E26:E37)=0),"",COUNTIF(E26:E37,"0")+COUNTIF(E26:E37,"1"))</f>
        <v>6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>
        <f t="shared" si="5"/>
        <v>0</v>
      </c>
      <c r="N39" s="4">
        <f t="shared" si="5"/>
        <v>0</v>
      </c>
      <c r="O39" s="4">
        <f t="shared" si="5"/>
        <v>0</v>
      </c>
      <c r="P39" s="4">
        <f t="shared" si="5"/>
        <v>0</v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 t="s">
        <v>43</v>
      </c>
      <c r="E54" s="1" t="s">
        <v>43</v>
      </c>
      <c r="F54" s="1" t="s">
        <v>43</v>
      </c>
      <c r="G54" s="1" t="s">
        <v>43</v>
      </c>
      <c r="H54" s="1" t="s">
        <v>43</v>
      </c>
      <c r="I54" s="1" t="s">
        <v>43</v>
      </c>
      <c r="J54" s="1" t="s">
        <v>43</v>
      </c>
      <c r="K54" s="1" t="s">
        <v>43</v>
      </c>
      <c r="L54" s="1" t="s">
        <v>43</v>
      </c>
      <c r="M54" s="1" t="s">
        <v>43</v>
      </c>
      <c r="N54" s="1" t="s">
        <v>43</v>
      </c>
      <c r="O54" s="1" t="s">
        <v>43</v>
      </c>
      <c r="P54" s="1" t="s">
        <v>43</v>
      </c>
      <c r="Q54" s="1" t="s">
        <v>43</v>
      </c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 t="s">
        <v>43</v>
      </c>
      <c r="E70" s="1" t="s">
        <v>43</v>
      </c>
      <c r="F70" s="1" t="s">
        <v>43</v>
      </c>
      <c r="G70" s="1" t="s">
        <v>43</v>
      </c>
      <c r="H70" s="1" t="s">
        <v>43</v>
      </c>
      <c r="I70" s="1" t="s">
        <v>43</v>
      </c>
      <c r="J70" s="1" t="s">
        <v>43</v>
      </c>
      <c r="K70" s="1" t="s">
        <v>43</v>
      </c>
      <c r="L70" s="1" t="s">
        <v>43</v>
      </c>
      <c r="M70" s="1" t="s">
        <v>43</v>
      </c>
      <c r="N70" s="1" t="s">
        <v>43</v>
      </c>
      <c r="O70" s="1" t="s">
        <v>43</v>
      </c>
      <c r="P70" s="1" t="s">
        <v>43</v>
      </c>
      <c r="Q70" s="1" t="s">
        <v>43</v>
      </c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57:A58"/>
    <mergeCell ref="B57:B58"/>
    <mergeCell ref="C57:C58"/>
    <mergeCell ref="D57:Q57"/>
    <mergeCell ref="A71:C71"/>
  </mergeCells>
  <conditionalFormatting sqref="D9:L19 Q9:Q19">
    <cfRule type="cellIs" dxfId="1581" priority="231" operator="equal">
      <formula>$H$4</formula>
    </cfRule>
    <cfRule type="cellIs" dxfId="1580" priority="232" operator="equal">
      <formula>$H$3</formula>
    </cfRule>
    <cfRule type="cellIs" dxfId="1579" priority="233" operator="equal">
      <formula>$H$2</formula>
    </cfRule>
    <cfRule type="cellIs" dxfId="1578" priority="234" operator="equal">
      <formula>$H$1</formula>
    </cfRule>
    <cfRule type="cellIs" dxfId="1577" priority="235" operator="equal">
      <formula>$H$5</formula>
    </cfRule>
  </conditionalFormatting>
  <conditionalFormatting sqref="D26:L36 Q26:Q36">
    <cfRule type="cellIs" dxfId="1576" priority="225" operator="equal">
      <formula>$H$4</formula>
    </cfRule>
    <cfRule type="cellIs" dxfId="1575" priority="226" operator="equal">
      <formula>$H$3</formula>
    </cfRule>
    <cfRule type="cellIs" dxfId="1574" priority="227" operator="equal">
      <formula>$H$2</formula>
    </cfRule>
    <cfRule type="cellIs" dxfId="1573" priority="228" operator="equal">
      <formula>$H$1</formula>
    </cfRule>
    <cfRule type="cellIs" dxfId="1572" priority="229" operator="equal">
      <formula>$H$5</formula>
    </cfRule>
  </conditionalFormatting>
  <conditionalFormatting sqref="D43:L53 Q43:Q53">
    <cfRule type="cellIs" dxfId="1571" priority="215" operator="equal">
      <formula>"Bonus"</formula>
    </cfRule>
    <cfRule type="cellIs" dxfId="1570" priority="216" operator="equal">
      <formula>"Non"</formula>
    </cfRule>
    <cfRule type="cellIs" dxfId="1569" priority="217" operator="equal">
      <formula>"Oui"</formula>
    </cfRule>
  </conditionalFormatting>
  <conditionalFormatting sqref="H5">
    <cfRule type="iconSet" priority="21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L69 Q59:Q69">
    <cfRule type="cellIs" dxfId="1568" priority="206" operator="equal">
      <formula>"En cours"</formula>
    </cfRule>
    <cfRule type="cellIs" dxfId="1567" priority="207" operator="equal">
      <formula>"En attente"</formula>
    </cfRule>
    <cfRule type="cellIs" dxfId="1566" priority="208" operator="equal">
      <formula>"Non"</formula>
    </cfRule>
    <cfRule type="cellIs" dxfId="1565" priority="209" operator="equal">
      <formula>"Oui"</formula>
    </cfRule>
  </conditionalFormatting>
  <conditionalFormatting sqref="P9:P19">
    <cfRule type="cellIs" dxfId="1564" priority="201" operator="equal">
      <formula>$H$4</formula>
    </cfRule>
    <cfRule type="cellIs" dxfId="1563" priority="202" operator="equal">
      <formula>$H$3</formula>
    </cfRule>
    <cfRule type="cellIs" dxfId="1562" priority="203" operator="equal">
      <formula>$H$2</formula>
    </cfRule>
    <cfRule type="cellIs" dxfId="1561" priority="204" operator="equal">
      <formula>$H$1</formula>
    </cfRule>
    <cfRule type="cellIs" dxfId="1560" priority="205" operator="equal">
      <formula>$H$5</formula>
    </cfRule>
  </conditionalFormatting>
  <conditionalFormatting sqref="P26:P36">
    <cfRule type="cellIs" dxfId="1559" priority="195" operator="equal">
      <formula>$H$4</formula>
    </cfRule>
    <cfRule type="cellIs" dxfId="1558" priority="196" operator="equal">
      <formula>$H$3</formula>
    </cfRule>
    <cfRule type="cellIs" dxfId="1557" priority="197" operator="equal">
      <formula>$H$2</formula>
    </cfRule>
    <cfRule type="cellIs" dxfId="1556" priority="198" operator="equal">
      <formula>$H$1</formula>
    </cfRule>
    <cfRule type="cellIs" dxfId="1555" priority="199" operator="equal">
      <formula>$H$5</formula>
    </cfRule>
  </conditionalFormatting>
  <conditionalFormatting sqref="P43:P53">
    <cfRule type="cellIs" dxfId="1554" priority="185" operator="equal">
      <formula>"Bonus"</formula>
    </cfRule>
    <cfRule type="cellIs" dxfId="1553" priority="186" operator="equal">
      <formula>"Non"</formula>
    </cfRule>
    <cfRule type="cellIs" dxfId="1552" priority="187" operator="equal">
      <formula>"Oui"</formula>
    </cfRule>
  </conditionalFormatting>
  <conditionalFormatting sqref="P59:P69">
    <cfRule type="cellIs" dxfId="1551" priority="179" operator="equal">
      <formula>"En cours"</formula>
    </cfRule>
    <cfRule type="cellIs" dxfId="1550" priority="180" operator="equal">
      <formula>"En attente"</formula>
    </cfRule>
    <cfRule type="cellIs" dxfId="1549" priority="181" operator="equal">
      <formula>"Non"</formula>
    </cfRule>
    <cfRule type="cellIs" dxfId="1548" priority="182" operator="equal">
      <formula>"Oui"</formula>
    </cfRule>
  </conditionalFormatting>
  <conditionalFormatting sqref="O9:O19">
    <cfRule type="cellIs" dxfId="1547" priority="174" operator="equal">
      <formula>$H$4</formula>
    </cfRule>
    <cfRule type="cellIs" dxfId="1546" priority="175" operator="equal">
      <formula>$H$3</formula>
    </cfRule>
    <cfRule type="cellIs" dxfId="1545" priority="176" operator="equal">
      <formula>$H$2</formula>
    </cfRule>
    <cfRule type="cellIs" dxfId="1544" priority="177" operator="equal">
      <formula>$H$1</formula>
    </cfRule>
    <cfRule type="cellIs" dxfId="1543" priority="178" operator="equal">
      <formula>$H$5</formula>
    </cfRule>
  </conditionalFormatting>
  <conditionalFormatting sqref="O26:O36">
    <cfRule type="cellIs" dxfId="1542" priority="168" operator="equal">
      <formula>$H$4</formula>
    </cfRule>
    <cfRule type="cellIs" dxfId="1541" priority="169" operator="equal">
      <formula>$H$3</formula>
    </cfRule>
    <cfRule type="cellIs" dxfId="1540" priority="170" operator="equal">
      <formula>$H$2</formula>
    </cfRule>
    <cfRule type="cellIs" dxfId="1539" priority="171" operator="equal">
      <formula>$H$1</formula>
    </cfRule>
    <cfRule type="cellIs" dxfId="1538" priority="172" operator="equal">
      <formula>$H$5</formula>
    </cfRule>
  </conditionalFormatting>
  <conditionalFormatting sqref="O43:O53">
    <cfRule type="cellIs" dxfId="1537" priority="158" operator="equal">
      <formula>"Bonus"</formula>
    </cfRule>
    <cfRule type="cellIs" dxfId="1536" priority="159" operator="equal">
      <formula>"Non"</formula>
    </cfRule>
    <cfRule type="cellIs" dxfId="1535" priority="160" operator="equal">
      <formula>"Oui"</formula>
    </cfRule>
  </conditionalFormatting>
  <conditionalFormatting sqref="O59:O69">
    <cfRule type="cellIs" dxfId="1534" priority="152" operator="equal">
      <formula>"En cours"</formula>
    </cfRule>
    <cfRule type="cellIs" dxfId="1533" priority="153" operator="equal">
      <formula>"En attente"</formula>
    </cfRule>
    <cfRule type="cellIs" dxfId="1532" priority="154" operator="equal">
      <formula>"Non"</formula>
    </cfRule>
    <cfRule type="cellIs" dxfId="1531" priority="155" operator="equal">
      <formula>"Oui"</formula>
    </cfRule>
  </conditionalFormatting>
  <conditionalFormatting sqref="N9:N19">
    <cfRule type="cellIs" dxfId="1530" priority="147" operator="equal">
      <formula>$H$4</formula>
    </cfRule>
    <cfRule type="cellIs" dxfId="1529" priority="148" operator="equal">
      <formula>$H$3</formula>
    </cfRule>
    <cfRule type="cellIs" dxfId="1528" priority="149" operator="equal">
      <formula>$H$2</formula>
    </cfRule>
    <cfRule type="cellIs" dxfId="1527" priority="150" operator="equal">
      <formula>$H$1</formula>
    </cfRule>
    <cfRule type="cellIs" dxfId="1526" priority="151" operator="equal">
      <formula>$H$5</formula>
    </cfRule>
  </conditionalFormatting>
  <conditionalFormatting sqref="N26:N36">
    <cfRule type="cellIs" dxfId="1525" priority="141" operator="equal">
      <formula>$H$4</formula>
    </cfRule>
    <cfRule type="cellIs" dxfId="1524" priority="142" operator="equal">
      <formula>$H$3</formula>
    </cfRule>
    <cfRule type="cellIs" dxfId="1523" priority="143" operator="equal">
      <formula>$H$2</formula>
    </cfRule>
    <cfRule type="cellIs" dxfId="1522" priority="144" operator="equal">
      <formula>$H$1</formula>
    </cfRule>
    <cfRule type="cellIs" dxfId="1521" priority="145" operator="equal">
      <formula>$H$5</formula>
    </cfRule>
  </conditionalFormatting>
  <conditionalFormatting sqref="N43:N53">
    <cfRule type="cellIs" dxfId="1520" priority="131" operator="equal">
      <formula>"Bonus"</formula>
    </cfRule>
    <cfRule type="cellIs" dxfId="1519" priority="132" operator="equal">
      <formula>"Non"</formula>
    </cfRule>
    <cfRule type="cellIs" dxfId="1518" priority="133" operator="equal">
      <formula>"Oui"</formula>
    </cfRule>
  </conditionalFormatting>
  <conditionalFormatting sqref="N59:N69">
    <cfRule type="cellIs" dxfId="1517" priority="125" operator="equal">
      <formula>"En cours"</formula>
    </cfRule>
    <cfRule type="cellIs" dxfId="1516" priority="126" operator="equal">
      <formula>"En attente"</formula>
    </cfRule>
    <cfRule type="cellIs" dxfId="1515" priority="127" operator="equal">
      <formula>"Non"</formula>
    </cfRule>
    <cfRule type="cellIs" dxfId="1514" priority="128" operator="equal">
      <formula>"Oui"</formula>
    </cfRule>
  </conditionalFormatting>
  <conditionalFormatting sqref="M9:M19">
    <cfRule type="cellIs" dxfId="1513" priority="120" operator="equal">
      <formula>$H$4</formula>
    </cfRule>
    <cfRule type="cellIs" dxfId="1512" priority="121" operator="equal">
      <formula>$H$3</formula>
    </cfRule>
    <cfRule type="cellIs" dxfId="1511" priority="122" operator="equal">
      <formula>$H$2</formula>
    </cfRule>
    <cfRule type="cellIs" dxfId="1510" priority="123" operator="equal">
      <formula>$H$1</formula>
    </cfRule>
    <cfRule type="cellIs" dxfId="1509" priority="124" operator="equal">
      <formula>$H$5</formula>
    </cfRule>
  </conditionalFormatting>
  <conditionalFormatting sqref="M26:M36">
    <cfRule type="cellIs" dxfId="1508" priority="114" operator="equal">
      <formula>$H$4</formula>
    </cfRule>
    <cfRule type="cellIs" dxfId="1507" priority="115" operator="equal">
      <formula>$H$3</formula>
    </cfRule>
    <cfRule type="cellIs" dxfId="1506" priority="116" operator="equal">
      <formula>$H$2</formula>
    </cfRule>
    <cfRule type="cellIs" dxfId="1505" priority="117" operator="equal">
      <formula>$H$1</formula>
    </cfRule>
    <cfRule type="cellIs" dxfId="1504" priority="118" operator="equal">
      <formula>$H$5</formula>
    </cfRule>
  </conditionalFormatting>
  <conditionalFormatting sqref="M43:M53">
    <cfRule type="cellIs" dxfId="1503" priority="104" operator="equal">
      <formula>"Bonus"</formula>
    </cfRule>
    <cfRule type="cellIs" dxfId="1502" priority="105" operator="equal">
      <formula>"Non"</formula>
    </cfRule>
    <cfRule type="cellIs" dxfId="1501" priority="106" operator="equal">
      <formula>"Oui"</formula>
    </cfRule>
  </conditionalFormatting>
  <conditionalFormatting sqref="M59:M69">
    <cfRule type="cellIs" dxfId="1500" priority="98" operator="equal">
      <formula>"En cours"</formula>
    </cfRule>
    <cfRule type="cellIs" dxfId="1499" priority="99" operator="equal">
      <formula>"En attente"</formula>
    </cfRule>
    <cfRule type="cellIs" dxfId="1498" priority="100" operator="equal">
      <formula>"Non"</formula>
    </cfRule>
    <cfRule type="cellIs" dxfId="1497" priority="101" operator="equal">
      <formula>"Oui"</formula>
    </cfRule>
  </conditionalFormatting>
  <conditionalFormatting sqref="D20:L20 Q20">
    <cfRule type="cellIs" dxfId="1496" priority="92" operator="equal">
      <formula>$H$4</formula>
    </cfRule>
    <cfRule type="cellIs" dxfId="1495" priority="93" operator="equal">
      <formula>$H$3</formula>
    </cfRule>
    <cfRule type="cellIs" dxfId="1494" priority="94" operator="equal">
      <formula>$H$2</formula>
    </cfRule>
    <cfRule type="cellIs" dxfId="1493" priority="95" operator="equal">
      <formula>$H$1</formula>
    </cfRule>
    <cfRule type="cellIs" dxfId="1492" priority="96" operator="equal">
      <formula>$H$5</formula>
    </cfRule>
  </conditionalFormatting>
  <conditionalFormatting sqref="P20">
    <cfRule type="cellIs" dxfId="1491" priority="87" operator="equal">
      <formula>$H$4</formula>
    </cfRule>
    <cfRule type="cellIs" dxfId="1490" priority="88" operator="equal">
      <formula>$H$3</formula>
    </cfRule>
    <cfRule type="cellIs" dxfId="1489" priority="89" operator="equal">
      <formula>$H$2</formula>
    </cfRule>
    <cfRule type="cellIs" dxfId="1488" priority="90" operator="equal">
      <formula>$H$1</formula>
    </cfRule>
    <cfRule type="cellIs" dxfId="1487" priority="91" operator="equal">
      <formula>$H$5</formula>
    </cfRule>
  </conditionalFormatting>
  <conditionalFormatting sqref="O20">
    <cfRule type="cellIs" dxfId="1486" priority="82" operator="equal">
      <formula>$H$4</formula>
    </cfRule>
    <cfRule type="cellIs" dxfId="1485" priority="83" operator="equal">
      <formula>$H$3</formula>
    </cfRule>
    <cfRule type="cellIs" dxfId="1484" priority="84" operator="equal">
      <formula>$H$2</formula>
    </cfRule>
    <cfRule type="cellIs" dxfId="1483" priority="85" operator="equal">
      <formula>$H$1</formula>
    </cfRule>
    <cfRule type="cellIs" dxfId="1482" priority="86" operator="equal">
      <formula>$H$5</formula>
    </cfRule>
  </conditionalFormatting>
  <conditionalFormatting sqref="N20">
    <cfRule type="cellIs" dxfId="1481" priority="77" operator="equal">
      <formula>$H$4</formula>
    </cfRule>
    <cfRule type="cellIs" dxfId="1480" priority="78" operator="equal">
      <formula>$H$3</formula>
    </cfRule>
    <cfRule type="cellIs" dxfId="1479" priority="79" operator="equal">
      <formula>$H$2</formula>
    </cfRule>
    <cfRule type="cellIs" dxfId="1478" priority="80" operator="equal">
      <formula>$H$1</formula>
    </cfRule>
    <cfRule type="cellIs" dxfId="1477" priority="81" operator="equal">
      <formula>$H$5</formula>
    </cfRule>
  </conditionalFormatting>
  <conditionalFormatting sqref="M20">
    <cfRule type="cellIs" dxfId="1476" priority="72" operator="equal">
      <formula>$H$4</formula>
    </cfRule>
    <cfRule type="cellIs" dxfId="1475" priority="73" operator="equal">
      <formula>$H$3</formula>
    </cfRule>
    <cfRule type="cellIs" dxfId="1474" priority="74" operator="equal">
      <formula>$H$2</formula>
    </cfRule>
    <cfRule type="cellIs" dxfId="1473" priority="75" operator="equal">
      <formula>$H$1</formula>
    </cfRule>
    <cfRule type="cellIs" dxfId="1472" priority="76" operator="equal">
      <formula>$H$5</formula>
    </cfRule>
  </conditionalFormatting>
  <conditionalFormatting sqref="D37:L37 Q37">
    <cfRule type="cellIs" dxfId="1471" priority="67" operator="equal">
      <formula>$H$4</formula>
    </cfRule>
    <cfRule type="cellIs" dxfId="1470" priority="68" operator="equal">
      <formula>$H$3</formula>
    </cfRule>
    <cfRule type="cellIs" dxfId="1469" priority="69" operator="equal">
      <formula>$H$2</formula>
    </cfRule>
    <cfRule type="cellIs" dxfId="1468" priority="70" operator="equal">
      <formula>$H$1</formula>
    </cfRule>
    <cfRule type="cellIs" dxfId="1467" priority="71" operator="equal">
      <formula>$H$5</formula>
    </cfRule>
  </conditionalFormatting>
  <conditionalFormatting sqref="P37">
    <cfRule type="cellIs" dxfId="1466" priority="62" operator="equal">
      <formula>$H$4</formula>
    </cfRule>
    <cfRule type="cellIs" dxfId="1465" priority="63" operator="equal">
      <formula>$H$3</formula>
    </cfRule>
    <cfRule type="cellIs" dxfId="1464" priority="64" operator="equal">
      <formula>$H$2</formula>
    </cfRule>
    <cfRule type="cellIs" dxfId="1463" priority="65" operator="equal">
      <formula>$H$1</formula>
    </cfRule>
    <cfRule type="cellIs" dxfId="1462" priority="66" operator="equal">
      <formula>$H$5</formula>
    </cfRule>
  </conditionalFormatting>
  <conditionalFormatting sqref="O37">
    <cfRule type="cellIs" dxfId="1461" priority="57" operator="equal">
      <formula>$H$4</formula>
    </cfRule>
    <cfRule type="cellIs" dxfId="1460" priority="58" operator="equal">
      <formula>$H$3</formula>
    </cfRule>
    <cfRule type="cellIs" dxfId="1459" priority="59" operator="equal">
      <formula>$H$2</formula>
    </cfRule>
    <cfRule type="cellIs" dxfId="1458" priority="60" operator="equal">
      <formula>$H$1</formula>
    </cfRule>
    <cfRule type="cellIs" dxfId="1457" priority="61" operator="equal">
      <formula>$H$5</formula>
    </cfRule>
  </conditionalFormatting>
  <conditionalFormatting sqref="N37">
    <cfRule type="cellIs" dxfId="1456" priority="52" operator="equal">
      <formula>$H$4</formula>
    </cfRule>
    <cfRule type="cellIs" dxfId="1455" priority="53" operator="equal">
      <formula>$H$3</formula>
    </cfRule>
    <cfRule type="cellIs" dxfId="1454" priority="54" operator="equal">
      <formula>$H$2</formula>
    </cfRule>
    <cfRule type="cellIs" dxfId="1453" priority="55" operator="equal">
      <formula>$H$1</formula>
    </cfRule>
    <cfRule type="cellIs" dxfId="1452" priority="56" operator="equal">
      <formula>$H$5</formula>
    </cfRule>
  </conditionalFormatting>
  <conditionalFormatting sqref="M37">
    <cfRule type="cellIs" dxfId="1451" priority="47" operator="equal">
      <formula>$H$4</formula>
    </cfRule>
    <cfRule type="cellIs" dxfId="1450" priority="48" operator="equal">
      <formula>$H$3</formula>
    </cfRule>
    <cfRule type="cellIs" dxfId="1449" priority="49" operator="equal">
      <formula>$H$2</formula>
    </cfRule>
    <cfRule type="cellIs" dxfId="1448" priority="50" operator="equal">
      <formula>$H$1</formula>
    </cfRule>
    <cfRule type="cellIs" dxfId="1447" priority="51" operator="equal">
      <formula>$H$5</formula>
    </cfRule>
  </conditionalFormatting>
  <conditionalFormatting sqref="D54:L54 Q54">
    <cfRule type="cellIs" dxfId="1446" priority="44" operator="equal">
      <formula>"Bonus"</formula>
    </cfRule>
    <cfRule type="cellIs" dxfId="1445" priority="45" operator="equal">
      <formula>"Non"</formula>
    </cfRule>
    <cfRule type="cellIs" dxfId="1444" priority="46" operator="equal">
      <formula>"Oui"</formula>
    </cfRule>
  </conditionalFormatting>
  <conditionalFormatting sqref="P54">
    <cfRule type="cellIs" dxfId="1443" priority="41" operator="equal">
      <formula>"Bonus"</formula>
    </cfRule>
    <cfRule type="cellIs" dxfId="1442" priority="42" operator="equal">
      <formula>"Non"</formula>
    </cfRule>
    <cfRule type="cellIs" dxfId="1441" priority="43" operator="equal">
      <formula>"Oui"</formula>
    </cfRule>
  </conditionalFormatting>
  <conditionalFormatting sqref="O54">
    <cfRule type="cellIs" dxfId="1440" priority="38" operator="equal">
      <formula>"Bonus"</formula>
    </cfRule>
    <cfRule type="cellIs" dxfId="1439" priority="39" operator="equal">
      <formula>"Non"</formula>
    </cfRule>
    <cfRule type="cellIs" dxfId="1438" priority="40" operator="equal">
      <formula>"Oui"</formula>
    </cfRule>
  </conditionalFormatting>
  <conditionalFormatting sqref="N54">
    <cfRule type="cellIs" dxfId="1437" priority="35" operator="equal">
      <formula>"Bonus"</formula>
    </cfRule>
    <cfRule type="cellIs" dxfId="1436" priority="36" operator="equal">
      <formula>"Non"</formula>
    </cfRule>
    <cfRule type="cellIs" dxfId="1435" priority="37" operator="equal">
      <formula>"Oui"</formula>
    </cfRule>
  </conditionalFormatting>
  <conditionalFormatting sqref="M54">
    <cfRule type="cellIs" dxfId="1434" priority="32" operator="equal">
      <formula>"Bonus"</formula>
    </cfRule>
    <cfRule type="cellIs" dxfId="1433" priority="33" operator="equal">
      <formula>"Non"</formula>
    </cfRule>
    <cfRule type="cellIs" dxfId="1432" priority="34" operator="equal">
      <formula>"Oui"</formula>
    </cfRule>
  </conditionalFormatting>
  <conditionalFormatting sqref="D70:L70 Q70">
    <cfRule type="cellIs" dxfId="1431" priority="28" operator="equal">
      <formula>"En cours"</formula>
    </cfRule>
    <cfRule type="cellIs" dxfId="1430" priority="29" operator="equal">
      <formula>"En attente"</formula>
    </cfRule>
    <cfRule type="cellIs" dxfId="1429" priority="30" operator="equal">
      <formula>"Non"</formula>
    </cfRule>
    <cfRule type="cellIs" dxfId="1428" priority="31" operator="equal">
      <formula>"Oui"</formula>
    </cfRule>
  </conditionalFormatting>
  <conditionalFormatting sqref="P70">
    <cfRule type="cellIs" dxfId="1427" priority="24" operator="equal">
      <formula>"En cours"</formula>
    </cfRule>
    <cfRule type="cellIs" dxfId="1426" priority="25" operator="equal">
      <formula>"En attente"</formula>
    </cfRule>
    <cfRule type="cellIs" dxfId="1425" priority="26" operator="equal">
      <formula>"Non"</formula>
    </cfRule>
    <cfRule type="cellIs" dxfId="1424" priority="27" operator="equal">
      <formula>"Oui"</formula>
    </cfRule>
  </conditionalFormatting>
  <conditionalFormatting sqref="O70">
    <cfRule type="cellIs" dxfId="1423" priority="20" operator="equal">
      <formula>"En cours"</formula>
    </cfRule>
    <cfRule type="cellIs" dxfId="1422" priority="21" operator="equal">
      <formula>"En attente"</formula>
    </cfRule>
    <cfRule type="cellIs" dxfId="1421" priority="22" operator="equal">
      <formula>"Non"</formula>
    </cfRule>
    <cfRule type="cellIs" dxfId="1420" priority="23" operator="equal">
      <formula>"Oui"</formula>
    </cfRule>
  </conditionalFormatting>
  <conditionalFormatting sqref="N70">
    <cfRule type="cellIs" dxfId="1419" priority="16" operator="equal">
      <formula>"En cours"</formula>
    </cfRule>
    <cfRule type="cellIs" dxfId="1418" priority="17" operator="equal">
      <formula>"En attente"</formula>
    </cfRule>
    <cfRule type="cellIs" dxfId="1417" priority="18" operator="equal">
      <formula>"Non"</formula>
    </cfRule>
    <cfRule type="cellIs" dxfId="1416" priority="19" operator="equal">
      <formula>"Oui"</formula>
    </cfRule>
  </conditionalFormatting>
  <conditionalFormatting sqref="M70">
    <cfRule type="cellIs" dxfId="1415" priority="12" operator="equal">
      <formula>"En cours"</formula>
    </cfRule>
    <cfRule type="cellIs" dxfId="1414" priority="13" operator="equal">
      <formula>"En attente"</formula>
    </cfRule>
    <cfRule type="cellIs" dxfId="1413" priority="14" operator="equal">
      <formula>"Non"</formula>
    </cfRule>
    <cfRule type="cellIs" dxfId="1412" priority="15" operator="equal">
      <formula>"Oui"</formula>
    </cfRule>
  </conditionalFormatting>
  <conditionalFormatting sqref="D21:Q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1411" priority="9" operator="lessThanOrEqual">
      <formula>$B$22</formula>
    </cfRule>
    <cfRule type="cellIs" dxfId="1410" priority="10" operator="greaterThanOrEqual">
      <formula>$B$22</formula>
    </cfRule>
  </conditionalFormatting>
  <conditionalFormatting sqref="D38:Q3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1409" priority="6" operator="lessThanOrEqual">
      <formula>$B$39</formula>
    </cfRule>
    <cfRule type="cellIs" dxfId="1408" priority="7" operator="greaterThanOrEqual">
      <formula>$B$39</formula>
    </cfRule>
  </conditionalFormatting>
  <conditionalFormatting sqref="D55:Q55">
    <cfRule type="cellIs" dxfId="1407" priority="4" operator="lessThanOrEqual">
      <formula>$B$55</formula>
    </cfRule>
    <cfRule type="cellIs" dxfId="1406" priority="5" operator="greaterThanOrEqual">
      <formula>$B$55</formula>
    </cfRule>
  </conditionalFormatting>
  <conditionalFormatting sqref="D71:Q71">
    <cfRule type="cellIs" dxfId="1405" priority="2" operator="lessThanOrEqual">
      <formula>$B$55</formula>
    </cfRule>
    <cfRule type="cellIs" dxfId="1404" priority="3" operator="greaterThanOrEqual">
      <formula>$B$55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disablePrompts="1" count="3">
    <dataValidation type="list" allowBlank="1" showInputMessage="1" showErrorMessage="1" sqref="D43:Q54">
      <formula1>"Oui,Bonus,Non"</formula1>
    </dataValidation>
    <dataValidation type="list" allowBlank="1" showInputMessage="1" showErrorMessage="1" sqref="D9:Q20 D26:Q37">
      <formula1>$H$1:$H$6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5" width="14" style="30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27">
        <f t="shared" si="0"/>
        <v>0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21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2</v>
      </c>
      <c r="E22" s="25">
        <f t="shared" ref="E22:Q22" si="2">IF(AND(SUM(E9:E20)=0,COUNT(E9:E20)=0),"",COUNTIF(E9:E20,"0")+COUNTIF(E9:E20,"1"))</f>
        <v>4</v>
      </c>
      <c r="F22" s="25">
        <f t="shared" si="2"/>
        <v>12</v>
      </c>
      <c r="G22" s="25">
        <f t="shared" si="2"/>
        <v>12</v>
      </c>
      <c r="H22" s="25">
        <f t="shared" si="2"/>
        <v>12</v>
      </c>
      <c r="I22" s="25">
        <f t="shared" si="2"/>
        <v>12</v>
      </c>
      <c r="J22" s="25">
        <f t="shared" si="2"/>
        <v>12</v>
      </c>
      <c r="K22" s="25">
        <f t="shared" si="2"/>
        <v>12</v>
      </c>
      <c r="L22" s="25">
        <f t="shared" si="2"/>
        <v>12</v>
      </c>
      <c r="M22" s="25">
        <f t="shared" si="2"/>
        <v>12</v>
      </c>
      <c r="N22" s="25">
        <f t="shared" si="2"/>
        <v>12</v>
      </c>
      <c r="O22" s="25">
        <f t="shared" si="2"/>
        <v>12</v>
      </c>
      <c r="P22" s="25">
        <f t="shared" si="2"/>
        <v>12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>
        <v>0</v>
      </c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8">
        <f t="shared" si="3"/>
        <v>0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4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12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D9:Q19">
    <cfRule type="cellIs" dxfId="1403" priority="523" operator="equal">
      <formula>$H$4</formula>
    </cfRule>
    <cfRule type="cellIs" dxfId="1402" priority="524" operator="equal">
      <formula>$H$3</formula>
    </cfRule>
    <cfRule type="cellIs" dxfId="1401" priority="525" operator="equal">
      <formula>$H$2</formula>
    </cfRule>
    <cfRule type="cellIs" dxfId="1400" priority="526" operator="equal">
      <formula>$H$1</formula>
    </cfRule>
    <cfRule type="cellIs" dxfId="1399" priority="527" operator="equal">
      <formula>$H$5</formula>
    </cfRule>
  </conditionalFormatting>
  <conditionalFormatting sqref="D26:K36 P26:Q36">
    <cfRule type="cellIs" dxfId="1398" priority="517" operator="equal">
      <formula>$H$4</formula>
    </cfRule>
    <cfRule type="cellIs" dxfId="1397" priority="518" operator="equal">
      <formula>$H$3</formula>
    </cfRule>
    <cfRule type="cellIs" dxfId="1396" priority="519" operator="equal">
      <formula>$H$2</formula>
    </cfRule>
    <cfRule type="cellIs" dxfId="1395" priority="520" operator="equal">
      <formula>$H$1</formula>
    </cfRule>
    <cfRule type="cellIs" dxfId="1394" priority="521" operator="equal">
      <formula>$H$5</formula>
    </cfRule>
  </conditionalFormatting>
  <conditionalFormatting sqref="D43:K53 P43:Q53">
    <cfRule type="cellIs" dxfId="1393" priority="507" operator="equal">
      <formula>"Bonus"</formula>
    </cfRule>
    <cfRule type="cellIs" dxfId="1392" priority="508" operator="equal">
      <formula>"Non"</formula>
    </cfRule>
    <cfRule type="cellIs" dxfId="1391" priority="509" operator="equal">
      <formula>"Oui"</formula>
    </cfRule>
  </conditionalFormatting>
  <conditionalFormatting sqref="H5">
    <cfRule type="iconSet" priority="506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505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50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K69 P59:Q69">
    <cfRule type="cellIs" dxfId="1390" priority="498" operator="equal">
      <formula>"En cours"</formula>
    </cfRule>
    <cfRule type="cellIs" dxfId="1389" priority="499" operator="equal">
      <formula>"En attente"</formula>
    </cfRule>
    <cfRule type="cellIs" dxfId="1388" priority="500" operator="equal">
      <formula>"Non"</formula>
    </cfRule>
    <cfRule type="cellIs" dxfId="1387" priority="501" operator="equal">
      <formula>"Oui"</formula>
    </cfRule>
  </conditionalFormatting>
  <conditionalFormatting sqref="O26:O36">
    <cfRule type="cellIs" dxfId="1386" priority="487" operator="equal">
      <formula>$H$4</formula>
    </cfRule>
    <cfRule type="cellIs" dxfId="1385" priority="488" operator="equal">
      <formula>$H$3</formula>
    </cfRule>
    <cfRule type="cellIs" dxfId="1384" priority="489" operator="equal">
      <formula>$H$2</formula>
    </cfRule>
    <cfRule type="cellIs" dxfId="1383" priority="490" operator="equal">
      <formula>$H$1</formula>
    </cfRule>
    <cfRule type="cellIs" dxfId="1382" priority="491" operator="equal">
      <formula>$H$5</formula>
    </cfRule>
  </conditionalFormatting>
  <conditionalFormatting sqref="O43:O53">
    <cfRule type="cellIs" dxfId="1381" priority="477" operator="equal">
      <formula>"Bonus"</formula>
    </cfRule>
    <cfRule type="cellIs" dxfId="1380" priority="478" operator="equal">
      <formula>"Non"</formula>
    </cfRule>
    <cfRule type="cellIs" dxfId="1379" priority="479" operator="equal">
      <formula>"Oui"</formula>
    </cfRule>
  </conditionalFormatting>
  <conditionalFormatting sqref="O59:O69">
    <cfRule type="cellIs" dxfId="1378" priority="471" operator="equal">
      <formula>"En cours"</formula>
    </cfRule>
    <cfRule type="cellIs" dxfId="1377" priority="472" operator="equal">
      <formula>"En attente"</formula>
    </cfRule>
    <cfRule type="cellIs" dxfId="1376" priority="473" operator="equal">
      <formula>"Non"</formula>
    </cfRule>
    <cfRule type="cellIs" dxfId="1375" priority="474" operator="equal">
      <formula>"Oui"</formula>
    </cfRule>
  </conditionalFormatting>
  <conditionalFormatting sqref="N26:N36">
    <cfRule type="cellIs" dxfId="1374" priority="460" operator="equal">
      <formula>$H$4</formula>
    </cfRule>
    <cfRule type="cellIs" dxfId="1373" priority="461" operator="equal">
      <formula>$H$3</formula>
    </cfRule>
    <cfRule type="cellIs" dxfId="1372" priority="462" operator="equal">
      <formula>$H$2</formula>
    </cfRule>
    <cfRule type="cellIs" dxfId="1371" priority="463" operator="equal">
      <formula>$H$1</formula>
    </cfRule>
    <cfRule type="cellIs" dxfId="1370" priority="464" operator="equal">
      <formula>$H$5</formula>
    </cfRule>
  </conditionalFormatting>
  <conditionalFormatting sqref="N43:N53">
    <cfRule type="cellIs" dxfId="1369" priority="450" operator="equal">
      <formula>"Bonus"</formula>
    </cfRule>
    <cfRule type="cellIs" dxfId="1368" priority="451" operator="equal">
      <formula>"Non"</formula>
    </cfRule>
    <cfRule type="cellIs" dxfId="1367" priority="452" operator="equal">
      <formula>"Oui"</formula>
    </cfRule>
  </conditionalFormatting>
  <conditionalFormatting sqref="N59:N69">
    <cfRule type="cellIs" dxfId="1366" priority="444" operator="equal">
      <formula>"En cours"</formula>
    </cfRule>
    <cfRule type="cellIs" dxfId="1365" priority="445" operator="equal">
      <formula>"En attente"</formula>
    </cfRule>
    <cfRule type="cellIs" dxfId="1364" priority="446" operator="equal">
      <formula>"Non"</formula>
    </cfRule>
    <cfRule type="cellIs" dxfId="1363" priority="447" operator="equal">
      <formula>"Oui"</formula>
    </cfRule>
  </conditionalFormatting>
  <conditionalFormatting sqref="M26:M36">
    <cfRule type="cellIs" dxfId="1362" priority="433" operator="equal">
      <formula>$H$4</formula>
    </cfRule>
    <cfRule type="cellIs" dxfId="1361" priority="434" operator="equal">
      <formula>$H$3</formula>
    </cfRule>
    <cfRule type="cellIs" dxfId="1360" priority="435" operator="equal">
      <formula>$H$2</formula>
    </cfRule>
    <cfRule type="cellIs" dxfId="1359" priority="436" operator="equal">
      <formula>$H$1</formula>
    </cfRule>
    <cfRule type="cellIs" dxfId="1358" priority="437" operator="equal">
      <formula>$H$5</formula>
    </cfRule>
  </conditionalFormatting>
  <conditionalFormatting sqref="M43:M53">
    <cfRule type="cellIs" dxfId="1357" priority="423" operator="equal">
      <formula>"Bonus"</formula>
    </cfRule>
    <cfRule type="cellIs" dxfId="1356" priority="424" operator="equal">
      <formula>"Non"</formula>
    </cfRule>
    <cfRule type="cellIs" dxfId="1355" priority="425" operator="equal">
      <formula>"Oui"</formula>
    </cfRule>
  </conditionalFormatting>
  <conditionalFormatting sqref="M59:M69">
    <cfRule type="cellIs" dxfId="1354" priority="417" operator="equal">
      <formula>"En cours"</formula>
    </cfRule>
    <cfRule type="cellIs" dxfId="1353" priority="418" operator="equal">
      <formula>"En attente"</formula>
    </cfRule>
    <cfRule type="cellIs" dxfId="1352" priority="419" operator="equal">
      <formula>"Non"</formula>
    </cfRule>
    <cfRule type="cellIs" dxfId="1351" priority="420" operator="equal">
      <formula>"Oui"</formula>
    </cfRule>
  </conditionalFormatting>
  <conditionalFormatting sqref="L26:L36">
    <cfRule type="cellIs" dxfId="1350" priority="406" operator="equal">
      <formula>$H$4</formula>
    </cfRule>
    <cfRule type="cellIs" dxfId="1349" priority="407" operator="equal">
      <formula>$H$3</formula>
    </cfRule>
    <cfRule type="cellIs" dxfId="1348" priority="408" operator="equal">
      <formula>$H$2</formula>
    </cfRule>
    <cfRule type="cellIs" dxfId="1347" priority="409" operator="equal">
      <formula>$H$1</formula>
    </cfRule>
    <cfRule type="cellIs" dxfId="1346" priority="410" operator="equal">
      <formula>$H$5</formula>
    </cfRule>
  </conditionalFormatting>
  <conditionalFormatting sqref="L43:L53">
    <cfRule type="cellIs" dxfId="1345" priority="396" operator="equal">
      <formula>"Bonus"</formula>
    </cfRule>
    <cfRule type="cellIs" dxfId="1344" priority="397" operator="equal">
      <formula>"Non"</formula>
    </cfRule>
    <cfRule type="cellIs" dxfId="1343" priority="398" operator="equal">
      <formula>"Oui"</formula>
    </cfRule>
  </conditionalFormatting>
  <conditionalFormatting sqref="L59:L69">
    <cfRule type="cellIs" dxfId="1342" priority="390" operator="equal">
      <formula>"En cours"</formula>
    </cfRule>
    <cfRule type="cellIs" dxfId="1341" priority="391" operator="equal">
      <formula>"En attente"</formula>
    </cfRule>
    <cfRule type="cellIs" dxfId="1340" priority="392" operator="equal">
      <formula>"Non"</formula>
    </cfRule>
    <cfRule type="cellIs" dxfId="1339" priority="393" operator="equal">
      <formula>"Oui"</formula>
    </cfRule>
  </conditionalFormatting>
  <conditionalFormatting sqref="D20:K20 P20:Q20">
    <cfRule type="cellIs" dxfId="1338" priority="124" operator="equal">
      <formula>$H$4</formula>
    </cfRule>
    <cfRule type="cellIs" dxfId="1337" priority="125" operator="equal">
      <formula>$H$3</formula>
    </cfRule>
    <cfRule type="cellIs" dxfId="1336" priority="126" operator="equal">
      <formula>$H$2</formula>
    </cfRule>
    <cfRule type="cellIs" dxfId="1335" priority="127" operator="equal">
      <formula>$H$1</formula>
    </cfRule>
    <cfRule type="cellIs" dxfId="1334" priority="128" operator="equal">
      <formula>$H$5</formula>
    </cfRule>
  </conditionalFormatting>
  <conditionalFormatting sqref="O20">
    <cfRule type="cellIs" dxfId="1333" priority="119" operator="equal">
      <formula>$H$4</formula>
    </cfRule>
    <cfRule type="cellIs" dxfId="1332" priority="120" operator="equal">
      <formula>$H$3</formula>
    </cfRule>
    <cfRule type="cellIs" dxfId="1331" priority="121" operator="equal">
      <formula>$H$2</formula>
    </cfRule>
    <cfRule type="cellIs" dxfId="1330" priority="122" operator="equal">
      <formula>$H$1</formula>
    </cfRule>
    <cfRule type="cellIs" dxfId="1329" priority="123" operator="equal">
      <formula>$H$5</formula>
    </cfRule>
  </conditionalFormatting>
  <conditionalFormatting sqref="N20">
    <cfRule type="cellIs" dxfId="1328" priority="114" operator="equal">
      <formula>$H$4</formula>
    </cfRule>
    <cfRule type="cellIs" dxfId="1327" priority="115" operator="equal">
      <formula>$H$3</formula>
    </cfRule>
    <cfRule type="cellIs" dxfId="1326" priority="116" operator="equal">
      <formula>$H$2</formula>
    </cfRule>
    <cfRule type="cellIs" dxfId="1325" priority="117" operator="equal">
      <formula>$H$1</formula>
    </cfRule>
    <cfRule type="cellIs" dxfId="1324" priority="118" operator="equal">
      <formula>$H$5</formula>
    </cfRule>
  </conditionalFormatting>
  <conditionalFormatting sqref="M20">
    <cfRule type="cellIs" dxfId="1323" priority="109" operator="equal">
      <formula>$H$4</formula>
    </cfRule>
    <cfRule type="cellIs" dxfId="1322" priority="110" operator="equal">
      <formula>$H$3</formula>
    </cfRule>
    <cfRule type="cellIs" dxfId="1321" priority="111" operator="equal">
      <formula>$H$2</formula>
    </cfRule>
    <cfRule type="cellIs" dxfId="1320" priority="112" operator="equal">
      <formula>$H$1</formula>
    </cfRule>
    <cfRule type="cellIs" dxfId="1319" priority="113" operator="equal">
      <formula>$H$5</formula>
    </cfRule>
  </conditionalFormatting>
  <conditionalFormatting sqref="L20">
    <cfRule type="cellIs" dxfId="1318" priority="104" operator="equal">
      <formula>$H$4</formula>
    </cfRule>
    <cfRule type="cellIs" dxfId="1317" priority="105" operator="equal">
      <formula>$H$3</formula>
    </cfRule>
    <cfRule type="cellIs" dxfId="1316" priority="106" operator="equal">
      <formula>$H$2</formula>
    </cfRule>
    <cfRule type="cellIs" dxfId="1315" priority="107" operator="equal">
      <formula>$H$1</formula>
    </cfRule>
    <cfRule type="cellIs" dxfId="1314" priority="108" operator="equal">
      <formula>$H$5</formula>
    </cfRule>
  </conditionalFormatting>
  <conditionalFormatting sqref="D37:K37 P37:Q37">
    <cfRule type="cellIs" dxfId="1313" priority="67" operator="equal">
      <formula>$H$4</formula>
    </cfRule>
    <cfRule type="cellIs" dxfId="1312" priority="68" operator="equal">
      <formula>$H$3</formula>
    </cfRule>
    <cfRule type="cellIs" dxfId="1311" priority="69" operator="equal">
      <formula>$H$2</formula>
    </cfRule>
    <cfRule type="cellIs" dxfId="1310" priority="70" operator="equal">
      <formula>$H$1</formula>
    </cfRule>
    <cfRule type="cellIs" dxfId="1309" priority="71" operator="equal">
      <formula>$H$5</formula>
    </cfRule>
  </conditionalFormatting>
  <conditionalFormatting sqref="O37">
    <cfRule type="cellIs" dxfId="1308" priority="62" operator="equal">
      <formula>$H$4</formula>
    </cfRule>
    <cfRule type="cellIs" dxfId="1307" priority="63" operator="equal">
      <formula>$H$3</formula>
    </cfRule>
    <cfRule type="cellIs" dxfId="1306" priority="64" operator="equal">
      <formula>$H$2</formula>
    </cfRule>
    <cfRule type="cellIs" dxfId="1305" priority="65" operator="equal">
      <formula>$H$1</formula>
    </cfRule>
    <cfRule type="cellIs" dxfId="1304" priority="66" operator="equal">
      <formula>$H$5</formula>
    </cfRule>
  </conditionalFormatting>
  <conditionalFormatting sqref="N37">
    <cfRule type="cellIs" dxfId="1303" priority="57" operator="equal">
      <formula>$H$4</formula>
    </cfRule>
    <cfRule type="cellIs" dxfId="1302" priority="58" operator="equal">
      <formula>$H$3</formula>
    </cfRule>
    <cfRule type="cellIs" dxfId="1301" priority="59" operator="equal">
      <formula>$H$2</formula>
    </cfRule>
    <cfRule type="cellIs" dxfId="1300" priority="60" operator="equal">
      <formula>$H$1</formula>
    </cfRule>
    <cfRule type="cellIs" dxfId="1299" priority="61" operator="equal">
      <formula>$H$5</formula>
    </cfRule>
  </conditionalFormatting>
  <conditionalFormatting sqref="M37">
    <cfRule type="cellIs" dxfId="1298" priority="52" operator="equal">
      <formula>$H$4</formula>
    </cfRule>
    <cfRule type="cellIs" dxfId="1297" priority="53" operator="equal">
      <formula>$H$3</formula>
    </cfRule>
    <cfRule type="cellIs" dxfId="1296" priority="54" operator="equal">
      <formula>$H$2</formula>
    </cfRule>
    <cfRule type="cellIs" dxfId="1295" priority="55" operator="equal">
      <formula>$H$1</formula>
    </cfRule>
    <cfRule type="cellIs" dxfId="1294" priority="56" operator="equal">
      <formula>$H$5</formula>
    </cfRule>
  </conditionalFormatting>
  <conditionalFormatting sqref="L37">
    <cfRule type="cellIs" dxfId="1293" priority="47" operator="equal">
      <formula>$H$4</formula>
    </cfRule>
    <cfRule type="cellIs" dxfId="1292" priority="48" operator="equal">
      <formula>$H$3</formula>
    </cfRule>
    <cfRule type="cellIs" dxfId="1291" priority="49" operator="equal">
      <formula>$H$2</formula>
    </cfRule>
    <cfRule type="cellIs" dxfId="1290" priority="50" operator="equal">
      <formula>$H$1</formula>
    </cfRule>
    <cfRule type="cellIs" dxfId="1289" priority="51" operator="equal">
      <formula>$H$5</formula>
    </cfRule>
  </conditionalFormatting>
  <conditionalFormatting sqref="D54:K54 P54:Q54">
    <cfRule type="cellIs" dxfId="1288" priority="44" operator="equal">
      <formula>"Bonus"</formula>
    </cfRule>
    <cfRule type="cellIs" dxfId="1287" priority="45" operator="equal">
      <formula>"Non"</formula>
    </cfRule>
    <cfRule type="cellIs" dxfId="1286" priority="46" operator="equal">
      <formula>"Oui"</formula>
    </cfRule>
  </conditionalFormatting>
  <conditionalFormatting sqref="O54">
    <cfRule type="cellIs" dxfId="1285" priority="41" operator="equal">
      <formula>"Bonus"</formula>
    </cfRule>
    <cfRule type="cellIs" dxfId="1284" priority="42" operator="equal">
      <formula>"Non"</formula>
    </cfRule>
    <cfRule type="cellIs" dxfId="1283" priority="43" operator="equal">
      <formula>"Oui"</formula>
    </cfRule>
  </conditionalFormatting>
  <conditionalFormatting sqref="N54">
    <cfRule type="cellIs" dxfId="1282" priority="38" operator="equal">
      <formula>"Bonus"</formula>
    </cfRule>
    <cfRule type="cellIs" dxfId="1281" priority="39" operator="equal">
      <formula>"Non"</formula>
    </cfRule>
    <cfRule type="cellIs" dxfId="1280" priority="40" operator="equal">
      <formula>"Oui"</formula>
    </cfRule>
  </conditionalFormatting>
  <conditionalFormatting sqref="M54">
    <cfRule type="cellIs" dxfId="1279" priority="35" operator="equal">
      <formula>"Bonus"</formula>
    </cfRule>
    <cfRule type="cellIs" dxfId="1278" priority="36" operator="equal">
      <formula>"Non"</formula>
    </cfRule>
    <cfRule type="cellIs" dxfId="1277" priority="37" operator="equal">
      <formula>"Oui"</formula>
    </cfRule>
  </conditionalFormatting>
  <conditionalFormatting sqref="L54">
    <cfRule type="cellIs" dxfId="1276" priority="32" operator="equal">
      <formula>"Bonus"</formula>
    </cfRule>
    <cfRule type="cellIs" dxfId="1275" priority="33" operator="equal">
      <formula>"Non"</formula>
    </cfRule>
    <cfRule type="cellIs" dxfId="1274" priority="34" operator="equal">
      <formula>"Oui"</formula>
    </cfRule>
  </conditionalFormatting>
  <conditionalFormatting sqref="D70:K70 P70:Q70">
    <cfRule type="cellIs" dxfId="1273" priority="28" operator="equal">
      <formula>"En cours"</formula>
    </cfRule>
    <cfRule type="cellIs" dxfId="1272" priority="29" operator="equal">
      <formula>"En attente"</formula>
    </cfRule>
    <cfRule type="cellIs" dxfId="1271" priority="30" operator="equal">
      <formula>"Non"</formula>
    </cfRule>
    <cfRule type="cellIs" dxfId="1270" priority="31" operator="equal">
      <formula>"Oui"</formula>
    </cfRule>
  </conditionalFormatting>
  <conditionalFormatting sqref="O70">
    <cfRule type="cellIs" dxfId="1269" priority="24" operator="equal">
      <formula>"En cours"</formula>
    </cfRule>
    <cfRule type="cellIs" dxfId="1268" priority="25" operator="equal">
      <formula>"En attente"</formula>
    </cfRule>
    <cfRule type="cellIs" dxfId="1267" priority="26" operator="equal">
      <formula>"Non"</formula>
    </cfRule>
    <cfRule type="cellIs" dxfId="1266" priority="27" operator="equal">
      <formula>"Oui"</formula>
    </cfRule>
  </conditionalFormatting>
  <conditionalFormatting sqref="N70">
    <cfRule type="cellIs" dxfId="1265" priority="20" operator="equal">
      <formula>"En cours"</formula>
    </cfRule>
    <cfRule type="cellIs" dxfId="1264" priority="21" operator="equal">
      <formula>"En attente"</formula>
    </cfRule>
    <cfRule type="cellIs" dxfId="1263" priority="22" operator="equal">
      <formula>"Non"</formula>
    </cfRule>
    <cfRule type="cellIs" dxfId="1262" priority="23" operator="equal">
      <formula>"Oui"</formula>
    </cfRule>
  </conditionalFormatting>
  <conditionalFormatting sqref="M70">
    <cfRule type="cellIs" dxfId="1261" priority="16" operator="equal">
      <formula>"En cours"</formula>
    </cfRule>
    <cfRule type="cellIs" dxfId="1260" priority="17" operator="equal">
      <formula>"En attente"</formula>
    </cfRule>
    <cfRule type="cellIs" dxfId="1259" priority="18" operator="equal">
      <formula>"Non"</formula>
    </cfRule>
    <cfRule type="cellIs" dxfId="1258" priority="19" operator="equal">
      <formula>"Oui"</formula>
    </cfRule>
  </conditionalFormatting>
  <conditionalFormatting sqref="L70">
    <cfRule type="cellIs" dxfId="1257" priority="12" operator="equal">
      <formula>"En cours"</formula>
    </cfRule>
    <cfRule type="cellIs" dxfId="1256" priority="13" operator="equal">
      <formula>"En attente"</formula>
    </cfRule>
    <cfRule type="cellIs" dxfId="1255" priority="14" operator="equal">
      <formula>"Non"</formula>
    </cfRule>
    <cfRule type="cellIs" dxfId="1254" priority="15" operator="equal">
      <formula>"Oui"</formula>
    </cfRule>
  </conditionalFormatting>
  <conditionalFormatting sqref="D21:Q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1253" priority="9" operator="lessThanOrEqual">
      <formula>$B$22</formula>
    </cfRule>
    <cfRule type="cellIs" dxfId="1252" priority="10" operator="greaterThanOrEqual">
      <formula>$B$22</formula>
    </cfRule>
  </conditionalFormatting>
  <conditionalFormatting sqref="D38:Q3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1251" priority="6" operator="lessThanOrEqual">
      <formula>$B$39</formula>
    </cfRule>
    <cfRule type="cellIs" dxfId="1250" priority="7" operator="greaterThanOrEqual">
      <formula>$B$39</formula>
    </cfRule>
  </conditionalFormatting>
  <conditionalFormatting sqref="D55:Q55">
    <cfRule type="cellIs" dxfId="1249" priority="4" operator="lessThanOrEqual">
      <formula>$B$55</formula>
    </cfRule>
    <cfRule type="cellIs" dxfId="1248" priority="5" operator="greaterThanOrEqual">
      <formula>$B$55</formula>
    </cfRule>
  </conditionalFormatting>
  <conditionalFormatting sqref="D71:Q71">
    <cfRule type="cellIs" dxfId="1247" priority="2" operator="lessThanOrEqual">
      <formula>$B$55</formula>
    </cfRule>
    <cfRule type="cellIs" dxfId="1246" priority="3" operator="greaterThanOrEqual">
      <formula>$B$55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D26:Q37 D9:Q20">
      <formula1>$H$1:$H$6</formula1>
    </dataValidation>
    <dataValidation type="list" allowBlank="1" showInputMessage="1" showErrorMessage="1" sqref="D43:Q54">
      <formula1>"Oui,Bonus,Non"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5" width="14" style="30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29.25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>
        <v>1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27">
        <f t="shared" si="0"/>
        <v>1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22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2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11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29.25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>
        <v>1</v>
      </c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8">
        <f t="shared" si="3"/>
        <v>1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12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4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12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 t="s">
        <v>41</v>
      </c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8">
        <f t="shared" si="6"/>
        <v>1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5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 t="s">
        <v>41</v>
      </c>
      <c r="R70" s="28">
        <f t="shared" si="8"/>
        <v>1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1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D9:K19 P9:Q19">
    <cfRule type="cellIs" dxfId="1245" priority="231" operator="equal">
      <formula>$H$4</formula>
    </cfRule>
    <cfRule type="cellIs" dxfId="1244" priority="232" operator="equal">
      <formula>$H$3</formula>
    </cfRule>
    <cfRule type="cellIs" dxfId="1243" priority="233" operator="equal">
      <formula>$H$2</formula>
    </cfRule>
    <cfRule type="cellIs" dxfId="1242" priority="234" operator="equal">
      <formula>$H$1</formula>
    </cfRule>
    <cfRule type="cellIs" dxfId="1241" priority="235" operator="equal">
      <formula>$H$5</formula>
    </cfRule>
  </conditionalFormatting>
  <conditionalFormatting sqref="D26:K36 P26:Q36">
    <cfRule type="cellIs" dxfId="1240" priority="225" operator="equal">
      <formula>$H$4</formula>
    </cfRule>
    <cfRule type="cellIs" dxfId="1239" priority="226" operator="equal">
      <formula>$H$3</formula>
    </cfRule>
    <cfRule type="cellIs" dxfId="1238" priority="227" operator="equal">
      <formula>$H$2</formula>
    </cfRule>
    <cfRule type="cellIs" dxfId="1237" priority="228" operator="equal">
      <formula>$H$1</formula>
    </cfRule>
    <cfRule type="cellIs" dxfId="1236" priority="229" operator="equal">
      <formula>$H$5</formula>
    </cfRule>
  </conditionalFormatting>
  <conditionalFormatting sqref="D43:K53 P43:Q53">
    <cfRule type="cellIs" dxfId="1235" priority="215" operator="equal">
      <formula>"Bonus"</formula>
    </cfRule>
    <cfRule type="cellIs" dxfId="1234" priority="216" operator="equal">
      <formula>"Non"</formula>
    </cfRule>
    <cfRule type="cellIs" dxfId="1233" priority="217" operator="equal">
      <formula>"Oui"</formula>
    </cfRule>
  </conditionalFormatting>
  <conditionalFormatting sqref="H5">
    <cfRule type="iconSet" priority="21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K69 P59:Q69">
    <cfRule type="cellIs" dxfId="1232" priority="206" operator="equal">
      <formula>"En cours"</formula>
    </cfRule>
    <cfRule type="cellIs" dxfId="1231" priority="207" operator="equal">
      <formula>"En attente"</formula>
    </cfRule>
    <cfRule type="cellIs" dxfId="1230" priority="208" operator="equal">
      <formula>"Non"</formula>
    </cfRule>
    <cfRule type="cellIs" dxfId="1229" priority="209" operator="equal">
      <formula>"Oui"</formula>
    </cfRule>
  </conditionalFormatting>
  <conditionalFormatting sqref="O9:O19">
    <cfRule type="cellIs" dxfId="1228" priority="201" operator="equal">
      <formula>$H$4</formula>
    </cfRule>
    <cfRule type="cellIs" dxfId="1227" priority="202" operator="equal">
      <formula>$H$3</formula>
    </cfRule>
    <cfRule type="cellIs" dxfId="1226" priority="203" operator="equal">
      <formula>$H$2</formula>
    </cfRule>
    <cfRule type="cellIs" dxfId="1225" priority="204" operator="equal">
      <formula>$H$1</formula>
    </cfRule>
    <cfRule type="cellIs" dxfId="1224" priority="205" operator="equal">
      <formula>$H$5</formula>
    </cfRule>
  </conditionalFormatting>
  <conditionalFormatting sqref="O26:O36">
    <cfRule type="cellIs" dxfId="1223" priority="195" operator="equal">
      <formula>$H$4</formula>
    </cfRule>
    <cfRule type="cellIs" dxfId="1222" priority="196" operator="equal">
      <formula>$H$3</formula>
    </cfRule>
    <cfRule type="cellIs" dxfId="1221" priority="197" operator="equal">
      <formula>$H$2</formula>
    </cfRule>
    <cfRule type="cellIs" dxfId="1220" priority="198" operator="equal">
      <formula>$H$1</formula>
    </cfRule>
    <cfRule type="cellIs" dxfId="1219" priority="199" operator="equal">
      <formula>$H$5</formula>
    </cfRule>
  </conditionalFormatting>
  <conditionalFormatting sqref="O43:O53">
    <cfRule type="cellIs" dxfId="1218" priority="185" operator="equal">
      <formula>"Bonus"</formula>
    </cfRule>
    <cfRule type="cellIs" dxfId="1217" priority="186" operator="equal">
      <formula>"Non"</formula>
    </cfRule>
    <cfRule type="cellIs" dxfId="1216" priority="187" operator="equal">
      <formula>"Oui"</formula>
    </cfRule>
  </conditionalFormatting>
  <conditionalFormatting sqref="O59:O69">
    <cfRule type="cellIs" dxfId="1215" priority="179" operator="equal">
      <formula>"En cours"</formula>
    </cfRule>
    <cfRule type="cellIs" dxfId="1214" priority="180" operator="equal">
      <formula>"En attente"</formula>
    </cfRule>
    <cfRule type="cellIs" dxfId="1213" priority="181" operator="equal">
      <formula>"Non"</formula>
    </cfRule>
    <cfRule type="cellIs" dxfId="1212" priority="182" operator="equal">
      <formula>"Oui"</formula>
    </cfRule>
  </conditionalFormatting>
  <conditionalFormatting sqref="N9:N19">
    <cfRule type="cellIs" dxfId="1211" priority="174" operator="equal">
      <formula>$H$4</formula>
    </cfRule>
    <cfRule type="cellIs" dxfId="1210" priority="175" operator="equal">
      <formula>$H$3</formula>
    </cfRule>
    <cfRule type="cellIs" dxfId="1209" priority="176" operator="equal">
      <formula>$H$2</formula>
    </cfRule>
    <cfRule type="cellIs" dxfId="1208" priority="177" operator="equal">
      <formula>$H$1</formula>
    </cfRule>
    <cfRule type="cellIs" dxfId="1207" priority="178" operator="equal">
      <formula>$H$5</formula>
    </cfRule>
  </conditionalFormatting>
  <conditionalFormatting sqref="N26:N36">
    <cfRule type="cellIs" dxfId="1206" priority="168" operator="equal">
      <formula>$H$4</formula>
    </cfRule>
    <cfRule type="cellIs" dxfId="1205" priority="169" operator="equal">
      <formula>$H$3</formula>
    </cfRule>
    <cfRule type="cellIs" dxfId="1204" priority="170" operator="equal">
      <formula>$H$2</formula>
    </cfRule>
    <cfRule type="cellIs" dxfId="1203" priority="171" operator="equal">
      <formula>$H$1</formula>
    </cfRule>
    <cfRule type="cellIs" dxfId="1202" priority="172" operator="equal">
      <formula>$H$5</formula>
    </cfRule>
  </conditionalFormatting>
  <conditionalFormatting sqref="N43:N53">
    <cfRule type="cellIs" dxfId="1201" priority="158" operator="equal">
      <formula>"Bonus"</formula>
    </cfRule>
    <cfRule type="cellIs" dxfId="1200" priority="159" operator="equal">
      <formula>"Non"</formula>
    </cfRule>
    <cfRule type="cellIs" dxfId="1199" priority="160" operator="equal">
      <formula>"Oui"</formula>
    </cfRule>
  </conditionalFormatting>
  <conditionalFormatting sqref="N59:N69">
    <cfRule type="cellIs" dxfId="1198" priority="152" operator="equal">
      <formula>"En cours"</formula>
    </cfRule>
    <cfRule type="cellIs" dxfId="1197" priority="153" operator="equal">
      <formula>"En attente"</formula>
    </cfRule>
    <cfRule type="cellIs" dxfId="1196" priority="154" operator="equal">
      <formula>"Non"</formula>
    </cfRule>
    <cfRule type="cellIs" dxfId="1195" priority="155" operator="equal">
      <formula>"Oui"</formula>
    </cfRule>
  </conditionalFormatting>
  <conditionalFormatting sqref="M9:M19">
    <cfRule type="cellIs" dxfId="1194" priority="147" operator="equal">
      <formula>$H$4</formula>
    </cfRule>
    <cfRule type="cellIs" dxfId="1193" priority="148" operator="equal">
      <formula>$H$3</formula>
    </cfRule>
    <cfRule type="cellIs" dxfId="1192" priority="149" operator="equal">
      <formula>$H$2</formula>
    </cfRule>
    <cfRule type="cellIs" dxfId="1191" priority="150" operator="equal">
      <formula>$H$1</formula>
    </cfRule>
    <cfRule type="cellIs" dxfId="1190" priority="151" operator="equal">
      <formula>$H$5</formula>
    </cfRule>
  </conditionalFormatting>
  <conditionalFormatting sqref="M26:M36">
    <cfRule type="cellIs" dxfId="1189" priority="141" operator="equal">
      <formula>$H$4</formula>
    </cfRule>
    <cfRule type="cellIs" dxfId="1188" priority="142" operator="equal">
      <formula>$H$3</formula>
    </cfRule>
    <cfRule type="cellIs" dxfId="1187" priority="143" operator="equal">
      <formula>$H$2</formula>
    </cfRule>
    <cfRule type="cellIs" dxfId="1186" priority="144" operator="equal">
      <formula>$H$1</formula>
    </cfRule>
    <cfRule type="cellIs" dxfId="1185" priority="145" operator="equal">
      <formula>$H$5</formula>
    </cfRule>
  </conditionalFormatting>
  <conditionalFormatting sqref="M43:M53">
    <cfRule type="cellIs" dxfId="1184" priority="131" operator="equal">
      <formula>"Bonus"</formula>
    </cfRule>
    <cfRule type="cellIs" dxfId="1183" priority="132" operator="equal">
      <formula>"Non"</formula>
    </cfRule>
    <cfRule type="cellIs" dxfId="1182" priority="133" operator="equal">
      <formula>"Oui"</formula>
    </cfRule>
  </conditionalFormatting>
  <conditionalFormatting sqref="M59:M69">
    <cfRule type="cellIs" dxfId="1181" priority="125" operator="equal">
      <formula>"En cours"</formula>
    </cfRule>
    <cfRule type="cellIs" dxfId="1180" priority="126" operator="equal">
      <formula>"En attente"</formula>
    </cfRule>
    <cfRule type="cellIs" dxfId="1179" priority="127" operator="equal">
      <formula>"Non"</formula>
    </cfRule>
    <cfRule type="cellIs" dxfId="1178" priority="128" operator="equal">
      <formula>"Oui"</formula>
    </cfRule>
  </conditionalFormatting>
  <conditionalFormatting sqref="L9:L19">
    <cfRule type="cellIs" dxfId="1177" priority="120" operator="equal">
      <formula>$H$4</formula>
    </cfRule>
    <cfRule type="cellIs" dxfId="1176" priority="121" operator="equal">
      <formula>$H$3</formula>
    </cfRule>
    <cfRule type="cellIs" dxfId="1175" priority="122" operator="equal">
      <formula>$H$2</formula>
    </cfRule>
    <cfRule type="cellIs" dxfId="1174" priority="123" operator="equal">
      <formula>$H$1</formula>
    </cfRule>
    <cfRule type="cellIs" dxfId="1173" priority="124" operator="equal">
      <formula>$H$5</formula>
    </cfRule>
  </conditionalFormatting>
  <conditionalFormatting sqref="L26:L36">
    <cfRule type="cellIs" dxfId="1172" priority="114" operator="equal">
      <formula>$H$4</formula>
    </cfRule>
    <cfRule type="cellIs" dxfId="1171" priority="115" operator="equal">
      <formula>$H$3</formula>
    </cfRule>
    <cfRule type="cellIs" dxfId="1170" priority="116" operator="equal">
      <formula>$H$2</formula>
    </cfRule>
    <cfRule type="cellIs" dxfId="1169" priority="117" operator="equal">
      <formula>$H$1</formula>
    </cfRule>
    <cfRule type="cellIs" dxfId="1168" priority="118" operator="equal">
      <formula>$H$5</formula>
    </cfRule>
  </conditionalFormatting>
  <conditionalFormatting sqref="L43:L53">
    <cfRule type="cellIs" dxfId="1167" priority="104" operator="equal">
      <formula>"Bonus"</formula>
    </cfRule>
    <cfRule type="cellIs" dxfId="1166" priority="105" operator="equal">
      <formula>"Non"</formula>
    </cfRule>
    <cfRule type="cellIs" dxfId="1165" priority="106" operator="equal">
      <formula>"Oui"</formula>
    </cfRule>
  </conditionalFormatting>
  <conditionalFormatting sqref="L59:L69">
    <cfRule type="cellIs" dxfId="1164" priority="98" operator="equal">
      <formula>"En cours"</formula>
    </cfRule>
    <cfRule type="cellIs" dxfId="1163" priority="99" operator="equal">
      <formula>"En attente"</formula>
    </cfRule>
    <cfRule type="cellIs" dxfId="1162" priority="100" operator="equal">
      <formula>"Non"</formula>
    </cfRule>
    <cfRule type="cellIs" dxfId="1161" priority="101" operator="equal">
      <formula>"Oui"</formula>
    </cfRule>
  </conditionalFormatting>
  <conditionalFormatting sqref="D20:K20 P20:Q20">
    <cfRule type="cellIs" dxfId="1160" priority="92" operator="equal">
      <formula>$H$4</formula>
    </cfRule>
    <cfRule type="cellIs" dxfId="1159" priority="93" operator="equal">
      <formula>$H$3</formula>
    </cfRule>
    <cfRule type="cellIs" dxfId="1158" priority="94" operator="equal">
      <formula>$H$2</formula>
    </cfRule>
    <cfRule type="cellIs" dxfId="1157" priority="95" operator="equal">
      <formula>$H$1</formula>
    </cfRule>
    <cfRule type="cellIs" dxfId="1156" priority="96" operator="equal">
      <formula>$H$5</formula>
    </cfRule>
  </conditionalFormatting>
  <conditionalFormatting sqref="O20">
    <cfRule type="cellIs" dxfId="1155" priority="87" operator="equal">
      <formula>$H$4</formula>
    </cfRule>
    <cfRule type="cellIs" dxfId="1154" priority="88" operator="equal">
      <formula>$H$3</formula>
    </cfRule>
    <cfRule type="cellIs" dxfId="1153" priority="89" operator="equal">
      <formula>$H$2</formula>
    </cfRule>
    <cfRule type="cellIs" dxfId="1152" priority="90" operator="equal">
      <formula>$H$1</formula>
    </cfRule>
    <cfRule type="cellIs" dxfId="1151" priority="91" operator="equal">
      <formula>$H$5</formula>
    </cfRule>
  </conditionalFormatting>
  <conditionalFormatting sqref="N20">
    <cfRule type="cellIs" dxfId="1150" priority="82" operator="equal">
      <formula>$H$4</formula>
    </cfRule>
    <cfRule type="cellIs" dxfId="1149" priority="83" operator="equal">
      <formula>$H$3</formula>
    </cfRule>
    <cfRule type="cellIs" dxfId="1148" priority="84" operator="equal">
      <formula>$H$2</formula>
    </cfRule>
    <cfRule type="cellIs" dxfId="1147" priority="85" operator="equal">
      <formula>$H$1</formula>
    </cfRule>
    <cfRule type="cellIs" dxfId="1146" priority="86" operator="equal">
      <formula>$H$5</formula>
    </cfRule>
  </conditionalFormatting>
  <conditionalFormatting sqref="M20">
    <cfRule type="cellIs" dxfId="1145" priority="77" operator="equal">
      <formula>$H$4</formula>
    </cfRule>
    <cfRule type="cellIs" dxfId="1144" priority="78" operator="equal">
      <formula>$H$3</formula>
    </cfRule>
    <cfRule type="cellIs" dxfId="1143" priority="79" operator="equal">
      <formula>$H$2</formula>
    </cfRule>
    <cfRule type="cellIs" dxfId="1142" priority="80" operator="equal">
      <formula>$H$1</formula>
    </cfRule>
    <cfRule type="cellIs" dxfId="1141" priority="81" operator="equal">
      <formula>$H$5</formula>
    </cfRule>
  </conditionalFormatting>
  <conditionalFormatting sqref="L20">
    <cfRule type="cellIs" dxfId="1140" priority="72" operator="equal">
      <formula>$H$4</formula>
    </cfRule>
    <cfRule type="cellIs" dxfId="1139" priority="73" operator="equal">
      <formula>$H$3</formula>
    </cfRule>
    <cfRule type="cellIs" dxfId="1138" priority="74" operator="equal">
      <formula>$H$2</formula>
    </cfRule>
    <cfRule type="cellIs" dxfId="1137" priority="75" operator="equal">
      <formula>$H$1</formula>
    </cfRule>
    <cfRule type="cellIs" dxfId="1136" priority="76" operator="equal">
      <formula>$H$5</formula>
    </cfRule>
  </conditionalFormatting>
  <conditionalFormatting sqref="D37:K37 P37:Q37">
    <cfRule type="cellIs" dxfId="1135" priority="67" operator="equal">
      <formula>$H$4</formula>
    </cfRule>
    <cfRule type="cellIs" dxfId="1134" priority="68" operator="equal">
      <formula>$H$3</formula>
    </cfRule>
    <cfRule type="cellIs" dxfId="1133" priority="69" operator="equal">
      <formula>$H$2</formula>
    </cfRule>
    <cfRule type="cellIs" dxfId="1132" priority="70" operator="equal">
      <formula>$H$1</formula>
    </cfRule>
    <cfRule type="cellIs" dxfId="1131" priority="71" operator="equal">
      <formula>$H$5</formula>
    </cfRule>
  </conditionalFormatting>
  <conditionalFormatting sqref="O37">
    <cfRule type="cellIs" dxfId="1130" priority="62" operator="equal">
      <formula>$H$4</formula>
    </cfRule>
    <cfRule type="cellIs" dxfId="1129" priority="63" operator="equal">
      <formula>$H$3</formula>
    </cfRule>
    <cfRule type="cellIs" dxfId="1128" priority="64" operator="equal">
      <formula>$H$2</formula>
    </cfRule>
    <cfRule type="cellIs" dxfId="1127" priority="65" operator="equal">
      <formula>$H$1</formula>
    </cfRule>
    <cfRule type="cellIs" dxfId="1126" priority="66" operator="equal">
      <formula>$H$5</formula>
    </cfRule>
  </conditionalFormatting>
  <conditionalFormatting sqref="N37">
    <cfRule type="cellIs" dxfId="1125" priority="57" operator="equal">
      <formula>$H$4</formula>
    </cfRule>
    <cfRule type="cellIs" dxfId="1124" priority="58" operator="equal">
      <formula>$H$3</formula>
    </cfRule>
    <cfRule type="cellIs" dxfId="1123" priority="59" operator="equal">
      <formula>$H$2</formula>
    </cfRule>
    <cfRule type="cellIs" dxfId="1122" priority="60" operator="equal">
      <formula>$H$1</formula>
    </cfRule>
    <cfRule type="cellIs" dxfId="1121" priority="61" operator="equal">
      <formula>$H$5</formula>
    </cfRule>
  </conditionalFormatting>
  <conditionalFormatting sqref="M37">
    <cfRule type="cellIs" dxfId="1120" priority="52" operator="equal">
      <formula>$H$4</formula>
    </cfRule>
    <cfRule type="cellIs" dxfId="1119" priority="53" operator="equal">
      <formula>$H$3</formula>
    </cfRule>
    <cfRule type="cellIs" dxfId="1118" priority="54" operator="equal">
      <formula>$H$2</formula>
    </cfRule>
    <cfRule type="cellIs" dxfId="1117" priority="55" operator="equal">
      <formula>$H$1</formula>
    </cfRule>
    <cfRule type="cellIs" dxfId="1116" priority="56" operator="equal">
      <formula>$H$5</formula>
    </cfRule>
  </conditionalFormatting>
  <conditionalFormatting sqref="L37">
    <cfRule type="cellIs" dxfId="1115" priority="47" operator="equal">
      <formula>$H$4</formula>
    </cfRule>
    <cfRule type="cellIs" dxfId="1114" priority="48" operator="equal">
      <formula>$H$3</formula>
    </cfRule>
    <cfRule type="cellIs" dxfId="1113" priority="49" operator="equal">
      <formula>$H$2</formula>
    </cfRule>
    <cfRule type="cellIs" dxfId="1112" priority="50" operator="equal">
      <formula>$H$1</formula>
    </cfRule>
    <cfRule type="cellIs" dxfId="1111" priority="51" operator="equal">
      <formula>$H$5</formula>
    </cfRule>
  </conditionalFormatting>
  <conditionalFormatting sqref="D54:K54 P54:Q54">
    <cfRule type="cellIs" dxfId="1110" priority="44" operator="equal">
      <formula>"Bonus"</formula>
    </cfRule>
    <cfRule type="cellIs" dxfId="1109" priority="45" operator="equal">
      <formula>"Non"</formula>
    </cfRule>
    <cfRule type="cellIs" dxfId="1108" priority="46" operator="equal">
      <formula>"Oui"</formula>
    </cfRule>
  </conditionalFormatting>
  <conditionalFormatting sqref="O54">
    <cfRule type="cellIs" dxfId="1107" priority="41" operator="equal">
      <formula>"Bonus"</formula>
    </cfRule>
    <cfRule type="cellIs" dxfId="1106" priority="42" operator="equal">
      <formula>"Non"</formula>
    </cfRule>
    <cfRule type="cellIs" dxfId="1105" priority="43" operator="equal">
      <formula>"Oui"</formula>
    </cfRule>
  </conditionalFormatting>
  <conditionalFormatting sqref="N54">
    <cfRule type="cellIs" dxfId="1104" priority="38" operator="equal">
      <formula>"Bonus"</formula>
    </cfRule>
    <cfRule type="cellIs" dxfId="1103" priority="39" operator="equal">
      <formula>"Non"</formula>
    </cfRule>
    <cfRule type="cellIs" dxfId="1102" priority="40" operator="equal">
      <formula>"Oui"</formula>
    </cfRule>
  </conditionalFormatting>
  <conditionalFormatting sqref="M54">
    <cfRule type="cellIs" dxfId="1101" priority="35" operator="equal">
      <formula>"Bonus"</formula>
    </cfRule>
    <cfRule type="cellIs" dxfId="1100" priority="36" operator="equal">
      <formula>"Non"</formula>
    </cfRule>
    <cfRule type="cellIs" dxfId="1099" priority="37" operator="equal">
      <formula>"Oui"</formula>
    </cfRule>
  </conditionalFormatting>
  <conditionalFormatting sqref="L54">
    <cfRule type="cellIs" dxfId="1098" priority="32" operator="equal">
      <formula>"Bonus"</formula>
    </cfRule>
    <cfRule type="cellIs" dxfId="1097" priority="33" operator="equal">
      <formula>"Non"</formula>
    </cfRule>
    <cfRule type="cellIs" dxfId="1096" priority="34" operator="equal">
      <formula>"Oui"</formula>
    </cfRule>
  </conditionalFormatting>
  <conditionalFormatting sqref="D70:K70 P70:Q70">
    <cfRule type="cellIs" dxfId="1095" priority="28" operator="equal">
      <formula>"En cours"</formula>
    </cfRule>
    <cfRule type="cellIs" dxfId="1094" priority="29" operator="equal">
      <formula>"En attente"</formula>
    </cfRule>
    <cfRule type="cellIs" dxfId="1093" priority="30" operator="equal">
      <formula>"Non"</formula>
    </cfRule>
    <cfRule type="cellIs" dxfId="1092" priority="31" operator="equal">
      <formula>"Oui"</formula>
    </cfRule>
  </conditionalFormatting>
  <conditionalFormatting sqref="O70">
    <cfRule type="cellIs" dxfId="1091" priority="24" operator="equal">
      <formula>"En cours"</formula>
    </cfRule>
    <cfRule type="cellIs" dxfId="1090" priority="25" operator="equal">
      <formula>"En attente"</formula>
    </cfRule>
    <cfRule type="cellIs" dxfId="1089" priority="26" operator="equal">
      <formula>"Non"</formula>
    </cfRule>
    <cfRule type="cellIs" dxfId="1088" priority="27" operator="equal">
      <formula>"Oui"</formula>
    </cfRule>
  </conditionalFormatting>
  <conditionalFormatting sqref="N70">
    <cfRule type="cellIs" dxfId="1087" priority="20" operator="equal">
      <formula>"En cours"</formula>
    </cfRule>
    <cfRule type="cellIs" dxfId="1086" priority="21" operator="equal">
      <formula>"En attente"</formula>
    </cfRule>
    <cfRule type="cellIs" dxfId="1085" priority="22" operator="equal">
      <formula>"Non"</formula>
    </cfRule>
    <cfRule type="cellIs" dxfId="1084" priority="23" operator="equal">
      <formula>"Oui"</formula>
    </cfRule>
  </conditionalFormatting>
  <conditionalFormatting sqref="M70">
    <cfRule type="cellIs" dxfId="1083" priority="16" operator="equal">
      <formula>"En cours"</formula>
    </cfRule>
    <cfRule type="cellIs" dxfId="1082" priority="17" operator="equal">
      <formula>"En attente"</formula>
    </cfRule>
    <cfRule type="cellIs" dxfId="1081" priority="18" operator="equal">
      <formula>"Non"</formula>
    </cfRule>
    <cfRule type="cellIs" dxfId="1080" priority="19" operator="equal">
      <formula>"Oui"</formula>
    </cfRule>
  </conditionalFormatting>
  <conditionalFormatting sqref="L70">
    <cfRule type="cellIs" dxfId="1079" priority="12" operator="equal">
      <formula>"En cours"</formula>
    </cfRule>
    <cfRule type="cellIs" dxfId="1078" priority="13" operator="equal">
      <formula>"En attente"</formula>
    </cfRule>
    <cfRule type="cellIs" dxfId="1077" priority="14" operator="equal">
      <formula>"Non"</formula>
    </cfRule>
    <cfRule type="cellIs" dxfId="1076" priority="15" operator="equal">
      <formula>"Oui"</formula>
    </cfRule>
  </conditionalFormatting>
  <conditionalFormatting sqref="D21:Q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1075" priority="9" operator="lessThanOrEqual">
      <formula>$B$22</formula>
    </cfRule>
    <cfRule type="cellIs" dxfId="1074" priority="10" operator="greaterThanOrEqual">
      <formula>$B$22</formula>
    </cfRule>
  </conditionalFormatting>
  <conditionalFormatting sqref="D38:Q3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1073" priority="6" operator="lessThanOrEqual">
      <formula>$B$39</formula>
    </cfRule>
    <cfRule type="cellIs" dxfId="1072" priority="7" operator="greaterThanOrEqual">
      <formula>$B$39</formula>
    </cfRule>
  </conditionalFormatting>
  <conditionalFormatting sqref="D55:Q55">
    <cfRule type="cellIs" dxfId="1071" priority="4" operator="lessThanOrEqual">
      <formula>$B$55</formula>
    </cfRule>
    <cfRule type="cellIs" dxfId="1070" priority="5" operator="greaterThanOrEqual">
      <formula>$B$55</formula>
    </cfRule>
  </conditionalFormatting>
  <conditionalFormatting sqref="D71:Q71">
    <cfRule type="cellIs" dxfId="1069" priority="2" operator="lessThanOrEqual">
      <formula>$B$55</formula>
    </cfRule>
    <cfRule type="cellIs" dxfId="1068" priority="3" operator="greaterThanOrEqual">
      <formula>$B$55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D43:Q54">
      <formula1>"Oui,Bonus,Non"</formula1>
    </dataValidation>
    <dataValidation type="list" allowBlank="1" showInputMessage="1" showErrorMessage="1" sqref="D9:Q20 D26:Q37">
      <formula1>$H$1:$H$6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5" width="14" style="30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>
        <v>4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27">
        <f t="shared" si="0"/>
        <v>4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25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1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11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>
        <v>0</v>
      </c>
      <c r="R37" s="28">
        <f t="shared" si="3"/>
        <v>0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4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11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1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D9:K19 P9:Q19">
    <cfRule type="cellIs" dxfId="1067" priority="231" operator="equal">
      <formula>$H$4</formula>
    </cfRule>
    <cfRule type="cellIs" dxfId="1066" priority="232" operator="equal">
      <formula>$H$3</formula>
    </cfRule>
    <cfRule type="cellIs" dxfId="1065" priority="233" operator="equal">
      <formula>$H$2</formula>
    </cfRule>
    <cfRule type="cellIs" dxfId="1064" priority="234" operator="equal">
      <formula>$H$1</formula>
    </cfRule>
    <cfRule type="cellIs" dxfId="1063" priority="235" operator="equal">
      <formula>$H$5</formula>
    </cfRule>
  </conditionalFormatting>
  <conditionalFormatting sqref="D26:K36 P26:Q36">
    <cfRule type="cellIs" dxfId="1062" priority="225" operator="equal">
      <formula>$H$4</formula>
    </cfRule>
    <cfRule type="cellIs" dxfId="1061" priority="226" operator="equal">
      <formula>$H$3</formula>
    </cfRule>
    <cfRule type="cellIs" dxfId="1060" priority="227" operator="equal">
      <formula>$H$2</formula>
    </cfRule>
    <cfRule type="cellIs" dxfId="1059" priority="228" operator="equal">
      <formula>$H$1</formula>
    </cfRule>
    <cfRule type="cellIs" dxfId="1058" priority="229" operator="equal">
      <formula>$H$5</formula>
    </cfRule>
  </conditionalFormatting>
  <conditionalFormatting sqref="D43:K53 P43:Q53">
    <cfRule type="cellIs" dxfId="1057" priority="215" operator="equal">
      <formula>"Bonus"</formula>
    </cfRule>
    <cfRule type="cellIs" dxfId="1056" priority="216" operator="equal">
      <formula>"Non"</formula>
    </cfRule>
    <cfRule type="cellIs" dxfId="1055" priority="217" operator="equal">
      <formula>"Oui"</formula>
    </cfRule>
  </conditionalFormatting>
  <conditionalFormatting sqref="H5">
    <cfRule type="iconSet" priority="21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K69 P59:Q69">
    <cfRule type="cellIs" dxfId="1054" priority="206" operator="equal">
      <formula>"En cours"</formula>
    </cfRule>
    <cfRule type="cellIs" dxfId="1053" priority="207" operator="equal">
      <formula>"En attente"</formula>
    </cfRule>
    <cfRule type="cellIs" dxfId="1052" priority="208" operator="equal">
      <formula>"Non"</formula>
    </cfRule>
    <cfRule type="cellIs" dxfId="1051" priority="209" operator="equal">
      <formula>"Oui"</formula>
    </cfRule>
  </conditionalFormatting>
  <conditionalFormatting sqref="O9:O19">
    <cfRule type="cellIs" dxfId="1050" priority="201" operator="equal">
      <formula>$H$4</formula>
    </cfRule>
    <cfRule type="cellIs" dxfId="1049" priority="202" operator="equal">
      <formula>$H$3</formula>
    </cfRule>
    <cfRule type="cellIs" dxfId="1048" priority="203" operator="equal">
      <formula>$H$2</formula>
    </cfRule>
    <cfRule type="cellIs" dxfId="1047" priority="204" operator="equal">
      <formula>$H$1</formula>
    </cfRule>
    <cfRule type="cellIs" dxfId="1046" priority="205" operator="equal">
      <formula>$H$5</formula>
    </cfRule>
  </conditionalFormatting>
  <conditionalFormatting sqref="O26:O36">
    <cfRule type="cellIs" dxfId="1045" priority="195" operator="equal">
      <formula>$H$4</formula>
    </cfRule>
    <cfRule type="cellIs" dxfId="1044" priority="196" operator="equal">
      <formula>$H$3</formula>
    </cfRule>
    <cfRule type="cellIs" dxfId="1043" priority="197" operator="equal">
      <formula>$H$2</formula>
    </cfRule>
    <cfRule type="cellIs" dxfId="1042" priority="198" operator="equal">
      <formula>$H$1</formula>
    </cfRule>
    <cfRule type="cellIs" dxfId="1041" priority="199" operator="equal">
      <formula>$H$5</formula>
    </cfRule>
  </conditionalFormatting>
  <conditionalFormatting sqref="O43:O53">
    <cfRule type="cellIs" dxfId="1040" priority="185" operator="equal">
      <formula>"Bonus"</formula>
    </cfRule>
    <cfRule type="cellIs" dxfId="1039" priority="186" operator="equal">
      <formula>"Non"</formula>
    </cfRule>
    <cfRule type="cellIs" dxfId="1038" priority="187" operator="equal">
      <formula>"Oui"</formula>
    </cfRule>
  </conditionalFormatting>
  <conditionalFormatting sqref="O59:O69">
    <cfRule type="cellIs" dxfId="1037" priority="179" operator="equal">
      <formula>"En cours"</formula>
    </cfRule>
    <cfRule type="cellIs" dxfId="1036" priority="180" operator="equal">
      <formula>"En attente"</formula>
    </cfRule>
    <cfRule type="cellIs" dxfId="1035" priority="181" operator="equal">
      <formula>"Non"</formula>
    </cfRule>
    <cfRule type="cellIs" dxfId="1034" priority="182" operator="equal">
      <formula>"Oui"</formula>
    </cfRule>
  </conditionalFormatting>
  <conditionalFormatting sqref="N9:N19">
    <cfRule type="cellIs" dxfId="1033" priority="174" operator="equal">
      <formula>$H$4</formula>
    </cfRule>
    <cfRule type="cellIs" dxfId="1032" priority="175" operator="equal">
      <formula>$H$3</formula>
    </cfRule>
    <cfRule type="cellIs" dxfId="1031" priority="176" operator="equal">
      <formula>$H$2</formula>
    </cfRule>
    <cfRule type="cellIs" dxfId="1030" priority="177" operator="equal">
      <formula>$H$1</formula>
    </cfRule>
    <cfRule type="cellIs" dxfId="1029" priority="178" operator="equal">
      <formula>$H$5</formula>
    </cfRule>
  </conditionalFormatting>
  <conditionalFormatting sqref="N26:N36">
    <cfRule type="cellIs" dxfId="1028" priority="168" operator="equal">
      <formula>$H$4</formula>
    </cfRule>
    <cfRule type="cellIs" dxfId="1027" priority="169" operator="equal">
      <formula>$H$3</formula>
    </cfRule>
    <cfRule type="cellIs" dxfId="1026" priority="170" operator="equal">
      <formula>$H$2</formula>
    </cfRule>
    <cfRule type="cellIs" dxfId="1025" priority="171" operator="equal">
      <formula>$H$1</formula>
    </cfRule>
    <cfRule type="cellIs" dxfId="1024" priority="172" operator="equal">
      <formula>$H$5</formula>
    </cfRule>
  </conditionalFormatting>
  <conditionalFormatting sqref="N43:N53">
    <cfRule type="cellIs" dxfId="1023" priority="158" operator="equal">
      <formula>"Bonus"</formula>
    </cfRule>
    <cfRule type="cellIs" dxfId="1022" priority="159" operator="equal">
      <formula>"Non"</formula>
    </cfRule>
    <cfRule type="cellIs" dxfId="1021" priority="160" operator="equal">
      <formula>"Oui"</formula>
    </cfRule>
  </conditionalFormatting>
  <conditionalFormatting sqref="N59:N69">
    <cfRule type="cellIs" dxfId="1020" priority="152" operator="equal">
      <formula>"En cours"</formula>
    </cfRule>
    <cfRule type="cellIs" dxfId="1019" priority="153" operator="equal">
      <formula>"En attente"</formula>
    </cfRule>
    <cfRule type="cellIs" dxfId="1018" priority="154" operator="equal">
      <formula>"Non"</formula>
    </cfRule>
    <cfRule type="cellIs" dxfId="1017" priority="155" operator="equal">
      <formula>"Oui"</formula>
    </cfRule>
  </conditionalFormatting>
  <conditionalFormatting sqref="M9:M19">
    <cfRule type="cellIs" dxfId="1016" priority="147" operator="equal">
      <formula>$H$4</formula>
    </cfRule>
    <cfRule type="cellIs" dxfId="1015" priority="148" operator="equal">
      <formula>$H$3</formula>
    </cfRule>
    <cfRule type="cellIs" dxfId="1014" priority="149" operator="equal">
      <formula>$H$2</formula>
    </cfRule>
    <cfRule type="cellIs" dxfId="1013" priority="150" operator="equal">
      <formula>$H$1</formula>
    </cfRule>
    <cfRule type="cellIs" dxfId="1012" priority="151" operator="equal">
      <formula>$H$5</formula>
    </cfRule>
  </conditionalFormatting>
  <conditionalFormatting sqref="M26:M36">
    <cfRule type="cellIs" dxfId="1011" priority="141" operator="equal">
      <formula>$H$4</formula>
    </cfRule>
    <cfRule type="cellIs" dxfId="1010" priority="142" operator="equal">
      <formula>$H$3</formula>
    </cfRule>
    <cfRule type="cellIs" dxfId="1009" priority="143" operator="equal">
      <formula>$H$2</formula>
    </cfRule>
    <cfRule type="cellIs" dxfId="1008" priority="144" operator="equal">
      <formula>$H$1</formula>
    </cfRule>
    <cfRule type="cellIs" dxfId="1007" priority="145" operator="equal">
      <formula>$H$5</formula>
    </cfRule>
  </conditionalFormatting>
  <conditionalFormatting sqref="M43:M53">
    <cfRule type="cellIs" dxfId="1006" priority="131" operator="equal">
      <formula>"Bonus"</formula>
    </cfRule>
    <cfRule type="cellIs" dxfId="1005" priority="132" operator="equal">
      <formula>"Non"</formula>
    </cfRule>
    <cfRule type="cellIs" dxfId="1004" priority="133" operator="equal">
      <formula>"Oui"</formula>
    </cfRule>
  </conditionalFormatting>
  <conditionalFormatting sqref="M59:M69">
    <cfRule type="cellIs" dxfId="1003" priority="125" operator="equal">
      <formula>"En cours"</formula>
    </cfRule>
    <cfRule type="cellIs" dxfId="1002" priority="126" operator="equal">
      <formula>"En attente"</formula>
    </cfRule>
    <cfRule type="cellIs" dxfId="1001" priority="127" operator="equal">
      <formula>"Non"</formula>
    </cfRule>
    <cfRule type="cellIs" dxfId="1000" priority="128" operator="equal">
      <formula>"Oui"</formula>
    </cfRule>
  </conditionalFormatting>
  <conditionalFormatting sqref="L9:L19">
    <cfRule type="cellIs" dxfId="999" priority="120" operator="equal">
      <formula>$H$4</formula>
    </cfRule>
    <cfRule type="cellIs" dxfId="998" priority="121" operator="equal">
      <formula>$H$3</formula>
    </cfRule>
    <cfRule type="cellIs" dxfId="997" priority="122" operator="equal">
      <formula>$H$2</formula>
    </cfRule>
    <cfRule type="cellIs" dxfId="996" priority="123" operator="equal">
      <formula>$H$1</formula>
    </cfRule>
    <cfRule type="cellIs" dxfId="995" priority="124" operator="equal">
      <formula>$H$5</formula>
    </cfRule>
  </conditionalFormatting>
  <conditionalFormatting sqref="L26:L36">
    <cfRule type="cellIs" dxfId="994" priority="114" operator="equal">
      <formula>$H$4</formula>
    </cfRule>
    <cfRule type="cellIs" dxfId="993" priority="115" operator="equal">
      <formula>$H$3</formula>
    </cfRule>
    <cfRule type="cellIs" dxfId="992" priority="116" operator="equal">
      <formula>$H$2</formula>
    </cfRule>
    <cfRule type="cellIs" dxfId="991" priority="117" operator="equal">
      <formula>$H$1</formula>
    </cfRule>
    <cfRule type="cellIs" dxfId="990" priority="118" operator="equal">
      <formula>$H$5</formula>
    </cfRule>
  </conditionalFormatting>
  <conditionalFormatting sqref="L43:L53">
    <cfRule type="cellIs" dxfId="989" priority="104" operator="equal">
      <formula>"Bonus"</formula>
    </cfRule>
    <cfRule type="cellIs" dxfId="988" priority="105" operator="equal">
      <formula>"Non"</formula>
    </cfRule>
    <cfRule type="cellIs" dxfId="987" priority="106" operator="equal">
      <formula>"Oui"</formula>
    </cfRule>
  </conditionalFormatting>
  <conditionalFormatting sqref="L59:L69">
    <cfRule type="cellIs" dxfId="986" priority="98" operator="equal">
      <formula>"En cours"</formula>
    </cfRule>
    <cfRule type="cellIs" dxfId="985" priority="99" operator="equal">
      <formula>"En attente"</formula>
    </cfRule>
    <cfRule type="cellIs" dxfId="984" priority="100" operator="equal">
      <formula>"Non"</formula>
    </cfRule>
    <cfRule type="cellIs" dxfId="983" priority="101" operator="equal">
      <formula>"Oui"</formula>
    </cfRule>
  </conditionalFormatting>
  <conditionalFormatting sqref="D20:K20 P20:Q20">
    <cfRule type="cellIs" dxfId="982" priority="92" operator="equal">
      <formula>$H$4</formula>
    </cfRule>
    <cfRule type="cellIs" dxfId="981" priority="93" operator="equal">
      <formula>$H$3</formula>
    </cfRule>
    <cfRule type="cellIs" dxfId="980" priority="94" operator="equal">
      <formula>$H$2</formula>
    </cfRule>
    <cfRule type="cellIs" dxfId="979" priority="95" operator="equal">
      <formula>$H$1</formula>
    </cfRule>
    <cfRule type="cellIs" dxfId="978" priority="96" operator="equal">
      <formula>$H$5</formula>
    </cfRule>
  </conditionalFormatting>
  <conditionalFormatting sqref="O20">
    <cfRule type="cellIs" dxfId="977" priority="87" operator="equal">
      <formula>$H$4</formula>
    </cfRule>
    <cfRule type="cellIs" dxfId="976" priority="88" operator="equal">
      <formula>$H$3</formula>
    </cfRule>
    <cfRule type="cellIs" dxfId="975" priority="89" operator="equal">
      <formula>$H$2</formula>
    </cfRule>
    <cfRule type="cellIs" dxfId="974" priority="90" operator="equal">
      <formula>$H$1</formula>
    </cfRule>
    <cfRule type="cellIs" dxfId="973" priority="91" operator="equal">
      <formula>$H$5</formula>
    </cfRule>
  </conditionalFormatting>
  <conditionalFormatting sqref="N20">
    <cfRule type="cellIs" dxfId="972" priority="82" operator="equal">
      <formula>$H$4</formula>
    </cfRule>
    <cfRule type="cellIs" dxfId="971" priority="83" operator="equal">
      <formula>$H$3</formula>
    </cfRule>
    <cfRule type="cellIs" dxfId="970" priority="84" operator="equal">
      <formula>$H$2</formula>
    </cfRule>
    <cfRule type="cellIs" dxfId="969" priority="85" operator="equal">
      <formula>$H$1</formula>
    </cfRule>
    <cfRule type="cellIs" dxfId="968" priority="86" operator="equal">
      <formula>$H$5</formula>
    </cfRule>
  </conditionalFormatting>
  <conditionalFormatting sqref="M20">
    <cfRule type="cellIs" dxfId="967" priority="77" operator="equal">
      <formula>$H$4</formula>
    </cfRule>
    <cfRule type="cellIs" dxfId="966" priority="78" operator="equal">
      <formula>$H$3</formula>
    </cfRule>
    <cfRule type="cellIs" dxfId="965" priority="79" operator="equal">
      <formula>$H$2</formula>
    </cfRule>
    <cfRule type="cellIs" dxfId="964" priority="80" operator="equal">
      <formula>$H$1</formula>
    </cfRule>
    <cfRule type="cellIs" dxfId="963" priority="81" operator="equal">
      <formula>$H$5</formula>
    </cfRule>
  </conditionalFormatting>
  <conditionalFormatting sqref="L20">
    <cfRule type="cellIs" dxfId="962" priority="72" operator="equal">
      <formula>$H$4</formula>
    </cfRule>
    <cfRule type="cellIs" dxfId="961" priority="73" operator="equal">
      <formula>$H$3</formula>
    </cfRule>
    <cfRule type="cellIs" dxfId="960" priority="74" operator="equal">
      <formula>$H$2</formula>
    </cfRule>
    <cfRule type="cellIs" dxfId="959" priority="75" operator="equal">
      <formula>$H$1</formula>
    </cfRule>
    <cfRule type="cellIs" dxfId="958" priority="76" operator="equal">
      <formula>$H$5</formula>
    </cfRule>
  </conditionalFormatting>
  <conditionalFormatting sqref="D37:K37 P37:Q37">
    <cfRule type="cellIs" dxfId="957" priority="67" operator="equal">
      <formula>$H$4</formula>
    </cfRule>
    <cfRule type="cellIs" dxfId="956" priority="68" operator="equal">
      <formula>$H$3</formula>
    </cfRule>
    <cfRule type="cellIs" dxfId="955" priority="69" operator="equal">
      <formula>$H$2</formula>
    </cfRule>
    <cfRule type="cellIs" dxfId="954" priority="70" operator="equal">
      <formula>$H$1</formula>
    </cfRule>
    <cfRule type="cellIs" dxfId="953" priority="71" operator="equal">
      <formula>$H$5</formula>
    </cfRule>
  </conditionalFormatting>
  <conditionalFormatting sqref="O37">
    <cfRule type="cellIs" dxfId="952" priority="62" operator="equal">
      <formula>$H$4</formula>
    </cfRule>
    <cfRule type="cellIs" dxfId="951" priority="63" operator="equal">
      <formula>$H$3</formula>
    </cfRule>
    <cfRule type="cellIs" dxfId="950" priority="64" operator="equal">
      <formula>$H$2</formula>
    </cfRule>
    <cfRule type="cellIs" dxfId="949" priority="65" operator="equal">
      <formula>$H$1</formula>
    </cfRule>
    <cfRule type="cellIs" dxfId="948" priority="66" operator="equal">
      <formula>$H$5</formula>
    </cfRule>
  </conditionalFormatting>
  <conditionalFormatting sqref="N37">
    <cfRule type="cellIs" dxfId="947" priority="57" operator="equal">
      <formula>$H$4</formula>
    </cfRule>
    <cfRule type="cellIs" dxfId="946" priority="58" operator="equal">
      <formula>$H$3</formula>
    </cfRule>
    <cfRule type="cellIs" dxfId="945" priority="59" operator="equal">
      <formula>$H$2</formula>
    </cfRule>
    <cfRule type="cellIs" dxfId="944" priority="60" operator="equal">
      <formula>$H$1</formula>
    </cfRule>
    <cfRule type="cellIs" dxfId="943" priority="61" operator="equal">
      <formula>$H$5</formula>
    </cfRule>
  </conditionalFormatting>
  <conditionalFormatting sqref="M37">
    <cfRule type="cellIs" dxfId="942" priority="52" operator="equal">
      <formula>$H$4</formula>
    </cfRule>
    <cfRule type="cellIs" dxfId="941" priority="53" operator="equal">
      <formula>$H$3</formula>
    </cfRule>
    <cfRule type="cellIs" dxfId="940" priority="54" operator="equal">
      <formula>$H$2</formula>
    </cfRule>
    <cfRule type="cellIs" dxfId="939" priority="55" operator="equal">
      <formula>$H$1</formula>
    </cfRule>
    <cfRule type="cellIs" dxfId="938" priority="56" operator="equal">
      <formula>$H$5</formula>
    </cfRule>
  </conditionalFormatting>
  <conditionalFormatting sqref="L37">
    <cfRule type="cellIs" dxfId="937" priority="47" operator="equal">
      <formula>$H$4</formula>
    </cfRule>
    <cfRule type="cellIs" dxfId="936" priority="48" operator="equal">
      <formula>$H$3</formula>
    </cfRule>
    <cfRule type="cellIs" dxfId="935" priority="49" operator="equal">
      <formula>$H$2</formula>
    </cfRule>
    <cfRule type="cellIs" dxfId="934" priority="50" operator="equal">
      <formula>$H$1</formula>
    </cfRule>
    <cfRule type="cellIs" dxfId="933" priority="51" operator="equal">
      <formula>$H$5</formula>
    </cfRule>
  </conditionalFormatting>
  <conditionalFormatting sqref="D54:K54 P54:Q54">
    <cfRule type="cellIs" dxfId="932" priority="44" operator="equal">
      <formula>"Bonus"</formula>
    </cfRule>
    <cfRule type="cellIs" dxfId="931" priority="45" operator="equal">
      <formula>"Non"</formula>
    </cfRule>
    <cfRule type="cellIs" dxfId="930" priority="46" operator="equal">
      <formula>"Oui"</formula>
    </cfRule>
  </conditionalFormatting>
  <conditionalFormatting sqref="O54">
    <cfRule type="cellIs" dxfId="929" priority="41" operator="equal">
      <formula>"Bonus"</formula>
    </cfRule>
    <cfRule type="cellIs" dxfId="928" priority="42" operator="equal">
      <formula>"Non"</formula>
    </cfRule>
    <cfRule type="cellIs" dxfId="927" priority="43" operator="equal">
      <formula>"Oui"</formula>
    </cfRule>
  </conditionalFormatting>
  <conditionalFormatting sqref="N54">
    <cfRule type="cellIs" dxfId="926" priority="38" operator="equal">
      <formula>"Bonus"</formula>
    </cfRule>
    <cfRule type="cellIs" dxfId="925" priority="39" operator="equal">
      <formula>"Non"</formula>
    </cfRule>
    <cfRule type="cellIs" dxfId="924" priority="40" operator="equal">
      <formula>"Oui"</formula>
    </cfRule>
  </conditionalFormatting>
  <conditionalFormatting sqref="M54">
    <cfRule type="cellIs" dxfId="923" priority="35" operator="equal">
      <formula>"Bonus"</formula>
    </cfRule>
    <cfRule type="cellIs" dxfId="922" priority="36" operator="equal">
      <formula>"Non"</formula>
    </cfRule>
    <cfRule type="cellIs" dxfId="921" priority="37" operator="equal">
      <formula>"Oui"</formula>
    </cfRule>
  </conditionalFormatting>
  <conditionalFormatting sqref="L54">
    <cfRule type="cellIs" dxfId="920" priority="32" operator="equal">
      <formula>"Bonus"</formula>
    </cfRule>
    <cfRule type="cellIs" dxfId="919" priority="33" operator="equal">
      <formula>"Non"</formula>
    </cfRule>
    <cfRule type="cellIs" dxfId="918" priority="34" operator="equal">
      <formula>"Oui"</formula>
    </cfRule>
  </conditionalFormatting>
  <conditionalFormatting sqref="D70:K70 P70:Q70">
    <cfRule type="cellIs" dxfId="917" priority="28" operator="equal">
      <formula>"En cours"</formula>
    </cfRule>
    <cfRule type="cellIs" dxfId="916" priority="29" operator="equal">
      <formula>"En attente"</formula>
    </cfRule>
    <cfRule type="cellIs" dxfId="915" priority="30" operator="equal">
      <formula>"Non"</formula>
    </cfRule>
    <cfRule type="cellIs" dxfId="914" priority="31" operator="equal">
      <formula>"Oui"</formula>
    </cfRule>
  </conditionalFormatting>
  <conditionalFormatting sqref="O70">
    <cfRule type="cellIs" dxfId="913" priority="24" operator="equal">
      <formula>"En cours"</formula>
    </cfRule>
    <cfRule type="cellIs" dxfId="912" priority="25" operator="equal">
      <formula>"En attente"</formula>
    </cfRule>
    <cfRule type="cellIs" dxfId="911" priority="26" operator="equal">
      <formula>"Non"</formula>
    </cfRule>
    <cfRule type="cellIs" dxfId="910" priority="27" operator="equal">
      <formula>"Oui"</formula>
    </cfRule>
  </conditionalFormatting>
  <conditionalFormatting sqref="N70">
    <cfRule type="cellIs" dxfId="909" priority="20" operator="equal">
      <formula>"En cours"</formula>
    </cfRule>
    <cfRule type="cellIs" dxfId="908" priority="21" operator="equal">
      <formula>"En attente"</formula>
    </cfRule>
    <cfRule type="cellIs" dxfId="907" priority="22" operator="equal">
      <formula>"Non"</formula>
    </cfRule>
    <cfRule type="cellIs" dxfId="906" priority="23" operator="equal">
      <formula>"Oui"</formula>
    </cfRule>
  </conditionalFormatting>
  <conditionalFormatting sqref="M70">
    <cfRule type="cellIs" dxfId="905" priority="16" operator="equal">
      <formula>"En cours"</formula>
    </cfRule>
    <cfRule type="cellIs" dxfId="904" priority="17" operator="equal">
      <formula>"En attente"</formula>
    </cfRule>
    <cfRule type="cellIs" dxfId="903" priority="18" operator="equal">
      <formula>"Non"</formula>
    </cfRule>
    <cfRule type="cellIs" dxfId="902" priority="19" operator="equal">
      <formula>"Oui"</formula>
    </cfRule>
  </conditionalFormatting>
  <conditionalFormatting sqref="L70">
    <cfRule type="cellIs" dxfId="901" priority="12" operator="equal">
      <formula>"En cours"</formula>
    </cfRule>
    <cfRule type="cellIs" dxfId="900" priority="13" operator="equal">
      <formula>"En attente"</formula>
    </cfRule>
    <cfRule type="cellIs" dxfId="899" priority="14" operator="equal">
      <formula>"Non"</formula>
    </cfRule>
    <cfRule type="cellIs" dxfId="898" priority="15" operator="equal">
      <formula>"Oui"</formula>
    </cfRule>
  </conditionalFormatting>
  <conditionalFormatting sqref="D21:Q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897" priority="9" operator="lessThanOrEqual">
      <formula>$B$22</formula>
    </cfRule>
    <cfRule type="cellIs" dxfId="896" priority="10" operator="greaterThanOrEqual">
      <formula>$B$22</formula>
    </cfRule>
  </conditionalFormatting>
  <conditionalFormatting sqref="D38:Q3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895" priority="6" operator="lessThanOrEqual">
      <formula>$B$39</formula>
    </cfRule>
    <cfRule type="cellIs" dxfId="894" priority="7" operator="greaterThanOrEqual">
      <formula>$B$39</formula>
    </cfRule>
  </conditionalFormatting>
  <conditionalFormatting sqref="D55:Q55">
    <cfRule type="cellIs" dxfId="893" priority="4" operator="lessThanOrEqual">
      <formula>$B$55</formula>
    </cfRule>
    <cfRule type="cellIs" dxfId="892" priority="5" operator="greaterThanOrEqual">
      <formula>$B$55</formula>
    </cfRule>
  </conditionalFormatting>
  <conditionalFormatting sqref="D71:Q71">
    <cfRule type="cellIs" dxfId="891" priority="2" operator="lessThanOrEqual">
      <formula>$B$55</formula>
    </cfRule>
    <cfRule type="cellIs" dxfId="890" priority="3" operator="greaterThanOrEqual">
      <formula>$B$55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D43:Q54">
      <formula1>"Oui,Bonus,Non"</formula1>
    </dataValidation>
    <dataValidation type="list" allowBlank="1" showInputMessage="1" showErrorMessage="1" sqref="D9:Q20 D26:Q37">
      <formula1>$H$1:$H$6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1" width="14.85546875" customWidth="1"/>
    <col min="12" max="15" width="14" style="30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>
        <v>3</v>
      </c>
      <c r="R20" s="27">
        <f t="shared" si="0"/>
        <v>3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21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3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1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11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>
        <v>2</v>
      </c>
      <c r="R37" s="28">
        <f t="shared" si="3"/>
        <v>2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6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11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41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1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1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D9:K19 P9:Q19">
    <cfRule type="cellIs" dxfId="889" priority="231" operator="equal">
      <formula>$H$4</formula>
    </cfRule>
    <cfRule type="cellIs" dxfId="888" priority="232" operator="equal">
      <formula>$H$3</formula>
    </cfRule>
    <cfRule type="cellIs" dxfId="887" priority="233" operator="equal">
      <formula>$H$2</formula>
    </cfRule>
    <cfRule type="cellIs" dxfId="886" priority="234" operator="equal">
      <formula>$H$1</formula>
    </cfRule>
    <cfRule type="cellIs" dxfId="885" priority="235" operator="equal">
      <formula>$H$5</formula>
    </cfRule>
  </conditionalFormatting>
  <conditionalFormatting sqref="D26:K36 P26:Q36">
    <cfRule type="cellIs" dxfId="884" priority="225" operator="equal">
      <formula>$H$4</formula>
    </cfRule>
    <cfRule type="cellIs" dxfId="883" priority="226" operator="equal">
      <formula>$H$3</formula>
    </cfRule>
    <cfRule type="cellIs" dxfId="882" priority="227" operator="equal">
      <formula>$H$2</formula>
    </cfRule>
    <cfRule type="cellIs" dxfId="881" priority="228" operator="equal">
      <formula>$H$1</formula>
    </cfRule>
    <cfRule type="cellIs" dxfId="880" priority="229" operator="equal">
      <formula>$H$5</formula>
    </cfRule>
  </conditionalFormatting>
  <conditionalFormatting sqref="D43:K53 P43:Q53">
    <cfRule type="cellIs" dxfId="879" priority="215" operator="equal">
      <formula>"Bonus"</formula>
    </cfRule>
    <cfRule type="cellIs" dxfId="878" priority="216" operator="equal">
      <formula>"Non"</formula>
    </cfRule>
    <cfRule type="cellIs" dxfId="877" priority="217" operator="equal">
      <formula>"Oui"</formula>
    </cfRule>
  </conditionalFormatting>
  <conditionalFormatting sqref="H5">
    <cfRule type="iconSet" priority="21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K69 P59:Q69">
    <cfRule type="cellIs" dxfId="876" priority="206" operator="equal">
      <formula>"En cours"</formula>
    </cfRule>
    <cfRule type="cellIs" dxfId="875" priority="207" operator="equal">
      <formula>"En attente"</formula>
    </cfRule>
    <cfRule type="cellIs" dxfId="874" priority="208" operator="equal">
      <formula>"Non"</formula>
    </cfRule>
    <cfRule type="cellIs" dxfId="873" priority="209" operator="equal">
      <formula>"Oui"</formula>
    </cfRule>
  </conditionalFormatting>
  <conditionalFormatting sqref="O9:O19">
    <cfRule type="cellIs" dxfId="872" priority="201" operator="equal">
      <formula>$H$4</formula>
    </cfRule>
    <cfRule type="cellIs" dxfId="871" priority="202" operator="equal">
      <formula>$H$3</formula>
    </cfRule>
    <cfRule type="cellIs" dxfId="870" priority="203" operator="equal">
      <formula>$H$2</formula>
    </cfRule>
    <cfRule type="cellIs" dxfId="869" priority="204" operator="equal">
      <formula>$H$1</formula>
    </cfRule>
    <cfRule type="cellIs" dxfId="868" priority="205" operator="equal">
      <formula>$H$5</formula>
    </cfRule>
  </conditionalFormatting>
  <conditionalFormatting sqref="O26:O36">
    <cfRule type="cellIs" dxfId="867" priority="195" operator="equal">
      <formula>$H$4</formula>
    </cfRule>
    <cfRule type="cellIs" dxfId="866" priority="196" operator="equal">
      <formula>$H$3</formula>
    </cfRule>
    <cfRule type="cellIs" dxfId="865" priority="197" operator="equal">
      <formula>$H$2</formula>
    </cfRule>
    <cfRule type="cellIs" dxfId="864" priority="198" operator="equal">
      <formula>$H$1</formula>
    </cfRule>
    <cfRule type="cellIs" dxfId="863" priority="199" operator="equal">
      <formula>$H$5</formula>
    </cfRule>
  </conditionalFormatting>
  <conditionalFormatting sqref="O43:O53">
    <cfRule type="cellIs" dxfId="862" priority="185" operator="equal">
      <formula>"Bonus"</formula>
    </cfRule>
    <cfRule type="cellIs" dxfId="861" priority="186" operator="equal">
      <formula>"Non"</formula>
    </cfRule>
    <cfRule type="cellIs" dxfId="860" priority="187" operator="equal">
      <formula>"Oui"</formula>
    </cfRule>
  </conditionalFormatting>
  <conditionalFormatting sqref="O59:O69">
    <cfRule type="cellIs" dxfId="859" priority="179" operator="equal">
      <formula>"En cours"</formula>
    </cfRule>
    <cfRule type="cellIs" dxfId="858" priority="180" operator="equal">
      <formula>"En attente"</formula>
    </cfRule>
    <cfRule type="cellIs" dxfId="857" priority="181" operator="equal">
      <formula>"Non"</formula>
    </cfRule>
    <cfRule type="cellIs" dxfId="856" priority="182" operator="equal">
      <formula>"Oui"</formula>
    </cfRule>
  </conditionalFormatting>
  <conditionalFormatting sqref="N9:N19">
    <cfRule type="cellIs" dxfId="855" priority="174" operator="equal">
      <formula>$H$4</formula>
    </cfRule>
    <cfRule type="cellIs" dxfId="854" priority="175" operator="equal">
      <formula>$H$3</formula>
    </cfRule>
    <cfRule type="cellIs" dxfId="853" priority="176" operator="equal">
      <formula>$H$2</formula>
    </cfRule>
    <cfRule type="cellIs" dxfId="852" priority="177" operator="equal">
      <formula>$H$1</formula>
    </cfRule>
    <cfRule type="cellIs" dxfId="851" priority="178" operator="equal">
      <formula>$H$5</formula>
    </cfRule>
  </conditionalFormatting>
  <conditionalFormatting sqref="N26:N36">
    <cfRule type="cellIs" dxfId="850" priority="168" operator="equal">
      <formula>$H$4</formula>
    </cfRule>
    <cfRule type="cellIs" dxfId="849" priority="169" operator="equal">
      <formula>$H$3</formula>
    </cfRule>
    <cfRule type="cellIs" dxfId="848" priority="170" operator="equal">
      <formula>$H$2</formula>
    </cfRule>
    <cfRule type="cellIs" dxfId="847" priority="171" operator="equal">
      <formula>$H$1</formula>
    </cfRule>
    <cfRule type="cellIs" dxfId="846" priority="172" operator="equal">
      <formula>$H$5</formula>
    </cfRule>
  </conditionalFormatting>
  <conditionalFormatting sqref="N43:N53">
    <cfRule type="cellIs" dxfId="845" priority="158" operator="equal">
      <formula>"Bonus"</formula>
    </cfRule>
    <cfRule type="cellIs" dxfId="844" priority="159" operator="equal">
      <formula>"Non"</formula>
    </cfRule>
    <cfRule type="cellIs" dxfId="843" priority="160" operator="equal">
      <formula>"Oui"</formula>
    </cfRule>
  </conditionalFormatting>
  <conditionalFormatting sqref="N59:N69">
    <cfRule type="cellIs" dxfId="842" priority="152" operator="equal">
      <formula>"En cours"</formula>
    </cfRule>
    <cfRule type="cellIs" dxfId="841" priority="153" operator="equal">
      <formula>"En attente"</formula>
    </cfRule>
    <cfRule type="cellIs" dxfId="840" priority="154" operator="equal">
      <formula>"Non"</formula>
    </cfRule>
    <cfRule type="cellIs" dxfId="839" priority="155" operator="equal">
      <formula>"Oui"</formula>
    </cfRule>
  </conditionalFormatting>
  <conditionalFormatting sqref="M9:M19">
    <cfRule type="cellIs" dxfId="838" priority="147" operator="equal">
      <formula>$H$4</formula>
    </cfRule>
    <cfRule type="cellIs" dxfId="837" priority="148" operator="equal">
      <formula>$H$3</formula>
    </cfRule>
    <cfRule type="cellIs" dxfId="836" priority="149" operator="equal">
      <formula>$H$2</formula>
    </cfRule>
    <cfRule type="cellIs" dxfId="835" priority="150" operator="equal">
      <formula>$H$1</formula>
    </cfRule>
    <cfRule type="cellIs" dxfId="834" priority="151" operator="equal">
      <formula>$H$5</formula>
    </cfRule>
  </conditionalFormatting>
  <conditionalFormatting sqref="M26:M36">
    <cfRule type="cellIs" dxfId="833" priority="141" operator="equal">
      <formula>$H$4</formula>
    </cfRule>
    <cfRule type="cellIs" dxfId="832" priority="142" operator="equal">
      <formula>$H$3</formula>
    </cfRule>
    <cfRule type="cellIs" dxfId="831" priority="143" operator="equal">
      <formula>$H$2</formula>
    </cfRule>
    <cfRule type="cellIs" dxfId="830" priority="144" operator="equal">
      <formula>$H$1</formula>
    </cfRule>
    <cfRule type="cellIs" dxfId="829" priority="145" operator="equal">
      <formula>$H$5</formula>
    </cfRule>
  </conditionalFormatting>
  <conditionalFormatting sqref="M43:M53">
    <cfRule type="cellIs" dxfId="828" priority="131" operator="equal">
      <formula>"Bonus"</formula>
    </cfRule>
    <cfRule type="cellIs" dxfId="827" priority="132" operator="equal">
      <formula>"Non"</formula>
    </cfRule>
    <cfRule type="cellIs" dxfId="826" priority="133" operator="equal">
      <formula>"Oui"</formula>
    </cfRule>
  </conditionalFormatting>
  <conditionalFormatting sqref="M59:M69">
    <cfRule type="cellIs" dxfId="825" priority="125" operator="equal">
      <formula>"En cours"</formula>
    </cfRule>
    <cfRule type="cellIs" dxfId="824" priority="126" operator="equal">
      <formula>"En attente"</formula>
    </cfRule>
    <cfRule type="cellIs" dxfId="823" priority="127" operator="equal">
      <formula>"Non"</formula>
    </cfRule>
    <cfRule type="cellIs" dxfId="822" priority="128" operator="equal">
      <formula>"Oui"</formula>
    </cfRule>
  </conditionalFormatting>
  <conditionalFormatting sqref="L9:L19">
    <cfRule type="cellIs" dxfId="821" priority="120" operator="equal">
      <formula>$H$4</formula>
    </cfRule>
    <cfRule type="cellIs" dxfId="820" priority="121" operator="equal">
      <formula>$H$3</formula>
    </cfRule>
    <cfRule type="cellIs" dxfId="819" priority="122" operator="equal">
      <formula>$H$2</formula>
    </cfRule>
    <cfRule type="cellIs" dxfId="818" priority="123" operator="equal">
      <formula>$H$1</formula>
    </cfRule>
    <cfRule type="cellIs" dxfId="817" priority="124" operator="equal">
      <formula>$H$5</formula>
    </cfRule>
  </conditionalFormatting>
  <conditionalFormatting sqref="L26:L36">
    <cfRule type="cellIs" dxfId="816" priority="114" operator="equal">
      <formula>$H$4</formula>
    </cfRule>
    <cfRule type="cellIs" dxfId="815" priority="115" operator="equal">
      <formula>$H$3</formula>
    </cfRule>
    <cfRule type="cellIs" dxfId="814" priority="116" operator="equal">
      <formula>$H$2</formula>
    </cfRule>
    <cfRule type="cellIs" dxfId="813" priority="117" operator="equal">
      <formula>$H$1</formula>
    </cfRule>
    <cfRule type="cellIs" dxfId="812" priority="118" operator="equal">
      <formula>$H$5</formula>
    </cfRule>
  </conditionalFormatting>
  <conditionalFormatting sqref="L43:L53">
    <cfRule type="cellIs" dxfId="811" priority="104" operator="equal">
      <formula>"Bonus"</formula>
    </cfRule>
    <cfRule type="cellIs" dxfId="810" priority="105" operator="equal">
      <formula>"Non"</formula>
    </cfRule>
    <cfRule type="cellIs" dxfId="809" priority="106" operator="equal">
      <formula>"Oui"</formula>
    </cfRule>
  </conditionalFormatting>
  <conditionalFormatting sqref="L59:L69">
    <cfRule type="cellIs" dxfId="808" priority="98" operator="equal">
      <formula>"En cours"</formula>
    </cfRule>
    <cfRule type="cellIs" dxfId="807" priority="99" operator="equal">
      <formula>"En attente"</formula>
    </cfRule>
    <cfRule type="cellIs" dxfId="806" priority="100" operator="equal">
      <formula>"Non"</formula>
    </cfRule>
    <cfRule type="cellIs" dxfId="805" priority="101" operator="equal">
      <formula>"Oui"</formula>
    </cfRule>
  </conditionalFormatting>
  <conditionalFormatting sqref="D20:K20 P20:Q20">
    <cfRule type="cellIs" dxfId="804" priority="92" operator="equal">
      <formula>$H$4</formula>
    </cfRule>
    <cfRule type="cellIs" dxfId="803" priority="93" operator="equal">
      <formula>$H$3</formula>
    </cfRule>
    <cfRule type="cellIs" dxfId="802" priority="94" operator="equal">
      <formula>$H$2</formula>
    </cfRule>
    <cfRule type="cellIs" dxfId="801" priority="95" operator="equal">
      <formula>$H$1</formula>
    </cfRule>
    <cfRule type="cellIs" dxfId="800" priority="96" operator="equal">
      <formula>$H$5</formula>
    </cfRule>
  </conditionalFormatting>
  <conditionalFormatting sqref="O20">
    <cfRule type="cellIs" dxfId="799" priority="87" operator="equal">
      <formula>$H$4</formula>
    </cfRule>
    <cfRule type="cellIs" dxfId="798" priority="88" operator="equal">
      <formula>$H$3</formula>
    </cfRule>
    <cfRule type="cellIs" dxfId="797" priority="89" operator="equal">
      <formula>$H$2</formula>
    </cfRule>
    <cfRule type="cellIs" dxfId="796" priority="90" operator="equal">
      <formula>$H$1</formula>
    </cfRule>
    <cfRule type="cellIs" dxfId="795" priority="91" operator="equal">
      <formula>$H$5</formula>
    </cfRule>
  </conditionalFormatting>
  <conditionalFormatting sqref="N20">
    <cfRule type="cellIs" dxfId="794" priority="82" operator="equal">
      <formula>$H$4</formula>
    </cfRule>
    <cfRule type="cellIs" dxfId="793" priority="83" operator="equal">
      <formula>$H$3</formula>
    </cfRule>
    <cfRule type="cellIs" dxfId="792" priority="84" operator="equal">
      <formula>$H$2</formula>
    </cfRule>
    <cfRule type="cellIs" dxfId="791" priority="85" operator="equal">
      <formula>$H$1</formula>
    </cfRule>
    <cfRule type="cellIs" dxfId="790" priority="86" operator="equal">
      <formula>$H$5</formula>
    </cfRule>
  </conditionalFormatting>
  <conditionalFormatting sqref="M20">
    <cfRule type="cellIs" dxfId="789" priority="77" operator="equal">
      <formula>$H$4</formula>
    </cfRule>
    <cfRule type="cellIs" dxfId="788" priority="78" operator="equal">
      <formula>$H$3</formula>
    </cfRule>
    <cfRule type="cellIs" dxfId="787" priority="79" operator="equal">
      <formula>$H$2</formula>
    </cfRule>
    <cfRule type="cellIs" dxfId="786" priority="80" operator="equal">
      <formula>$H$1</formula>
    </cfRule>
    <cfRule type="cellIs" dxfId="785" priority="81" operator="equal">
      <formula>$H$5</formula>
    </cfRule>
  </conditionalFormatting>
  <conditionalFormatting sqref="L20">
    <cfRule type="cellIs" dxfId="784" priority="72" operator="equal">
      <formula>$H$4</formula>
    </cfRule>
    <cfRule type="cellIs" dxfId="783" priority="73" operator="equal">
      <formula>$H$3</formula>
    </cfRule>
    <cfRule type="cellIs" dxfId="782" priority="74" operator="equal">
      <formula>$H$2</formula>
    </cfRule>
    <cfRule type="cellIs" dxfId="781" priority="75" operator="equal">
      <formula>$H$1</formula>
    </cfRule>
    <cfRule type="cellIs" dxfId="780" priority="76" operator="equal">
      <formula>$H$5</formula>
    </cfRule>
  </conditionalFormatting>
  <conditionalFormatting sqref="D37:K37 P37:Q37">
    <cfRule type="cellIs" dxfId="779" priority="67" operator="equal">
      <formula>$H$4</formula>
    </cfRule>
    <cfRule type="cellIs" dxfId="778" priority="68" operator="equal">
      <formula>$H$3</formula>
    </cfRule>
    <cfRule type="cellIs" dxfId="777" priority="69" operator="equal">
      <formula>$H$2</formula>
    </cfRule>
    <cfRule type="cellIs" dxfId="776" priority="70" operator="equal">
      <formula>$H$1</formula>
    </cfRule>
    <cfRule type="cellIs" dxfId="775" priority="71" operator="equal">
      <formula>$H$5</formula>
    </cfRule>
  </conditionalFormatting>
  <conditionalFormatting sqref="O37">
    <cfRule type="cellIs" dxfId="774" priority="62" operator="equal">
      <formula>$H$4</formula>
    </cfRule>
    <cfRule type="cellIs" dxfId="773" priority="63" operator="equal">
      <formula>$H$3</formula>
    </cfRule>
    <cfRule type="cellIs" dxfId="772" priority="64" operator="equal">
      <formula>$H$2</formula>
    </cfRule>
    <cfRule type="cellIs" dxfId="771" priority="65" operator="equal">
      <formula>$H$1</formula>
    </cfRule>
    <cfRule type="cellIs" dxfId="770" priority="66" operator="equal">
      <formula>$H$5</formula>
    </cfRule>
  </conditionalFormatting>
  <conditionalFormatting sqref="N37">
    <cfRule type="cellIs" dxfId="769" priority="57" operator="equal">
      <formula>$H$4</formula>
    </cfRule>
    <cfRule type="cellIs" dxfId="768" priority="58" operator="equal">
      <formula>$H$3</formula>
    </cfRule>
    <cfRule type="cellIs" dxfId="767" priority="59" operator="equal">
      <formula>$H$2</formula>
    </cfRule>
    <cfRule type="cellIs" dxfId="766" priority="60" operator="equal">
      <formula>$H$1</formula>
    </cfRule>
    <cfRule type="cellIs" dxfId="765" priority="61" operator="equal">
      <formula>$H$5</formula>
    </cfRule>
  </conditionalFormatting>
  <conditionalFormatting sqref="M37">
    <cfRule type="cellIs" dxfId="764" priority="52" operator="equal">
      <formula>$H$4</formula>
    </cfRule>
    <cfRule type="cellIs" dxfId="763" priority="53" operator="equal">
      <formula>$H$3</formula>
    </cfRule>
    <cfRule type="cellIs" dxfId="762" priority="54" operator="equal">
      <formula>$H$2</formula>
    </cfRule>
    <cfRule type="cellIs" dxfId="761" priority="55" operator="equal">
      <formula>$H$1</formula>
    </cfRule>
    <cfRule type="cellIs" dxfId="760" priority="56" operator="equal">
      <formula>$H$5</formula>
    </cfRule>
  </conditionalFormatting>
  <conditionalFormatting sqref="L37">
    <cfRule type="cellIs" dxfId="759" priority="47" operator="equal">
      <formula>$H$4</formula>
    </cfRule>
    <cfRule type="cellIs" dxfId="758" priority="48" operator="equal">
      <formula>$H$3</formula>
    </cfRule>
    <cfRule type="cellIs" dxfId="757" priority="49" operator="equal">
      <formula>$H$2</formula>
    </cfRule>
    <cfRule type="cellIs" dxfId="756" priority="50" operator="equal">
      <formula>$H$1</formula>
    </cfRule>
    <cfRule type="cellIs" dxfId="755" priority="51" operator="equal">
      <formula>$H$5</formula>
    </cfRule>
  </conditionalFormatting>
  <conditionalFormatting sqref="D54:K54 P54:Q54">
    <cfRule type="cellIs" dxfId="754" priority="44" operator="equal">
      <formula>"Bonus"</formula>
    </cfRule>
    <cfRule type="cellIs" dxfId="753" priority="45" operator="equal">
      <formula>"Non"</formula>
    </cfRule>
    <cfRule type="cellIs" dxfId="752" priority="46" operator="equal">
      <formula>"Oui"</formula>
    </cfRule>
  </conditionalFormatting>
  <conditionalFormatting sqref="O54">
    <cfRule type="cellIs" dxfId="751" priority="41" operator="equal">
      <formula>"Bonus"</formula>
    </cfRule>
    <cfRule type="cellIs" dxfId="750" priority="42" operator="equal">
      <formula>"Non"</formula>
    </cfRule>
    <cfRule type="cellIs" dxfId="749" priority="43" operator="equal">
      <formula>"Oui"</formula>
    </cfRule>
  </conditionalFormatting>
  <conditionalFormatting sqref="N54">
    <cfRule type="cellIs" dxfId="748" priority="38" operator="equal">
      <formula>"Bonus"</formula>
    </cfRule>
    <cfRule type="cellIs" dxfId="747" priority="39" operator="equal">
      <formula>"Non"</formula>
    </cfRule>
    <cfRule type="cellIs" dxfId="746" priority="40" operator="equal">
      <formula>"Oui"</formula>
    </cfRule>
  </conditionalFormatting>
  <conditionalFormatting sqref="M54">
    <cfRule type="cellIs" dxfId="745" priority="35" operator="equal">
      <formula>"Bonus"</formula>
    </cfRule>
    <cfRule type="cellIs" dxfId="744" priority="36" operator="equal">
      <formula>"Non"</formula>
    </cfRule>
    <cfRule type="cellIs" dxfId="743" priority="37" operator="equal">
      <formula>"Oui"</formula>
    </cfRule>
  </conditionalFormatting>
  <conditionalFormatting sqref="L54">
    <cfRule type="cellIs" dxfId="742" priority="32" operator="equal">
      <formula>"Bonus"</formula>
    </cfRule>
    <cfRule type="cellIs" dxfId="741" priority="33" operator="equal">
      <formula>"Non"</formula>
    </cfRule>
    <cfRule type="cellIs" dxfId="740" priority="34" operator="equal">
      <formula>"Oui"</formula>
    </cfRule>
  </conditionalFormatting>
  <conditionalFormatting sqref="D70:K70 P70:Q70">
    <cfRule type="cellIs" dxfId="739" priority="28" operator="equal">
      <formula>"En cours"</formula>
    </cfRule>
    <cfRule type="cellIs" dxfId="738" priority="29" operator="equal">
      <formula>"En attente"</formula>
    </cfRule>
    <cfRule type="cellIs" dxfId="737" priority="30" operator="equal">
      <formula>"Non"</formula>
    </cfRule>
    <cfRule type="cellIs" dxfId="736" priority="31" operator="equal">
      <formula>"Oui"</formula>
    </cfRule>
  </conditionalFormatting>
  <conditionalFormatting sqref="O70">
    <cfRule type="cellIs" dxfId="735" priority="24" operator="equal">
      <formula>"En cours"</formula>
    </cfRule>
    <cfRule type="cellIs" dxfId="734" priority="25" operator="equal">
      <formula>"En attente"</formula>
    </cfRule>
    <cfRule type="cellIs" dxfId="733" priority="26" operator="equal">
      <formula>"Non"</formula>
    </cfRule>
    <cfRule type="cellIs" dxfId="732" priority="27" operator="equal">
      <formula>"Oui"</formula>
    </cfRule>
  </conditionalFormatting>
  <conditionalFormatting sqref="N70">
    <cfRule type="cellIs" dxfId="731" priority="20" operator="equal">
      <formula>"En cours"</formula>
    </cfRule>
    <cfRule type="cellIs" dxfId="730" priority="21" operator="equal">
      <formula>"En attente"</formula>
    </cfRule>
    <cfRule type="cellIs" dxfId="729" priority="22" operator="equal">
      <formula>"Non"</formula>
    </cfRule>
    <cfRule type="cellIs" dxfId="728" priority="23" operator="equal">
      <formula>"Oui"</formula>
    </cfRule>
  </conditionalFormatting>
  <conditionalFormatting sqref="M70">
    <cfRule type="cellIs" dxfId="727" priority="16" operator="equal">
      <formula>"En cours"</formula>
    </cfRule>
    <cfRule type="cellIs" dxfId="726" priority="17" operator="equal">
      <formula>"En attente"</formula>
    </cfRule>
    <cfRule type="cellIs" dxfId="725" priority="18" operator="equal">
      <formula>"Non"</formula>
    </cfRule>
    <cfRule type="cellIs" dxfId="724" priority="19" operator="equal">
      <formula>"Oui"</formula>
    </cfRule>
  </conditionalFormatting>
  <conditionalFormatting sqref="L70">
    <cfRule type="cellIs" dxfId="723" priority="12" operator="equal">
      <formula>"En cours"</formula>
    </cfRule>
    <cfRule type="cellIs" dxfId="722" priority="13" operator="equal">
      <formula>"En attente"</formula>
    </cfRule>
    <cfRule type="cellIs" dxfId="721" priority="14" operator="equal">
      <formula>"Non"</formula>
    </cfRule>
    <cfRule type="cellIs" dxfId="720" priority="15" operator="equal">
      <formula>"Oui"</formula>
    </cfRule>
  </conditionalFormatting>
  <conditionalFormatting sqref="D21:Q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719" priority="9" operator="lessThanOrEqual">
      <formula>$B$22</formula>
    </cfRule>
    <cfRule type="cellIs" dxfId="718" priority="10" operator="greaterThanOrEqual">
      <formula>$B$22</formula>
    </cfRule>
  </conditionalFormatting>
  <conditionalFormatting sqref="D38:Q3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717" priority="6" operator="lessThanOrEqual">
      <formula>$B$39</formula>
    </cfRule>
    <cfRule type="cellIs" dxfId="716" priority="7" operator="greaterThanOrEqual">
      <formula>$B$39</formula>
    </cfRule>
  </conditionalFormatting>
  <conditionalFormatting sqref="D55:Q55">
    <cfRule type="cellIs" dxfId="715" priority="4" operator="lessThanOrEqual">
      <formula>$B$55</formula>
    </cfRule>
    <cfRule type="cellIs" dxfId="714" priority="5" operator="greaterThanOrEqual">
      <formula>$B$55</formula>
    </cfRule>
  </conditionalFormatting>
  <conditionalFormatting sqref="D71:Q71">
    <cfRule type="cellIs" dxfId="713" priority="2" operator="lessThanOrEqual">
      <formula>$B$55</formula>
    </cfRule>
    <cfRule type="cellIs" dxfId="712" priority="3" operator="greaterThanOrEqual">
      <formula>$B$55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D9:Q20 D26:Q37">
      <formula1>$H$1:$H$6</formula1>
    </dataValidation>
    <dataValidation type="list" allowBlank="1" showInputMessage="1" showErrorMessage="1" sqref="D43:Q54">
      <formula1>"Oui,Bonus,Non"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0" width="14.85546875" customWidth="1"/>
    <col min="11" max="14" width="14.85546875" style="30" customWidth="1"/>
    <col min="15" max="15" width="14.85546875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28.5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>
        <v>1</v>
      </c>
      <c r="R20" s="27">
        <f t="shared" si="0"/>
        <v>1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21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1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1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28.5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>
        <v>1</v>
      </c>
      <c r="R37" s="28">
        <f t="shared" si="3"/>
        <v>1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5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11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1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41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1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41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1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1</v>
      </c>
      <c r="H55" s="4">
        <f t="shared" si="7"/>
        <v>0</v>
      </c>
      <c r="I55" s="4">
        <f t="shared" si="7"/>
        <v>1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D9:J19 O9:Q19">
    <cfRule type="cellIs" dxfId="711" priority="231" operator="equal">
      <formula>$H$4</formula>
    </cfRule>
    <cfRule type="cellIs" dxfId="710" priority="232" operator="equal">
      <formula>$H$3</formula>
    </cfRule>
    <cfRule type="cellIs" dxfId="709" priority="233" operator="equal">
      <formula>$H$2</formula>
    </cfRule>
    <cfRule type="cellIs" dxfId="708" priority="234" operator="equal">
      <formula>$H$1</formula>
    </cfRule>
    <cfRule type="cellIs" dxfId="707" priority="235" operator="equal">
      <formula>$H$5</formula>
    </cfRule>
  </conditionalFormatting>
  <conditionalFormatting sqref="D26:J36 O26:Q36">
    <cfRule type="cellIs" dxfId="706" priority="225" operator="equal">
      <formula>$H$4</formula>
    </cfRule>
    <cfRule type="cellIs" dxfId="705" priority="226" operator="equal">
      <formula>$H$3</formula>
    </cfRule>
    <cfRule type="cellIs" dxfId="704" priority="227" operator="equal">
      <formula>$H$2</formula>
    </cfRule>
    <cfRule type="cellIs" dxfId="703" priority="228" operator="equal">
      <formula>$H$1</formula>
    </cfRule>
    <cfRule type="cellIs" dxfId="702" priority="229" operator="equal">
      <formula>$H$5</formula>
    </cfRule>
  </conditionalFormatting>
  <conditionalFormatting sqref="D43:J53 O43:Q53">
    <cfRule type="cellIs" dxfId="701" priority="215" operator="equal">
      <formula>"Bonus"</formula>
    </cfRule>
    <cfRule type="cellIs" dxfId="700" priority="216" operator="equal">
      <formula>"Non"</formula>
    </cfRule>
    <cfRule type="cellIs" dxfId="699" priority="217" operator="equal">
      <formula>"Oui"</formula>
    </cfRule>
  </conditionalFormatting>
  <conditionalFormatting sqref="H5">
    <cfRule type="iconSet" priority="214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J69 O59:Q69">
    <cfRule type="cellIs" dxfId="698" priority="206" operator="equal">
      <formula>"En cours"</formula>
    </cfRule>
    <cfRule type="cellIs" dxfId="697" priority="207" operator="equal">
      <formula>"En attente"</formula>
    </cfRule>
    <cfRule type="cellIs" dxfId="696" priority="208" operator="equal">
      <formula>"Non"</formula>
    </cfRule>
    <cfRule type="cellIs" dxfId="695" priority="209" operator="equal">
      <formula>"Oui"</formula>
    </cfRule>
  </conditionalFormatting>
  <conditionalFormatting sqref="N9:N19">
    <cfRule type="cellIs" dxfId="694" priority="201" operator="equal">
      <formula>$H$4</formula>
    </cfRule>
    <cfRule type="cellIs" dxfId="693" priority="202" operator="equal">
      <formula>$H$3</formula>
    </cfRule>
    <cfRule type="cellIs" dxfId="692" priority="203" operator="equal">
      <formula>$H$2</formula>
    </cfRule>
    <cfRule type="cellIs" dxfId="691" priority="204" operator="equal">
      <formula>$H$1</formula>
    </cfRule>
    <cfRule type="cellIs" dxfId="690" priority="205" operator="equal">
      <formula>$H$5</formula>
    </cfRule>
  </conditionalFormatting>
  <conditionalFormatting sqref="N26:N36">
    <cfRule type="cellIs" dxfId="689" priority="195" operator="equal">
      <formula>$H$4</formula>
    </cfRule>
    <cfRule type="cellIs" dxfId="688" priority="196" operator="equal">
      <formula>$H$3</formula>
    </cfRule>
    <cfRule type="cellIs" dxfId="687" priority="197" operator="equal">
      <formula>$H$2</formula>
    </cfRule>
    <cfRule type="cellIs" dxfId="686" priority="198" operator="equal">
      <formula>$H$1</formula>
    </cfRule>
    <cfRule type="cellIs" dxfId="685" priority="199" operator="equal">
      <formula>$H$5</formula>
    </cfRule>
  </conditionalFormatting>
  <conditionalFormatting sqref="N43:N53">
    <cfRule type="cellIs" dxfId="684" priority="185" operator="equal">
      <formula>"Bonus"</formula>
    </cfRule>
    <cfRule type="cellIs" dxfId="683" priority="186" operator="equal">
      <formula>"Non"</formula>
    </cfRule>
    <cfRule type="cellIs" dxfId="682" priority="187" operator="equal">
      <formula>"Oui"</formula>
    </cfRule>
  </conditionalFormatting>
  <conditionalFormatting sqref="N59:N69">
    <cfRule type="cellIs" dxfId="681" priority="179" operator="equal">
      <formula>"En cours"</formula>
    </cfRule>
    <cfRule type="cellIs" dxfId="680" priority="180" operator="equal">
      <formula>"En attente"</formula>
    </cfRule>
    <cfRule type="cellIs" dxfId="679" priority="181" operator="equal">
      <formula>"Non"</formula>
    </cfRule>
    <cfRule type="cellIs" dxfId="678" priority="182" operator="equal">
      <formula>"Oui"</formula>
    </cfRule>
  </conditionalFormatting>
  <conditionalFormatting sqref="M9:M19">
    <cfRule type="cellIs" dxfId="677" priority="174" operator="equal">
      <formula>$H$4</formula>
    </cfRule>
    <cfRule type="cellIs" dxfId="676" priority="175" operator="equal">
      <formula>$H$3</formula>
    </cfRule>
    <cfRule type="cellIs" dxfId="675" priority="176" operator="equal">
      <formula>$H$2</formula>
    </cfRule>
    <cfRule type="cellIs" dxfId="674" priority="177" operator="equal">
      <formula>$H$1</formula>
    </cfRule>
    <cfRule type="cellIs" dxfId="673" priority="178" operator="equal">
      <formula>$H$5</formula>
    </cfRule>
  </conditionalFormatting>
  <conditionalFormatting sqref="M26:M36">
    <cfRule type="cellIs" dxfId="672" priority="168" operator="equal">
      <formula>$H$4</formula>
    </cfRule>
    <cfRule type="cellIs" dxfId="671" priority="169" operator="equal">
      <formula>$H$3</formula>
    </cfRule>
    <cfRule type="cellIs" dxfId="670" priority="170" operator="equal">
      <formula>$H$2</formula>
    </cfRule>
    <cfRule type="cellIs" dxfId="669" priority="171" operator="equal">
      <formula>$H$1</formula>
    </cfRule>
    <cfRule type="cellIs" dxfId="668" priority="172" operator="equal">
      <formula>$H$5</formula>
    </cfRule>
  </conditionalFormatting>
  <conditionalFormatting sqref="M43:M53">
    <cfRule type="cellIs" dxfId="667" priority="158" operator="equal">
      <formula>"Bonus"</formula>
    </cfRule>
    <cfRule type="cellIs" dxfId="666" priority="159" operator="equal">
      <formula>"Non"</formula>
    </cfRule>
    <cfRule type="cellIs" dxfId="665" priority="160" operator="equal">
      <formula>"Oui"</formula>
    </cfRule>
  </conditionalFormatting>
  <conditionalFormatting sqref="M59:M69">
    <cfRule type="cellIs" dxfId="664" priority="152" operator="equal">
      <formula>"En cours"</formula>
    </cfRule>
    <cfRule type="cellIs" dxfId="663" priority="153" operator="equal">
      <formula>"En attente"</formula>
    </cfRule>
    <cfRule type="cellIs" dxfId="662" priority="154" operator="equal">
      <formula>"Non"</formula>
    </cfRule>
    <cfRule type="cellIs" dxfId="661" priority="155" operator="equal">
      <formula>"Oui"</formula>
    </cfRule>
  </conditionalFormatting>
  <conditionalFormatting sqref="L9:L19">
    <cfRule type="cellIs" dxfId="660" priority="147" operator="equal">
      <formula>$H$4</formula>
    </cfRule>
    <cfRule type="cellIs" dxfId="659" priority="148" operator="equal">
      <formula>$H$3</formula>
    </cfRule>
    <cfRule type="cellIs" dxfId="658" priority="149" operator="equal">
      <formula>$H$2</formula>
    </cfRule>
    <cfRule type="cellIs" dxfId="657" priority="150" operator="equal">
      <formula>$H$1</formula>
    </cfRule>
    <cfRule type="cellIs" dxfId="656" priority="151" operator="equal">
      <formula>$H$5</formula>
    </cfRule>
  </conditionalFormatting>
  <conditionalFormatting sqref="L26:L36">
    <cfRule type="cellIs" dxfId="655" priority="141" operator="equal">
      <formula>$H$4</formula>
    </cfRule>
    <cfRule type="cellIs" dxfId="654" priority="142" operator="equal">
      <formula>$H$3</formula>
    </cfRule>
    <cfRule type="cellIs" dxfId="653" priority="143" operator="equal">
      <formula>$H$2</formula>
    </cfRule>
    <cfRule type="cellIs" dxfId="652" priority="144" operator="equal">
      <formula>$H$1</formula>
    </cfRule>
    <cfRule type="cellIs" dxfId="651" priority="145" operator="equal">
      <formula>$H$5</formula>
    </cfRule>
  </conditionalFormatting>
  <conditionalFormatting sqref="L43:L53">
    <cfRule type="cellIs" dxfId="650" priority="131" operator="equal">
      <formula>"Bonus"</formula>
    </cfRule>
    <cfRule type="cellIs" dxfId="649" priority="132" operator="equal">
      <formula>"Non"</formula>
    </cfRule>
    <cfRule type="cellIs" dxfId="648" priority="133" operator="equal">
      <formula>"Oui"</formula>
    </cfRule>
  </conditionalFormatting>
  <conditionalFormatting sqref="L59:L69">
    <cfRule type="cellIs" dxfId="647" priority="125" operator="equal">
      <formula>"En cours"</formula>
    </cfRule>
    <cfRule type="cellIs" dxfId="646" priority="126" operator="equal">
      <formula>"En attente"</formula>
    </cfRule>
    <cfRule type="cellIs" dxfId="645" priority="127" operator="equal">
      <formula>"Non"</formula>
    </cfRule>
    <cfRule type="cellIs" dxfId="644" priority="128" operator="equal">
      <formula>"Oui"</formula>
    </cfRule>
  </conditionalFormatting>
  <conditionalFormatting sqref="K9:K19">
    <cfRule type="cellIs" dxfId="643" priority="120" operator="equal">
      <formula>$H$4</formula>
    </cfRule>
    <cfRule type="cellIs" dxfId="642" priority="121" operator="equal">
      <formula>$H$3</formula>
    </cfRule>
    <cfRule type="cellIs" dxfId="641" priority="122" operator="equal">
      <formula>$H$2</formula>
    </cfRule>
    <cfRule type="cellIs" dxfId="640" priority="123" operator="equal">
      <formula>$H$1</formula>
    </cfRule>
    <cfRule type="cellIs" dxfId="639" priority="124" operator="equal">
      <formula>$H$5</formula>
    </cfRule>
  </conditionalFormatting>
  <conditionalFormatting sqref="K26:K36">
    <cfRule type="cellIs" dxfId="638" priority="114" operator="equal">
      <formula>$H$4</formula>
    </cfRule>
    <cfRule type="cellIs" dxfId="637" priority="115" operator="equal">
      <formula>$H$3</formula>
    </cfRule>
    <cfRule type="cellIs" dxfId="636" priority="116" operator="equal">
      <formula>$H$2</formula>
    </cfRule>
    <cfRule type="cellIs" dxfId="635" priority="117" operator="equal">
      <formula>$H$1</formula>
    </cfRule>
    <cfRule type="cellIs" dxfId="634" priority="118" operator="equal">
      <formula>$H$5</formula>
    </cfRule>
  </conditionalFormatting>
  <conditionalFormatting sqref="K43:K53">
    <cfRule type="cellIs" dxfId="633" priority="104" operator="equal">
      <formula>"Bonus"</formula>
    </cfRule>
    <cfRule type="cellIs" dxfId="632" priority="105" operator="equal">
      <formula>"Non"</formula>
    </cfRule>
    <cfRule type="cellIs" dxfId="631" priority="106" operator="equal">
      <formula>"Oui"</formula>
    </cfRule>
  </conditionalFormatting>
  <conditionalFormatting sqref="K59:K69">
    <cfRule type="cellIs" dxfId="630" priority="98" operator="equal">
      <formula>"En cours"</formula>
    </cfRule>
    <cfRule type="cellIs" dxfId="629" priority="99" operator="equal">
      <formula>"En attente"</formula>
    </cfRule>
    <cfRule type="cellIs" dxfId="628" priority="100" operator="equal">
      <formula>"Non"</formula>
    </cfRule>
    <cfRule type="cellIs" dxfId="627" priority="101" operator="equal">
      <formula>"Oui"</formula>
    </cfRule>
  </conditionalFormatting>
  <conditionalFormatting sqref="D20:J20 O20:Q20">
    <cfRule type="cellIs" dxfId="626" priority="92" operator="equal">
      <formula>$H$4</formula>
    </cfRule>
    <cfRule type="cellIs" dxfId="625" priority="93" operator="equal">
      <formula>$H$3</formula>
    </cfRule>
    <cfRule type="cellIs" dxfId="624" priority="94" operator="equal">
      <formula>$H$2</formula>
    </cfRule>
    <cfRule type="cellIs" dxfId="623" priority="95" operator="equal">
      <formula>$H$1</formula>
    </cfRule>
    <cfRule type="cellIs" dxfId="622" priority="96" operator="equal">
      <formula>$H$5</formula>
    </cfRule>
  </conditionalFormatting>
  <conditionalFormatting sqref="N20">
    <cfRule type="cellIs" dxfId="621" priority="87" operator="equal">
      <formula>$H$4</formula>
    </cfRule>
    <cfRule type="cellIs" dxfId="620" priority="88" operator="equal">
      <formula>$H$3</formula>
    </cfRule>
    <cfRule type="cellIs" dxfId="619" priority="89" operator="equal">
      <formula>$H$2</formula>
    </cfRule>
    <cfRule type="cellIs" dxfId="618" priority="90" operator="equal">
      <formula>$H$1</formula>
    </cfRule>
    <cfRule type="cellIs" dxfId="617" priority="91" operator="equal">
      <formula>$H$5</formula>
    </cfRule>
  </conditionalFormatting>
  <conditionalFormatting sqref="M20">
    <cfRule type="cellIs" dxfId="616" priority="82" operator="equal">
      <formula>$H$4</formula>
    </cfRule>
    <cfRule type="cellIs" dxfId="615" priority="83" operator="equal">
      <formula>$H$3</formula>
    </cfRule>
    <cfRule type="cellIs" dxfId="614" priority="84" operator="equal">
      <formula>$H$2</formula>
    </cfRule>
    <cfRule type="cellIs" dxfId="613" priority="85" operator="equal">
      <formula>$H$1</formula>
    </cfRule>
    <cfRule type="cellIs" dxfId="612" priority="86" operator="equal">
      <formula>$H$5</formula>
    </cfRule>
  </conditionalFormatting>
  <conditionalFormatting sqref="L20">
    <cfRule type="cellIs" dxfId="611" priority="77" operator="equal">
      <formula>$H$4</formula>
    </cfRule>
    <cfRule type="cellIs" dxfId="610" priority="78" operator="equal">
      <formula>$H$3</formula>
    </cfRule>
    <cfRule type="cellIs" dxfId="609" priority="79" operator="equal">
      <formula>$H$2</formula>
    </cfRule>
    <cfRule type="cellIs" dxfId="608" priority="80" operator="equal">
      <formula>$H$1</formula>
    </cfRule>
    <cfRule type="cellIs" dxfId="607" priority="81" operator="equal">
      <formula>$H$5</formula>
    </cfRule>
  </conditionalFormatting>
  <conditionalFormatting sqref="K20">
    <cfRule type="cellIs" dxfId="606" priority="72" operator="equal">
      <formula>$H$4</formula>
    </cfRule>
    <cfRule type="cellIs" dxfId="605" priority="73" operator="equal">
      <formula>$H$3</formula>
    </cfRule>
    <cfRule type="cellIs" dxfId="604" priority="74" operator="equal">
      <formula>$H$2</formula>
    </cfRule>
    <cfRule type="cellIs" dxfId="603" priority="75" operator="equal">
      <formula>$H$1</formula>
    </cfRule>
    <cfRule type="cellIs" dxfId="602" priority="76" operator="equal">
      <formula>$H$5</formula>
    </cfRule>
  </conditionalFormatting>
  <conditionalFormatting sqref="D37:J37 O37:Q37">
    <cfRule type="cellIs" dxfId="601" priority="67" operator="equal">
      <formula>$H$4</formula>
    </cfRule>
    <cfRule type="cellIs" dxfId="600" priority="68" operator="equal">
      <formula>$H$3</formula>
    </cfRule>
    <cfRule type="cellIs" dxfId="599" priority="69" operator="equal">
      <formula>$H$2</formula>
    </cfRule>
    <cfRule type="cellIs" dxfId="598" priority="70" operator="equal">
      <formula>$H$1</formula>
    </cfRule>
    <cfRule type="cellIs" dxfId="597" priority="71" operator="equal">
      <formula>$H$5</formula>
    </cfRule>
  </conditionalFormatting>
  <conditionalFormatting sqref="N37">
    <cfRule type="cellIs" dxfId="596" priority="62" operator="equal">
      <formula>$H$4</formula>
    </cfRule>
    <cfRule type="cellIs" dxfId="595" priority="63" operator="equal">
      <formula>$H$3</formula>
    </cfRule>
    <cfRule type="cellIs" dxfId="594" priority="64" operator="equal">
      <formula>$H$2</formula>
    </cfRule>
    <cfRule type="cellIs" dxfId="593" priority="65" operator="equal">
      <formula>$H$1</formula>
    </cfRule>
    <cfRule type="cellIs" dxfId="592" priority="66" operator="equal">
      <formula>$H$5</formula>
    </cfRule>
  </conditionalFormatting>
  <conditionalFormatting sqref="M37">
    <cfRule type="cellIs" dxfId="591" priority="57" operator="equal">
      <formula>$H$4</formula>
    </cfRule>
    <cfRule type="cellIs" dxfId="590" priority="58" operator="equal">
      <formula>$H$3</formula>
    </cfRule>
    <cfRule type="cellIs" dxfId="589" priority="59" operator="equal">
      <formula>$H$2</formula>
    </cfRule>
    <cfRule type="cellIs" dxfId="588" priority="60" operator="equal">
      <formula>$H$1</formula>
    </cfRule>
    <cfRule type="cellIs" dxfId="587" priority="61" operator="equal">
      <formula>$H$5</formula>
    </cfRule>
  </conditionalFormatting>
  <conditionalFormatting sqref="L37">
    <cfRule type="cellIs" dxfId="586" priority="52" operator="equal">
      <formula>$H$4</formula>
    </cfRule>
    <cfRule type="cellIs" dxfId="585" priority="53" operator="equal">
      <formula>$H$3</formula>
    </cfRule>
    <cfRule type="cellIs" dxfId="584" priority="54" operator="equal">
      <formula>$H$2</formula>
    </cfRule>
    <cfRule type="cellIs" dxfId="583" priority="55" operator="equal">
      <formula>$H$1</formula>
    </cfRule>
    <cfRule type="cellIs" dxfId="582" priority="56" operator="equal">
      <formula>$H$5</formula>
    </cfRule>
  </conditionalFormatting>
  <conditionalFormatting sqref="K37">
    <cfRule type="cellIs" dxfId="581" priority="47" operator="equal">
      <formula>$H$4</formula>
    </cfRule>
    <cfRule type="cellIs" dxfId="580" priority="48" operator="equal">
      <formula>$H$3</formula>
    </cfRule>
    <cfRule type="cellIs" dxfId="579" priority="49" operator="equal">
      <formula>$H$2</formula>
    </cfRule>
    <cfRule type="cellIs" dxfId="578" priority="50" operator="equal">
      <formula>$H$1</formula>
    </cfRule>
    <cfRule type="cellIs" dxfId="577" priority="51" operator="equal">
      <formula>$H$5</formula>
    </cfRule>
  </conditionalFormatting>
  <conditionalFormatting sqref="D54:J54 O54:Q54">
    <cfRule type="cellIs" dxfId="576" priority="44" operator="equal">
      <formula>"Bonus"</formula>
    </cfRule>
    <cfRule type="cellIs" dxfId="575" priority="45" operator="equal">
      <formula>"Non"</formula>
    </cfRule>
    <cfRule type="cellIs" dxfId="574" priority="46" operator="equal">
      <formula>"Oui"</formula>
    </cfRule>
  </conditionalFormatting>
  <conditionalFormatting sqref="N54">
    <cfRule type="cellIs" dxfId="573" priority="41" operator="equal">
      <formula>"Bonus"</formula>
    </cfRule>
    <cfRule type="cellIs" dxfId="572" priority="42" operator="equal">
      <formula>"Non"</formula>
    </cfRule>
    <cfRule type="cellIs" dxfId="571" priority="43" operator="equal">
      <formula>"Oui"</formula>
    </cfRule>
  </conditionalFormatting>
  <conditionalFormatting sqref="M54">
    <cfRule type="cellIs" dxfId="570" priority="38" operator="equal">
      <formula>"Bonus"</formula>
    </cfRule>
    <cfRule type="cellIs" dxfId="569" priority="39" operator="equal">
      <formula>"Non"</formula>
    </cfRule>
    <cfRule type="cellIs" dxfId="568" priority="40" operator="equal">
      <formula>"Oui"</formula>
    </cfRule>
  </conditionalFormatting>
  <conditionalFormatting sqref="L54">
    <cfRule type="cellIs" dxfId="567" priority="35" operator="equal">
      <formula>"Bonus"</formula>
    </cfRule>
    <cfRule type="cellIs" dxfId="566" priority="36" operator="equal">
      <formula>"Non"</formula>
    </cfRule>
    <cfRule type="cellIs" dxfId="565" priority="37" operator="equal">
      <formula>"Oui"</formula>
    </cfRule>
  </conditionalFormatting>
  <conditionalFormatting sqref="K54">
    <cfRule type="cellIs" dxfId="564" priority="32" operator="equal">
      <formula>"Bonus"</formula>
    </cfRule>
    <cfRule type="cellIs" dxfId="563" priority="33" operator="equal">
      <formula>"Non"</formula>
    </cfRule>
    <cfRule type="cellIs" dxfId="562" priority="34" operator="equal">
      <formula>"Oui"</formula>
    </cfRule>
  </conditionalFormatting>
  <conditionalFormatting sqref="D70:J70 O70:Q70">
    <cfRule type="cellIs" dxfId="561" priority="28" operator="equal">
      <formula>"En cours"</formula>
    </cfRule>
    <cfRule type="cellIs" dxfId="560" priority="29" operator="equal">
      <formula>"En attente"</formula>
    </cfRule>
    <cfRule type="cellIs" dxfId="559" priority="30" operator="equal">
      <formula>"Non"</formula>
    </cfRule>
    <cfRule type="cellIs" dxfId="558" priority="31" operator="equal">
      <formula>"Oui"</formula>
    </cfRule>
  </conditionalFormatting>
  <conditionalFormatting sqref="N70">
    <cfRule type="cellIs" dxfId="557" priority="24" operator="equal">
      <formula>"En cours"</formula>
    </cfRule>
    <cfRule type="cellIs" dxfId="556" priority="25" operator="equal">
      <formula>"En attente"</formula>
    </cfRule>
    <cfRule type="cellIs" dxfId="555" priority="26" operator="equal">
      <formula>"Non"</formula>
    </cfRule>
    <cfRule type="cellIs" dxfId="554" priority="27" operator="equal">
      <formula>"Oui"</formula>
    </cfRule>
  </conditionalFormatting>
  <conditionalFormatting sqref="M70">
    <cfRule type="cellIs" dxfId="553" priority="20" operator="equal">
      <formula>"En cours"</formula>
    </cfRule>
    <cfRule type="cellIs" dxfId="552" priority="21" operator="equal">
      <formula>"En attente"</formula>
    </cfRule>
    <cfRule type="cellIs" dxfId="551" priority="22" operator="equal">
      <formula>"Non"</formula>
    </cfRule>
    <cfRule type="cellIs" dxfId="550" priority="23" operator="equal">
      <formula>"Oui"</formula>
    </cfRule>
  </conditionalFormatting>
  <conditionalFormatting sqref="L70">
    <cfRule type="cellIs" dxfId="549" priority="16" operator="equal">
      <formula>"En cours"</formula>
    </cfRule>
    <cfRule type="cellIs" dxfId="548" priority="17" operator="equal">
      <formula>"En attente"</formula>
    </cfRule>
    <cfRule type="cellIs" dxfId="547" priority="18" operator="equal">
      <formula>"Non"</formula>
    </cfRule>
    <cfRule type="cellIs" dxfId="546" priority="19" operator="equal">
      <formula>"Oui"</formula>
    </cfRule>
  </conditionalFormatting>
  <conditionalFormatting sqref="K70">
    <cfRule type="cellIs" dxfId="545" priority="12" operator="equal">
      <formula>"En cours"</formula>
    </cfRule>
    <cfRule type="cellIs" dxfId="544" priority="13" operator="equal">
      <formula>"En attente"</formula>
    </cfRule>
    <cfRule type="cellIs" dxfId="543" priority="14" operator="equal">
      <formula>"Non"</formula>
    </cfRule>
    <cfRule type="cellIs" dxfId="542" priority="15" operator="equal">
      <formula>"Oui"</formula>
    </cfRule>
  </conditionalFormatting>
  <conditionalFormatting sqref="D21:Q21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541" priority="9" operator="lessThanOrEqual">
      <formula>$B$22</formula>
    </cfRule>
    <cfRule type="cellIs" dxfId="540" priority="10" operator="greaterThanOrEqual">
      <formula>$B$22</formula>
    </cfRule>
  </conditionalFormatting>
  <conditionalFormatting sqref="D38:Q3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539" priority="6" operator="lessThanOrEqual">
      <formula>$B$39</formula>
    </cfRule>
    <cfRule type="cellIs" dxfId="538" priority="7" operator="greaterThanOrEqual">
      <formula>$B$39</formula>
    </cfRule>
  </conditionalFormatting>
  <conditionalFormatting sqref="D55:Q55">
    <cfRule type="cellIs" dxfId="537" priority="4" operator="lessThanOrEqual">
      <formula>$B$55</formula>
    </cfRule>
    <cfRule type="cellIs" dxfId="536" priority="5" operator="greaterThanOrEqual">
      <formula>$B$55</formula>
    </cfRule>
  </conditionalFormatting>
  <conditionalFormatting sqref="D71:Q71">
    <cfRule type="cellIs" dxfId="535" priority="2" operator="lessThanOrEqual">
      <formula>$B$55</formula>
    </cfRule>
    <cfRule type="cellIs" dxfId="534" priority="3" operator="greaterThanOrEqual">
      <formula>$B$55</formula>
    </cfRule>
  </conditionalFormatting>
  <conditionalFormatting sqref="R9:R2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D43:Q54">
      <formula1>"Oui,Bonus,Non"</formula1>
    </dataValidation>
    <dataValidation type="list" allowBlank="1" showInputMessage="1" showErrorMessage="1" sqref="D9:Q20 D26:Q37">
      <formula1>$H$1:$H$6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4.5703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0" width="14.85546875" customWidth="1"/>
    <col min="11" max="14" width="14.85546875" style="30" customWidth="1"/>
    <col min="15" max="15" width="14.85546875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>
        <v>0</v>
      </c>
      <c r="R20" s="27">
        <f t="shared" si="0"/>
        <v>0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21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1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>
        <v>4</v>
      </c>
      <c r="R37" s="28">
        <f t="shared" si="3"/>
        <v>4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8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11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8">
        <f t="shared" si="6"/>
        <v>0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0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41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1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41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1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8">
        <f t="shared" si="8"/>
        <v>0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1</v>
      </c>
      <c r="H71" s="4">
        <f t="shared" si="9"/>
        <v>1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0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R9:R20">
    <cfRule type="colorScale" priority="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9:J19 O9:Q19">
    <cfRule type="cellIs" dxfId="533" priority="230" operator="equal">
      <formula>$H$4</formula>
    </cfRule>
    <cfRule type="cellIs" dxfId="532" priority="231" operator="equal">
      <formula>$H$3</formula>
    </cfRule>
    <cfRule type="cellIs" dxfId="531" priority="232" operator="equal">
      <formula>$H$2</formula>
    </cfRule>
    <cfRule type="cellIs" dxfId="530" priority="233" operator="equal">
      <formula>$H$1</formula>
    </cfRule>
    <cfRule type="cellIs" dxfId="529" priority="234" operator="equal">
      <formula>$H$5</formula>
    </cfRule>
  </conditionalFormatting>
  <conditionalFormatting sqref="D26:J36 O26:Q36">
    <cfRule type="cellIs" dxfId="528" priority="224" operator="equal">
      <formula>$H$4</formula>
    </cfRule>
    <cfRule type="cellIs" dxfId="527" priority="225" operator="equal">
      <formula>$H$3</formula>
    </cfRule>
    <cfRule type="cellIs" dxfId="526" priority="226" operator="equal">
      <formula>$H$2</formula>
    </cfRule>
    <cfRule type="cellIs" dxfId="525" priority="227" operator="equal">
      <formula>$H$1</formula>
    </cfRule>
    <cfRule type="cellIs" dxfId="524" priority="228" operator="equal">
      <formula>$H$5</formula>
    </cfRule>
  </conditionalFormatting>
  <conditionalFormatting sqref="D43:J53 O43:Q53">
    <cfRule type="cellIs" dxfId="523" priority="214" operator="equal">
      <formula>"Bonus"</formula>
    </cfRule>
    <cfRule type="cellIs" dxfId="522" priority="215" operator="equal">
      <formula>"Non"</formula>
    </cfRule>
    <cfRule type="cellIs" dxfId="521" priority="216" operator="equal">
      <formula>"Oui"</formula>
    </cfRule>
  </conditionalFormatting>
  <conditionalFormatting sqref="H5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J69 O59:Q69">
    <cfRule type="cellIs" dxfId="520" priority="205" operator="equal">
      <formula>"En cours"</formula>
    </cfRule>
    <cfRule type="cellIs" dxfId="519" priority="206" operator="equal">
      <formula>"En attente"</formula>
    </cfRule>
    <cfRule type="cellIs" dxfId="518" priority="207" operator="equal">
      <formula>"Non"</formula>
    </cfRule>
    <cfRule type="cellIs" dxfId="517" priority="208" operator="equal">
      <formula>"Oui"</formula>
    </cfRule>
  </conditionalFormatting>
  <conditionalFormatting sqref="N9:N19">
    <cfRule type="cellIs" dxfId="516" priority="200" operator="equal">
      <formula>$H$4</formula>
    </cfRule>
    <cfRule type="cellIs" dxfId="515" priority="201" operator="equal">
      <formula>$H$3</formula>
    </cfRule>
    <cfRule type="cellIs" dxfId="514" priority="202" operator="equal">
      <formula>$H$2</formula>
    </cfRule>
    <cfRule type="cellIs" dxfId="513" priority="203" operator="equal">
      <formula>$H$1</formula>
    </cfRule>
    <cfRule type="cellIs" dxfId="512" priority="204" operator="equal">
      <formula>$H$5</formula>
    </cfRule>
  </conditionalFormatting>
  <conditionalFormatting sqref="N26:N36">
    <cfRule type="cellIs" dxfId="511" priority="194" operator="equal">
      <formula>$H$4</formula>
    </cfRule>
    <cfRule type="cellIs" dxfId="510" priority="195" operator="equal">
      <formula>$H$3</formula>
    </cfRule>
    <cfRule type="cellIs" dxfId="509" priority="196" operator="equal">
      <formula>$H$2</formula>
    </cfRule>
    <cfRule type="cellIs" dxfId="508" priority="197" operator="equal">
      <formula>$H$1</formula>
    </cfRule>
    <cfRule type="cellIs" dxfId="507" priority="198" operator="equal">
      <formula>$H$5</formula>
    </cfRule>
  </conditionalFormatting>
  <conditionalFormatting sqref="N43:N53">
    <cfRule type="cellIs" dxfId="506" priority="184" operator="equal">
      <formula>"Bonus"</formula>
    </cfRule>
    <cfRule type="cellIs" dxfId="505" priority="185" operator="equal">
      <formula>"Non"</formula>
    </cfRule>
    <cfRule type="cellIs" dxfId="504" priority="186" operator="equal">
      <formula>"Oui"</formula>
    </cfRule>
  </conditionalFormatting>
  <conditionalFormatting sqref="N59:N69">
    <cfRule type="cellIs" dxfId="503" priority="178" operator="equal">
      <formula>"En cours"</formula>
    </cfRule>
    <cfRule type="cellIs" dxfId="502" priority="179" operator="equal">
      <formula>"En attente"</formula>
    </cfRule>
    <cfRule type="cellIs" dxfId="501" priority="180" operator="equal">
      <formula>"Non"</formula>
    </cfRule>
    <cfRule type="cellIs" dxfId="500" priority="181" operator="equal">
      <formula>"Oui"</formula>
    </cfRule>
  </conditionalFormatting>
  <conditionalFormatting sqref="M9:M19">
    <cfRule type="cellIs" dxfId="499" priority="173" operator="equal">
      <formula>$H$4</formula>
    </cfRule>
    <cfRule type="cellIs" dxfId="498" priority="174" operator="equal">
      <formula>$H$3</formula>
    </cfRule>
    <cfRule type="cellIs" dxfId="497" priority="175" operator="equal">
      <formula>$H$2</formula>
    </cfRule>
    <cfRule type="cellIs" dxfId="496" priority="176" operator="equal">
      <formula>$H$1</formula>
    </cfRule>
    <cfRule type="cellIs" dxfId="495" priority="177" operator="equal">
      <formula>$H$5</formula>
    </cfRule>
  </conditionalFormatting>
  <conditionalFormatting sqref="M26:M36">
    <cfRule type="cellIs" dxfId="494" priority="167" operator="equal">
      <formula>$H$4</formula>
    </cfRule>
    <cfRule type="cellIs" dxfId="493" priority="168" operator="equal">
      <formula>$H$3</formula>
    </cfRule>
    <cfRule type="cellIs" dxfId="492" priority="169" operator="equal">
      <formula>$H$2</formula>
    </cfRule>
    <cfRule type="cellIs" dxfId="491" priority="170" operator="equal">
      <formula>$H$1</formula>
    </cfRule>
    <cfRule type="cellIs" dxfId="490" priority="171" operator="equal">
      <formula>$H$5</formula>
    </cfRule>
  </conditionalFormatting>
  <conditionalFormatting sqref="M43:M53">
    <cfRule type="cellIs" dxfId="489" priority="157" operator="equal">
      <formula>"Bonus"</formula>
    </cfRule>
    <cfRule type="cellIs" dxfId="488" priority="158" operator="equal">
      <formula>"Non"</formula>
    </cfRule>
    <cfRule type="cellIs" dxfId="487" priority="159" operator="equal">
      <formula>"Oui"</formula>
    </cfRule>
  </conditionalFormatting>
  <conditionalFormatting sqref="M59:M69">
    <cfRule type="cellIs" dxfId="486" priority="151" operator="equal">
      <formula>"En cours"</formula>
    </cfRule>
    <cfRule type="cellIs" dxfId="485" priority="152" operator="equal">
      <formula>"En attente"</formula>
    </cfRule>
    <cfRule type="cellIs" dxfId="484" priority="153" operator="equal">
      <formula>"Non"</formula>
    </cfRule>
    <cfRule type="cellIs" dxfId="483" priority="154" operator="equal">
      <formula>"Oui"</formula>
    </cfRule>
  </conditionalFormatting>
  <conditionalFormatting sqref="L9:L19">
    <cfRule type="cellIs" dxfId="482" priority="146" operator="equal">
      <formula>$H$4</formula>
    </cfRule>
    <cfRule type="cellIs" dxfId="481" priority="147" operator="equal">
      <formula>$H$3</formula>
    </cfRule>
    <cfRule type="cellIs" dxfId="480" priority="148" operator="equal">
      <formula>$H$2</formula>
    </cfRule>
    <cfRule type="cellIs" dxfId="479" priority="149" operator="equal">
      <formula>$H$1</formula>
    </cfRule>
    <cfRule type="cellIs" dxfId="478" priority="150" operator="equal">
      <formula>$H$5</formula>
    </cfRule>
  </conditionalFormatting>
  <conditionalFormatting sqref="L26:L36">
    <cfRule type="cellIs" dxfId="477" priority="140" operator="equal">
      <formula>$H$4</formula>
    </cfRule>
    <cfRule type="cellIs" dxfId="476" priority="141" operator="equal">
      <formula>$H$3</formula>
    </cfRule>
    <cfRule type="cellIs" dxfId="475" priority="142" operator="equal">
      <formula>$H$2</formula>
    </cfRule>
    <cfRule type="cellIs" dxfId="474" priority="143" operator="equal">
      <formula>$H$1</formula>
    </cfRule>
    <cfRule type="cellIs" dxfId="473" priority="144" operator="equal">
      <formula>$H$5</formula>
    </cfRule>
  </conditionalFormatting>
  <conditionalFormatting sqref="L43:L53">
    <cfRule type="cellIs" dxfId="472" priority="130" operator="equal">
      <formula>"Bonus"</formula>
    </cfRule>
    <cfRule type="cellIs" dxfId="471" priority="131" operator="equal">
      <formula>"Non"</formula>
    </cfRule>
    <cfRule type="cellIs" dxfId="470" priority="132" operator="equal">
      <formula>"Oui"</formula>
    </cfRule>
  </conditionalFormatting>
  <conditionalFormatting sqref="L59:L69">
    <cfRule type="cellIs" dxfId="469" priority="124" operator="equal">
      <formula>"En cours"</formula>
    </cfRule>
    <cfRule type="cellIs" dxfId="468" priority="125" operator="equal">
      <formula>"En attente"</formula>
    </cfRule>
    <cfRule type="cellIs" dxfId="467" priority="126" operator="equal">
      <formula>"Non"</formula>
    </cfRule>
    <cfRule type="cellIs" dxfId="466" priority="127" operator="equal">
      <formula>"Oui"</formula>
    </cfRule>
  </conditionalFormatting>
  <conditionalFormatting sqref="K9:K19">
    <cfRule type="cellIs" dxfId="465" priority="119" operator="equal">
      <formula>$H$4</formula>
    </cfRule>
    <cfRule type="cellIs" dxfId="464" priority="120" operator="equal">
      <formula>$H$3</formula>
    </cfRule>
    <cfRule type="cellIs" dxfId="463" priority="121" operator="equal">
      <formula>$H$2</formula>
    </cfRule>
    <cfRule type="cellIs" dxfId="462" priority="122" operator="equal">
      <formula>$H$1</formula>
    </cfRule>
    <cfRule type="cellIs" dxfId="461" priority="123" operator="equal">
      <formula>$H$5</formula>
    </cfRule>
  </conditionalFormatting>
  <conditionalFormatting sqref="K26:K36">
    <cfRule type="cellIs" dxfId="460" priority="113" operator="equal">
      <formula>$H$4</formula>
    </cfRule>
    <cfRule type="cellIs" dxfId="459" priority="114" operator="equal">
      <formula>$H$3</formula>
    </cfRule>
    <cfRule type="cellIs" dxfId="458" priority="115" operator="equal">
      <formula>$H$2</formula>
    </cfRule>
    <cfRule type="cellIs" dxfId="457" priority="116" operator="equal">
      <formula>$H$1</formula>
    </cfRule>
    <cfRule type="cellIs" dxfId="456" priority="117" operator="equal">
      <formula>$H$5</formula>
    </cfRule>
  </conditionalFormatting>
  <conditionalFormatting sqref="K43:K53">
    <cfRule type="cellIs" dxfId="455" priority="103" operator="equal">
      <formula>"Bonus"</formula>
    </cfRule>
    <cfRule type="cellIs" dxfId="454" priority="104" operator="equal">
      <formula>"Non"</formula>
    </cfRule>
    <cfRule type="cellIs" dxfId="453" priority="105" operator="equal">
      <formula>"Oui"</formula>
    </cfRule>
  </conditionalFormatting>
  <conditionalFormatting sqref="K59:K69">
    <cfRule type="cellIs" dxfId="452" priority="97" operator="equal">
      <formula>"En cours"</formula>
    </cfRule>
    <cfRule type="cellIs" dxfId="451" priority="98" operator="equal">
      <formula>"En attente"</formula>
    </cfRule>
    <cfRule type="cellIs" dxfId="450" priority="99" operator="equal">
      <formula>"Non"</formula>
    </cfRule>
    <cfRule type="cellIs" dxfId="449" priority="100" operator="equal">
      <formula>"Oui"</formula>
    </cfRule>
  </conditionalFormatting>
  <conditionalFormatting sqref="D20:J20 O20:Q20">
    <cfRule type="cellIs" dxfId="448" priority="91" operator="equal">
      <formula>$H$4</formula>
    </cfRule>
    <cfRule type="cellIs" dxfId="447" priority="92" operator="equal">
      <formula>$H$3</formula>
    </cfRule>
    <cfRule type="cellIs" dxfId="446" priority="93" operator="equal">
      <formula>$H$2</formula>
    </cfRule>
    <cfRule type="cellIs" dxfId="445" priority="94" operator="equal">
      <formula>$H$1</formula>
    </cfRule>
    <cfRule type="cellIs" dxfId="444" priority="95" operator="equal">
      <formula>$H$5</formula>
    </cfRule>
  </conditionalFormatting>
  <conditionalFormatting sqref="N20">
    <cfRule type="cellIs" dxfId="443" priority="86" operator="equal">
      <formula>$H$4</formula>
    </cfRule>
    <cfRule type="cellIs" dxfId="442" priority="87" operator="equal">
      <formula>$H$3</formula>
    </cfRule>
    <cfRule type="cellIs" dxfId="441" priority="88" operator="equal">
      <formula>$H$2</formula>
    </cfRule>
    <cfRule type="cellIs" dxfId="440" priority="89" operator="equal">
      <formula>$H$1</formula>
    </cfRule>
    <cfRule type="cellIs" dxfId="439" priority="90" operator="equal">
      <formula>$H$5</formula>
    </cfRule>
  </conditionalFormatting>
  <conditionalFormatting sqref="M20">
    <cfRule type="cellIs" dxfId="438" priority="81" operator="equal">
      <formula>$H$4</formula>
    </cfRule>
    <cfRule type="cellIs" dxfId="437" priority="82" operator="equal">
      <formula>$H$3</formula>
    </cfRule>
    <cfRule type="cellIs" dxfId="436" priority="83" operator="equal">
      <formula>$H$2</formula>
    </cfRule>
    <cfRule type="cellIs" dxfId="435" priority="84" operator="equal">
      <formula>$H$1</formula>
    </cfRule>
    <cfRule type="cellIs" dxfId="434" priority="85" operator="equal">
      <formula>$H$5</formula>
    </cfRule>
  </conditionalFormatting>
  <conditionalFormatting sqref="L20">
    <cfRule type="cellIs" dxfId="433" priority="76" operator="equal">
      <formula>$H$4</formula>
    </cfRule>
    <cfRule type="cellIs" dxfId="432" priority="77" operator="equal">
      <formula>$H$3</formula>
    </cfRule>
    <cfRule type="cellIs" dxfId="431" priority="78" operator="equal">
      <formula>$H$2</formula>
    </cfRule>
    <cfRule type="cellIs" dxfId="430" priority="79" operator="equal">
      <formula>$H$1</formula>
    </cfRule>
    <cfRule type="cellIs" dxfId="429" priority="80" operator="equal">
      <formula>$H$5</formula>
    </cfRule>
  </conditionalFormatting>
  <conditionalFormatting sqref="K20">
    <cfRule type="cellIs" dxfId="428" priority="71" operator="equal">
      <formula>$H$4</formula>
    </cfRule>
    <cfRule type="cellIs" dxfId="427" priority="72" operator="equal">
      <formula>$H$3</formula>
    </cfRule>
    <cfRule type="cellIs" dxfId="426" priority="73" operator="equal">
      <formula>$H$2</formula>
    </cfRule>
    <cfRule type="cellIs" dxfId="425" priority="74" operator="equal">
      <formula>$H$1</formula>
    </cfRule>
    <cfRule type="cellIs" dxfId="424" priority="75" operator="equal">
      <formula>$H$5</formula>
    </cfRule>
  </conditionalFormatting>
  <conditionalFormatting sqref="D37:J37 O37:Q37">
    <cfRule type="cellIs" dxfId="423" priority="66" operator="equal">
      <formula>$H$4</formula>
    </cfRule>
    <cfRule type="cellIs" dxfId="422" priority="67" operator="equal">
      <formula>$H$3</formula>
    </cfRule>
    <cfRule type="cellIs" dxfId="421" priority="68" operator="equal">
      <formula>$H$2</formula>
    </cfRule>
    <cfRule type="cellIs" dxfId="420" priority="69" operator="equal">
      <formula>$H$1</formula>
    </cfRule>
    <cfRule type="cellIs" dxfId="419" priority="70" operator="equal">
      <formula>$H$5</formula>
    </cfRule>
  </conditionalFormatting>
  <conditionalFormatting sqref="N37">
    <cfRule type="cellIs" dxfId="418" priority="61" operator="equal">
      <formula>$H$4</formula>
    </cfRule>
    <cfRule type="cellIs" dxfId="417" priority="62" operator="equal">
      <formula>$H$3</formula>
    </cfRule>
    <cfRule type="cellIs" dxfId="416" priority="63" operator="equal">
      <formula>$H$2</formula>
    </cfRule>
    <cfRule type="cellIs" dxfId="415" priority="64" operator="equal">
      <formula>$H$1</formula>
    </cfRule>
    <cfRule type="cellIs" dxfId="414" priority="65" operator="equal">
      <formula>$H$5</formula>
    </cfRule>
  </conditionalFormatting>
  <conditionalFormatting sqref="M37">
    <cfRule type="cellIs" dxfId="413" priority="56" operator="equal">
      <formula>$H$4</formula>
    </cfRule>
    <cfRule type="cellIs" dxfId="412" priority="57" operator="equal">
      <formula>$H$3</formula>
    </cfRule>
    <cfRule type="cellIs" dxfId="411" priority="58" operator="equal">
      <formula>$H$2</formula>
    </cfRule>
    <cfRule type="cellIs" dxfId="410" priority="59" operator="equal">
      <formula>$H$1</formula>
    </cfRule>
    <cfRule type="cellIs" dxfId="409" priority="60" operator="equal">
      <formula>$H$5</formula>
    </cfRule>
  </conditionalFormatting>
  <conditionalFormatting sqref="L37">
    <cfRule type="cellIs" dxfId="408" priority="51" operator="equal">
      <formula>$H$4</formula>
    </cfRule>
    <cfRule type="cellIs" dxfId="407" priority="52" operator="equal">
      <formula>$H$3</formula>
    </cfRule>
    <cfRule type="cellIs" dxfId="406" priority="53" operator="equal">
      <formula>$H$2</formula>
    </cfRule>
    <cfRule type="cellIs" dxfId="405" priority="54" operator="equal">
      <formula>$H$1</formula>
    </cfRule>
    <cfRule type="cellIs" dxfId="404" priority="55" operator="equal">
      <formula>$H$5</formula>
    </cfRule>
  </conditionalFormatting>
  <conditionalFormatting sqref="K37">
    <cfRule type="cellIs" dxfId="403" priority="46" operator="equal">
      <formula>$H$4</formula>
    </cfRule>
    <cfRule type="cellIs" dxfId="402" priority="47" operator="equal">
      <formula>$H$3</formula>
    </cfRule>
    <cfRule type="cellIs" dxfId="401" priority="48" operator="equal">
      <formula>$H$2</formula>
    </cfRule>
    <cfRule type="cellIs" dxfId="400" priority="49" operator="equal">
      <formula>$H$1</formula>
    </cfRule>
    <cfRule type="cellIs" dxfId="399" priority="50" operator="equal">
      <formula>$H$5</formula>
    </cfRule>
  </conditionalFormatting>
  <conditionalFormatting sqref="D54:J54 O54:Q54">
    <cfRule type="cellIs" dxfId="398" priority="43" operator="equal">
      <formula>"Bonus"</formula>
    </cfRule>
    <cfRule type="cellIs" dxfId="397" priority="44" operator="equal">
      <formula>"Non"</formula>
    </cfRule>
    <cfRule type="cellIs" dxfId="396" priority="45" operator="equal">
      <formula>"Oui"</formula>
    </cfRule>
  </conditionalFormatting>
  <conditionalFormatting sqref="N54">
    <cfRule type="cellIs" dxfId="395" priority="40" operator="equal">
      <formula>"Bonus"</formula>
    </cfRule>
    <cfRule type="cellIs" dxfId="394" priority="41" operator="equal">
      <formula>"Non"</formula>
    </cfRule>
    <cfRule type="cellIs" dxfId="393" priority="42" operator="equal">
      <formula>"Oui"</formula>
    </cfRule>
  </conditionalFormatting>
  <conditionalFormatting sqref="M54">
    <cfRule type="cellIs" dxfId="392" priority="37" operator="equal">
      <formula>"Bonus"</formula>
    </cfRule>
    <cfRule type="cellIs" dxfId="391" priority="38" operator="equal">
      <formula>"Non"</formula>
    </cfRule>
    <cfRule type="cellIs" dxfId="390" priority="39" operator="equal">
      <formula>"Oui"</formula>
    </cfRule>
  </conditionalFormatting>
  <conditionalFormatting sqref="L54">
    <cfRule type="cellIs" dxfId="389" priority="34" operator="equal">
      <formula>"Bonus"</formula>
    </cfRule>
    <cfRule type="cellIs" dxfId="388" priority="35" operator="equal">
      <formula>"Non"</formula>
    </cfRule>
    <cfRule type="cellIs" dxfId="387" priority="36" operator="equal">
      <formula>"Oui"</formula>
    </cfRule>
  </conditionalFormatting>
  <conditionalFormatting sqref="K54">
    <cfRule type="cellIs" dxfId="386" priority="31" operator="equal">
      <formula>"Bonus"</formula>
    </cfRule>
    <cfRule type="cellIs" dxfId="385" priority="32" operator="equal">
      <formula>"Non"</formula>
    </cfRule>
    <cfRule type="cellIs" dxfId="384" priority="33" operator="equal">
      <formula>"Oui"</formula>
    </cfRule>
  </conditionalFormatting>
  <conditionalFormatting sqref="D70:J70 O70:Q70">
    <cfRule type="cellIs" dxfId="383" priority="27" operator="equal">
      <formula>"En cours"</formula>
    </cfRule>
    <cfRule type="cellIs" dxfId="382" priority="28" operator="equal">
      <formula>"En attente"</formula>
    </cfRule>
    <cfRule type="cellIs" dxfId="381" priority="29" operator="equal">
      <formula>"Non"</formula>
    </cfRule>
    <cfRule type="cellIs" dxfId="380" priority="30" operator="equal">
      <formula>"Oui"</formula>
    </cfRule>
  </conditionalFormatting>
  <conditionalFormatting sqref="N70">
    <cfRule type="cellIs" dxfId="379" priority="23" operator="equal">
      <formula>"En cours"</formula>
    </cfRule>
    <cfRule type="cellIs" dxfId="378" priority="24" operator="equal">
      <formula>"En attente"</formula>
    </cfRule>
    <cfRule type="cellIs" dxfId="377" priority="25" operator="equal">
      <formula>"Non"</formula>
    </cfRule>
    <cfRule type="cellIs" dxfId="376" priority="26" operator="equal">
      <formula>"Oui"</formula>
    </cfRule>
  </conditionalFormatting>
  <conditionalFormatting sqref="M70">
    <cfRule type="cellIs" dxfId="375" priority="19" operator="equal">
      <formula>"En cours"</formula>
    </cfRule>
    <cfRule type="cellIs" dxfId="374" priority="20" operator="equal">
      <formula>"En attente"</formula>
    </cfRule>
    <cfRule type="cellIs" dxfId="373" priority="21" operator="equal">
      <formula>"Non"</formula>
    </cfRule>
    <cfRule type="cellIs" dxfId="372" priority="22" operator="equal">
      <formula>"Oui"</formula>
    </cfRule>
  </conditionalFormatting>
  <conditionalFormatting sqref="L70">
    <cfRule type="cellIs" dxfId="371" priority="15" operator="equal">
      <formula>"En cours"</formula>
    </cfRule>
    <cfRule type="cellIs" dxfId="370" priority="16" operator="equal">
      <formula>"En attente"</formula>
    </cfRule>
    <cfRule type="cellIs" dxfId="369" priority="17" operator="equal">
      <formula>"Non"</formula>
    </cfRule>
    <cfRule type="cellIs" dxfId="368" priority="18" operator="equal">
      <formula>"Oui"</formula>
    </cfRule>
  </conditionalFormatting>
  <conditionalFormatting sqref="K70">
    <cfRule type="cellIs" dxfId="367" priority="11" operator="equal">
      <formula>"En cours"</formula>
    </cfRule>
    <cfRule type="cellIs" dxfId="366" priority="12" operator="equal">
      <formula>"En attente"</formula>
    </cfRule>
    <cfRule type="cellIs" dxfId="365" priority="13" operator="equal">
      <formula>"Non"</formula>
    </cfRule>
    <cfRule type="cellIs" dxfId="364" priority="14" operator="equal">
      <formula>"Oui"</formula>
    </cfRule>
  </conditionalFormatting>
  <conditionalFormatting sqref="D21:Q2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363" priority="8" operator="lessThanOrEqual">
      <formula>$B$22</formula>
    </cfRule>
    <cfRule type="cellIs" dxfId="362" priority="9" operator="greaterThanOrEqual">
      <formula>$B$22</formula>
    </cfRule>
  </conditionalFormatting>
  <conditionalFormatting sqref="D38:Q3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361" priority="5" operator="lessThanOrEqual">
      <formula>$B$39</formula>
    </cfRule>
    <cfRule type="cellIs" dxfId="360" priority="6" operator="greaterThanOrEqual">
      <formula>$B$39</formula>
    </cfRule>
  </conditionalFormatting>
  <conditionalFormatting sqref="D55:Q55">
    <cfRule type="cellIs" dxfId="359" priority="3" operator="lessThanOrEqual">
      <formula>$B$55</formula>
    </cfRule>
    <cfRule type="cellIs" dxfId="358" priority="4" operator="greaterThanOrEqual">
      <formula>$B$55</formula>
    </cfRule>
  </conditionalFormatting>
  <conditionalFormatting sqref="D71:Q71">
    <cfRule type="cellIs" dxfId="357" priority="1" operator="lessThanOrEqual">
      <formula>$B$55</formula>
    </cfRule>
    <cfRule type="cellIs" dxfId="356" priority="2" operator="greaterThanOrEqual">
      <formula>$B$55</formula>
    </cfRule>
  </conditionalFormatting>
  <dataValidations count="3">
    <dataValidation type="list" allowBlank="1" showInputMessage="1" showErrorMessage="1" sqref="D9:Q20 D26:Q37">
      <formula1>$H$1:$H$6</formula1>
    </dataValidation>
    <dataValidation type="list" allowBlank="1" showInputMessage="1" showErrorMessage="1" sqref="D43:Q54">
      <formula1>"Oui,Bonus,Non"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72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25" activeCellId="1" sqref="A7:XFD8 A24:XFD25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1.42578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0" width="14.85546875" customWidth="1"/>
    <col min="11" max="14" width="14.85546875" style="30" customWidth="1"/>
    <col min="15" max="15" width="14.85546875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6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27">
        <f t="shared" si="0"/>
        <v>5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>
        <v>4</v>
      </c>
      <c r="Q20" s="1">
        <v>0</v>
      </c>
      <c r="R20" s="27">
        <f t="shared" si="0"/>
        <v>4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21</v>
      </c>
      <c r="E21" s="22">
        <f t="shared" ref="E21:Q21" si="1">IF(AND(SUM(E9:E20)=0,COUNT(E9:E20)=0),"",SUM(E9:E20))</f>
        <v>31</v>
      </c>
      <c r="F21" s="22">
        <f t="shared" si="1"/>
        <v>0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4</v>
      </c>
      <c r="Q21" s="22">
        <f t="shared" si="1"/>
        <v>0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1</v>
      </c>
      <c r="E22" s="25">
        <f t="shared" ref="E22:Q22" si="2">IF(AND(SUM(E9:E20)=0,COUNT(E9:E20)=0),"",COUNTIF(E9:E20,"0")+COUNTIF(E9:E20,"1"))</f>
        <v>3</v>
      </c>
      <c r="F22" s="25">
        <f t="shared" si="2"/>
        <v>11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12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>
        <v>0</v>
      </c>
      <c r="R37" s="28">
        <f t="shared" si="3"/>
        <v>0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 t="str">
        <f t="shared" si="4"/>
        <v/>
      </c>
      <c r="Q38" s="22">
        <f t="shared" si="4"/>
        <v>4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11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 t="str">
        <f t="shared" si="5"/>
        <v/>
      </c>
      <c r="Q39" s="4">
        <f t="shared" si="5"/>
        <v>1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43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0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 t="s">
        <v>41</v>
      </c>
      <c r="R54" s="28">
        <f t="shared" si="6"/>
        <v>1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0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1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43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0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43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0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43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0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43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0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43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0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 t="s">
        <v>41</v>
      </c>
      <c r="R70" s="28">
        <f t="shared" si="8"/>
        <v>1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Q71" si="9">COUNTIF(E59:E70,"Oui")</f>
        <v>0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 t="shared" si="9"/>
        <v>1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R9:R20">
    <cfRule type="colorScale" priority="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9:J19 O9:Q19">
    <cfRule type="cellIs" dxfId="355" priority="230" operator="equal">
      <formula>$H$4</formula>
    </cfRule>
    <cfRule type="cellIs" dxfId="354" priority="231" operator="equal">
      <formula>$H$3</formula>
    </cfRule>
    <cfRule type="cellIs" dxfId="353" priority="232" operator="equal">
      <formula>$H$2</formula>
    </cfRule>
    <cfRule type="cellIs" dxfId="352" priority="233" operator="equal">
      <formula>$H$1</formula>
    </cfRule>
    <cfRule type="cellIs" dxfId="351" priority="234" operator="equal">
      <formula>$H$5</formula>
    </cfRule>
  </conditionalFormatting>
  <conditionalFormatting sqref="D26:J36 O26:Q36">
    <cfRule type="cellIs" dxfId="350" priority="224" operator="equal">
      <formula>$H$4</formula>
    </cfRule>
    <cfRule type="cellIs" dxfId="349" priority="225" operator="equal">
      <formula>$H$3</formula>
    </cfRule>
    <cfRule type="cellIs" dxfId="348" priority="226" operator="equal">
      <formula>$H$2</formula>
    </cfRule>
    <cfRule type="cellIs" dxfId="347" priority="227" operator="equal">
      <formula>$H$1</formula>
    </cfRule>
    <cfRule type="cellIs" dxfId="346" priority="228" operator="equal">
      <formula>$H$5</formula>
    </cfRule>
  </conditionalFormatting>
  <conditionalFormatting sqref="D43:J53 O43:Q53">
    <cfRule type="cellIs" dxfId="345" priority="214" operator="equal">
      <formula>"Bonus"</formula>
    </cfRule>
    <cfRule type="cellIs" dxfId="344" priority="215" operator="equal">
      <formula>"Non"</formula>
    </cfRule>
    <cfRule type="cellIs" dxfId="343" priority="216" operator="equal">
      <formula>"Oui"</formula>
    </cfRule>
  </conditionalFormatting>
  <conditionalFormatting sqref="H5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J69 O59:Q69">
    <cfRule type="cellIs" dxfId="342" priority="205" operator="equal">
      <formula>"En cours"</formula>
    </cfRule>
    <cfRule type="cellIs" dxfId="341" priority="206" operator="equal">
      <formula>"En attente"</formula>
    </cfRule>
    <cfRule type="cellIs" dxfId="340" priority="207" operator="equal">
      <formula>"Non"</formula>
    </cfRule>
    <cfRule type="cellIs" dxfId="339" priority="208" operator="equal">
      <formula>"Oui"</formula>
    </cfRule>
  </conditionalFormatting>
  <conditionalFormatting sqref="N9:N19">
    <cfRule type="cellIs" dxfId="338" priority="200" operator="equal">
      <formula>$H$4</formula>
    </cfRule>
    <cfRule type="cellIs" dxfId="337" priority="201" operator="equal">
      <formula>$H$3</formula>
    </cfRule>
    <cfRule type="cellIs" dxfId="336" priority="202" operator="equal">
      <formula>$H$2</formula>
    </cfRule>
    <cfRule type="cellIs" dxfId="335" priority="203" operator="equal">
      <formula>$H$1</formula>
    </cfRule>
    <cfRule type="cellIs" dxfId="334" priority="204" operator="equal">
      <formula>$H$5</formula>
    </cfRule>
  </conditionalFormatting>
  <conditionalFormatting sqref="N26:N36">
    <cfRule type="cellIs" dxfId="333" priority="194" operator="equal">
      <formula>$H$4</formula>
    </cfRule>
    <cfRule type="cellIs" dxfId="332" priority="195" operator="equal">
      <formula>$H$3</formula>
    </cfRule>
    <cfRule type="cellIs" dxfId="331" priority="196" operator="equal">
      <formula>$H$2</formula>
    </cfRule>
    <cfRule type="cellIs" dxfId="330" priority="197" operator="equal">
      <formula>$H$1</formula>
    </cfRule>
    <cfRule type="cellIs" dxfId="329" priority="198" operator="equal">
      <formula>$H$5</formula>
    </cfRule>
  </conditionalFormatting>
  <conditionalFormatting sqref="N43:N53">
    <cfRule type="cellIs" dxfId="328" priority="184" operator="equal">
      <formula>"Bonus"</formula>
    </cfRule>
    <cfRule type="cellIs" dxfId="327" priority="185" operator="equal">
      <formula>"Non"</formula>
    </cfRule>
    <cfRule type="cellIs" dxfId="326" priority="186" operator="equal">
      <formula>"Oui"</formula>
    </cfRule>
  </conditionalFormatting>
  <conditionalFormatting sqref="N59:N69">
    <cfRule type="cellIs" dxfId="325" priority="178" operator="equal">
      <formula>"En cours"</formula>
    </cfRule>
    <cfRule type="cellIs" dxfId="324" priority="179" operator="equal">
      <formula>"En attente"</formula>
    </cfRule>
    <cfRule type="cellIs" dxfId="323" priority="180" operator="equal">
      <formula>"Non"</formula>
    </cfRule>
    <cfRule type="cellIs" dxfId="322" priority="181" operator="equal">
      <formula>"Oui"</formula>
    </cfRule>
  </conditionalFormatting>
  <conditionalFormatting sqref="M9:M19">
    <cfRule type="cellIs" dxfId="321" priority="173" operator="equal">
      <formula>$H$4</formula>
    </cfRule>
    <cfRule type="cellIs" dxfId="320" priority="174" operator="equal">
      <formula>$H$3</formula>
    </cfRule>
    <cfRule type="cellIs" dxfId="319" priority="175" operator="equal">
      <formula>$H$2</formula>
    </cfRule>
    <cfRule type="cellIs" dxfId="318" priority="176" operator="equal">
      <formula>$H$1</formula>
    </cfRule>
    <cfRule type="cellIs" dxfId="317" priority="177" operator="equal">
      <formula>$H$5</formula>
    </cfRule>
  </conditionalFormatting>
  <conditionalFormatting sqref="M26:M36">
    <cfRule type="cellIs" dxfId="316" priority="167" operator="equal">
      <formula>$H$4</formula>
    </cfRule>
    <cfRule type="cellIs" dxfId="315" priority="168" operator="equal">
      <formula>$H$3</formula>
    </cfRule>
    <cfRule type="cellIs" dxfId="314" priority="169" operator="equal">
      <formula>$H$2</formula>
    </cfRule>
    <cfRule type="cellIs" dxfId="313" priority="170" operator="equal">
      <formula>$H$1</formula>
    </cfRule>
    <cfRule type="cellIs" dxfId="312" priority="171" operator="equal">
      <formula>$H$5</formula>
    </cfRule>
  </conditionalFormatting>
  <conditionalFormatting sqref="M43:M53">
    <cfRule type="cellIs" dxfId="311" priority="157" operator="equal">
      <formula>"Bonus"</formula>
    </cfRule>
    <cfRule type="cellIs" dxfId="310" priority="158" operator="equal">
      <formula>"Non"</formula>
    </cfRule>
    <cfRule type="cellIs" dxfId="309" priority="159" operator="equal">
      <formula>"Oui"</formula>
    </cfRule>
  </conditionalFormatting>
  <conditionalFormatting sqref="M59:M69">
    <cfRule type="cellIs" dxfId="308" priority="151" operator="equal">
      <formula>"En cours"</formula>
    </cfRule>
    <cfRule type="cellIs" dxfId="307" priority="152" operator="equal">
      <formula>"En attente"</formula>
    </cfRule>
    <cfRule type="cellIs" dxfId="306" priority="153" operator="equal">
      <formula>"Non"</formula>
    </cfRule>
    <cfRule type="cellIs" dxfId="305" priority="154" operator="equal">
      <formula>"Oui"</formula>
    </cfRule>
  </conditionalFormatting>
  <conditionalFormatting sqref="L9:L19">
    <cfRule type="cellIs" dxfId="304" priority="146" operator="equal">
      <formula>$H$4</formula>
    </cfRule>
    <cfRule type="cellIs" dxfId="303" priority="147" operator="equal">
      <formula>$H$3</formula>
    </cfRule>
    <cfRule type="cellIs" dxfId="302" priority="148" operator="equal">
      <formula>$H$2</formula>
    </cfRule>
    <cfRule type="cellIs" dxfId="301" priority="149" operator="equal">
      <formula>$H$1</formula>
    </cfRule>
    <cfRule type="cellIs" dxfId="300" priority="150" operator="equal">
      <formula>$H$5</formula>
    </cfRule>
  </conditionalFormatting>
  <conditionalFormatting sqref="L26:L36">
    <cfRule type="cellIs" dxfId="299" priority="140" operator="equal">
      <formula>$H$4</formula>
    </cfRule>
    <cfRule type="cellIs" dxfId="298" priority="141" operator="equal">
      <formula>$H$3</formula>
    </cfRule>
    <cfRule type="cellIs" dxfId="297" priority="142" operator="equal">
      <formula>$H$2</formula>
    </cfRule>
    <cfRule type="cellIs" dxfId="296" priority="143" operator="equal">
      <formula>$H$1</formula>
    </cfRule>
    <cfRule type="cellIs" dxfId="295" priority="144" operator="equal">
      <formula>$H$5</formula>
    </cfRule>
  </conditionalFormatting>
  <conditionalFormatting sqref="L43:L53">
    <cfRule type="cellIs" dxfId="294" priority="130" operator="equal">
      <formula>"Bonus"</formula>
    </cfRule>
    <cfRule type="cellIs" dxfId="293" priority="131" operator="equal">
      <formula>"Non"</formula>
    </cfRule>
    <cfRule type="cellIs" dxfId="292" priority="132" operator="equal">
      <formula>"Oui"</formula>
    </cfRule>
  </conditionalFormatting>
  <conditionalFormatting sqref="L59:L69">
    <cfRule type="cellIs" dxfId="291" priority="124" operator="equal">
      <formula>"En cours"</formula>
    </cfRule>
    <cfRule type="cellIs" dxfId="290" priority="125" operator="equal">
      <formula>"En attente"</formula>
    </cfRule>
    <cfRule type="cellIs" dxfId="289" priority="126" operator="equal">
      <formula>"Non"</formula>
    </cfRule>
    <cfRule type="cellIs" dxfId="288" priority="127" operator="equal">
      <formula>"Oui"</formula>
    </cfRule>
  </conditionalFormatting>
  <conditionalFormatting sqref="K9:K19">
    <cfRule type="cellIs" dxfId="287" priority="119" operator="equal">
      <formula>$H$4</formula>
    </cfRule>
    <cfRule type="cellIs" dxfId="286" priority="120" operator="equal">
      <formula>$H$3</formula>
    </cfRule>
    <cfRule type="cellIs" dxfId="285" priority="121" operator="equal">
      <formula>$H$2</formula>
    </cfRule>
    <cfRule type="cellIs" dxfId="284" priority="122" operator="equal">
      <formula>$H$1</formula>
    </cfRule>
    <cfRule type="cellIs" dxfId="283" priority="123" operator="equal">
      <formula>$H$5</formula>
    </cfRule>
  </conditionalFormatting>
  <conditionalFormatting sqref="K26:K36">
    <cfRule type="cellIs" dxfId="282" priority="113" operator="equal">
      <formula>$H$4</formula>
    </cfRule>
    <cfRule type="cellIs" dxfId="281" priority="114" operator="equal">
      <formula>$H$3</formula>
    </cfRule>
    <cfRule type="cellIs" dxfId="280" priority="115" operator="equal">
      <formula>$H$2</formula>
    </cfRule>
    <cfRule type="cellIs" dxfId="279" priority="116" operator="equal">
      <formula>$H$1</formula>
    </cfRule>
    <cfRule type="cellIs" dxfId="278" priority="117" operator="equal">
      <formula>$H$5</formula>
    </cfRule>
  </conditionalFormatting>
  <conditionalFormatting sqref="K43:K53">
    <cfRule type="cellIs" dxfId="277" priority="103" operator="equal">
      <formula>"Bonus"</formula>
    </cfRule>
    <cfRule type="cellIs" dxfId="276" priority="104" operator="equal">
      <formula>"Non"</formula>
    </cfRule>
    <cfRule type="cellIs" dxfId="275" priority="105" operator="equal">
      <formula>"Oui"</formula>
    </cfRule>
  </conditionalFormatting>
  <conditionalFormatting sqref="K59:K69">
    <cfRule type="cellIs" dxfId="274" priority="97" operator="equal">
      <formula>"En cours"</formula>
    </cfRule>
    <cfRule type="cellIs" dxfId="273" priority="98" operator="equal">
      <formula>"En attente"</formula>
    </cfRule>
    <cfRule type="cellIs" dxfId="272" priority="99" operator="equal">
      <formula>"Non"</formula>
    </cfRule>
    <cfRule type="cellIs" dxfId="271" priority="100" operator="equal">
      <formula>"Oui"</formula>
    </cfRule>
  </conditionalFormatting>
  <conditionalFormatting sqref="D20:J20 O20:Q20">
    <cfRule type="cellIs" dxfId="270" priority="91" operator="equal">
      <formula>$H$4</formula>
    </cfRule>
    <cfRule type="cellIs" dxfId="269" priority="92" operator="equal">
      <formula>$H$3</formula>
    </cfRule>
    <cfRule type="cellIs" dxfId="268" priority="93" operator="equal">
      <formula>$H$2</formula>
    </cfRule>
    <cfRule type="cellIs" dxfId="267" priority="94" operator="equal">
      <formula>$H$1</formula>
    </cfRule>
    <cfRule type="cellIs" dxfId="266" priority="95" operator="equal">
      <formula>$H$5</formula>
    </cfRule>
  </conditionalFormatting>
  <conditionalFormatting sqref="N20">
    <cfRule type="cellIs" dxfId="265" priority="86" operator="equal">
      <formula>$H$4</formula>
    </cfRule>
    <cfRule type="cellIs" dxfId="264" priority="87" operator="equal">
      <formula>$H$3</formula>
    </cfRule>
    <cfRule type="cellIs" dxfId="263" priority="88" operator="equal">
      <formula>$H$2</formula>
    </cfRule>
    <cfRule type="cellIs" dxfId="262" priority="89" operator="equal">
      <formula>$H$1</formula>
    </cfRule>
    <cfRule type="cellIs" dxfId="261" priority="90" operator="equal">
      <formula>$H$5</formula>
    </cfRule>
  </conditionalFormatting>
  <conditionalFormatting sqref="M20">
    <cfRule type="cellIs" dxfId="260" priority="81" operator="equal">
      <formula>$H$4</formula>
    </cfRule>
    <cfRule type="cellIs" dxfId="259" priority="82" operator="equal">
      <formula>$H$3</formula>
    </cfRule>
    <cfRule type="cellIs" dxfId="258" priority="83" operator="equal">
      <formula>$H$2</formula>
    </cfRule>
    <cfRule type="cellIs" dxfId="257" priority="84" operator="equal">
      <formula>$H$1</formula>
    </cfRule>
    <cfRule type="cellIs" dxfId="256" priority="85" operator="equal">
      <formula>$H$5</formula>
    </cfRule>
  </conditionalFormatting>
  <conditionalFormatting sqref="L20">
    <cfRule type="cellIs" dxfId="255" priority="76" operator="equal">
      <formula>$H$4</formula>
    </cfRule>
    <cfRule type="cellIs" dxfId="254" priority="77" operator="equal">
      <formula>$H$3</formula>
    </cfRule>
    <cfRule type="cellIs" dxfId="253" priority="78" operator="equal">
      <formula>$H$2</formula>
    </cfRule>
    <cfRule type="cellIs" dxfId="252" priority="79" operator="equal">
      <formula>$H$1</formula>
    </cfRule>
    <cfRule type="cellIs" dxfId="251" priority="80" operator="equal">
      <formula>$H$5</formula>
    </cfRule>
  </conditionalFormatting>
  <conditionalFormatting sqref="K20">
    <cfRule type="cellIs" dxfId="250" priority="71" operator="equal">
      <formula>$H$4</formula>
    </cfRule>
    <cfRule type="cellIs" dxfId="249" priority="72" operator="equal">
      <formula>$H$3</formula>
    </cfRule>
    <cfRule type="cellIs" dxfId="248" priority="73" operator="equal">
      <formula>$H$2</formula>
    </cfRule>
    <cfRule type="cellIs" dxfId="247" priority="74" operator="equal">
      <formula>$H$1</formula>
    </cfRule>
    <cfRule type="cellIs" dxfId="246" priority="75" operator="equal">
      <formula>$H$5</formula>
    </cfRule>
  </conditionalFormatting>
  <conditionalFormatting sqref="D37:J37 O37:Q37">
    <cfRule type="cellIs" dxfId="245" priority="66" operator="equal">
      <formula>$H$4</formula>
    </cfRule>
    <cfRule type="cellIs" dxfId="244" priority="67" operator="equal">
      <formula>$H$3</formula>
    </cfRule>
    <cfRule type="cellIs" dxfId="243" priority="68" operator="equal">
      <formula>$H$2</formula>
    </cfRule>
    <cfRule type="cellIs" dxfId="242" priority="69" operator="equal">
      <formula>$H$1</formula>
    </cfRule>
    <cfRule type="cellIs" dxfId="241" priority="70" operator="equal">
      <formula>$H$5</formula>
    </cfRule>
  </conditionalFormatting>
  <conditionalFormatting sqref="N37">
    <cfRule type="cellIs" dxfId="240" priority="61" operator="equal">
      <formula>$H$4</formula>
    </cfRule>
    <cfRule type="cellIs" dxfId="239" priority="62" operator="equal">
      <formula>$H$3</formula>
    </cfRule>
    <cfRule type="cellIs" dxfId="238" priority="63" operator="equal">
      <formula>$H$2</formula>
    </cfRule>
    <cfRule type="cellIs" dxfId="237" priority="64" operator="equal">
      <formula>$H$1</formula>
    </cfRule>
    <cfRule type="cellIs" dxfId="236" priority="65" operator="equal">
      <formula>$H$5</formula>
    </cfRule>
  </conditionalFormatting>
  <conditionalFormatting sqref="M37">
    <cfRule type="cellIs" dxfId="235" priority="56" operator="equal">
      <formula>$H$4</formula>
    </cfRule>
    <cfRule type="cellIs" dxfId="234" priority="57" operator="equal">
      <formula>$H$3</formula>
    </cfRule>
    <cfRule type="cellIs" dxfId="233" priority="58" operator="equal">
      <formula>$H$2</formula>
    </cfRule>
    <cfRule type="cellIs" dxfId="232" priority="59" operator="equal">
      <formula>$H$1</formula>
    </cfRule>
    <cfRule type="cellIs" dxfId="231" priority="60" operator="equal">
      <formula>$H$5</formula>
    </cfRule>
  </conditionalFormatting>
  <conditionalFormatting sqref="L37">
    <cfRule type="cellIs" dxfId="230" priority="51" operator="equal">
      <formula>$H$4</formula>
    </cfRule>
    <cfRule type="cellIs" dxfId="229" priority="52" operator="equal">
      <formula>$H$3</formula>
    </cfRule>
    <cfRule type="cellIs" dxfId="228" priority="53" operator="equal">
      <formula>$H$2</formula>
    </cfRule>
    <cfRule type="cellIs" dxfId="227" priority="54" operator="equal">
      <formula>$H$1</formula>
    </cfRule>
    <cfRule type="cellIs" dxfId="226" priority="55" operator="equal">
      <formula>$H$5</formula>
    </cfRule>
  </conditionalFormatting>
  <conditionalFormatting sqref="K37">
    <cfRule type="cellIs" dxfId="225" priority="46" operator="equal">
      <formula>$H$4</formula>
    </cfRule>
    <cfRule type="cellIs" dxfId="224" priority="47" operator="equal">
      <formula>$H$3</formula>
    </cfRule>
    <cfRule type="cellIs" dxfId="223" priority="48" operator="equal">
      <formula>$H$2</formula>
    </cfRule>
    <cfRule type="cellIs" dxfId="222" priority="49" operator="equal">
      <formula>$H$1</formula>
    </cfRule>
    <cfRule type="cellIs" dxfId="221" priority="50" operator="equal">
      <formula>$H$5</formula>
    </cfRule>
  </conditionalFormatting>
  <conditionalFormatting sqref="D54:J54 O54:Q54">
    <cfRule type="cellIs" dxfId="220" priority="43" operator="equal">
      <formula>"Bonus"</formula>
    </cfRule>
    <cfRule type="cellIs" dxfId="219" priority="44" operator="equal">
      <formula>"Non"</formula>
    </cfRule>
    <cfRule type="cellIs" dxfId="218" priority="45" operator="equal">
      <formula>"Oui"</formula>
    </cfRule>
  </conditionalFormatting>
  <conditionalFormatting sqref="N54">
    <cfRule type="cellIs" dxfId="217" priority="40" operator="equal">
      <formula>"Bonus"</formula>
    </cfRule>
    <cfRule type="cellIs" dxfId="216" priority="41" operator="equal">
      <formula>"Non"</formula>
    </cfRule>
    <cfRule type="cellIs" dxfId="215" priority="42" operator="equal">
      <formula>"Oui"</formula>
    </cfRule>
  </conditionalFormatting>
  <conditionalFormatting sqref="M54">
    <cfRule type="cellIs" dxfId="214" priority="37" operator="equal">
      <formula>"Bonus"</formula>
    </cfRule>
    <cfRule type="cellIs" dxfId="213" priority="38" operator="equal">
      <formula>"Non"</formula>
    </cfRule>
    <cfRule type="cellIs" dxfId="212" priority="39" operator="equal">
      <formula>"Oui"</formula>
    </cfRule>
  </conditionalFormatting>
  <conditionalFormatting sqref="L54">
    <cfRule type="cellIs" dxfId="211" priority="34" operator="equal">
      <formula>"Bonus"</formula>
    </cfRule>
    <cfRule type="cellIs" dxfId="210" priority="35" operator="equal">
      <formula>"Non"</formula>
    </cfRule>
    <cfRule type="cellIs" dxfId="209" priority="36" operator="equal">
      <formula>"Oui"</formula>
    </cfRule>
  </conditionalFormatting>
  <conditionalFormatting sqref="K54">
    <cfRule type="cellIs" dxfId="208" priority="31" operator="equal">
      <formula>"Bonus"</formula>
    </cfRule>
    <cfRule type="cellIs" dxfId="207" priority="32" operator="equal">
      <formula>"Non"</formula>
    </cfRule>
    <cfRule type="cellIs" dxfId="206" priority="33" operator="equal">
      <formula>"Oui"</formula>
    </cfRule>
  </conditionalFormatting>
  <conditionalFormatting sqref="D70:J70 O70:Q70">
    <cfRule type="cellIs" dxfId="205" priority="27" operator="equal">
      <formula>"En cours"</formula>
    </cfRule>
    <cfRule type="cellIs" dxfId="204" priority="28" operator="equal">
      <formula>"En attente"</formula>
    </cfRule>
    <cfRule type="cellIs" dxfId="203" priority="29" operator="equal">
      <formula>"Non"</formula>
    </cfRule>
    <cfRule type="cellIs" dxfId="202" priority="30" operator="equal">
      <formula>"Oui"</formula>
    </cfRule>
  </conditionalFormatting>
  <conditionalFormatting sqref="N70">
    <cfRule type="cellIs" dxfId="201" priority="23" operator="equal">
      <formula>"En cours"</formula>
    </cfRule>
    <cfRule type="cellIs" dxfId="200" priority="24" operator="equal">
      <formula>"En attente"</formula>
    </cfRule>
    <cfRule type="cellIs" dxfId="199" priority="25" operator="equal">
      <formula>"Non"</formula>
    </cfRule>
    <cfRule type="cellIs" dxfId="198" priority="26" operator="equal">
      <formula>"Oui"</formula>
    </cfRule>
  </conditionalFormatting>
  <conditionalFormatting sqref="M70">
    <cfRule type="cellIs" dxfId="197" priority="19" operator="equal">
      <formula>"En cours"</formula>
    </cfRule>
    <cfRule type="cellIs" dxfId="196" priority="20" operator="equal">
      <formula>"En attente"</formula>
    </cfRule>
    <cfRule type="cellIs" dxfId="195" priority="21" operator="equal">
      <formula>"Non"</formula>
    </cfRule>
    <cfRule type="cellIs" dxfId="194" priority="22" operator="equal">
      <formula>"Oui"</formula>
    </cfRule>
  </conditionalFormatting>
  <conditionalFormatting sqref="L70">
    <cfRule type="cellIs" dxfId="193" priority="15" operator="equal">
      <formula>"En cours"</formula>
    </cfRule>
    <cfRule type="cellIs" dxfId="192" priority="16" operator="equal">
      <formula>"En attente"</formula>
    </cfRule>
    <cfRule type="cellIs" dxfId="191" priority="17" operator="equal">
      <formula>"Non"</formula>
    </cfRule>
    <cfRule type="cellIs" dxfId="190" priority="18" operator="equal">
      <formula>"Oui"</formula>
    </cfRule>
  </conditionalFormatting>
  <conditionalFormatting sqref="K70">
    <cfRule type="cellIs" dxfId="189" priority="11" operator="equal">
      <formula>"En cours"</formula>
    </cfRule>
    <cfRule type="cellIs" dxfId="188" priority="12" operator="equal">
      <formula>"En attente"</formula>
    </cfRule>
    <cfRule type="cellIs" dxfId="187" priority="13" operator="equal">
      <formula>"Non"</formula>
    </cfRule>
    <cfRule type="cellIs" dxfId="186" priority="14" operator="equal">
      <formula>"Oui"</formula>
    </cfRule>
  </conditionalFormatting>
  <conditionalFormatting sqref="D21:Q2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185" priority="8" operator="lessThanOrEqual">
      <formula>$B$22</formula>
    </cfRule>
    <cfRule type="cellIs" dxfId="184" priority="9" operator="greaterThanOrEqual">
      <formula>$B$22</formula>
    </cfRule>
  </conditionalFormatting>
  <conditionalFormatting sqref="D38:Q3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183" priority="5" operator="lessThanOrEqual">
      <formula>$B$39</formula>
    </cfRule>
    <cfRule type="cellIs" dxfId="182" priority="6" operator="greaterThanOrEqual">
      <formula>$B$39</formula>
    </cfRule>
  </conditionalFormatting>
  <conditionalFormatting sqref="D55:Q55">
    <cfRule type="cellIs" dxfId="181" priority="3" operator="lessThanOrEqual">
      <formula>$B$55</formula>
    </cfRule>
    <cfRule type="cellIs" dxfId="180" priority="4" operator="greaterThanOrEqual">
      <formula>$B$55</formula>
    </cfRule>
  </conditionalFormatting>
  <conditionalFormatting sqref="D71:Q71">
    <cfRule type="cellIs" dxfId="179" priority="1" operator="lessThanOrEqual">
      <formula>$B$55</formula>
    </cfRule>
    <cfRule type="cellIs" dxfId="178" priority="2" operator="greaterThanOrEqual">
      <formula>$B$55</formula>
    </cfRule>
  </conditionalFormatting>
  <dataValidations count="3">
    <dataValidation type="list" allowBlank="1" showInputMessage="1" showErrorMessage="1" sqref="D43:Q54">
      <formula1>"Oui,Bonus,Non"</formula1>
    </dataValidation>
    <dataValidation type="list" allowBlank="1" showInputMessage="1" showErrorMessage="1" sqref="D9:Q20 D26:Q37">
      <formula1>$H$1:$H$6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72"/>
  <sheetViews>
    <sheetView topLeftCell="A4" zoomScaleNormal="100" workbookViewId="0">
      <pane xSplit="3" ySplit="3" topLeftCell="E7" activePane="bottomRight" state="frozen"/>
      <selection activeCell="A4" sqref="A4"/>
      <selection pane="topRight" activeCell="D4" sqref="D4"/>
      <selection pane="bottomLeft" activeCell="A7" sqref="A7"/>
      <selection pane="bottomRight" activeCell="I1" sqref="I1:R1"/>
    </sheetView>
  </sheetViews>
  <sheetFormatPr baseColWidth="10" defaultRowHeight="15" outlineLevelRow="1" x14ac:dyDescent="0.25"/>
  <cols>
    <col min="1" max="1" width="15.28515625" customWidth="1"/>
    <col min="2" max="2" width="12" customWidth="1"/>
    <col min="3" max="3" width="21.42578125" customWidth="1"/>
    <col min="4" max="4" width="14.28515625" customWidth="1"/>
    <col min="5" max="5" width="14.42578125" customWidth="1"/>
    <col min="6" max="6" width="15.28515625" customWidth="1"/>
    <col min="7" max="7" width="14" customWidth="1"/>
    <col min="8" max="8" width="14.5703125" customWidth="1"/>
    <col min="9" max="9" width="16.5703125" customWidth="1"/>
    <col min="10" max="10" width="14.85546875" customWidth="1"/>
    <col min="11" max="14" width="14.85546875" style="30" customWidth="1"/>
    <col min="15" max="15" width="14.85546875" customWidth="1"/>
    <col min="16" max="16" width="14" customWidth="1"/>
    <col min="17" max="17" width="14.85546875" customWidth="1"/>
  </cols>
  <sheetData>
    <row r="1" spans="1:18" ht="15" customHeight="1" x14ac:dyDescent="0.25">
      <c r="A1" s="124" t="s">
        <v>32</v>
      </c>
      <c r="B1" s="124"/>
      <c r="C1" s="124"/>
      <c r="D1" s="5"/>
      <c r="E1" s="5"/>
      <c r="F1" s="6"/>
      <c r="G1" s="121" t="s">
        <v>33</v>
      </c>
      <c r="H1" s="29">
        <v>0</v>
      </c>
      <c r="I1" s="104" t="s">
        <v>26</v>
      </c>
      <c r="J1" s="105"/>
      <c r="K1" s="105"/>
      <c r="L1" s="105"/>
      <c r="M1" s="105"/>
      <c r="N1" s="105"/>
      <c r="O1" s="105"/>
      <c r="P1" s="105"/>
      <c r="Q1" s="105"/>
      <c r="R1" s="106"/>
    </row>
    <row r="2" spans="1:18" ht="15" customHeight="1" x14ac:dyDescent="0.25">
      <c r="A2" s="124"/>
      <c r="B2" s="124"/>
      <c r="C2" s="124"/>
      <c r="D2" s="5"/>
      <c r="E2" s="5"/>
      <c r="F2" s="7"/>
      <c r="G2" s="121"/>
      <c r="H2" s="13">
        <v>1</v>
      </c>
      <c r="I2" s="107" t="s">
        <v>27</v>
      </c>
      <c r="J2" s="108"/>
      <c r="K2" s="108"/>
      <c r="L2" s="108"/>
      <c r="M2" s="108"/>
      <c r="N2" s="108"/>
      <c r="O2" s="108"/>
      <c r="P2" s="108"/>
      <c r="Q2" s="108"/>
      <c r="R2" s="109"/>
    </row>
    <row r="3" spans="1:18" x14ac:dyDescent="0.25">
      <c r="A3" s="8"/>
      <c r="B3" s="8"/>
      <c r="C3" s="8"/>
      <c r="D3" s="8"/>
      <c r="E3" s="8"/>
      <c r="F3" s="7"/>
      <c r="G3" s="121"/>
      <c r="H3" s="15">
        <v>2</v>
      </c>
      <c r="I3" s="110" t="s">
        <v>28</v>
      </c>
      <c r="J3" s="111"/>
      <c r="K3" s="111"/>
      <c r="L3" s="111"/>
      <c r="M3" s="111"/>
      <c r="N3" s="111"/>
      <c r="O3" s="111"/>
      <c r="P3" s="111"/>
      <c r="Q3" s="111"/>
      <c r="R3" s="112"/>
    </row>
    <row r="4" spans="1:18" ht="15.75" x14ac:dyDescent="0.25">
      <c r="A4" s="9" t="s">
        <v>34</v>
      </c>
      <c r="B4" s="19" t="s">
        <v>35</v>
      </c>
      <c r="C4" s="16" t="s">
        <v>37</v>
      </c>
      <c r="D4" s="18" t="s">
        <v>36</v>
      </c>
      <c r="E4" s="16" t="s">
        <v>38</v>
      </c>
      <c r="F4" s="20">
        <v>44138</v>
      </c>
      <c r="G4" s="186"/>
      <c r="H4" s="14">
        <v>3</v>
      </c>
      <c r="I4" s="113" t="s">
        <v>29</v>
      </c>
      <c r="J4" s="114"/>
      <c r="K4" s="114"/>
      <c r="L4" s="114"/>
      <c r="M4" s="114"/>
      <c r="N4" s="114"/>
      <c r="O4" s="114"/>
      <c r="P4" s="114"/>
      <c r="Q4" s="114"/>
      <c r="R4" s="115"/>
    </row>
    <row r="5" spans="1:18" x14ac:dyDescent="0.25">
      <c r="A5" s="10"/>
      <c r="B5" s="11"/>
      <c r="C5" s="8"/>
      <c r="D5" s="8"/>
      <c r="E5" s="8"/>
      <c r="F5" s="7"/>
      <c r="G5" s="121"/>
      <c r="H5" s="12">
        <v>4</v>
      </c>
      <c r="I5" s="116" t="s">
        <v>30</v>
      </c>
      <c r="J5" s="117"/>
      <c r="K5" s="117"/>
      <c r="L5" s="117"/>
      <c r="M5" s="117"/>
      <c r="N5" s="117"/>
      <c r="O5" s="117"/>
      <c r="P5" s="117"/>
      <c r="Q5" s="117"/>
      <c r="R5" s="118"/>
    </row>
    <row r="6" spans="1:1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.75" customHeight="1" x14ac:dyDescent="0.25">
      <c r="A7" s="125" t="s">
        <v>3</v>
      </c>
      <c r="B7" s="125" t="s">
        <v>4</v>
      </c>
      <c r="C7" s="126" t="s">
        <v>25</v>
      </c>
      <c r="D7" s="190" t="s">
        <v>60</v>
      </c>
      <c r="E7" s="191"/>
      <c r="F7" s="191"/>
      <c r="G7" s="191"/>
      <c r="H7" s="191"/>
      <c r="I7" s="191"/>
      <c r="J7" s="191"/>
      <c r="K7" s="191"/>
      <c r="L7" s="191"/>
      <c r="M7" s="191"/>
      <c r="N7" s="191"/>
      <c r="O7" s="191"/>
      <c r="P7" s="191"/>
      <c r="Q7" s="191"/>
      <c r="R7" s="146" t="s">
        <v>63</v>
      </c>
    </row>
    <row r="8" spans="1:18" s="47" customFormat="1" ht="30.75" hidden="1" customHeight="1" outlineLevel="1" x14ac:dyDescent="0.25">
      <c r="A8" s="125"/>
      <c r="B8" s="125"/>
      <c r="C8" s="181"/>
      <c r="D8" s="46" t="s">
        <v>0</v>
      </c>
      <c r="E8" s="46" t="s">
        <v>71</v>
      </c>
      <c r="F8" s="46" t="s">
        <v>72</v>
      </c>
      <c r="G8" s="46" t="s">
        <v>73</v>
      </c>
      <c r="H8" s="46" t="s">
        <v>1</v>
      </c>
      <c r="I8" s="46" t="s">
        <v>74</v>
      </c>
      <c r="J8" s="46" t="s">
        <v>75</v>
      </c>
      <c r="K8" s="46" t="s">
        <v>76</v>
      </c>
      <c r="L8" s="46" t="s">
        <v>77</v>
      </c>
      <c r="M8" s="46" t="s">
        <v>78</v>
      </c>
      <c r="N8" s="46" t="s">
        <v>79</v>
      </c>
      <c r="O8" s="46" t="s">
        <v>80</v>
      </c>
      <c r="P8" s="46" t="s">
        <v>81</v>
      </c>
      <c r="Q8" s="46" t="s">
        <v>82</v>
      </c>
      <c r="R8" s="147"/>
    </row>
    <row r="9" spans="1:18" hidden="1" outlineLevel="1" x14ac:dyDescent="0.25">
      <c r="A9" s="26" t="s">
        <v>20</v>
      </c>
      <c r="B9" s="26" t="s">
        <v>2</v>
      </c>
      <c r="C9" s="26" t="s">
        <v>94</v>
      </c>
      <c r="D9" s="1">
        <v>2</v>
      </c>
      <c r="E9" s="1">
        <v>4</v>
      </c>
      <c r="F9" s="1">
        <v>4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27">
        <f>IF(AND(SUM(D9:Q9)=0,COUNT(D9:Q9)=0),"",SUM(D9:Q9))</f>
        <v>10</v>
      </c>
    </row>
    <row r="10" spans="1:18" hidden="1" outlineLevel="1" x14ac:dyDescent="0.25">
      <c r="A10" s="26" t="s">
        <v>21</v>
      </c>
      <c r="B10" s="26" t="s">
        <v>5</v>
      </c>
      <c r="C10" s="26" t="s">
        <v>94</v>
      </c>
      <c r="D10" s="1">
        <v>2</v>
      </c>
      <c r="E10" s="1">
        <v>4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27">
        <f t="shared" ref="R10:R20" si="0">IF(AND(SUM(D10:Q10)=0,COUNT(D10:Q10)=0),"",SUM(D10:Q10))</f>
        <v>6</v>
      </c>
    </row>
    <row r="11" spans="1:18" hidden="1" outlineLevel="1" x14ac:dyDescent="0.25">
      <c r="A11" s="26" t="s">
        <v>22</v>
      </c>
      <c r="B11" s="26" t="s">
        <v>6</v>
      </c>
      <c r="C11" s="26" t="s">
        <v>95</v>
      </c>
      <c r="D11" s="1">
        <v>2</v>
      </c>
      <c r="E11" s="1">
        <v>4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27">
        <f t="shared" si="0"/>
        <v>6</v>
      </c>
    </row>
    <row r="12" spans="1:18" hidden="1" outlineLevel="1" x14ac:dyDescent="0.25">
      <c r="A12" s="26" t="s">
        <v>8</v>
      </c>
      <c r="B12" s="26" t="s">
        <v>7</v>
      </c>
      <c r="C12" s="26" t="s">
        <v>96</v>
      </c>
      <c r="D12" s="1">
        <v>2</v>
      </c>
      <c r="E12" s="1">
        <v>4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27">
        <f t="shared" si="0"/>
        <v>6</v>
      </c>
    </row>
    <row r="13" spans="1:18" hidden="1" outlineLevel="1" x14ac:dyDescent="0.25">
      <c r="A13" s="26" t="s">
        <v>9</v>
      </c>
      <c r="B13" s="26" t="s">
        <v>10</v>
      </c>
      <c r="C13" s="26" t="s">
        <v>96</v>
      </c>
      <c r="D13" s="1">
        <v>2</v>
      </c>
      <c r="E13" s="1">
        <v>4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27">
        <f t="shared" si="0"/>
        <v>6</v>
      </c>
    </row>
    <row r="14" spans="1:18" hidden="1" outlineLevel="1" x14ac:dyDescent="0.25">
      <c r="A14" s="26" t="s">
        <v>11</v>
      </c>
      <c r="B14" s="26" t="s">
        <v>12</v>
      </c>
      <c r="C14" s="26" t="s">
        <v>97</v>
      </c>
      <c r="D14" s="1">
        <v>2</v>
      </c>
      <c r="E14" s="1">
        <v>2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27">
        <f t="shared" si="0"/>
        <v>4</v>
      </c>
    </row>
    <row r="15" spans="1:18" hidden="1" outlineLevel="1" x14ac:dyDescent="0.25">
      <c r="A15" s="26" t="s">
        <v>13</v>
      </c>
      <c r="B15" s="26" t="s">
        <v>14</v>
      </c>
      <c r="C15" s="26" t="s">
        <v>94</v>
      </c>
      <c r="D15" s="1">
        <v>2</v>
      </c>
      <c r="E15" s="1">
        <v>1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27">
        <f t="shared" si="0"/>
        <v>3</v>
      </c>
    </row>
    <row r="16" spans="1:18" hidden="1" outlineLevel="1" x14ac:dyDescent="0.25">
      <c r="A16" s="26" t="s">
        <v>15</v>
      </c>
      <c r="B16" s="26" t="s">
        <v>16</v>
      </c>
      <c r="C16" s="26" t="s">
        <v>94</v>
      </c>
      <c r="D16" s="1">
        <v>2</v>
      </c>
      <c r="E16" s="1">
        <v>1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27">
        <f t="shared" si="0"/>
        <v>3</v>
      </c>
    </row>
    <row r="17" spans="1:18" hidden="1" outlineLevel="1" x14ac:dyDescent="0.25">
      <c r="A17" s="26" t="s">
        <v>17</v>
      </c>
      <c r="B17" s="26" t="s">
        <v>12</v>
      </c>
      <c r="C17" s="26" t="s">
        <v>95</v>
      </c>
      <c r="D17" s="1">
        <v>2</v>
      </c>
      <c r="E17" s="1">
        <v>1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27">
        <f t="shared" si="0"/>
        <v>3</v>
      </c>
    </row>
    <row r="18" spans="1:18" hidden="1" outlineLevel="1" x14ac:dyDescent="0.25">
      <c r="A18" s="26" t="s">
        <v>18</v>
      </c>
      <c r="B18" s="26" t="s">
        <v>19</v>
      </c>
      <c r="C18" s="26" t="s">
        <v>96</v>
      </c>
      <c r="D18" s="1">
        <v>2</v>
      </c>
      <c r="E18" s="1">
        <v>2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27">
        <f t="shared" si="0"/>
        <v>4</v>
      </c>
    </row>
    <row r="19" spans="1:18" hidden="1" outlineLevel="1" x14ac:dyDescent="0.25">
      <c r="A19" s="26" t="s">
        <v>23</v>
      </c>
      <c r="B19" s="26" t="s">
        <v>24</v>
      </c>
      <c r="C19" s="26" t="s">
        <v>96</v>
      </c>
      <c r="D19" s="1">
        <v>1</v>
      </c>
      <c r="E19" s="1">
        <v>4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4</v>
      </c>
      <c r="R19" s="27">
        <f t="shared" si="0"/>
        <v>9</v>
      </c>
    </row>
    <row r="20" spans="1:18" s="30" customFormat="1" hidden="1" outlineLevel="1" x14ac:dyDescent="0.25">
      <c r="A20" s="26" t="s">
        <v>98</v>
      </c>
      <c r="B20" s="26" t="s">
        <v>99</v>
      </c>
      <c r="C20" s="26" t="s">
        <v>100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>
        <v>4</v>
      </c>
      <c r="R20" s="27">
        <f t="shared" si="0"/>
        <v>4</v>
      </c>
    </row>
    <row r="21" spans="1:18" ht="15.75" hidden="1" outlineLevel="1" x14ac:dyDescent="0.25">
      <c r="A21" s="187" t="s">
        <v>31</v>
      </c>
      <c r="B21" s="188"/>
      <c r="C21" s="189"/>
      <c r="D21" s="22">
        <f>IF(AND(SUM(D9:D20)=0,COUNT(D9:D20)=0),"",SUM(D9:D20))</f>
        <v>21</v>
      </c>
      <c r="E21" s="22">
        <f t="shared" ref="E21:Q21" si="1">IF(AND(SUM(E9:E20)=0,COUNT(E9:E20)=0),"",SUM(E9:E20))</f>
        <v>31</v>
      </c>
      <c r="F21" s="22">
        <f t="shared" si="1"/>
        <v>4</v>
      </c>
      <c r="G21" s="22">
        <f t="shared" si="1"/>
        <v>0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  <c r="M21" s="22">
        <f t="shared" si="1"/>
        <v>0</v>
      </c>
      <c r="N21" s="22">
        <f t="shared" si="1"/>
        <v>0</v>
      </c>
      <c r="O21" s="22">
        <f t="shared" si="1"/>
        <v>0</v>
      </c>
      <c r="P21" s="22">
        <f t="shared" si="1"/>
        <v>0</v>
      </c>
      <c r="Q21" s="22">
        <f t="shared" si="1"/>
        <v>8</v>
      </c>
      <c r="R21" s="2"/>
    </row>
    <row r="22" spans="1:18" ht="31.5" hidden="1" outlineLevel="1" x14ac:dyDescent="0.25">
      <c r="A22" s="23" t="s">
        <v>39</v>
      </c>
      <c r="B22" s="3">
        <v>5</v>
      </c>
      <c r="C22" s="21" t="s">
        <v>70</v>
      </c>
      <c r="D22" s="25">
        <f>IF(AND(SUM(D9:D20)=0,COUNT(D9:D20)=0),"",COUNTIF(D9:D20,"0")+COUNTIF(D9:D20,"1"))</f>
        <v>1</v>
      </c>
      <c r="E22" s="25">
        <f t="shared" ref="E22:Q22" si="2">IF(AND(SUM(E9:E20)=0,COUNT(E9:E20)=0),"",COUNTIF(E9:E20,"0")+COUNTIF(E9:E20,"1"))</f>
        <v>3</v>
      </c>
      <c r="F22" s="25">
        <f t="shared" si="2"/>
        <v>10</v>
      </c>
      <c r="G22" s="25">
        <f t="shared" si="2"/>
        <v>11</v>
      </c>
      <c r="H22" s="25">
        <f t="shared" si="2"/>
        <v>11</v>
      </c>
      <c r="I22" s="25">
        <f t="shared" si="2"/>
        <v>11</v>
      </c>
      <c r="J22" s="25">
        <f t="shared" si="2"/>
        <v>11</v>
      </c>
      <c r="K22" s="25">
        <f t="shared" si="2"/>
        <v>11</v>
      </c>
      <c r="L22" s="25">
        <f t="shared" si="2"/>
        <v>11</v>
      </c>
      <c r="M22" s="25">
        <f t="shared" si="2"/>
        <v>11</v>
      </c>
      <c r="N22" s="25">
        <f t="shared" si="2"/>
        <v>11</v>
      </c>
      <c r="O22" s="25">
        <f t="shared" si="2"/>
        <v>11</v>
      </c>
      <c r="P22" s="25">
        <f t="shared" si="2"/>
        <v>11</v>
      </c>
      <c r="Q22" s="25">
        <f t="shared" si="2"/>
        <v>10</v>
      </c>
      <c r="R22" s="2"/>
    </row>
    <row r="23" spans="1:18" collapsed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75" customHeight="1" x14ac:dyDescent="0.25">
      <c r="A24" s="125" t="s">
        <v>3</v>
      </c>
      <c r="B24" s="125" t="s">
        <v>4</v>
      </c>
      <c r="C24" s="126" t="s">
        <v>25</v>
      </c>
      <c r="D24" s="190" t="s">
        <v>59</v>
      </c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46" t="s">
        <v>63</v>
      </c>
    </row>
    <row r="25" spans="1:18" s="47" customFormat="1" ht="30.75" hidden="1" customHeight="1" outlineLevel="1" x14ac:dyDescent="0.25">
      <c r="A25" s="125"/>
      <c r="B25" s="125"/>
      <c r="C25" s="181"/>
      <c r="D25" s="46" t="s">
        <v>83</v>
      </c>
      <c r="E25" s="46" t="s">
        <v>84</v>
      </c>
      <c r="F25" s="46" t="s">
        <v>85</v>
      </c>
      <c r="G25" s="46" t="s">
        <v>86</v>
      </c>
      <c r="H25" s="46" t="s">
        <v>87</v>
      </c>
      <c r="I25" s="46" t="s">
        <v>88</v>
      </c>
      <c r="J25" s="46" t="s">
        <v>92</v>
      </c>
      <c r="K25" s="46" t="s">
        <v>90</v>
      </c>
      <c r="L25" s="46" t="s">
        <v>89</v>
      </c>
      <c r="M25" s="46" t="s">
        <v>91</v>
      </c>
      <c r="N25" s="46" t="s">
        <v>93</v>
      </c>
      <c r="O25" s="46" t="s">
        <v>40</v>
      </c>
      <c r="P25" s="46" t="s">
        <v>40</v>
      </c>
      <c r="Q25" s="46" t="s">
        <v>40</v>
      </c>
      <c r="R25" s="147"/>
    </row>
    <row r="26" spans="1:18" hidden="1" outlineLevel="1" x14ac:dyDescent="0.25">
      <c r="A26" s="26" t="s">
        <v>20</v>
      </c>
      <c r="B26" s="26" t="s">
        <v>2</v>
      </c>
      <c r="C26" s="26" t="s">
        <v>94</v>
      </c>
      <c r="D26" s="1">
        <v>1</v>
      </c>
      <c r="E26" s="1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8">
        <f>IF(AND(SUM(D26:Q26)=0,COUNT(D26:Q26)=0),"",SUM(D26:Q26))</f>
        <v>2</v>
      </c>
    </row>
    <row r="27" spans="1:18" hidden="1" outlineLevel="1" x14ac:dyDescent="0.25">
      <c r="A27" s="26" t="s">
        <v>21</v>
      </c>
      <c r="B27" s="26" t="s">
        <v>5</v>
      </c>
      <c r="C27" s="26" t="s">
        <v>94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>
        <v>4</v>
      </c>
      <c r="R27" s="28">
        <f t="shared" ref="R27:R37" si="3">IF(AND(SUM(D27:Q27)=0,COUNT(D27:Q27)=0),"",SUM(D27:Q27))</f>
        <v>6</v>
      </c>
    </row>
    <row r="28" spans="1:18" hidden="1" outlineLevel="1" x14ac:dyDescent="0.25">
      <c r="A28" s="26" t="s">
        <v>22</v>
      </c>
      <c r="B28" s="26" t="s">
        <v>6</v>
      </c>
      <c r="C28" s="26" t="s">
        <v>95</v>
      </c>
      <c r="D28" s="1">
        <v>1</v>
      </c>
      <c r="E28" s="1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8">
        <f t="shared" si="3"/>
        <v>2</v>
      </c>
    </row>
    <row r="29" spans="1:18" hidden="1" outlineLevel="1" x14ac:dyDescent="0.25">
      <c r="A29" s="26" t="s">
        <v>8</v>
      </c>
      <c r="B29" s="26" t="s">
        <v>7</v>
      </c>
      <c r="C29" s="26" t="s">
        <v>96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8">
        <f t="shared" si="3"/>
        <v>2</v>
      </c>
    </row>
    <row r="30" spans="1:18" hidden="1" outlineLevel="1" x14ac:dyDescent="0.25">
      <c r="A30" s="26" t="s">
        <v>9</v>
      </c>
      <c r="B30" s="26" t="s">
        <v>10</v>
      </c>
      <c r="C30" s="26" t="s">
        <v>96</v>
      </c>
      <c r="D30" s="1">
        <v>1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8">
        <f t="shared" si="3"/>
        <v>1</v>
      </c>
    </row>
    <row r="31" spans="1:18" hidden="1" outlineLevel="1" x14ac:dyDescent="0.25">
      <c r="A31" s="26" t="s">
        <v>11</v>
      </c>
      <c r="B31" s="26" t="s">
        <v>12</v>
      </c>
      <c r="C31" s="26" t="s">
        <v>97</v>
      </c>
      <c r="D31" s="1">
        <v>1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8">
        <f t="shared" si="3"/>
        <v>1</v>
      </c>
    </row>
    <row r="32" spans="1:18" hidden="1" outlineLevel="1" x14ac:dyDescent="0.25">
      <c r="A32" s="26" t="s">
        <v>13</v>
      </c>
      <c r="B32" s="26" t="s">
        <v>14</v>
      </c>
      <c r="C32" s="26" t="s">
        <v>94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8">
        <f t="shared" si="3"/>
        <v>1</v>
      </c>
    </row>
    <row r="33" spans="1:18" hidden="1" outlineLevel="1" x14ac:dyDescent="0.25">
      <c r="A33" s="26" t="s">
        <v>15</v>
      </c>
      <c r="B33" s="26" t="s">
        <v>16</v>
      </c>
      <c r="C33" s="26" t="s">
        <v>94</v>
      </c>
      <c r="D33" s="1">
        <v>1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8">
        <f t="shared" si="3"/>
        <v>1</v>
      </c>
    </row>
    <row r="34" spans="1:18" hidden="1" outlineLevel="1" x14ac:dyDescent="0.25">
      <c r="A34" s="26" t="s">
        <v>17</v>
      </c>
      <c r="B34" s="26" t="s">
        <v>12</v>
      </c>
      <c r="C34" s="26" t="s">
        <v>95</v>
      </c>
      <c r="D34" s="1">
        <v>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8">
        <f t="shared" si="3"/>
        <v>1</v>
      </c>
    </row>
    <row r="35" spans="1:18" hidden="1" outlineLevel="1" x14ac:dyDescent="0.25">
      <c r="A35" s="26" t="s">
        <v>18</v>
      </c>
      <c r="B35" s="26" t="s">
        <v>19</v>
      </c>
      <c r="C35" s="26" t="s">
        <v>96</v>
      </c>
      <c r="D35" s="1">
        <v>1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8">
        <f t="shared" si="3"/>
        <v>1</v>
      </c>
    </row>
    <row r="36" spans="1:18" hidden="1" outlineLevel="1" x14ac:dyDescent="0.25">
      <c r="A36" s="26" t="s">
        <v>23</v>
      </c>
      <c r="B36" s="26" t="s">
        <v>24</v>
      </c>
      <c r="C36" s="26" t="s">
        <v>96</v>
      </c>
      <c r="D36" s="1">
        <v>1</v>
      </c>
      <c r="E36" s="1">
        <v>0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8">
        <f t="shared" si="3"/>
        <v>1</v>
      </c>
    </row>
    <row r="37" spans="1:18" s="30" customFormat="1" hidden="1" outlineLevel="1" x14ac:dyDescent="0.25">
      <c r="A37" s="26" t="s">
        <v>98</v>
      </c>
      <c r="B37" s="26" t="s">
        <v>99</v>
      </c>
      <c r="C37" s="26" t="s">
        <v>100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>
        <v>4</v>
      </c>
      <c r="Q37" s="1">
        <v>4</v>
      </c>
      <c r="R37" s="28">
        <f t="shared" si="3"/>
        <v>8</v>
      </c>
    </row>
    <row r="38" spans="1:18" ht="15.75" hidden="1" outlineLevel="1" x14ac:dyDescent="0.25">
      <c r="A38" s="187" t="s">
        <v>31</v>
      </c>
      <c r="B38" s="188"/>
      <c r="C38" s="189"/>
      <c r="D38" s="22">
        <f>IF(AND(SUM(D26:D37)=0,COUNT(D26:D37)=0),"",SUM(D26:D37))</f>
        <v>11</v>
      </c>
      <c r="E38" s="22">
        <f t="shared" ref="E38:Q38" si="4">IF(AND(SUM(E26:E37)=0,COUNT(E26:E37)=0),"",SUM(E26:E37))</f>
        <v>4</v>
      </c>
      <c r="F38" s="22" t="str">
        <f t="shared" si="4"/>
        <v/>
      </c>
      <c r="G38" s="22" t="str">
        <f t="shared" si="4"/>
        <v/>
      </c>
      <c r="H38" s="22" t="str">
        <f t="shared" si="4"/>
        <v/>
      </c>
      <c r="I38" s="22" t="str">
        <f t="shared" si="4"/>
        <v/>
      </c>
      <c r="J38" s="22" t="str">
        <f t="shared" si="4"/>
        <v/>
      </c>
      <c r="K38" s="22" t="str">
        <f t="shared" si="4"/>
        <v/>
      </c>
      <c r="L38" s="22" t="str">
        <f t="shared" si="4"/>
        <v/>
      </c>
      <c r="M38" s="22" t="str">
        <f t="shared" si="4"/>
        <v/>
      </c>
      <c r="N38" s="22" t="str">
        <f t="shared" si="4"/>
        <v/>
      </c>
      <c r="O38" s="22" t="str">
        <f t="shared" si="4"/>
        <v/>
      </c>
      <c r="P38" s="22">
        <f t="shared" si="4"/>
        <v>4</v>
      </c>
      <c r="Q38" s="22">
        <f t="shared" si="4"/>
        <v>8</v>
      </c>
      <c r="R38" s="2"/>
    </row>
    <row r="39" spans="1:18" ht="31.5" hidden="1" outlineLevel="1" x14ac:dyDescent="0.25">
      <c r="A39" s="24" t="s">
        <v>39</v>
      </c>
      <c r="B39" s="3">
        <v>5</v>
      </c>
      <c r="C39" s="21" t="s">
        <v>70</v>
      </c>
      <c r="D39" s="4">
        <f>IF(AND(SUM(D26:D37)=0,COUNT(D26:D37)=0),"",COUNTIF(D26:D37,"0")+COUNTIF(D26:D37,"1"))</f>
        <v>11</v>
      </c>
      <c r="E39" s="4">
        <f t="shared" ref="E39:Q39" si="5">IF(AND(SUM(E26:E37)=0,COUNT(E26:E37)=0),"",COUNTIF(E26:E37,"0")+COUNTIF(E26:E37,"1"))</f>
        <v>5</v>
      </c>
      <c r="F39" s="4" t="str">
        <f t="shared" si="5"/>
        <v/>
      </c>
      <c r="G39" s="4" t="str">
        <f t="shared" si="5"/>
        <v/>
      </c>
      <c r="H39" s="4" t="str">
        <f t="shared" si="5"/>
        <v/>
      </c>
      <c r="I39" s="4" t="str">
        <f t="shared" si="5"/>
        <v/>
      </c>
      <c r="J39" s="4" t="str">
        <f t="shared" si="5"/>
        <v/>
      </c>
      <c r="K39" s="4" t="str">
        <f t="shared" si="5"/>
        <v/>
      </c>
      <c r="L39" s="4" t="str">
        <f t="shared" si="5"/>
        <v/>
      </c>
      <c r="M39" s="4" t="str">
        <f t="shared" si="5"/>
        <v/>
      </c>
      <c r="N39" s="4" t="str">
        <f t="shared" si="5"/>
        <v/>
      </c>
      <c r="O39" s="4" t="str">
        <f t="shared" si="5"/>
        <v/>
      </c>
      <c r="P39" s="4">
        <f t="shared" si="5"/>
        <v>0</v>
      </c>
      <c r="Q39" s="4">
        <f t="shared" si="5"/>
        <v>0</v>
      </c>
      <c r="R39" s="2"/>
    </row>
    <row r="40" spans="1:18" collapsed="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</row>
    <row r="41" spans="1:18" ht="15.75" customHeight="1" x14ac:dyDescent="0.25">
      <c r="A41" s="125" t="s">
        <v>3</v>
      </c>
      <c r="B41" s="125" t="s">
        <v>4</v>
      </c>
      <c r="C41" s="126" t="s">
        <v>25</v>
      </c>
      <c r="D41" s="182" t="s">
        <v>61</v>
      </c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4"/>
      <c r="R41" s="146" t="s">
        <v>64</v>
      </c>
    </row>
    <row r="42" spans="1:18" ht="15.75" hidden="1" customHeight="1" outlineLevel="1" x14ac:dyDescent="0.25">
      <c r="A42" s="125"/>
      <c r="B42" s="125"/>
      <c r="C42" s="181"/>
      <c r="D42" s="17" t="s">
        <v>40</v>
      </c>
      <c r="E42" s="17" t="s">
        <v>40</v>
      </c>
      <c r="F42" s="17" t="s">
        <v>40</v>
      </c>
      <c r="G42" s="17" t="s">
        <v>40</v>
      </c>
      <c r="H42" s="17" t="s">
        <v>40</v>
      </c>
      <c r="I42" s="17" t="s">
        <v>40</v>
      </c>
      <c r="J42" s="17" t="s">
        <v>40</v>
      </c>
      <c r="K42" s="17" t="s">
        <v>40</v>
      </c>
      <c r="L42" s="17" t="s">
        <v>40</v>
      </c>
      <c r="M42" s="17" t="s">
        <v>40</v>
      </c>
      <c r="N42" s="17" t="s">
        <v>40</v>
      </c>
      <c r="O42" s="17" t="s">
        <v>40</v>
      </c>
      <c r="P42" s="17" t="s">
        <v>40</v>
      </c>
      <c r="Q42" s="17" t="s">
        <v>40</v>
      </c>
      <c r="R42" s="147"/>
    </row>
    <row r="43" spans="1:18" ht="15" hidden="1" customHeight="1" outlineLevel="1" x14ac:dyDescent="0.25">
      <c r="A43" s="26" t="s">
        <v>20</v>
      </c>
      <c r="B43" s="26" t="s">
        <v>2</v>
      </c>
      <c r="C43" s="26" t="s">
        <v>94</v>
      </c>
      <c r="D43" s="1" t="s">
        <v>41</v>
      </c>
      <c r="E43" s="1" t="s">
        <v>43</v>
      </c>
      <c r="F43" s="1" t="s">
        <v>43</v>
      </c>
      <c r="G43" s="1" t="s">
        <v>43</v>
      </c>
      <c r="H43" s="1" t="s">
        <v>43</v>
      </c>
      <c r="I43" s="1" t="s">
        <v>43</v>
      </c>
      <c r="J43" s="1" t="s">
        <v>43</v>
      </c>
      <c r="K43" s="1" t="s">
        <v>43</v>
      </c>
      <c r="L43" s="1" t="s">
        <v>43</v>
      </c>
      <c r="M43" s="1" t="s">
        <v>43</v>
      </c>
      <c r="N43" s="1" t="s">
        <v>43</v>
      </c>
      <c r="O43" s="1" t="s">
        <v>43</v>
      </c>
      <c r="P43" s="1" t="s">
        <v>43</v>
      </c>
      <c r="Q43" s="1" t="s">
        <v>43</v>
      </c>
      <c r="R43" s="28">
        <f>COUNTIF(D43:Q43,"Oui")</f>
        <v>1</v>
      </c>
    </row>
    <row r="44" spans="1:18" hidden="1" outlineLevel="1" x14ac:dyDescent="0.25">
      <c r="A44" s="26" t="s">
        <v>21</v>
      </c>
      <c r="B44" s="26" t="s">
        <v>5</v>
      </c>
      <c r="C44" s="26" t="s">
        <v>94</v>
      </c>
      <c r="D44" s="1" t="s">
        <v>41</v>
      </c>
      <c r="E44" s="1" t="s">
        <v>41</v>
      </c>
      <c r="F44" s="1" t="s">
        <v>41</v>
      </c>
      <c r="G44" s="1" t="s">
        <v>42</v>
      </c>
      <c r="H44" s="1" t="s">
        <v>43</v>
      </c>
      <c r="I44" s="1" t="s">
        <v>43</v>
      </c>
      <c r="J44" s="1" t="s">
        <v>43</v>
      </c>
      <c r="K44" s="1" t="s">
        <v>43</v>
      </c>
      <c r="L44" s="1" t="s">
        <v>43</v>
      </c>
      <c r="M44" s="1" t="s">
        <v>43</v>
      </c>
      <c r="N44" s="1" t="s">
        <v>43</v>
      </c>
      <c r="O44" s="1" t="s">
        <v>43</v>
      </c>
      <c r="P44" s="1" t="s">
        <v>43</v>
      </c>
      <c r="Q44" s="1" t="s">
        <v>43</v>
      </c>
      <c r="R44" s="28">
        <f t="shared" ref="R44:R54" si="6">COUNTIF(D44:Q44,"Oui")</f>
        <v>3</v>
      </c>
    </row>
    <row r="45" spans="1:18" hidden="1" outlineLevel="1" x14ac:dyDescent="0.25">
      <c r="A45" s="26" t="s">
        <v>22</v>
      </c>
      <c r="B45" s="26" t="s">
        <v>6</v>
      </c>
      <c r="C45" s="26" t="s">
        <v>95</v>
      </c>
      <c r="D45" s="1" t="s">
        <v>41</v>
      </c>
      <c r="E45" s="1" t="s">
        <v>43</v>
      </c>
      <c r="F45" s="1" t="s">
        <v>43</v>
      </c>
      <c r="G45" s="1" t="s">
        <v>43</v>
      </c>
      <c r="H45" s="1" t="s">
        <v>43</v>
      </c>
      <c r="I45" s="1" t="s">
        <v>43</v>
      </c>
      <c r="J45" s="1" t="s">
        <v>43</v>
      </c>
      <c r="K45" s="1" t="s">
        <v>43</v>
      </c>
      <c r="L45" s="1" t="s">
        <v>43</v>
      </c>
      <c r="M45" s="1" t="s">
        <v>43</v>
      </c>
      <c r="N45" s="1" t="s">
        <v>43</v>
      </c>
      <c r="O45" s="1" t="s">
        <v>43</v>
      </c>
      <c r="P45" s="1" t="s">
        <v>43</v>
      </c>
      <c r="Q45" s="1" t="s">
        <v>43</v>
      </c>
      <c r="R45" s="28">
        <f t="shared" si="6"/>
        <v>1</v>
      </c>
    </row>
    <row r="46" spans="1:18" ht="15" hidden="1" customHeight="1" outlineLevel="1" x14ac:dyDescent="0.25">
      <c r="A46" s="26" t="s">
        <v>8</v>
      </c>
      <c r="B46" s="26" t="s">
        <v>7</v>
      </c>
      <c r="C46" s="26" t="s">
        <v>96</v>
      </c>
      <c r="D46" s="1" t="s">
        <v>41</v>
      </c>
      <c r="E46" s="1" t="s">
        <v>43</v>
      </c>
      <c r="F46" s="1" t="s">
        <v>43</v>
      </c>
      <c r="G46" s="1" t="s">
        <v>43</v>
      </c>
      <c r="H46" s="1" t="s">
        <v>43</v>
      </c>
      <c r="I46" s="1" t="s">
        <v>43</v>
      </c>
      <c r="J46" s="1" t="s">
        <v>43</v>
      </c>
      <c r="K46" s="1" t="s">
        <v>43</v>
      </c>
      <c r="L46" s="1" t="s">
        <v>43</v>
      </c>
      <c r="M46" s="1" t="s">
        <v>43</v>
      </c>
      <c r="N46" s="1" t="s">
        <v>43</v>
      </c>
      <c r="O46" s="1" t="s">
        <v>43</v>
      </c>
      <c r="P46" s="1" t="s">
        <v>43</v>
      </c>
      <c r="Q46" s="1" t="s">
        <v>43</v>
      </c>
      <c r="R46" s="28">
        <f t="shared" si="6"/>
        <v>1</v>
      </c>
    </row>
    <row r="47" spans="1:18" hidden="1" outlineLevel="1" x14ac:dyDescent="0.25">
      <c r="A47" s="26" t="s">
        <v>9</v>
      </c>
      <c r="B47" s="26" t="s">
        <v>10</v>
      </c>
      <c r="C47" s="26" t="s">
        <v>96</v>
      </c>
      <c r="D47" s="1" t="s">
        <v>43</v>
      </c>
      <c r="E47" s="1" t="s">
        <v>43</v>
      </c>
      <c r="F47" s="1" t="s">
        <v>43</v>
      </c>
      <c r="G47" s="1" t="s">
        <v>43</v>
      </c>
      <c r="H47" s="1" t="s">
        <v>43</v>
      </c>
      <c r="I47" s="1" t="s">
        <v>43</v>
      </c>
      <c r="J47" s="1" t="s">
        <v>43</v>
      </c>
      <c r="K47" s="1" t="s">
        <v>43</v>
      </c>
      <c r="L47" s="1" t="s">
        <v>43</v>
      </c>
      <c r="M47" s="1" t="s">
        <v>43</v>
      </c>
      <c r="N47" s="1" t="s">
        <v>43</v>
      </c>
      <c r="O47" s="1" t="s">
        <v>43</v>
      </c>
      <c r="P47" s="1" t="s">
        <v>43</v>
      </c>
      <c r="Q47" s="1" t="s">
        <v>43</v>
      </c>
      <c r="R47" s="28">
        <f t="shared" si="6"/>
        <v>0</v>
      </c>
    </row>
    <row r="48" spans="1:18" hidden="1" outlineLevel="1" x14ac:dyDescent="0.25">
      <c r="A48" s="26" t="s">
        <v>11</v>
      </c>
      <c r="B48" s="26" t="s">
        <v>12</v>
      </c>
      <c r="C48" s="26" t="s">
        <v>97</v>
      </c>
      <c r="D48" s="1" t="s">
        <v>43</v>
      </c>
      <c r="E48" s="1" t="s">
        <v>43</v>
      </c>
      <c r="F48" s="1" t="s">
        <v>43</v>
      </c>
      <c r="G48" s="1" t="s">
        <v>43</v>
      </c>
      <c r="H48" s="1" t="s">
        <v>43</v>
      </c>
      <c r="I48" s="1" t="s">
        <v>43</v>
      </c>
      <c r="J48" s="1" t="s">
        <v>43</v>
      </c>
      <c r="K48" s="1" t="s">
        <v>43</v>
      </c>
      <c r="L48" s="1" t="s">
        <v>43</v>
      </c>
      <c r="M48" s="1" t="s">
        <v>43</v>
      </c>
      <c r="N48" s="1" t="s">
        <v>43</v>
      </c>
      <c r="O48" s="1" t="s">
        <v>43</v>
      </c>
      <c r="P48" s="1" t="s">
        <v>43</v>
      </c>
      <c r="Q48" s="1" t="s">
        <v>43</v>
      </c>
      <c r="R48" s="28">
        <f t="shared" si="6"/>
        <v>0</v>
      </c>
    </row>
    <row r="49" spans="1:18" hidden="1" outlineLevel="1" x14ac:dyDescent="0.25">
      <c r="A49" s="26" t="s">
        <v>13</v>
      </c>
      <c r="B49" s="26" t="s">
        <v>14</v>
      </c>
      <c r="C49" s="26" t="s">
        <v>94</v>
      </c>
      <c r="D49" s="1" t="s">
        <v>43</v>
      </c>
      <c r="E49" s="1" t="s">
        <v>43</v>
      </c>
      <c r="F49" s="1" t="s">
        <v>43</v>
      </c>
      <c r="G49" s="1" t="s">
        <v>43</v>
      </c>
      <c r="H49" s="1" t="s">
        <v>43</v>
      </c>
      <c r="I49" s="1" t="s">
        <v>43</v>
      </c>
      <c r="J49" s="1" t="s">
        <v>43</v>
      </c>
      <c r="K49" s="1" t="s">
        <v>43</v>
      </c>
      <c r="L49" s="1" t="s">
        <v>43</v>
      </c>
      <c r="M49" s="1" t="s">
        <v>43</v>
      </c>
      <c r="N49" s="1" t="s">
        <v>43</v>
      </c>
      <c r="O49" s="1" t="s">
        <v>43</v>
      </c>
      <c r="P49" s="1" t="s">
        <v>43</v>
      </c>
      <c r="Q49" s="1" t="s">
        <v>43</v>
      </c>
      <c r="R49" s="28">
        <f t="shared" si="6"/>
        <v>0</v>
      </c>
    </row>
    <row r="50" spans="1:18" hidden="1" outlineLevel="1" x14ac:dyDescent="0.25">
      <c r="A50" s="26" t="s">
        <v>15</v>
      </c>
      <c r="B50" s="26" t="s">
        <v>16</v>
      </c>
      <c r="C50" s="26" t="s">
        <v>94</v>
      </c>
      <c r="D50" s="1" t="s">
        <v>43</v>
      </c>
      <c r="E50" s="1" t="s">
        <v>43</v>
      </c>
      <c r="F50" s="1" t="s">
        <v>43</v>
      </c>
      <c r="G50" s="1" t="s">
        <v>43</v>
      </c>
      <c r="H50" s="1" t="s">
        <v>43</v>
      </c>
      <c r="I50" s="1" t="s">
        <v>41</v>
      </c>
      <c r="J50" s="1" t="s">
        <v>43</v>
      </c>
      <c r="K50" s="1" t="s">
        <v>43</v>
      </c>
      <c r="L50" s="1" t="s">
        <v>43</v>
      </c>
      <c r="M50" s="1" t="s">
        <v>43</v>
      </c>
      <c r="N50" s="1" t="s">
        <v>43</v>
      </c>
      <c r="O50" s="1" t="s">
        <v>43</v>
      </c>
      <c r="P50" s="1" t="s">
        <v>43</v>
      </c>
      <c r="Q50" s="1" t="s">
        <v>43</v>
      </c>
      <c r="R50" s="28">
        <f t="shared" si="6"/>
        <v>1</v>
      </c>
    </row>
    <row r="51" spans="1:18" hidden="1" outlineLevel="1" x14ac:dyDescent="0.25">
      <c r="A51" s="26" t="s">
        <v>17</v>
      </c>
      <c r="B51" s="26" t="s">
        <v>12</v>
      </c>
      <c r="C51" s="26" t="s">
        <v>95</v>
      </c>
      <c r="D51" s="1" t="s">
        <v>43</v>
      </c>
      <c r="E51" s="1" t="s">
        <v>43</v>
      </c>
      <c r="F51" s="1" t="s">
        <v>43</v>
      </c>
      <c r="G51" s="1" t="s">
        <v>43</v>
      </c>
      <c r="H51" s="1" t="s">
        <v>43</v>
      </c>
      <c r="I51" s="1" t="s">
        <v>43</v>
      </c>
      <c r="J51" s="1" t="s">
        <v>43</v>
      </c>
      <c r="K51" s="1" t="s">
        <v>43</v>
      </c>
      <c r="L51" s="1" t="s">
        <v>43</v>
      </c>
      <c r="M51" s="1" t="s">
        <v>43</v>
      </c>
      <c r="N51" s="1" t="s">
        <v>43</v>
      </c>
      <c r="O51" s="1" t="s">
        <v>43</v>
      </c>
      <c r="P51" s="1" t="s">
        <v>43</v>
      </c>
      <c r="Q51" s="1" t="s">
        <v>43</v>
      </c>
      <c r="R51" s="28">
        <f t="shared" si="6"/>
        <v>0</v>
      </c>
    </row>
    <row r="52" spans="1:18" hidden="1" outlineLevel="1" x14ac:dyDescent="0.25">
      <c r="A52" s="26" t="s">
        <v>18</v>
      </c>
      <c r="B52" s="26" t="s">
        <v>19</v>
      </c>
      <c r="C52" s="26" t="s">
        <v>96</v>
      </c>
      <c r="D52" s="1" t="s">
        <v>43</v>
      </c>
      <c r="E52" s="1" t="s">
        <v>43</v>
      </c>
      <c r="F52" s="1" t="s">
        <v>43</v>
      </c>
      <c r="G52" s="1" t="s">
        <v>43</v>
      </c>
      <c r="H52" s="1" t="s">
        <v>43</v>
      </c>
      <c r="I52" s="1" t="s">
        <v>43</v>
      </c>
      <c r="J52" s="1" t="s">
        <v>43</v>
      </c>
      <c r="K52" s="1" t="s">
        <v>43</v>
      </c>
      <c r="L52" s="1" t="s">
        <v>43</v>
      </c>
      <c r="M52" s="1" t="s">
        <v>43</v>
      </c>
      <c r="N52" s="1" t="s">
        <v>43</v>
      </c>
      <c r="O52" s="1" t="s">
        <v>43</v>
      </c>
      <c r="P52" s="1" t="s">
        <v>43</v>
      </c>
      <c r="Q52" s="1" t="s">
        <v>43</v>
      </c>
      <c r="R52" s="28">
        <f t="shared" si="6"/>
        <v>0</v>
      </c>
    </row>
    <row r="53" spans="1:18" hidden="1" outlineLevel="1" x14ac:dyDescent="0.25">
      <c r="A53" s="26" t="s">
        <v>23</v>
      </c>
      <c r="B53" s="26" t="s">
        <v>24</v>
      </c>
      <c r="C53" s="26" t="s">
        <v>96</v>
      </c>
      <c r="D53" s="1" t="s">
        <v>43</v>
      </c>
      <c r="E53" s="1" t="s">
        <v>43</v>
      </c>
      <c r="F53" s="1" t="s">
        <v>43</v>
      </c>
      <c r="G53" s="1" t="s">
        <v>43</v>
      </c>
      <c r="H53" s="1" t="s">
        <v>43</v>
      </c>
      <c r="I53" s="1" t="s">
        <v>43</v>
      </c>
      <c r="J53" s="1" t="s">
        <v>43</v>
      </c>
      <c r="K53" s="1" t="s">
        <v>43</v>
      </c>
      <c r="L53" s="1" t="s">
        <v>43</v>
      </c>
      <c r="M53" s="1" t="s">
        <v>43</v>
      </c>
      <c r="N53" s="1" t="s">
        <v>43</v>
      </c>
      <c r="O53" s="1" t="s">
        <v>43</v>
      </c>
      <c r="P53" s="1" t="s">
        <v>43</v>
      </c>
      <c r="Q53" s="1" t="s">
        <v>43</v>
      </c>
      <c r="R53" s="28">
        <f t="shared" si="6"/>
        <v>0</v>
      </c>
    </row>
    <row r="54" spans="1:18" s="30" customFormat="1" hidden="1" outlineLevel="1" x14ac:dyDescent="0.25">
      <c r="A54" s="26" t="s">
        <v>98</v>
      </c>
      <c r="B54" s="26" t="s">
        <v>99</v>
      </c>
      <c r="C54" s="26" t="s">
        <v>100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 t="s">
        <v>41</v>
      </c>
      <c r="R54" s="28">
        <f t="shared" si="6"/>
        <v>1</v>
      </c>
    </row>
    <row r="55" spans="1:18" ht="31.5" hidden="1" outlineLevel="1" x14ac:dyDescent="0.25">
      <c r="A55" s="24" t="s">
        <v>39</v>
      </c>
      <c r="B55" s="3">
        <v>3</v>
      </c>
      <c r="C55" s="21" t="s">
        <v>65</v>
      </c>
      <c r="D55" s="4">
        <f>COUNTIF(D43:D54,"Oui")</f>
        <v>4</v>
      </c>
      <c r="E55" s="4">
        <f t="shared" ref="E55:Q55" si="7">COUNTIF(E43:E54,"Oui")</f>
        <v>1</v>
      </c>
      <c r="F55" s="4">
        <f t="shared" si="7"/>
        <v>1</v>
      </c>
      <c r="G55" s="4">
        <f t="shared" si="7"/>
        <v>0</v>
      </c>
      <c r="H55" s="4">
        <f t="shared" si="7"/>
        <v>0</v>
      </c>
      <c r="I55" s="4">
        <f t="shared" si="7"/>
        <v>1</v>
      </c>
      <c r="J55" s="4">
        <f t="shared" si="7"/>
        <v>0</v>
      </c>
      <c r="K55" s="4">
        <f t="shared" si="7"/>
        <v>0</v>
      </c>
      <c r="L55" s="4">
        <f t="shared" si="7"/>
        <v>0</v>
      </c>
      <c r="M55" s="4">
        <f t="shared" si="7"/>
        <v>0</v>
      </c>
      <c r="N55" s="4">
        <f t="shared" si="7"/>
        <v>0</v>
      </c>
      <c r="O55" s="4">
        <f t="shared" si="7"/>
        <v>0</v>
      </c>
      <c r="P55" s="4">
        <f t="shared" si="7"/>
        <v>0</v>
      </c>
      <c r="Q55" s="4">
        <f t="shared" si="7"/>
        <v>1</v>
      </c>
      <c r="R55" s="2"/>
    </row>
    <row r="56" spans="1:18" s="30" customFormat="1" collapsed="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s="30" customFormat="1" ht="15.75" x14ac:dyDescent="0.25">
      <c r="A57" s="125" t="s">
        <v>3</v>
      </c>
      <c r="B57" s="125" t="s">
        <v>4</v>
      </c>
      <c r="C57" s="126" t="s">
        <v>25</v>
      </c>
      <c r="D57" s="182" t="s">
        <v>56</v>
      </c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4"/>
      <c r="R57" s="146" t="s">
        <v>62</v>
      </c>
    </row>
    <row r="58" spans="1:18" s="30" customFormat="1" hidden="1" outlineLevel="1" x14ac:dyDescent="0.25">
      <c r="A58" s="125"/>
      <c r="B58" s="125"/>
      <c r="C58" s="181"/>
      <c r="D58" s="17" t="s">
        <v>40</v>
      </c>
      <c r="E58" s="17" t="s">
        <v>40</v>
      </c>
      <c r="F58" s="17" t="s">
        <v>40</v>
      </c>
      <c r="G58" s="17" t="s">
        <v>40</v>
      </c>
      <c r="H58" s="17" t="s">
        <v>40</v>
      </c>
      <c r="I58" s="17" t="s">
        <v>40</v>
      </c>
      <c r="J58" s="17" t="s">
        <v>40</v>
      </c>
      <c r="K58" s="17" t="s">
        <v>40</v>
      </c>
      <c r="L58" s="17" t="s">
        <v>40</v>
      </c>
      <c r="M58" s="17" t="s">
        <v>40</v>
      </c>
      <c r="N58" s="17" t="s">
        <v>40</v>
      </c>
      <c r="O58" s="17" t="s">
        <v>40</v>
      </c>
      <c r="P58" s="17" t="s">
        <v>40</v>
      </c>
      <c r="Q58" s="17" t="s">
        <v>40</v>
      </c>
      <c r="R58" s="147"/>
    </row>
    <row r="59" spans="1:18" s="30" customFormat="1" hidden="1" outlineLevel="1" x14ac:dyDescent="0.25">
      <c r="A59" s="26" t="s">
        <v>20</v>
      </c>
      <c r="B59" s="26" t="s">
        <v>2</v>
      </c>
      <c r="C59" s="26" t="s">
        <v>94</v>
      </c>
      <c r="D59" s="1" t="s">
        <v>41</v>
      </c>
      <c r="E59" s="1" t="s">
        <v>43</v>
      </c>
      <c r="F59" s="1" t="s">
        <v>43</v>
      </c>
      <c r="G59" s="1" t="s">
        <v>43</v>
      </c>
      <c r="H59" s="1" t="s">
        <v>43</v>
      </c>
      <c r="I59" s="1" t="s">
        <v>43</v>
      </c>
      <c r="J59" s="1" t="s">
        <v>43</v>
      </c>
      <c r="K59" s="1" t="s">
        <v>43</v>
      </c>
      <c r="L59" s="1" t="s">
        <v>43</v>
      </c>
      <c r="M59" s="1" t="s">
        <v>43</v>
      </c>
      <c r="N59" s="1" t="s">
        <v>43</v>
      </c>
      <c r="O59" s="1" t="s">
        <v>43</v>
      </c>
      <c r="P59" s="1" t="s">
        <v>43</v>
      </c>
      <c r="Q59" s="1" t="s">
        <v>43</v>
      </c>
      <c r="R59" s="28">
        <f>COUNTIF(D59:Q59,"Oui")</f>
        <v>1</v>
      </c>
    </row>
    <row r="60" spans="1:18" s="30" customFormat="1" hidden="1" outlineLevel="1" x14ac:dyDescent="0.25">
      <c r="A60" s="26" t="s">
        <v>21</v>
      </c>
      <c r="B60" s="26" t="s">
        <v>5</v>
      </c>
      <c r="C60" s="26" t="s">
        <v>94</v>
      </c>
      <c r="D60" s="1" t="s">
        <v>43</v>
      </c>
      <c r="E60" s="1" t="s">
        <v>43</v>
      </c>
      <c r="F60" s="1" t="s">
        <v>43</v>
      </c>
      <c r="G60" s="1" t="s">
        <v>43</v>
      </c>
      <c r="H60" s="1" t="s">
        <v>43</v>
      </c>
      <c r="I60" s="1" t="s">
        <v>43</v>
      </c>
      <c r="J60" s="1" t="s">
        <v>43</v>
      </c>
      <c r="K60" s="1" t="s">
        <v>43</v>
      </c>
      <c r="L60" s="1" t="s">
        <v>43</v>
      </c>
      <c r="M60" s="1" t="s">
        <v>43</v>
      </c>
      <c r="N60" s="1" t="s">
        <v>43</v>
      </c>
      <c r="O60" s="1" t="s">
        <v>43</v>
      </c>
      <c r="P60" s="1" t="s">
        <v>43</v>
      </c>
      <c r="Q60" s="1" t="s">
        <v>43</v>
      </c>
      <c r="R60" s="28">
        <f t="shared" ref="R60:R70" si="8">COUNTIF(D60:Q60,"Oui")</f>
        <v>0</v>
      </c>
    </row>
    <row r="61" spans="1:18" s="30" customFormat="1" hidden="1" outlineLevel="1" x14ac:dyDescent="0.25">
      <c r="A61" s="26" t="s">
        <v>22</v>
      </c>
      <c r="B61" s="26" t="s">
        <v>6</v>
      </c>
      <c r="C61" s="26" t="s">
        <v>95</v>
      </c>
      <c r="D61" s="1" t="s">
        <v>43</v>
      </c>
      <c r="E61" s="1" t="s">
        <v>43</v>
      </c>
      <c r="F61" s="1" t="s">
        <v>43</v>
      </c>
      <c r="G61" s="1" t="s">
        <v>43</v>
      </c>
      <c r="H61" s="1" t="s">
        <v>43</v>
      </c>
      <c r="I61" s="1" t="s">
        <v>43</v>
      </c>
      <c r="J61" s="1" t="s">
        <v>43</v>
      </c>
      <c r="K61" s="1" t="s">
        <v>43</v>
      </c>
      <c r="L61" s="1" t="s">
        <v>43</v>
      </c>
      <c r="M61" s="1" t="s">
        <v>43</v>
      </c>
      <c r="N61" s="1" t="s">
        <v>43</v>
      </c>
      <c r="O61" s="1" t="s">
        <v>43</v>
      </c>
      <c r="P61" s="1" t="s">
        <v>43</v>
      </c>
      <c r="Q61" s="1" t="s">
        <v>43</v>
      </c>
      <c r="R61" s="28">
        <f t="shared" si="8"/>
        <v>0</v>
      </c>
    </row>
    <row r="62" spans="1:18" s="30" customFormat="1" hidden="1" outlineLevel="1" x14ac:dyDescent="0.25">
      <c r="A62" s="26" t="s">
        <v>8</v>
      </c>
      <c r="B62" s="26" t="s">
        <v>7</v>
      </c>
      <c r="C62" s="26" t="s">
        <v>96</v>
      </c>
      <c r="D62" s="1" t="s">
        <v>43</v>
      </c>
      <c r="E62" s="1" t="s">
        <v>43</v>
      </c>
      <c r="F62" s="1" t="s">
        <v>43</v>
      </c>
      <c r="G62" s="1" t="s">
        <v>43</v>
      </c>
      <c r="H62" s="1" t="s">
        <v>43</v>
      </c>
      <c r="I62" s="1" t="s">
        <v>43</v>
      </c>
      <c r="J62" s="1" t="s">
        <v>43</v>
      </c>
      <c r="K62" s="1" t="s">
        <v>43</v>
      </c>
      <c r="L62" s="1" t="s">
        <v>43</v>
      </c>
      <c r="M62" s="1" t="s">
        <v>43</v>
      </c>
      <c r="N62" s="1" t="s">
        <v>43</v>
      </c>
      <c r="O62" s="1" t="s">
        <v>43</v>
      </c>
      <c r="P62" s="1" t="s">
        <v>43</v>
      </c>
      <c r="Q62" s="1" t="s">
        <v>43</v>
      </c>
      <c r="R62" s="28">
        <f t="shared" si="8"/>
        <v>0</v>
      </c>
    </row>
    <row r="63" spans="1:18" s="30" customFormat="1" hidden="1" outlineLevel="1" x14ac:dyDescent="0.25">
      <c r="A63" s="26" t="s">
        <v>9</v>
      </c>
      <c r="B63" s="26" t="s">
        <v>10</v>
      </c>
      <c r="C63" s="26" t="s">
        <v>96</v>
      </c>
      <c r="D63" s="1" t="s">
        <v>43</v>
      </c>
      <c r="E63" s="1" t="s">
        <v>43</v>
      </c>
      <c r="F63" s="1" t="s">
        <v>43</v>
      </c>
      <c r="G63" s="1" t="s">
        <v>43</v>
      </c>
      <c r="H63" s="1" t="s">
        <v>43</v>
      </c>
      <c r="I63" s="1" t="s">
        <v>43</v>
      </c>
      <c r="J63" s="1" t="s">
        <v>43</v>
      </c>
      <c r="K63" s="1" t="s">
        <v>43</v>
      </c>
      <c r="L63" s="1" t="s">
        <v>43</v>
      </c>
      <c r="M63" s="1" t="s">
        <v>43</v>
      </c>
      <c r="N63" s="1" t="s">
        <v>43</v>
      </c>
      <c r="O63" s="1" t="s">
        <v>43</v>
      </c>
      <c r="P63" s="1" t="s">
        <v>43</v>
      </c>
      <c r="Q63" s="1" t="s">
        <v>43</v>
      </c>
      <c r="R63" s="28">
        <f t="shared" si="8"/>
        <v>0</v>
      </c>
    </row>
    <row r="64" spans="1:18" s="30" customFormat="1" hidden="1" outlineLevel="1" x14ac:dyDescent="0.25">
      <c r="A64" s="26" t="s">
        <v>11</v>
      </c>
      <c r="B64" s="26" t="s">
        <v>12</v>
      </c>
      <c r="C64" s="26" t="s">
        <v>97</v>
      </c>
      <c r="D64" s="1" t="s">
        <v>43</v>
      </c>
      <c r="E64" s="1" t="s">
        <v>43</v>
      </c>
      <c r="F64" s="1" t="s">
        <v>43</v>
      </c>
      <c r="G64" s="1" t="s">
        <v>43</v>
      </c>
      <c r="H64" s="1" t="s">
        <v>43</v>
      </c>
      <c r="I64" s="1" t="s">
        <v>43</v>
      </c>
      <c r="J64" s="1" t="s">
        <v>43</v>
      </c>
      <c r="K64" s="1" t="s">
        <v>43</v>
      </c>
      <c r="L64" s="1" t="s">
        <v>43</v>
      </c>
      <c r="M64" s="1" t="s">
        <v>43</v>
      </c>
      <c r="N64" s="1" t="s">
        <v>43</v>
      </c>
      <c r="O64" s="1" t="s">
        <v>43</v>
      </c>
      <c r="P64" s="1" t="s">
        <v>43</v>
      </c>
      <c r="Q64" s="1" t="s">
        <v>43</v>
      </c>
      <c r="R64" s="28">
        <f t="shared" si="8"/>
        <v>0</v>
      </c>
    </row>
    <row r="65" spans="1:18" s="30" customFormat="1" hidden="1" outlineLevel="1" x14ac:dyDescent="0.25">
      <c r="A65" s="26" t="s">
        <v>13</v>
      </c>
      <c r="B65" s="26" t="s">
        <v>14</v>
      </c>
      <c r="C65" s="26" t="s">
        <v>94</v>
      </c>
      <c r="D65" s="1" t="s">
        <v>43</v>
      </c>
      <c r="E65" s="1" t="s">
        <v>41</v>
      </c>
      <c r="F65" s="1" t="s">
        <v>43</v>
      </c>
      <c r="G65" s="1" t="s">
        <v>43</v>
      </c>
      <c r="H65" s="1" t="s">
        <v>43</v>
      </c>
      <c r="I65" s="1" t="s">
        <v>43</v>
      </c>
      <c r="J65" s="1" t="s">
        <v>43</v>
      </c>
      <c r="K65" s="1" t="s">
        <v>43</v>
      </c>
      <c r="L65" s="1" t="s">
        <v>43</v>
      </c>
      <c r="M65" s="1" t="s">
        <v>43</v>
      </c>
      <c r="N65" s="1" t="s">
        <v>43</v>
      </c>
      <c r="O65" s="1" t="s">
        <v>43</v>
      </c>
      <c r="P65" s="1" t="s">
        <v>43</v>
      </c>
      <c r="Q65" s="1" t="s">
        <v>43</v>
      </c>
      <c r="R65" s="28">
        <f t="shared" si="8"/>
        <v>1</v>
      </c>
    </row>
    <row r="66" spans="1:18" s="30" customFormat="1" hidden="1" outlineLevel="1" x14ac:dyDescent="0.25">
      <c r="A66" s="26" t="s">
        <v>15</v>
      </c>
      <c r="B66" s="26" t="s">
        <v>16</v>
      </c>
      <c r="C66" s="26" t="s">
        <v>94</v>
      </c>
      <c r="D66" s="1" t="s">
        <v>43</v>
      </c>
      <c r="E66" s="1" t="s">
        <v>41</v>
      </c>
      <c r="F66" s="1" t="s">
        <v>43</v>
      </c>
      <c r="G66" s="1" t="s">
        <v>43</v>
      </c>
      <c r="H66" s="1" t="s">
        <v>43</v>
      </c>
      <c r="I66" s="1" t="s">
        <v>43</v>
      </c>
      <c r="J66" s="1" t="s">
        <v>43</v>
      </c>
      <c r="K66" s="1" t="s">
        <v>43</v>
      </c>
      <c r="L66" s="1" t="s">
        <v>43</v>
      </c>
      <c r="M66" s="1" t="s">
        <v>43</v>
      </c>
      <c r="N66" s="1" t="s">
        <v>43</v>
      </c>
      <c r="O66" s="1" t="s">
        <v>43</v>
      </c>
      <c r="P66" s="1" t="s">
        <v>43</v>
      </c>
      <c r="Q66" s="1" t="s">
        <v>43</v>
      </c>
      <c r="R66" s="28">
        <f t="shared" si="8"/>
        <v>1</v>
      </c>
    </row>
    <row r="67" spans="1:18" s="30" customFormat="1" hidden="1" outlineLevel="1" x14ac:dyDescent="0.25">
      <c r="A67" s="26" t="s">
        <v>17</v>
      </c>
      <c r="B67" s="26" t="s">
        <v>12</v>
      </c>
      <c r="C67" s="26" t="s">
        <v>95</v>
      </c>
      <c r="D67" s="1" t="s">
        <v>43</v>
      </c>
      <c r="E67" s="1" t="s">
        <v>41</v>
      </c>
      <c r="F67" s="1" t="s">
        <v>43</v>
      </c>
      <c r="G67" s="1" t="s">
        <v>43</v>
      </c>
      <c r="H67" s="1" t="s">
        <v>43</v>
      </c>
      <c r="I67" s="1" t="s">
        <v>43</v>
      </c>
      <c r="J67" s="1" t="s">
        <v>43</v>
      </c>
      <c r="K67" s="1" t="s">
        <v>43</v>
      </c>
      <c r="L67" s="1" t="s">
        <v>43</v>
      </c>
      <c r="M67" s="1" t="s">
        <v>43</v>
      </c>
      <c r="N67" s="1" t="s">
        <v>43</v>
      </c>
      <c r="O67" s="1" t="s">
        <v>43</v>
      </c>
      <c r="P67" s="1" t="s">
        <v>43</v>
      </c>
      <c r="Q67" s="1" t="s">
        <v>43</v>
      </c>
      <c r="R67" s="28">
        <f t="shared" si="8"/>
        <v>1</v>
      </c>
    </row>
    <row r="68" spans="1:18" s="30" customFormat="1" hidden="1" outlineLevel="1" x14ac:dyDescent="0.25">
      <c r="A68" s="26" t="s">
        <v>18</v>
      </c>
      <c r="B68" s="26" t="s">
        <v>19</v>
      </c>
      <c r="C68" s="26" t="s">
        <v>96</v>
      </c>
      <c r="D68" s="1" t="s">
        <v>43</v>
      </c>
      <c r="E68" s="1" t="s">
        <v>41</v>
      </c>
      <c r="F68" s="1" t="s">
        <v>43</v>
      </c>
      <c r="G68" s="1" t="s">
        <v>43</v>
      </c>
      <c r="H68" s="1" t="s">
        <v>43</v>
      </c>
      <c r="I68" s="1" t="s">
        <v>43</v>
      </c>
      <c r="J68" s="1" t="s">
        <v>43</v>
      </c>
      <c r="K68" s="1" t="s">
        <v>43</v>
      </c>
      <c r="L68" s="1" t="s">
        <v>43</v>
      </c>
      <c r="M68" s="1" t="s">
        <v>43</v>
      </c>
      <c r="N68" s="1" t="s">
        <v>43</v>
      </c>
      <c r="O68" s="1" t="s">
        <v>43</v>
      </c>
      <c r="P68" s="1" t="s">
        <v>43</v>
      </c>
      <c r="Q68" s="1" t="s">
        <v>43</v>
      </c>
      <c r="R68" s="28">
        <f t="shared" si="8"/>
        <v>1</v>
      </c>
    </row>
    <row r="69" spans="1:18" s="30" customFormat="1" hidden="1" outlineLevel="1" x14ac:dyDescent="0.25">
      <c r="A69" s="26" t="s">
        <v>23</v>
      </c>
      <c r="B69" s="26" t="s">
        <v>24</v>
      </c>
      <c r="C69" s="26" t="s">
        <v>96</v>
      </c>
      <c r="D69" s="1" t="s">
        <v>43</v>
      </c>
      <c r="E69" s="1" t="s">
        <v>41</v>
      </c>
      <c r="F69" s="1" t="s">
        <v>43</v>
      </c>
      <c r="G69" s="1" t="s">
        <v>43</v>
      </c>
      <c r="H69" s="1" t="s">
        <v>43</v>
      </c>
      <c r="I69" s="1" t="s">
        <v>43</v>
      </c>
      <c r="J69" s="1" t="s">
        <v>43</v>
      </c>
      <c r="K69" s="1" t="s">
        <v>43</v>
      </c>
      <c r="L69" s="1" t="s">
        <v>43</v>
      </c>
      <c r="M69" s="1" t="s">
        <v>43</v>
      </c>
      <c r="N69" s="1" t="s">
        <v>43</v>
      </c>
      <c r="O69" s="1" t="s">
        <v>43</v>
      </c>
      <c r="P69" s="1" t="s">
        <v>43</v>
      </c>
      <c r="Q69" s="1" t="s">
        <v>43</v>
      </c>
      <c r="R69" s="28">
        <f t="shared" si="8"/>
        <v>1</v>
      </c>
    </row>
    <row r="70" spans="1:18" s="30" customFormat="1" hidden="1" outlineLevel="1" x14ac:dyDescent="0.25">
      <c r="A70" s="26" t="s">
        <v>98</v>
      </c>
      <c r="B70" s="26" t="s">
        <v>99</v>
      </c>
      <c r="C70" s="26" t="s">
        <v>100</v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 t="s">
        <v>41</v>
      </c>
      <c r="R70" s="28">
        <f t="shared" si="8"/>
        <v>1</v>
      </c>
    </row>
    <row r="71" spans="1:18" s="30" customFormat="1" ht="31.5" hidden="1" customHeight="1" outlineLevel="1" x14ac:dyDescent="0.25">
      <c r="A71" s="178" t="s">
        <v>67</v>
      </c>
      <c r="B71" s="179"/>
      <c r="C71" s="180"/>
      <c r="D71" s="4">
        <f>COUNTIF(D59:D70,"Oui")</f>
        <v>1</v>
      </c>
      <c r="E71" s="4">
        <f t="shared" ref="E71:P71" si="9">COUNTIF(E59:E70,"Oui")</f>
        <v>5</v>
      </c>
      <c r="F71" s="4">
        <f t="shared" si="9"/>
        <v>0</v>
      </c>
      <c r="G71" s="4">
        <f t="shared" si="9"/>
        <v>0</v>
      </c>
      <c r="H71" s="4">
        <f t="shared" si="9"/>
        <v>0</v>
      </c>
      <c r="I71" s="4">
        <f t="shared" si="9"/>
        <v>0</v>
      </c>
      <c r="J71" s="4">
        <f t="shared" si="9"/>
        <v>0</v>
      </c>
      <c r="K71" s="4">
        <f t="shared" si="9"/>
        <v>0</v>
      </c>
      <c r="L71" s="4">
        <f t="shared" si="9"/>
        <v>0</v>
      </c>
      <c r="M71" s="4">
        <f t="shared" si="9"/>
        <v>0</v>
      </c>
      <c r="N71" s="4">
        <f t="shared" si="9"/>
        <v>0</v>
      </c>
      <c r="O71" s="4">
        <f t="shared" si="9"/>
        <v>0</v>
      </c>
      <c r="P71" s="4">
        <f t="shared" si="9"/>
        <v>0</v>
      </c>
      <c r="Q71" s="4">
        <f>COUNTIF(Q59:Q70,"Oui")</f>
        <v>1</v>
      </c>
      <c r="R71" s="2"/>
    </row>
    <row r="72" spans="1:18" collapsed="1" x14ac:dyDescent="0.25"/>
  </sheetData>
  <mergeCells count="30">
    <mergeCell ref="B24:B25"/>
    <mergeCell ref="C24:C25"/>
    <mergeCell ref="D24:Q24"/>
    <mergeCell ref="R24:R25"/>
    <mergeCell ref="A41:A42"/>
    <mergeCell ref="B41:B42"/>
    <mergeCell ref="C41:C42"/>
    <mergeCell ref="D41:Q41"/>
    <mergeCell ref="R41:R42"/>
    <mergeCell ref="R57:R58"/>
    <mergeCell ref="R7:R8"/>
    <mergeCell ref="A21:C21"/>
    <mergeCell ref="A1:C2"/>
    <mergeCell ref="G1:G5"/>
    <mergeCell ref="I1:R1"/>
    <mergeCell ref="I2:R2"/>
    <mergeCell ref="I3:R3"/>
    <mergeCell ref="I4:R4"/>
    <mergeCell ref="I5:R5"/>
    <mergeCell ref="A38:C38"/>
    <mergeCell ref="A7:A8"/>
    <mergeCell ref="B7:B8"/>
    <mergeCell ref="C7:C8"/>
    <mergeCell ref="D7:Q7"/>
    <mergeCell ref="A24:A25"/>
    <mergeCell ref="A71:C71"/>
    <mergeCell ref="A57:A58"/>
    <mergeCell ref="B57:B58"/>
    <mergeCell ref="C57:C58"/>
    <mergeCell ref="D57:Q57"/>
  </mergeCells>
  <conditionalFormatting sqref="R9:R20">
    <cfRule type="colorScale" priority="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9:J19 O9:Q19">
    <cfRule type="cellIs" dxfId="177" priority="230" operator="equal">
      <formula>$H$4</formula>
    </cfRule>
    <cfRule type="cellIs" dxfId="176" priority="231" operator="equal">
      <formula>$H$3</formula>
    </cfRule>
    <cfRule type="cellIs" dxfId="175" priority="232" operator="equal">
      <formula>$H$2</formula>
    </cfRule>
    <cfRule type="cellIs" dxfId="174" priority="233" operator="equal">
      <formula>$H$1</formula>
    </cfRule>
    <cfRule type="cellIs" dxfId="173" priority="234" operator="equal">
      <formula>$H$5</formula>
    </cfRule>
  </conditionalFormatting>
  <conditionalFormatting sqref="D26:J36 O26:Q36">
    <cfRule type="cellIs" dxfId="172" priority="224" operator="equal">
      <formula>$H$4</formula>
    </cfRule>
    <cfRule type="cellIs" dxfId="171" priority="225" operator="equal">
      <formula>$H$3</formula>
    </cfRule>
    <cfRule type="cellIs" dxfId="170" priority="226" operator="equal">
      <formula>$H$2</formula>
    </cfRule>
    <cfRule type="cellIs" dxfId="169" priority="227" operator="equal">
      <formula>$H$1</formula>
    </cfRule>
    <cfRule type="cellIs" dxfId="168" priority="228" operator="equal">
      <formula>$H$5</formula>
    </cfRule>
  </conditionalFormatting>
  <conditionalFormatting sqref="D43:J53 O43:Q53">
    <cfRule type="cellIs" dxfId="167" priority="214" operator="equal">
      <formula>"Bonus"</formula>
    </cfRule>
    <cfRule type="cellIs" dxfId="166" priority="215" operator="equal">
      <formula>"Non"</formula>
    </cfRule>
    <cfRule type="cellIs" dxfId="165" priority="216" operator="equal">
      <formula>"Oui"</formula>
    </cfRule>
  </conditionalFormatting>
  <conditionalFormatting sqref="H5">
    <cfRule type="iconSet" priority="213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4">
    <cfRule type="iconSet" priority="21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H1:H3">
    <cfRule type="iconSet" priority="21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conditionalFormatting sqref="D59:J69 O59:Q69">
    <cfRule type="cellIs" dxfId="164" priority="205" operator="equal">
      <formula>"En cours"</formula>
    </cfRule>
    <cfRule type="cellIs" dxfId="163" priority="206" operator="equal">
      <formula>"En attente"</formula>
    </cfRule>
    <cfRule type="cellIs" dxfId="162" priority="207" operator="equal">
      <formula>"Non"</formula>
    </cfRule>
    <cfRule type="cellIs" dxfId="161" priority="208" operator="equal">
      <formula>"Oui"</formula>
    </cfRule>
  </conditionalFormatting>
  <conditionalFormatting sqref="N9:N19">
    <cfRule type="cellIs" dxfId="160" priority="200" operator="equal">
      <formula>$H$4</formula>
    </cfRule>
    <cfRule type="cellIs" dxfId="159" priority="201" operator="equal">
      <formula>$H$3</formula>
    </cfRule>
    <cfRule type="cellIs" dxfId="158" priority="202" operator="equal">
      <formula>$H$2</formula>
    </cfRule>
    <cfRule type="cellIs" dxfId="157" priority="203" operator="equal">
      <formula>$H$1</formula>
    </cfRule>
    <cfRule type="cellIs" dxfId="156" priority="204" operator="equal">
      <formula>$H$5</formula>
    </cfRule>
  </conditionalFormatting>
  <conditionalFormatting sqref="N26:N36">
    <cfRule type="cellIs" dxfId="155" priority="194" operator="equal">
      <formula>$H$4</formula>
    </cfRule>
    <cfRule type="cellIs" dxfId="154" priority="195" operator="equal">
      <formula>$H$3</formula>
    </cfRule>
    <cfRule type="cellIs" dxfId="153" priority="196" operator="equal">
      <formula>$H$2</formula>
    </cfRule>
    <cfRule type="cellIs" dxfId="152" priority="197" operator="equal">
      <formula>$H$1</formula>
    </cfRule>
    <cfRule type="cellIs" dxfId="151" priority="198" operator="equal">
      <formula>$H$5</formula>
    </cfRule>
  </conditionalFormatting>
  <conditionalFormatting sqref="N43:N53">
    <cfRule type="cellIs" dxfId="150" priority="184" operator="equal">
      <formula>"Bonus"</formula>
    </cfRule>
    <cfRule type="cellIs" dxfId="149" priority="185" operator="equal">
      <formula>"Non"</formula>
    </cfRule>
    <cfRule type="cellIs" dxfId="148" priority="186" operator="equal">
      <formula>"Oui"</formula>
    </cfRule>
  </conditionalFormatting>
  <conditionalFormatting sqref="N59:N69">
    <cfRule type="cellIs" dxfId="147" priority="178" operator="equal">
      <formula>"En cours"</formula>
    </cfRule>
    <cfRule type="cellIs" dxfId="146" priority="179" operator="equal">
      <formula>"En attente"</formula>
    </cfRule>
    <cfRule type="cellIs" dxfId="145" priority="180" operator="equal">
      <formula>"Non"</formula>
    </cfRule>
    <cfRule type="cellIs" dxfId="144" priority="181" operator="equal">
      <formula>"Oui"</formula>
    </cfRule>
  </conditionalFormatting>
  <conditionalFormatting sqref="M9:M19">
    <cfRule type="cellIs" dxfId="143" priority="173" operator="equal">
      <formula>$H$4</formula>
    </cfRule>
    <cfRule type="cellIs" dxfId="142" priority="174" operator="equal">
      <formula>$H$3</formula>
    </cfRule>
    <cfRule type="cellIs" dxfId="141" priority="175" operator="equal">
      <formula>$H$2</formula>
    </cfRule>
    <cfRule type="cellIs" dxfId="140" priority="176" operator="equal">
      <formula>$H$1</formula>
    </cfRule>
    <cfRule type="cellIs" dxfId="139" priority="177" operator="equal">
      <formula>$H$5</formula>
    </cfRule>
  </conditionalFormatting>
  <conditionalFormatting sqref="M26:M36">
    <cfRule type="cellIs" dxfId="138" priority="167" operator="equal">
      <formula>$H$4</formula>
    </cfRule>
    <cfRule type="cellIs" dxfId="137" priority="168" operator="equal">
      <formula>$H$3</formula>
    </cfRule>
    <cfRule type="cellIs" dxfId="136" priority="169" operator="equal">
      <formula>$H$2</formula>
    </cfRule>
    <cfRule type="cellIs" dxfId="135" priority="170" operator="equal">
      <formula>$H$1</formula>
    </cfRule>
    <cfRule type="cellIs" dxfId="134" priority="171" operator="equal">
      <formula>$H$5</formula>
    </cfRule>
  </conditionalFormatting>
  <conditionalFormatting sqref="M43:M53">
    <cfRule type="cellIs" dxfId="133" priority="157" operator="equal">
      <formula>"Bonus"</formula>
    </cfRule>
    <cfRule type="cellIs" dxfId="132" priority="158" operator="equal">
      <formula>"Non"</formula>
    </cfRule>
    <cfRule type="cellIs" dxfId="131" priority="159" operator="equal">
      <formula>"Oui"</formula>
    </cfRule>
  </conditionalFormatting>
  <conditionalFormatting sqref="M59:M69">
    <cfRule type="cellIs" dxfId="130" priority="151" operator="equal">
      <formula>"En cours"</formula>
    </cfRule>
    <cfRule type="cellIs" dxfId="129" priority="152" operator="equal">
      <formula>"En attente"</formula>
    </cfRule>
    <cfRule type="cellIs" dxfId="128" priority="153" operator="equal">
      <formula>"Non"</formula>
    </cfRule>
    <cfRule type="cellIs" dxfId="127" priority="154" operator="equal">
      <formula>"Oui"</formula>
    </cfRule>
  </conditionalFormatting>
  <conditionalFormatting sqref="L9:L19">
    <cfRule type="cellIs" dxfId="126" priority="146" operator="equal">
      <formula>$H$4</formula>
    </cfRule>
    <cfRule type="cellIs" dxfId="125" priority="147" operator="equal">
      <formula>$H$3</formula>
    </cfRule>
    <cfRule type="cellIs" dxfId="124" priority="148" operator="equal">
      <formula>$H$2</formula>
    </cfRule>
    <cfRule type="cellIs" dxfId="123" priority="149" operator="equal">
      <formula>$H$1</formula>
    </cfRule>
    <cfRule type="cellIs" dxfId="122" priority="150" operator="equal">
      <formula>$H$5</formula>
    </cfRule>
  </conditionalFormatting>
  <conditionalFormatting sqref="L26:L36">
    <cfRule type="cellIs" dxfId="121" priority="140" operator="equal">
      <formula>$H$4</formula>
    </cfRule>
    <cfRule type="cellIs" dxfId="120" priority="141" operator="equal">
      <formula>$H$3</formula>
    </cfRule>
    <cfRule type="cellIs" dxfId="119" priority="142" operator="equal">
      <formula>$H$2</formula>
    </cfRule>
    <cfRule type="cellIs" dxfId="118" priority="143" operator="equal">
      <formula>$H$1</formula>
    </cfRule>
    <cfRule type="cellIs" dxfId="117" priority="144" operator="equal">
      <formula>$H$5</formula>
    </cfRule>
  </conditionalFormatting>
  <conditionalFormatting sqref="L43:L53">
    <cfRule type="cellIs" dxfId="116" priority="130" operator="equal">
      <formula>"Bonus"</formula>
    </cfRule>
    <cfRule type="cellIs" dxfId="115" priority="131" operator="equal">
      <formula>"Non"</formula>
    </cfRule>
    <cfRule type="cellIs" dxfId="114" priority="132" operator="equal">
      <formula>"Oui"</formula>
    </cfRule>
  </conditionalFormatting>
  <conditionalFormatting sqref="L59:L69">
    <cfRule type="cellIs" dxfId="113" priority="124" operator="equal">
      <formula>"En cours"</formula>
    </cfRule>
    <cfRule type="cellIs" dxfId="112" priority="125" operator="equal">
      <formula>"En attente"</formula>
    </cfRule>
    <cfRule type="cellIs" dxfId="111" priority="126" operator="equal">
      <formula>"Non"</formula>
    </cfRule>
    <cfRule type="cellIs" dxfId="110" priority="127" operator="equal">
      <formula>"Oui"</formula>
    </cfRule>
  </conditionalFormatting>
  <conditionalFormatting sqref="K9:K19">
    <cfRule type="cellIs" dxfId="109" priority="119" operator="equal">
      <formula>$H$4</formula>
    </cfRule>
    <cfRule type="cellIs" dxfId="108" priority="120" operator="equal">
      <formula>$H$3</formula>
    </cfRule>
    <cfRule type="cellIs" dxfId="107" priority="121" operator="equal">
      <formula>$H$2</formula>
    </cfRule>
    <cfRule type="cellIs" dxfId="106" priority="122" operator="equal">
      <formula>$H$1</formula>
    </cfRule>
    <cfRule type="cellIs" dxfId="105" priority="123" operator="equal">
      <formula>$H$5</formula>
    </cfRule>
  </conditionalFormatting>
  <conditionalFormatting sqref="K26:K36">
    <cfRule type="cellIs" dxfId="104" priority="113" operator="equal">
      <formula>$H$4</formula>
    </cfRule>
    <cfRule type="cellIs" dxfId="103" priority="114" operator="equal">
      <formula>$H$3</formula>
    </cfRule>
    <cfRule type="cellIs" dxfId="102" priority="115" operator="equal">
      <formula>$H$2</formula>
    </cfRule>
    <cfRule type="cellIs" dxfId="101" priority="116" operator="equal">
      <formula>$H$1</formula>
    </cfRule>
    <cfRule type="cellIs" dxfId="100" priority="117" operator="equal">
      <formula>$H$5</formula>
    </cfRule>
  </conditionalFormatting>
  <conditionalFormatting sqref="K43:K53">
    <cfRule type="cellIs" dxfId="99" priority="103" operator="equal">
      <formula>"Bonus"</formula>
    </cfRule>
    <cfRule type="cellIs" dxfId="98" priority="104" operator="equal">
      <formula>"Non"</formula>
    </cfRule>
    <cfRule type="cellIs" dxfId="97" priority="105" operator="equal">
      <formula>"Oui"</formula>
    </cfRule>
  </conditionalFormatting>
  <conditionalFormatting sqref="K59:K69">
    <cfRule type="cellIs" dxfId="96" priority="97" operator="equal">
      <formula>"En cours"</formula>
    </cfRule>
    <cfRule type="cellIs" dxfId="95" priority="98" operator="equal">
      <formula>"En attente"</formula>
    </cfRule>
    <cfRule type="cellIs" dxfId="94" priority="99" operator="equal">
      <formula>"Non"</formula>
    </cfRule>
    <cfRule type="cellIs" dxfId="93" priority="100" operator="equal">
      <formula>"Oui"</formula>
    </cfRule>
  </conditionalFormatting>
  <conditionalFormatting sqref="D20:J20 O20:Q20">
    <cfRule type="cellIs" dxfId="92" priority="91" operator="equal">
      <formula>$H$4</formula>
    </cfRule>
    <cfRule type="cellIs" dxfId="91" priority="92" operator="equal">
      <formula>$H$3</formula>
    </cfRule>
    <cfRule type="cellIs" dxfId="90" priority="93" operator="equal">
      <formula>$H$2</formula>
    </cfRule>
    <cfRule type="cellIs" dxfId="89" priority="94" operator="equal">
      <formula>$H$1</formula>
    </cfRule>
    <cfRule type="cellIs" dxfId="88" priority="95" operator="equal">
      <formula>$H$5</formula>
    </cfRule>
  </conditionalFormatting>
  <conditionalFormatting sqref="N20">
    <cfRule type="cellIs" dxfId="87" priority="86" operator="equal">
      <formula>$H$4</formula>
    </cfRule>
    <cfRule type="cellIs" dxfId="86" priority="87" operator="equal">
      <formula>$H$3</formula>
    </cfRule>
    <cfRule type="cellIs" dxfId="85" priority="88" operator="equal">
      <formula>$H$2</formula>
    </cfRule>
    <cfRule type="cellIs" dxfId="84" priority="89" operator="equal">
      <formula>$H$1</formula>
    </cfRule>
    <cfRule type="cellIs" dxfId="83" priority="90" operator="equal">
      <formula>$H$5</formula>
    </cfRule>
  </conditionalFormatting>
  <conditionalFormatting sqref="M20">
    <cfRule type="cellIs" dxfId="82" priority="81" operator="equal">
      <formula>$H$4</formula>
    </cfRule>
    <cfRule type="cellIs" dxfId="81" priority="82" operator="equal">
      <formula>$H$3</formula>
    </cfRule>
    <cfRule type="cellIs" dxfId="80" priority="83" operator="equal">
      <formula>$H$2</formula>
    </cfRule>
    <cfRule type="cellIs" dxfId="79" priority="84" operator="equal">
      <formula>$H$1</formula>
    </cfRule>
    <cfRule type="cellIs" dxfId="78" priority="85" operator="equal">
      <formula>$H$5</formula>
    </cfRule>
  </conditionalFormatting>
  <conditionalFormatting sqref="L20">
    <cfRule type="cellIs" dxfId="77" priority="76" operator="equal">
      <formula>$H$4</formula>
    </cfRule>
    <cfRule type="cellIs" dxfId="76" priority="77" operator="equal">
      <formula>$H$3</formula>
    </cfRule>
    <cfRule type="cellIs" dxfId="75" priority="78" operator="equal">
      <formula>$H$2</formula>
    </cfRule>
    <cfRule type="cellIs" dxfId="74" priority="79" operator="equal">
      <formula>$H$1</formula>
    </cfRule>
    <cfRule type="cellIs" dxfId="73" priority="80" operator="equal">
      <formula>$H$5</formula>
    </cfRule>
  </conditionalFormatting>
  <conditionalFormatting sqref="K20">
    <cfRule type="cellIs" dxfId="72" priority="71" operator="equal">
      <formula>$H$4</formula>
    </cfRule>
    <cfRule type="cellIs" dxfId="71" priority="72" operator="equal">
      <formula>$H$3</formula>
    </cfRule>
    <cfRule type="cellIs" dxfId="70" priority="73" operator="equal">
      <formula>$H$2</formula>
    </cfRule>
    <cfRule type="cellIs" dxfId="69" priority="74" operator="equal">
      <formula>$H$1</formula>
    </cfRule>
    <cfRule type="cellIs" dxfId="68" priority="75" operator="equal">
      <formula>$H$5</formula>
    </cfRule>
  </conditionalFormatting>
  <conditionalFormatting sqref="D37:J37 O37:Q37">
    <cfRule type="cellIs" dxfId="67" priority="66" operator="equal">
      <formula>$H$4</formula>
    </cfRule>
    <cfRule type="cellIs" dxfId="66" priority="67" operator="equal">
      <formula>$H$3</formula>
    </cfRule>
    <cfRule type="cellIs" dxfId="65" priority="68" operator="equal">
      <formula>$H$2</formula>
    </cfRule>
    <cfRule type="cellIs" dxfId="64" priority="69" operator="equal">
      <formula>$H$1</formula>
    </cfRule>
    <cfRule type="cellIs" dxfId="63" priority="70" operator="equal">
      <formula>$H$5</formula>
    </cfRule>
  </conditionalFormatting>
  <conditionalFormatting sqref="N37">
    <cfRule type="cellIs" dxfId="62" priority="61" operator="equal">
      <formula>$H$4</formula>
    </cfRule>
    <cfRule type="cellIs" dxfId="61" priority="62" operator="equal">
      <formula>$H$3</formula>
    </cfRule>
    <cfRule type="cellIs" dxfId="60" priority="63" operator="equal">
      <formula>$H$2</formula>
    </cfRule>
    <cfRule type="cellIs" dxfId="59" priority="64" operator="equal">
      <formula>$H$1</formula>
    </cfRule>
    <cfRule type="cellIs" dxfId="58" priority="65" operator="equal">
      <formula>$H$5</formula>
    </cfRule>
  </conditionalFormatting>
  <conditionalFormatting sqref="M37">
    <cfRule type="cellIs" dxfId="57" priority="56" operator="equal">
      <formula>$H$4</formula>
    </cfRule>
    <cfRule type="cellIs" dxfId="56" priority="57" operator="equal">
      <formula>$H$3</formula>
    </cfRule>
    <cfRule type="cellIs" dxfId="55" priority="58" operator="equal">
      <formula>$H$2</formula>
    </cfRule>
    <cfRule type="cellIs" dxfId="54" priority="59" operator="equal">
      <formula>$H$1</formula>
    </cfRule>
    <cfRule type="cellIs" dxfId="53" priority="60" operator="equal">
      <formula>$H$5</formula>
    </cfRule>
  </conditionalFormatting>
  <conditionalFormatting sqref="L37">
    <cfRule type="cellIs" dxfId="52" priority="51" operator="equal">
      <formula>$H$4</formula>
    </cfRule>
    <cfRule type="cellIs" dxfId="51" priority="52" operator="equal">
      <formula>$H$3</formula>
    </cfRule>
    <cfRule type="cellIs" dxfId="50" priority="53" operator="equal">
      <formula>$H$2</formula>
    </cfRule>
    <cfRule type="cellIs" dxfId="49" priority="54" operator="equal">
      <formula>$H$1</formula>
    </cfRule>
    <cfRule type="cellIs" dxfId="48" priority="55" operator="equal">
      <formula>$H$5</formula>
    </cfRule>
  </conditionalFormatting>
  <conditionalFormatting sqref="K37">
    <cfRule type="cellIs" dxfId="47" priority="46" operator="equal">
      <formula>$H$4</formula>
    </cfRule>
    <cfRule type="cellIs" dxfId="46" priority="47" operator="equal">
      <formula>$H$3</formula>
    </cfRule>
    <cfRule type="cellIs" dxfId="45" priority="48" operator="equal">
      <formula>$H$2</formula>
    </cfRule>
    <cfRule type="cellIs" dxfId="44" priority="49" operator="equal">
      <formula>$H$1</formula>
    </cfRule>
    <cfRule type="cellIs" dxfId="43" priority="50" operator="equal">
      <formula>$H$5</formula>
    </cfRule>
  </conditionalFormatting>
  <conditionalFormatting sqref="D54:J54 O54:Q54">
    <cfRule type="cellIs" dxfId="42" priority="43" operator="equal">
      <formula>"Bonus"</formula>
    </cfRule>
    <cfRule type="cellIs" dxfId="41" priority="44" operator="equal">
      <formula>"Non"</formula>
    </cfRule>
    <cfRule type="cellIs" dxfId="40" priority="45" operator="equal">
      <formula>"Oui"</formula>
    </cfRule>
  </conditionalFormatting>
  <conditionalFormatting sqref="N54">
    <cfRule type="cellIs" dxfId="39" priority="40" operator="equal">
      <formula>"Bonus"</formula>
    </cfRule>
    <cfRule type="cellIs" dxfId="38" priority="41" operator="equal">
      <formula>"Non"</formula>
    </cfRule>
    <cfRule type="cellIs" dxfId="37" priority="42" operator="equal">
      <formula>"Oui"</formula>
    </cfRule>
  </conditionalFormatting>
  <conditionalFormatting sqref="M54">
    <cfRule type="cellIs" dxfId="36" priority="37" operator="equal">
      <formula>"Bonus"</formula>
    </cfRule>
    <cfRule type="cellIs" dxfId="35" priority="38" operator="equal">
      <formula>"Non"</formula>
    </cfRule>
    <cfRule type="cellIs" dxfId="34" priority="39" operator="equal">
      <formula>"Oui"</formula>
    </cfRule>
  </conditionalFormatting>
  <conditionalFormatting sqref="L54">
    <cfRule type="cellIs" dxfId="33" priority="34" operator="equal">
      <formula>"Bonus"</formula>
    </cfRule>
    <cfRule type="cellIs" dxfId="32" priority="35" operator="equal">
      <formula>"Non"</formula>
    </cfRule>
    <cfRule type="cellIs" dxfId="31" priority="36" operator="equal">
      <formula>"Oui"</formula>
    </cfRule>
  </conditionalFormatting>
  <conditionalFormatting sqref="K54">
    <cfRule type="cellIs" dxfId="30" priority="31" operator="equal">
      <formula>"Bonus"</formula>
    </cfRule>
    <cfRule type="cellIs" dxfId="29" priority="32" operator="equal">
      <formula>"Non"</formula>
    </cfRule>
    <cfRule type="cellIs" dxfId="28" priority="33" operator="equal">
      <formula>"Oui"</formula>
    </cfRule>
  </conditionalFormatting>
  <conditionalFormatting sqref="D70:J70 O70:Q70">
    <cfRule type="cellIs" dxfId="27" priority="27" operator="equal">
      <formula>"En cours"</formula>
    </cfRule>
    <cfRule type="cellIs" dxfId="26" priority="28" operator="equal">
      <formula>"En attente"</formula>
    </cfRule>
    <cfRule type="cellIs" dxfId="25" priority="29" operator="equal">
      <formula>"Non"</formula>
    </cfRule>
    <cfRule type="cellIs" dxfId="24" priority="30" operator="equal">
      <formula>"Oui"</formula>
    </cfRule>
  </conditionalFormatting>
  <conditionalFormatting sqref="N70">
    <cfRule type="cellIs" dxfId="23" priority="23" operator="equal">
      <formula>"En cours"</formula>
    </cfRule>
    <cfRule type="cellIs" dxfId="22" priority="24" operator="equal">
      <formula>"En attente"</formula>
    </cfRule>
    <cfRule type="cellIs" dxfId="21" priority="25" operator="equal">
      <formula>"Non"</formula>
    </cfRule>
    <cfRule type="cellIs" dxfId="20" priority="26" operator="equal">
      <formula>"Oui"</formula>
    </cfRule>
  </conditionalFormatting>
  <conditionalFormatting sqref="M70">
    <cfRule type="cellIs" dxfId="19" priority="19" operator="equal">
      <formula>"En cours"</formula>
    </cfRule>
    <cfRule type="cellIs" dxfId="18" priority="20" operator="equal">
      <formula>"En attente"</formula>
    </cfRule>
    <cfRule type="cellIs" dxfId="17" priority="21" operator="equal">
      <formula>"Non"</formula>
    </cfRule>
    <cfRule type="cellIs" dxfId="16" priority="22" operator="equal">
      <formula>"Oui"</formula>
    </cfRule>
  </conditionalFormatting>
  <conditionalFormatting sqref="L70">
    <cfRule type="cellIs" dxfId="15" priority="15" operator="equal">
      <formula>"En cours"</formula>
    </cfRule>
    <cfRule type="cellIs" dxfId="14" priority="16" operator="equal">
      <formula>"En attente"</formula>
    </cfRule>
    <cfRule type="cellIs" dxfId="13" priority="17" operator="equal">
      <formula>"Non"</formula>
    </cfRule>
    <cfRule type="cellIs" dxfId="12" priority="18" operator="equal">
      <formula>"Oui"</formula>
    </cfRule>
  </conditionalFormatting>
  <conditionalFormatting sqref="K70">
    <cfRule type="cellIs" dxfId="11" priority="11" operator="equal">
      <formula>"En cours"</formula>
    </cfRule>
    <cfRule type="cellIs" dxfId="10" priority="12" operator="equal">
      <formula>"En attente"</formula>
    </cfRule>
    <cfRule type="cellIs" dxfId="9" priority="13" operator="equal">
      <formula>"Non"</formula>
    </cfRule>
    <cfRule type="cellIs" dxfId="8" priority="14" operator="equal">
      <formula>"Oui"</formula>
    </cfRule>
  </conditionalFormatting>
  <conditionalFormatting sqref="D21:Q2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2:Q22">
    <cfRule type="cellIs" dxfId="7" priority="8" operator="lessThanOrEqual">
      <formula>$B$22</formula>
    </cfRule>
    <cfRule type="cellIs" dxfId="6" priority="9" operator="greaterThanOrEqual">
      <formula>$B$22</formula>
    </cfRule>
  </conditionalFormatting>
  <conditionalFormatting sqref="D38:Q3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9:Q39">
    <cfRule type="cellIs" dxfId="5" priority="5" operator="lessThanOrEqual">
      <formula>$B$39</formula>
    </cfRule>
    <cfRule type="cellIs" dxfId="4" priority="6" operator="greaterThanOrEqual">
      <formula>$B$39</formula>
    </cfRule>
  </conditionalFormatting>
  <conditionalFormatting sqref="D55:Q55">
    <cfRule type="cellIs" dxfId="3" priority="3" operator="lessThanOrEqual">
      <formula>$B$55</formula>
    </cfRule>
    <cfRule type="cellIs" dxfId="2" priority="4" operator="greaterThanOrEqual">
      <formula>$B$55</formula>
    </cfRule>
  </conditionalFormatting>
  <conditionalFormatting sqref="D71:Q71">
    <cfRule type="cellIs" dxfId="1" priority="1" operator="lessThanOrEqual">
      <formula>$B$55</formula>
    </cfRule>
    <cfRule type="cellIs" dxfId="0" priority="2" operator="greaterThanOrEqual">
      <formula>$B$55</formula>
    </cfRule>
  </conditionalFormatting>
  <dataValidations count="3">
    <dataValidation type="list" allowBlank="1" showInputMessage="1" showErrorMessage="1" sqref="D9:Q20 D26:Q37">
      <formula1>$H$1:$H$6</formula1>
    </dataValidation>
    <dataValidation type="list" allowBlank="1" showInputMessage="1" showErrorMessage="1" sqref="D43:Q54">
      <formula1>"Oui,Bonus,Non"</formula1>
    </dataValidation>
    <dataValidation type="list" allowBlank="1" showInputMessage="1" showErrorMessage="1" sqref="D59:Q70">
      <formula1>"Oui,En cours,En attente,Non"</formula1>
    </dataValidation>
  </dataValidations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16</vt:i4>
      </vt:variant>
    </vt:vector>
  </HeadingPairs>
  <TitlesOfParts>
    <vt:vector size="32" baseType="lpstr">
      <vt:lpstr>Instructions</vt:lpstr>
      <vt:lpstr>Fiches de postes</vt:lpstr>
      <vt:lpstr>Evolution</vt:lpstr>
      <vt:lpstr>Hidden</vt:lpstr>
      <vt:lpstr>Jan.</vt:lpstr>
      <vt:lpstr>Fév.</vt:lpstr>
      <vt:lpstr>Mar.</vt:lpstr>
      <vt:lpstr>Avr.</vt:lpstr>
      <vt:lpstr>Mai</vt:lpstr>
      <vt:lpstr>Juin</vt:lpstr>
      <vt:lpstr>Juil.</vt:lpstr>
      <vt:lpstr>Août</vt:lpstr>
      <vt:lpstr>Sep.</vt:lpstr>
      <vt:lpstr>Oct.</vt:lpstr>
      <vt:lpstr>Nov.</vt:lpstr>
      <vt:lpstr>Déc.</vt:lpstr>
      <vt:lpstr>Mois</vt:lpstr>
      <vt:lpstr>Sparkline_Cyril</vt:lpstr>
      <vt:lpstr>Sparkline_Emeric</vt:lpstr>
      <vt:lpstr>sparkline_frederic</vt:lpstr>
      <vt:lpstr>sparkline_jeremyf</vt:lpstr>
      <vt:lpstr>sparkline_jeremyr</vt:lpstr>
      <vt:lpstr>Sparkline_Jules</vt:lpstr>
      <vt:lpstr>Sparkline_Kevin</vt:lpstr>
      <vt:lpstr>Sparkline_Olivier</vt:lpstr>
      <vt:lpstr>sparkline_pierre</vt:lpstr>
      <vt:lpstr>sparkline_seb</vt:lpstr>
      <vt:lpstr>sparkline_team</vt:lpstr>
      <vt:lpstr>sparkline_trainings_demandés</vt:lpstr>
      <vt:lpstr>Sparkline_trainings_suivis</vt:lpstr>
      <vt:lpstr>sparkline_vincent</vt:lpstr>
      <vt:lpstr>sparkline_william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Kevin (AKKA)</dc:creator>
  <cp:lastModifiedBy>MARTIN, Kevin (AKKA)</cp:lastModifiedBy>
  <dcterms:created xsi:type="dcterms:W3CDTF">2020-10-27T09:00:21Z</dcterms:created>
  <dcterms:modified xsi:type="dcterms:W3CDTF">2020-11-30T14:38:53Z</dcterms:modified>
</cp:coreProperties>
</file>