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xl/activeX/activeX3.xml" ContentType="application/vnd.ms-office.activeX+xml"/>
  <Override PartName="/xl/drawings/drawing4.xml" ContentType="application/vnd.openxmlformats-officedocument.drawing+xml"/>
  <Override PartName="/xl/activeX/activeX4.xml" ContentType="application/vnd.ms-office.activeX+xml"/>
  <Override PartName="/xl/drawings/drawing5.xml" ContentType="application/vnd.openxmlformats-officedocument.drawing+xml"/>
  <Override PartName="/xl/activeX/activeX5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A6F4F155-1AA2-4993-99F9-6B095A2BDFBC}" xr6:coauthVersionLast="45" xr6:coauthVersionMax="45" xr10:uidLastSave="{00000000-0000-0000-0000-000000000000}"/>
  <bookViews>
    <workbookView xWindow="-28920" yWindow="-60" windowWidth="29040" windowHeight="16440" activeTab="1" xr2:uid="{00000000-000D-0000-FFFF-FFFF00000000}"/>
  </bookViews>
  <sheets>
    <sheet name="Index" sheetId="9" r:id="rId1"/>
    <sheet name="{SEM1}Lundi" sheetId="10" r:id="rId2"/>
    <sheet name="{SEM1}Mardi" sheetId="13" r:id="rId3"/>
    <sheet name="{SEM1}Mercredi" sheetId="14" r:id="rId4"/>
    <sheet name="{SEM1}Jeudi" sheetId="15" r:id="rId5"/>
    <sheet name="{SEM1}vendredi" sheetId="16" r:id="rId6"/>
  </sheets>
  <definedNames>
    <definedName name="nom">OFFSET(Index!$A$3,,,COUNTA(Index!$A:$A)-1)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9" i="16" l="1"/>
  <c r="D128" i="16"/>
  <c r="D127" i="16"/>
  <c r="D126" i="16"/>
  <c r="E125" i="16"/>
  <c r="D125" i="16"/>
  <c r="G125" i="16" s="1"/>
  <c r="D124" i="16"/>
  <c r="E123" i="16"/>
  <c r="D123" i="16"/>
  <c r="G123" i="16" s="1"/>
  <c r="G122" i="16"/>
  <c r="E122" i="16"/>
  <c r="D122" i="16"/>
  <c r="E121" i="16"/>
  <c r="G121" i="16" s="1"/>
  <c r="D121" i="16"/>
  <c r="E120" i="16"/>
  <c r="D120" i="16"/>
  <c r="G120" i="16" s="1"/>
  <c r="E119" i="16"/>
  <c r="D119" i="16"/>
  <c r="G119" i="16" s="1"/>
  <c r="G118" i="16"/>
  <c r="E118" i="16"/>
  <c r="D118" i="16"/>
  <c r="E117" i="16"/>
  <c r="E130" i="16" s="1"/>
  <c r="D131" i="16" s="1"/>
  <c r="D117" i="16"/>
  <c r="G107" i="16"/>
  <c r="D106" i="16"/>
  <c r="D105" i="16"/>
  <c r="D104" i="16"/>
  <c r="E103" i="16"/>
  <c r="D103" i="16"/>
  <c r="G103" i="16" s="1"/>
  <c r="D102" i="16"/>
  <c r="E101" i="16"/>
  <c r="D101" i="16"/>
  <c r="G101" i="16" s="1"/>
  <c r="E100" i="16"/>
  <c r="D100" i="16"/>
  <c r="G100" i="16" s="1"/>
  <c r="G99" i="16"/>
  <c r="E99" i="16"/>
  <c r="D99" i="16"/>
  <c r="E98" i="16"/>
  <c r="G98" i="16" s="1"/>
  <c r="D98" i="16"/>
  <c r="E97" i="16"/>
  <c r="D97" i="16"/>
  <c r="G97" i="16" s="1"/>
  <c r="E96" i="16"/>
  <c r="D96" i="16"/>
  <c r="G96" i="16" s="1"/>
  <c r="G95" i="16"/>
  <c r="G108" i="16" s="1"/>
  <c r="G109" i="16" s="1"/>
  <c r="E95" i="16"/>
  <c r="E108" i="16" s="1"/>
  <c r="D109" i="16" s="1"/>
  <c r="D95" i="16"/>
  <c r="G85" i="16"/>
  <c r="D84" i="16"/>
  <c r="D83" i="16"/>
  <c r="D82" i="16"/>
  <c r="E81" i="16"/>
  <c r="G81" i="16" s="1"/>
  <c r="D81" i="16"/>
  <c r="D80" i="16"/>
  <c r="E79" i="16"/>
  <c r="G79" i="16" s="1"/>
  <c r="D79" i="16"/>
  <c r="E78" i="16"/>
  <c r="D78" i="16"/>
  <c r="G78" i="16" s="1"/>
  <c r="E77" i="16"/>
  <c r="D77" i="16"/>
  <c r="G77" i="16" s="1"/>
  <c r="G76" i="16"/>
  <c r="E76" i="16"/>
  <c r="D76" i="16"/>
  <c r="E75" i="16"/>
  <c r="G75" i="16" s="1"/>
  <c r="D75" i="16"/>
  <c r="E74" i="16"/>
  <c r="D74" i="16"/>
  <c r="G74" i="16" s="1"/>
  <c r="E73" i="16"/>
  <c r="E86" i="16" s="1"/>
  <c r="D87" i="16" s="1"/>
  <c r="D73" i="16"/>
  <c r="G73" i="16" s="1"/>
  <c r="G86" i="16" s="1"/>
  <c r="G87" i="16" s="1"/>
  <c r="G63" i="16"/>
  <c r="D62" i="16"/>
  <c r="D61" i="16"/>
  <c r="D60" i="16"/>
  <c r="G59" i="16"/>
  <c r="E59" i="16"/>
  <c r="D59" i="16"/>
  <c r="D58" i="16"/>
  <c r="G57" i="16"/>
  <c r="E57" i="16"/>
  <c r="D57" i="16"/>
  <c r="E56" i="16"/>
  <c r="G56" i="16" s="1"/>
  <c r="D56" i="16"/>
  <c r="E55" i="16"/>
  <c r="D55" i="16"/>
  <c r="G55" i="16" s="1"/>
  <c r="E54" i="16"/>
  <c r="D54" i="16"/>
  <c r="G54" i="16" s="1"/>
  <c r="G53" i="16"/>
  <c r="E53" i="16"/>
  <c r="D53" i="16"/>
  <c r="E52" i="16"/>
  <c r="G52" i="16" s="1"/>
  <c r="D52" i="16"/>
  <c r="E51" i="16"/>
  <c r="E64" i="16" s="1"/>
  <c r="D65" i="16" s="1"/>
  <c r="D51" i="16"/>
  <c r="G51" i="16" s="1"/>
  <c r="G64" i="16" s="1"/>
  <c r="G65" i="16" s="1"/>
  <c r="G41" i="16"/>
  <c r="D40" i="16"/>
  <c r="D39" i="16"/>
  <c r="D38" i="16"/>
  <c r="E37" i="16"/>
  <c r="D37" i="16"/>
  <c r="G37" i="16" s="1"/>
  <c r="D36" i="16"/>
  <c r="E35" i="16"/>
  <c r="D35" i="16"/>
  <c r="G35" i="16" s="1"/>
  <c r="G34" i="16"/>
  <c r="E34" i="16"/>
  <c r="D34" i="16"/>
  <c r="E33" i="16"/>
  <c r="G33" i="16" s="1"/>
  <c r="D33" i="16"/>
  <c r="E32" i="16"/>
  <c r="D32" i="16"/>
  <c r="G32" i="16" s="1"/>
  <c r="E31" i="16"/>
  <c r="D31" i="16"/>
  <c r="G31" i="16" s="1"/>
  <c r="G30" i="16"/>
  <c r="E30" i="16"/>
  <c r="D30" i="16"/>
  <c r="E29" i="16"/>
  <c r="G29" i="16" s="1"/>
  <c r="G42" i="16" s="1"/>
  <c r="D29" i="16"/>
  <c r="G19" i="16"/>
  <c r="D18" i="16"/>
  <c r="D17" i="16"/>
  <c r="D16" i="16"/>
  <c r="E15" i="16"/>
  <c r="D15" i="16"/>
  <c r="G15" i="16" s="1"/>
  <c r="D14" i="16"/>
  <c r="E13" i="16"/>
  <c r="D13" i="16"/>
  <c r="G13" i="16" s="1"/>
  <c r="E12" i="16"/>
  <c r="D12" i="16"/>
  <c r="G12" i="16" s="1"/>
  <c r="G11" i="16"/>
  <c r="E11" i="16"/>
  <c r="D11" i="16"/>
  <c r="E10" i="16"/>
  <c r="G10" i="16" s="1"/>
  <c r="D10" i="16"/>
  <c r="E9" i="16"/>
  <c r="D9" i="16"/>
  <c r="G9" i="16" s="1"/>
  <c r="E8" i="16"/>
  <c r="D8" i="16"/>
  <c r="G8" i="16" s="1"/>
  <c r="G7" i="16"/>
  <c r="G20" i="16" s="1"/>
  <c r="G21" i="16" s="1"/>
  <c r="E7" i="16"/>
  <c r="E20" i="16" s="1"/>
  <c r="D21" i="16" s="1"/>
  <c r="D7" i="16"/>
  <c r="G129" i="15"/>
  <c r="D128" i="15"/>
  <c r="D127" i="15"/>
  <c r="D126" i="15"/>
  <c r="E125" i="15"/>
  <c r="D125" i="15"/>
  <c r="G125" i="15" s="1"/>
  <c r="D124" i="15"/>
  <c r="E123" i="15"/>
  <c r="D123" i="15"/>
  <c r="G123" i="15" s="1"/>
  <c r="G122" i="15"/>
  <c r="E122" i="15"/>
  <c r="D122" i="15"/>
  <c r="E121" i="15"/>
  <c r="G121" i="15" s="1"/>
  <c r="D121" i="15"/>
  <c r="E120" i="15"/>
  <c r="D120" i="15"/>
  <c r="G120" i="15" s="1"/>
  <c r="E119" i="15"/>
  <c r="D119" i="15"/>
  <c r="G119" i="15" s="1"/>
  <c r="G118" i="15"/>
  <c r="E118" i="15"/>
  <c r="D118" i="15"/>
  <c r="E117" i="15"/>
  <c r="G117" i="15" s="1"/>
  <c r="G130" i="15" s="1"/>
  <c r="D117" i="15"/>
  <c r="G107" i="15"/>
  <c r="D106" i="15"/>
  <c r="D105" i="15"/>
  <c r="D104" i="15"/>
  <c r="E103" i="15"/>
  <c r="D103" i="15"/>
  <c r="G103" i="15" s="1"/>
  <c r="D102" i="15"/>
  <c r="E101" i="15"/>
  <c r="D101" i="15"/>
  <c r="G101" i="15" s="1"/>
  <c r="E100" i="15"/>
  <c r="D100" i="15"/>
  <c r="G100" i="15" s="1"/>
  <c r="G99" i="15"/>
  <c r="E99" i="15"/>
  <c r="D99" i="15"/>
  <c r="E98" i="15"/>
  <c r="G98" i="15" s="1"/>
  <c r="D98" i="15"/>
  <c r="E97" i="15"/>
  <c r="D97" i="15"/>
  <c r="G97" i="15" s="1"/>
  <c r="E96" i="15"/>
  <c r="D96" i="15"/>
  <c r="G96" i="15" s="1"/>
  <c r="G95" i="15"/>
  <c r="G108" i="15" s="1"/>
  <c r="G109" i="15" s="1"/>
  <c r="E95" i="15"/>
  <c r="E108" i="15" s="1"/>
  <c r="D109" i="15" s="1"/>
  <c r="D95" i="15"/>
  <c r="G85" i="15"/>
  <c r="D84" i="15"/>
  <c r="D83" i="15"/>
  <c r="D82" i="15"/>
  <c r="E81" i="15"/>
  <c r="G81" i="15" s="1"/>
  <c r="D81" i="15"/>
  <c r="D80" i="15"/>
  <c r="E79" i="15"/>
  <c r="G79" i="15" s="1"/>
  <c r="D79" i="15"/>
  <c r="E78" i="15"/>
  <c r="D78" i="15"/>
  <c r="G78" i="15" s="1"/>
  <c r="E77" i="15"/>
  <c r="D77" i="15"/>
  <c r="G77" i="15" s="1"/>
  <c r="G76" i="15"/>
  <c r="E76" i="15"/>
  <c r="D76" i="15"/>
  <c r="E75" i="15"/>
  <c r="G75" i="15" s="1"/>
  <c r="D75" i="15"/>
  <c r="E74" i="15"/>
  <c r="D74" i="15"/>
  <c r="G74" i="15" s="1"/>
  <c r="E73" i="15"/>
  <c r="E86" i="15" s="1"/>
  <c r="D87" i="15" s="1"/>
  <c r="D73" i="15"/>
  <c r="G73" i="15" s="1"/>
  <c r="G86" i="15" s="1"/>
  <c r="G87" i="15" s="1"/>
  <c r="G63" i="15"/>
  <c r="D62" i="15"/>
  <c r="D61" i="15"/>
  <c r="D60" i="15"/>
  <c r="G59" i="15"/>
  <c r="E59" i="15"/>
  <c r="D59" i="15"/>
  <c r="D58" i="15"/>
  <c r="G57" i="15"/>
  <c r="E57" i="15"/>
  <c r="D57" i="15"/>
  <c r="E56" i="15"/>
  <c r="G56" i="15" s="1"/>
  <c r="D56" i="15"/>
  <c r="E55" i="15"/>
  <c r="D55" i="15"/>
  <c r="G55" i="15" s="1"/>
  <c r="E54" i="15"/>
  <c r="D54" i="15"/>
  <c r="G54" i="15" s="1"/>
  <c r="G53" i="15"/>
  <c r="E53" i="15"/>
  <c r="D53" i="15"/>
  <c r="E52" i="15"/>
  <c r="G52" i="15" s="1"/>
  <c r="D52" i="15"/>
  <c r="E51" i="15"/>
  <c r="E64" i="15" s="1"/>
  <c r="D65" i="15" s="1"/>
  <c r="D51" i="15"/>
  <c r="G51" i="15" s="1"/>
  <c r="G64" i="15" s="1"/>
  <c r="G65" i="15" s="1"/>
  <c r="G41" i="15"/>
  <c r="D40" i="15"/>
  <c r="D39" i="15"/>
  <c r="D38" i="15"/>
  <c r="E37" i="15"/>
  <c r="D37" i="15"/>
  <c r="G37" i="15" s="1"/>
  <c r="D36" i="15"/>
  <c r="E35" i="15"/>
  <c r="D35" i="15"/>
  <c r="G35" i="15" s="1"/>
  <c r="G34" i="15"/>
  <c r="E34" i="15"/>
  <c r="D34" i="15"/>
  <c r="E33" i="15"/>
  <c r="G33" i="15" s="1"/>
  <c r="D33" i="15"/>
  <c r="E32" i="15"/>
  <c r="D32" i="15"/>
  <c r="G32" i="15" s="1"/>
  <c r="E31" i="15"/>
  <c r="D31" i="15"/>
  <c r="G31" i="15" s="1"/>
  <c r="G30" i="15"/>
  <c r="E30" i="15"/>
  <c r="D30" i="15"/>
  <c r="E29" i="15"/>
  <c r="G29" i="15" s="1"/>
  <c r="G42" i="15" s="1"/>
  <c r="D29" i="15"/>
  <c r="G19" i="15"/>
  <c r="D18" i="15"/>
  <c r="D17" i="15"/>
  <c r="D16" i="15"/>
  <c r="E15" i="15"/>
  <c r="D15" i="15"/>
  <c r="G15" i="15" s="1"/>
  <c r="D14" i="15"/>
  <c r="E13" i="15"/>
  <c r="D13" i="15"/>
  <c r="G13" i="15" s="1"/>
  <c r="E12" i="15"/>
  <c r="D12" i="15"/>
  <c r="G12" i="15" s="1"/>
  <c r="G11" i="15"/>
  <c r="E11" i="15"/>
  <c r="D11" i="15"/>
  <c r="E10" i="15"/>
  <c r="G10" i="15" s="1"/>
  <c r="D10" i="15"/>
  <c r="E9" i="15"/>
  <c r="D9" i="15"/>
  <c r="G9" i="15" s="1"/>
  <c r="E8" i="15"/>
  <c r="D8" i="15"/>
  <c r="G8" i="15" s="1"/>
  <c r="G7" i="15"/>
  <c r="G20" i="15" s="1"/>
  <c r="G21" i="15" s="1"/>
  <c r="E7" i="15"/>
  <c r="E20" i="15" s="1"/>
  <c r="D21" i="15" s="1"/>
  <c r="D7" i="15"/>
  <c r="G129" i="14"/>
  <c r="D128" i="14"/>
  <c r="D127" i="14"/>
  <c r="D126" i="14"/>
  <c r="E125" i="14"/>
  <c r="D125" i="14"/>
  <c r="G125" i="14" s="1"/>
  <c r="D124" i="14"/>
  <c r="E123" i="14"/>
  <c r="D123" i="14"/>
  <c r="G123" i="14" s="1"/>
  <c r="G122" i="14"/>
  <c r="E122" i="14"/>
  <c r="D122" i="14"/>
  <c r="E121" i="14"/>
  <c r="D121" i="14"/>
  <c r="G121" i="14" s="1"/>
  <c r="E120" i="14"/>
  <c r="D120" i="14"/>
  <c r="G120" i="14" s="1"/>
  <c r="E119" i="14"/>
  <c r="G119" i="14" s="1"/>
  <c r="D119" i="14"/>
  <c r="G118" i="14"/>
  <c r="E118" i="14"/>
  <c r="D118" i="14"/>
  <c r="E117" i="14"/>
  <c r="E130" i="14" s="1"/>
  <c r="D131" i="14" s="1"/>
  <c r="D117" i="14"/>
  <c r="G117" i="14" s="1"/>
  <c r="G130" i="14" s="1"/>
  <c r="G107" i="14"/>
  <c r="D106" i="14"/>
  <c r="D105" i="14"/>
  <c r="D104" i="14"/>
  <c r="E103" i="14"/>
  <c r="D103" i="14"/>
  <c r="G103" i="14" s="1"/>
  <c r="D102" i="14"/>
  <c r="E101" i="14"/>
  <c r="D101" i="14"/>
  <c r="G101" i="14" s="1"/>
  <c r="E100" i="14"/>
  <c r="G100" i="14" s="1"/>
  <c r="D100" i="14"/>
  <c r="G99" i="14"/>
  <c r="E99" i="14"/>
  <c r="D99" i="14"/>
  <c r="E98" i="14"/>
  <c r="D98" i="14"/>
  <c r="G98" i="14" s="1"/>
  <c r="E97" i="14"/>
  <c r="D97" i="14"/>
  <c r="G97" i="14" s="1"/>
  <c r="E96" i="14"/>
  <c r="G96" i="14" s="1"/>
  <c r="D96" i="14"/>
  <c r="G95" i="14"/>
  <c r="G108" i="14" s="1"/>
  <c r="G109" i="14" s="1"/>
  <c r="E95" i="14"/>
  <c r="E108" i="14" s="1"/>
  <c r="D109" i="14" s="1"/>
  <c r="D95" i="14"/>
  <c r="G85" i="14"/>
  <c r="D84" i="14"/>
  <c r="D83" i="14"/>
  <c r="D82" i="14"/>
  <c r="E81" i="14"/>
  <c r="D81" i="14"/>
  <c r="G81" i="14" s="1"/>
  <c r="D80" i="14"/>
  <c r="E79" i="14"/>
  <c r="D79" i="14"/>
  <c r="G79" i="14" s="1"/>
  <c r="E78" i="14"/>
  <c r="D78" i="14"/>
  <c r="G78" i="14" s="1"/>
  <c r="E77" i="14"/>
  <c r="G77" i="14" s="1"/>
  <c r="D77" i="14"/>
  <c r="G76" i="14"/>
  <c r="E76" i="14"/>
  <c r="D76" i="14"/>
  <c r="E75" i="14"/>
  <c r="D75" i="14"/>
  <c r="G75" i="14" s="1"/>
  <c r="E74" i="14"/>
  <c r="D74" i="14"/>
  <c r="G74" i="14" s="1"/>
  <c r="E73" i="14"/>
  <c r="G73" i="14" s="1"/>
  <c r="G86" i="14" s="1"/>
  <c r="D73" i="14"/>
  <c r="G63" i="14"/>
  <c r="D62" i="14"/>
  <c r="D61" i="14"/>
  <c r="D60" i="14"/>
  <c r="G59" i="14"/>
  <c r="E59" i="14"/>
  <c r="D59" i="14"/>
  <c r="D58" i="14"/>
  <c r="G57" i="14"/>
  <c r="E57" i="14"/>
  <c r="D57" i="14"/>
  <c r="E56" i="14"/>
  <c r="D56" i="14"/>
  <c r="G56" i="14" s="1"/>
  <c r="E55" i="14"/>
  <c r="D55" i="14"/>
  <c r="G55" i="14" s="1"/>
  <c r="E54" i="14"/>
  <c r="G54" i="14" s="1"/>
  <c r="D54" i="14"/>
  <c r="G53" i="14"/>
  <c r="E53" i="14"/>
  <c r="D53" i="14"/>
  <c r="E52" i="14"/>
  <c r="D52" i="14"/>
  <c r="G52" i="14" s="1"/>
  <c r="E51" i="14"/>
  <c r="E64" i="14" s="1"/>
  <c r="D65" i="14" s="1"/>
  <c r="D51" i="14"/>
  <c r="G51" i="14" s="1"/>
  <c r="G64" i="14" s="1"/>
  <c r="G65" i="14" s="1"/>
  <c r="G41" i="14"/>
  <c r="D40" i="14"/>
  <c r="D39" i="14"/>
  <c r="D38" i="14"/>
  <c r="E37" i="14"/>
  <c r="G37" i="14" s="1"/>
  <c r="D37" i="14"/>
  <c r="D36" i="14"/>
  <c r="E35" i="14"/>
  <c r="G35" i="14" s="1"/>
  <c r="D35" i="14"/>
  <c r="G34" i="14"/>
  <c r="E34" i="14"/>
  <c r="D34" i="14"/>
  <c r="E33" i="14"/>
  <c r="D33" i="14"/>
  <c r="G33" i="14" s="1"/>
  <c r="E32" i="14"/>
  <c r="D32" i="14"/>
  <c r="G32" i="14" s="1"/>
  <c r="E31" i="14"/>
  <c r="G31" i="14" s="1"/>
  <c r="D31" i="14"/>
  <c r="G30" i="14"/>
  <c r="E30" i="14"/>
  <c r="D30" i="14"/>
  <c r="E29" i="14"/>
  <c r="E42" i="14" s="1"/>
  <c r="D43" i="14" s="1"/>
  <c r="D29" i="14"/>
  <c r="G29" i="14" s="1"/>
  <c r="G42" i="14" s="1"/>
  <c r="G43" i="14" s="1"/>
  <c r="G19" i="14"/>
  <c r="D18" i="14"/>
  <c r="D17" i="14"/>
  <c r="D16" i="14"/>
  <c r="E15" i="14"/>
  <c r="D15" i="14"/>
  <c r="G15" i="14" s="1"/>
  <c r="D14" i="14"/>
  <c r="E13" i="14"/>
  <c r="D13" i="14"/>
  <c r="G13" i="14" s="1"/>
  <c r="E12" i="14"/>
  <c r="G12" i="14" s="1"/>
  <c r="D12" i="14"/>
  <c r="G11" i="14"/>
  <c r="E11" i="14"/>
  <c r="D11" i="14"/>
  <c r="E10" i="14"/>
  <c r="D10" i="14"/>
  <c r="G10" i="14" s="1"/>
  <c r="E9" i="14"/>
  <c r="D9" i="14"/>
  <c r="G9" i="14" s="1"/>
  <c r="E8" i="14"/>
  <c r="G8" i="14" s="1"/>
  <c r="D8" i="14"/>
  <c r="G7" i="14"/>
  <c r="G20" i="14" s="1"/>
  <c r="G21" i="14" s="1"/>
  <c r="E7" i="14"/>
  <c r="E20" i="14" s="1"/>
  <c r="D21" i="14" s="1"/>
  <c r="D7" i="14"/>
  <c r="G129" i="13"/>
  <c r="D128" i="13"/>
  <c r="D127" i="13"/>
  <c r="D126" i="13"/>
  <c r="E125" i="13"/>
  <c r="G125" i="13" s="1"/>
  <c r="D125" i="13"/>
  <c r="D124" i="13"/>
  <c r="E123" i="13"/>
  <c r="G123" i="13" s="1"/>
  <c r="D123" i="13"/>
  <c r="E122" i="13"/>
  <c r="D122" i="13"/>
  <c r="G122" i="13" s="1"/>
  <c r="E121" i="13"/>
  <c r="D121" i="13"/>
  <c r="G121" i="13" s="1"/>
  <c r="G120" i="13"/>
  <c r="E120" i="13"/>
  <c r="D120" i="13"/>
  <c r="E119" i="13"/>
  <c r="G119" i="13" s="1"/>
  <c r="D119" i="13"/>
  <c r="E118" i="13"/>
  <c r="D118" i="13"/>
  <c r="G118" i="13" s="1"/>
  <c r="E117" i="13"/>
  <c r="E130" i="13" s="1"/>
  <c r="D131" i="13" s="1"/>
  <c r="D117" i="13"/>
  <c r="G117" i="13" s="1"/>
  <c r="G130" i="13" s="1"/>
  <c r="G107" i="13"/>
  <c r="D106" i="13"/>
  <c r="D105" i="13"/>
  <c r="D104" i="13"/>
  <c r="G103" i="13"/>
  <c r="E103" i="13"/>
  <c r="D103" i="13"/>
  <c r="D102" i="13"/>
  <c r="G101" i="13"/>
  <c r="E101" i="13"/>
  <c r="D101" i="13"/>
  <c r="E100" i="13"/>
  <c r="G100" i="13" s="1"/>
  <c r="D100" i="13"/>
  <c r="E99" i="13"/>
  <c r="D99" i="13"/>
  <c r="G99" i="13" s="1"/>
  <c r="E98" i="13"/>
  <c r="D98" i="13"/>
  <c r="G98" i="13" s="1"/>
  <c r="G97" i="13"/>
  <c r="E97" i="13"/>
  <c r="D97" i="13"/>
  <c r="E96" i="13"/>
  <c r="G96" i="13" s="1"/>
  <c r="D96" i="13"/>
  <c r="E95" i="13"/>
  <c r="E108" i="13" s="1"/>
  <c r="D109" i="13" s="1"/>
  <c r="D95" i="13"/>
  <c r="G95" i="13" s="1"/>
  <c r="G108" i="13" s="1"/>
  <c r="G85" i="13"/>
  <c r="D84" i="13"/>
  <c r="D83" i="13"/>
  <c r="D82" i="13"/>
  <c r="E81" i="13"/>
  <c r="D81" i="13"/>
  <c r="G81" i="13" s="1"/>
  <c r="D80" i="13"/>
  <c r="E79" i="13"/>
  <c r="D79" i="13"/>
  <c r="G79" i="13" s="1"/>
  <c r="G78" i="13"/>
  <c r="E78" i="13"/>
  <c r="D78" i="13"/>
  <c r="E77" i="13"/>
  <c r="G77" i="13" s="1"/>
  <c r="D77" i="13"/>
  <c r="E76" i="13"/>
  <c r="D76" i="13"/>
  <c r="G76" i="13" s="1"/>
  <c r="E75" i="13"/>
  <c r="D75" i="13"/>
  <c r="G75" i="13" s="1"/>
  <c r="G74" i="13"/>
  <c r="E74" i="13"/>
  <c r="D74" i="13"/>
  <c r="E73" i="13"/>
  <c r="G73" i="13" s="1"/>
  <c r="G86" i="13" s="1"/>
  <c r="D73" i="13"/>
  <c r="G63" i="13"/>
  <c r="D62" i="13"/>
  <c r="D61" i="13"/>
  <c r="D60" i="13"/>
  <c r="E59" i="13"/>
  <c r="D59" i="13"/>
  <c r="G59" i="13" s="1"/>
  <c r="D58" i="13"/>
  <c r="E57" i="13"/>
  <c r="D57" i="13"/>
  <c r="G57" i="13" s="1"/>
  <c r="E56" i="13"/>
  <c r="D56" i="13"/>
  <c r="G56" i="13" s="1"/>
  <c r="G55" i="13"/>
  <c r="E55" i="13"/>
  <c r="D55" i="13"/>
  <c r="E54" i="13"/>
  <c r="G54" i="13" s="1"/>
  <c r="D54" i="13"/>
  <c r="E53" i="13"/>
  <c r="D53" i="13"/>
  <c r="G53" i="13" s="1"/>
  <c r="E52" i="13"/>
  <c r="D52" i="13"/>
  <c r="G52" i="13" s="1"/>
  <c r="G51" i="13"/>
  <c r="G64" i="13" s="1"/>
  <c r="E51" i="13"/>
  <c r="E64" i="13" s="1"/>
  <c r="D65" i="13" s="1"/>
  <c r="D51" i="13"/>
  <c r="G41" i="13"/>
  <c r="D40" i="13"/>
  <c r="D39" i="13"/>
  <c r="D38" i="13"/>
  <c r="E37" i="13"/>
  <c r="G37" i="13" s="1"/>
  <c r="D37" i="13"/>
  <c r="D36" i="13"/>
  <c r="E35" i="13"/>
  <c r="G35" i="13" s="1"/>
  <c r="D35" i="13"/>
  <c r="E34" i="13"/>
  <c r="D34" i="13"/>
  <c r="G34" i="13" s="1"/>
  <c r="E33" i="13"/>
  <c r="D33" i="13"/>
  <c r="G33" i="13" s="1"/>
  <c r="G32" i="13"/>
  <c r="E32" i="13"/>
  <c r="D32" i="13"/>
  <c r="E31" i="13"/>
  <c r="G31" i="13" s="1"/>
  <c r="D31" i="13"/>
  <c r="E30" i="13"/>
  <c r="D30" i="13"/>
  <c r="G30" i="13" s="1"/>
  <c r="E29" i="13"/>
  <c r="E42" i="13" s="1"/>
  <c r="D43" i="13" s="1"/>
  <c r="D29" i="13"/>
  <c r="G29" i="13" s="1"/>
  <c r="G42" i="13" s="1"/>
  <c r="G19" i="13"/>
  <c r="D18" i="13"/>
  <c r="D17" i="13"/>
  <c r="D16" i="13"/>
  <c r="G15" i="13"/>
  <c r="E15" i="13"/>
  <c r="D15" i="13"/>
  <c r="D14" i="13"/>
  <c r="G13" i="13"/>
  <c r="E13" i="13"/>
  <c r="D13" i="13"/>
  <c r="E12" i="13"/>
  <c r="G12" i="13" s="1"/>
  <c r="D12" i="13"/>
  <c r="E11" i="13"/>
  <c r="D11" i="13"/>
  <c r="G11" i="13" s="1"/>
  <c r="E10" i="13"/>
  <c r="D10" i="13"/>
  <c r="G10" i="13" s="1"/>
  <c r="G9" i="13"/>
  <c r="E9" i="13"/>
  <c r="D9" i="13"/>
  <c r="E8" i="13"/>
  <c r="G8" i="13" s="1"/>
  <c r="D8" i="13"/>
  <c r="E7" i="13"/>
  <c r="E20" i="13" s="1"/>
  <c r="D21" i="13" s="1"/>
  <c r="D7" i="13"/>
  <c r="G7" i="13" s="1"/>
  <c r="G20" i="13" s="1"/>
  <c r="G117" i="16" l="1"/>
  <c r="G130" i="16" s="1"/>
  <c r="G131" i="16" s="1"/>
  <c r="E42" i="16"/>
  <c r="D43" i="16" s="1"/>
  <c r="G43" i="16" s="1"/>
  <c r="E130" i="15"/>
  <c r="D131" i="15" s="1"/>
  <c r="G131" i="15" s="1"/>
  <c r="E42" i="15"/>
  <c r="D43" i="15" s="1"/>
  <c r="G43" i="15" s="1"/>
  <c r="G131" i="14"/>
  <c r="E86" i="14"/>
  <c r="D87" i="14" s="1"/>
  <c r="G87" i="14" s="1"/>
  <c r="G21" i="13"/>
  <c r="G43" i="13"/>
  <c r="G65" i="13"/>
  <c r="G109" i="13"/>
  <c r="G131" i="13"/>
  <c r="E86" i="13"/>
  <c r="D87" i="13" s="1"/>
  <c r="G87" i="13" s="1"/>
  <c r="G129" i="10"/>
  <c r="D128" i="10"/>
  <c r="D127" i="10"/>
  <c r="D126" i="10"/>
  <c r="E125" i="10"/>
  <c r="D125" i="10"/>
  <c r="G125" i="10" s="1"/>
  <c r="D124" i="10"/>
  <c r="E123" i="10"/>
  <c r="D123" i="10"/>
  <c r="E122" i="10"/>
  <c r="D122" i="10"/>
  <c r="E121" i="10"/>
  <c r="D121" i="10"/>
  <c r="E120" i="10"/>
  <c r="D120" i="10"/>
  <c r="E119" i="10"/>
  <c r="D119" i="10"/>
  <c r="E118" i="10"/>
  <c r="D118" i="10"/>
  <c r="E117" i="10"/>
  <c r="E130" i="10" s="1"/>
  <c r="D131" i="10" s="1"/>
  <c r="D117" i="10"/>
  <c r="G107" i="10"/>
  <c r="D106" i="10"/>
  <c r="D105" i="10"/>
  <c r="D104" i="10"/>
  <c r="E103" i="10"/>
  <c r="D103" i="10"/>
  <c r="D102" i="10"/>
  <c r="E101" i="10"/>
  <c r="D101" i="10"/>
  <c r="G101" i="10" s="1"/>
  <c r="E100" i="10"/>
  <c r="D100" i="10"/>
  <c r="G100" i="10" s="1"/>
  <c r="E99" i="10"/>
  <c r="D99" i="10"/>
  <c r="G99" i="10" s="1"/>
  <c r="E98" i="10"/>
  <c r="D98" i="10"/>
  <c r="G98" i="10" s="1"/>
  <c r="E97" i="10"/>
  <c r="D97" i="10"/>
  <c r="G97" i="10" s="1"/>
  <c r="E96" i="10"/>
  <c r="D96" i="10"/>
  <c r="G96" i="10" s="1"/>
  <c r="E95" i="10"/>
  <c r="D95" i="10"/>
  <c r="G95" i="10" s="1"/>
  <c r="G108" i="10" s="1"/>
  <c r="G85" i="10"/>
  <c r="D84" i="10"/>
  <c r="D83" i="10"/>
  <c r="D82" i="10"/>
  <c r="E81" i="10"/>
  <c r="D81" i="10"/>
  <c r="G81" i="10" s="1"/>
  <c r="D80" i="10"/>
  <c r="E79" i="10"/>
  <c r="D79" i="10"/>
  <c r="E78" i="10"/>
  <c r="D78" i="10"/>
  <c r="E77" i="10"/>
  <c r="D77" i="10"/>
  <c r="E76" i="10"/>
  <c r="D76" i="10"/>
  <c r="E75" i="10"/>
  <c r="D75" i="10"/>
  <c r="E74" i="10"/>
  <c r="D74" i="10"/>
  <c r="E73" i="10"/>
  <c r="D73" i="10"/>
  <c r="G63" i="10"/>
  <c r="D62" i="10"/>
  <c r="D61" i="10"/>
  <c r="D60" i="10"/>
  <c r="E59" i="10"/>
  <c r="D59" i="10"/>
  <c r="D58" i="10"/>
  <c r="E57" i="10"/>
  <c r="D57" i="10"/>
  <c r="G57" i="10" s="1"/>
  <c r="E56" i="10"/>
  <c r="D56" i="10"/>
  <c r="G56" i="10" s="1"/>
  <c r="E55" i="10"/>
  <c r="D55" i="10"/>
  <c r="G55" i="10" s="1"/>
  <c r="E54" i="10"/>
  <c r="D54" i="10"/>
  <c r="G54" i="10" s="1"/>
  <c r="E53" i="10"/>
  <c r="D53" i="10"/>
  <c r="G53" i="10" s="1"/>
  <c r="E52" i="10"/>
  <c r="D52" i="10"/>
  <c r="G52" i="10" s="1"/>
  <c r="E51" i="10"/>
  <c r="D51" i="10"/>
  <c r="G51" i="10" s="1"/>
  <c r="G64" i="10" s="1"/>
  <c r="G41" i="10"/>
  <c r="D40" i="10"/>
  <c r="D39" i="10"/>
  <c r="D38" i="10"/>
  <c r="E37" i="10"/>
  <c r="D37" i="10"/>
  <c r="G37" i="10" s="1"/>
  <c r="D36" i="10"/>
  <c r="E35" i="10"/>
  <c r="D35" i="10"/>
  <c r="E34" i="10"/>
  <c r="D34" i="10"/>
  <c r="E33" i="10"/>
  <c r="D33" i="10"/>
  <c r="E32" i="10"/>
  <c r="D32" i="10"/>
  <c r="E31" i="10"/>
  <c r="D31" i="10"/>
  <c r="E30" i="10"/>
  <c r="D30" i="10"/>
  <c r="E29" i="10"/>
  <c r="E42" i="10" s="1"/>
  <c r="D43" i="10" s="1"/>
  <c r="D29" i="10"/>
  <c r="D8" i="10"/>
  <c r="D9" i="10"/>
  <c r="D10" i="10"/>
  <c r="D11" i="10"/>
  <c r="D12" i="10"/>
  <c r="D13" i="10"/>
  <c r="D14" i="10"/>
  <c r="D15" i="10"/>
  <c r="D16" i="10"/>
  <c r="D17" i="10"/>
  <c r="D18" i="10"/>
  <c r="D7" i="10"/>
  <c r="E7" i="10"/>
  <c r="E8" i="10"/>
  <c r="E9" i="10"/>
  <c r="E10" i="10"/>
  <c r="E11" i="10"/>
  <c r="G11" i="10" s="1"/>
  <c r="E12" i="10"/>
  <c r="E13" i="10"/>
  <c r="E15" i="10"/>
  <c r="G19" i="10"/>
  <c r="G30" i="10" l="1"/>
  <c r="G32" i="10"/>
  <c r="G34" i="10"/>
  <c r="E64" i="10"/>
  <c r="D65" i="10" s="1"/>
  <c r="G65" i="10" s="1"/>
  <c r="G73" i="10"/>
  <c r="G86" i="10" s="1"/>
  <c r="G75" i="10"/>
  <c r="G77" i="10"/>
  <c r="G79" i="10"/>
  <c r="G103" i="10"/>
  <c r="G118" i="10"/>
  <c r="G120" i="10"/>
  <c r="G122" i="10"/>
  <c r="E86" i="10"/>
  <c r="D87" i="10" s="1"/>
  <c r="G87" i="10" s="1"/>
  <c r="G29" i="10"/>
  <c r="G42" i="10" s="1"/>
  <c r="G31" i="10"/>
  <c r="G33" i="10"/>
  <c r="G35" i="10"/>
  <c r="G59" i="10"/>
  <c r="G74" i="10"/>
  <c r="G76" i="10"/>
  <c r="G78" i="10"/>
  <c r="E108" i="10"/>
  <c r="D109" i="10" s="1"/>
  <c r="G109" i="10" s="1"/>
  <c r="G117" i="10"/>
  <c r="G130" i="10" s="1"/>
  <c r="G131" i="10" s="1"/>
  <c r="G119" i="10"/>
  <c r="G121" i="10"/>
  <c r="G123" i="10"/>
  <c r="G10" i="10"/>
  <c r="G12" i="10"/>
  <c r="G9" i="10"/>
  <c r="G8" i="10"/>
  <c r="G13" i="10"/>
  <c r="G43" i="10"/>
  <c r="G15" i="10"/>
  <c r="G7" i="10"/>
  <c r="E20" i="10"/>
  <c r="D21" i="10" s="1"/>
  <c r="G20" i="10" l="1"/>
  <c r="G21" i="10" s="1"/>
</calcChain>
</file>

<file path=xl/sharedStrings.xml><?xml version="1.0" encoding="utf-8"?>
<sst xmlns="http://schemas.openxmlformats.org/spreadsheetml/2006/main" count="875" uniqueCount="127">
  <si>
    <t>courgette</t>
  </si>
  <si>
    <t>carottes</t>
  </si>
  <si>
    <t>nom</t>
  </si>
  <si>
    <t>prix</t>
  </si>
  <si>
    <t>fournisseur</t>
  </si>
  <si>
    <t>N article</t>
  </si>
  <si>
    <t>Ingrédients</t>
  </si>
  <si>
    <t>multiplicateur</t>
  </si>
  <si>
    <t>kg/l/PC</t>
  </si>
  <si>
    <t>poids</t>
  </si>
  <si>
    <t>total</t>
  </si>
  <si>
    <t>gr</t>
  </si>
  <si>
    <t>nbre portions</t>
  </si>
  <si>
    <t>kg</t>
  </si>
  <si>
    <t>grammage</t>
  </si>
  <si>
    <t>grammes</t>
  </si>
  <si>
    <t>prix unitaire</t>
  </si>
  <si>
    <t>œufs</t>
  </si>
  <si>
    <t>sucre cassonade</t>
  </si>
  <si>
    <t>beurre</t>
  </si>
  <si>
    <t>maizena</t>
  </si>
  <si>
    <t>farine blanche</t>
  </si>
  <si>
    <t>poudre a lever</t>
  </si>
  <si>
    <t>noix de pecan</t>
  </si>
  <si>
    <t>P.D.T. douce</t>
  </si>
  <si>
    <t>Légumes</t>
  </si>
  <si>
    <t>Féculents</t>
  </si>
  <si>
    <t>Legumes</t>
  </si>
  <si>
    <t>Feculent</t>
  </si>
  <si>
    <t>Type</t>
  </si>
  <si>
    <t>Type =</t>
  </si>
  <si>
    <t>viandes</t>
  </si>
  <si>
    <t>légumes</t>
  </si>
  <si>
    <t>féculent</t>
  </si>
  <si>
    <t>economat</t>
  </si>
  <si>
    <t>patisserie</t>
  </si>
  <si>
    <t>surgelé</t>
  </si>
  <si>
    <t>amandes allumettes</t>
  </si>
  <si>
    <t>amandes moulu</t>
  </si>
  <si>
    <t>amendes entiere</t>
  </si>
  <si>
    <t>branche de chocolat</t>
  </si>
  <si>
    <t>chocolat blanc</t>
  </si>
  <si>
    <t>chocolat noir</t>
  </si>
  <si>
    <t>farine bis</t>
  </si>
  <si>
    <t>fruit sec</t>
  </si>
  <si>
    <t>jus de citron</t>
  </si>
  <si>
    <t>levure seché</t>
  </si>
  <si>
    <t>mais pop corn</t>
  </si>
  <si>
    <t>miel</t>
  </si>
  <si>
    <t>noisettes entiere</t>
  </si>
  <si>
    <t>noisettes moulu</t>
  </si>
  <si>
    <t>noix</t>
  </si>
  <si>
    <t>noix de cajou</t>
  </si>
  <si>
    <t>noix de coco</t>
  </si>
  <si>
    <t>pignon</t>
  </si>
  <si>
    <t>pois jaune</t>
  </si>
  <si>
    <t>sucre glace</t>
  </si>
  <si>
    <t>sucre semoule</t>
  </si>
  <si>
    <t>sucre vanillé</t>
  </si>
  <si>
    <t>thé</t>
  </si>
  <si>
    <t>thé vert</t>
  </si>
  <si>
    <t>thon</t>
  </si>
  <si>
    <t>huile</t>
  </si>
  <si>
    <t>sel</t>
  </si>
  <si>
    <t>canelle en poudre</t>
  </si>
  <si>
    <t>chocolat en poudre</t>
  </si>
  <si>
    <t>graine anis étoilé</t>
  </si>
  <si>
    <t>gélatine</t>
  </si>
  <si>
    <t>abricot en sirop</t>
  </si>
  <si>
    <t>gingembre en poudre</t>
  </si>
  <si>
    <t>huile olive</t>
  </si>
  <si>
    <t>herbes de provence</t>
  </si>
  <si>
    <t>semoule de mais</t>
  </si>
  <si>
    <t>raisin sec</t>
  </si>
  <si>
    <t>sauce tomate</t>
  </si>
  <si>
    <t>confiture</t>
  </si>
  <si>
    <t>nutella</t>
  </si>
  <si>
    <t>marron</t>
  </si>
  <si>
    <t>muesli</t>
  </si>
  <si>
    <t>pois chiche</t>
  </si>
  <si>
    <t>cumin</t>
  </si>
  <si>
    <t>huile de sésame</t>
  </si>
  <si>
    <t>Economat</t>
  </si>
  <si>
    <t>avocat</t>
  </si>
  <si>
    <t>bananes</t>
  </si>
  <si>
    <t>cerise</t>
  </si>
  <si>
    <t>citron</t>
  </si>
  <si>
    <t>citron vert</t>
  </si>
  <si>
    <t>courges</t>
  </si>
  <si>
    <t>fraise</t>
  </si>
  <si>
    <t>fruits rouge</t>
  </si>
  <si>
    <t>orange</t>
  </si>
  <si>
    <t>poires</t>
  </si>
  <si>
    <t>pommes</t>
  </si>
  <si>
    <t>rhubarbe</t>
  </si>
  <si>
    <t>abricot</t>
  </si>
  <si>
    <t>myrtilles</t>
  </si>
  <si>
    <t>pasteques</t>
  </si>
  <si>
    <t>framboise</t>
  </si>
  <si>
    <t>ail</t>
  </si>
  <si>
    <t>oignons</t>
  </si>
  <si>
    <t>Fruits/Légumes</t>
  </si>
  <si>
    <t>creme</t>
  </si>
  <si>
    <t>fromage frais</t>
  </si>
  <si>
    <t>fromage rapé</t>
  </si>
  <si>
    <t>jambon</t>
  </si>
  <si>
    <t>mascarpone</t>
  </si>
  <si>
    <t>mozzarella</t>
  </si>
  <si>
    <t>olives</t>
  </si>
  <si>
    <t>ricotta</t>
  </si>
  <si>
    <t>surimi</t>
  </si>
  <si>
    <t>yahourt</t>
  </si>
  <si>
    <t>lait</t>
  </si>
  <si>
    <t>jaune œuf</t>
  </si>
  <si>
    <t>blanc œuf</t>
  </si>
  <si>
    <t>pate feuilleté</t>
  </si>
  <si>
    <t>tartelette</t>
  </si>
  <si>
    <t xml:space="preserve"> Chèvre frais</t>
  </si>
  <si>
    <t>Crème de maron</t>
  </si>
  <si>
    <t>fondant</t>
  </si>
  <si>
    <t>Laiterie</t>
  </si>
  <si>
    <t>poisson</t>
  </si>
  <si>
    <t>boisson</t>
  </si>
  <si>
    <t>amandes effilées</t>
  </si>
  <si>
    <t>Viandes</t>
  </si>
  <si>
    <t>xxx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</si>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</sst>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CHF&quot;"/>
    <numFmt numFmtId="165" formatCode="#,##0.00\ &quot;fr.&quot;"/>
    <numFmt numFmtId="166" formatCode="#,##0.00\ _C_H_F;\-#,##0.00\ _C_H_F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 vertical="top"/>
    </xf>
    <xf numFmtId="164" fontId="0" fillId="0" borderId="0" xfId="0" applyNumberFormat="1" applyAlignment="1">
      <alignment horizontal="right"/>
    </xf>
    <xf numFmtId="0" fontId="0" fillId="0" borderId="5" xfId="0" applyBorder="1"/>
    <xf numFmtId="0" fontId="0" fillId="0" borderId="4" xfId="0" applyBorder="1"/>
    <xf numFmtId="165" fontId="0" fillId="0" borderId="0" xfId="0" applyNumberFormat="1"/>
    <xf numFmtId="165" fontId="0" fillId="0" borderId="5" xfId="0" applyNumberFormat="1" applyBorder="1"/>
    <xf numFmtId="0" fontId="0" fillId="0" borderId="6" xfId="0" applyBorder="1"/>
    <xf numFmtId="0" fontId="0" fillId="0" borderId="7" xfId="0" applyBorder="1"/>
    <xf numFmtId="165" fontId="0" fillId="0" borderId="8" xfId="0" applyNumberFormat="1" applyBorder="1"/>
    <xf numFmtId="165" fontId="2" fillId="0" borderId="0" xfId="0" applyNumberFormat="1" applyFont="1"/>
    <xf numFmtId="0" fontId="2" fillId="0" borderId="0" xfId="0" applyFont="1"/>
    <xf numFmtId="165" fontId="0" fillId="2" borderId="0" xfId="0" applyNumberFormat="1" applyFill="1"/>
    <xf numFmtId="165" fontId="4" fillId="3" borderId="0" xfId="0" applyNumberFormat="1" applyFont="1" applyFill="1"/>
    <xf numFmtId="166" fontId="0" fillId="0" borderId="0" xfId="0" applyNumberForma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righ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CHF&quot;"/>
      <alignment horizontal="righ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FF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0</xdr:rowOff>
        </xdr:from>
        <xdr:to>
          <xdr:col>1</xdr:col>
          <xdr:colOff>0</xdr:colOff>
          <xdr:row>29</xdr:row>
          <xdr:rowOff>38100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0</xdr:rowOff>
        </xdr:from>
        <xdr:to>
          <xdr:col>1</xdr:col>
          <xdr:colOff>0</xdr:colOff>
          <xdr:row>29</xdr:row>
          <xdr:rowOff>38100</xdr:rowOff>
        </xdr:to>
        <xdr:sp macro="" textlink="">
          <xdr:nvSpPr>
            <xdr:cNvPr id="5121" name="ComboBox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F6ABD013-5921-49AC-8365-D5CF01A745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0</xdr:rowOff>
        </xdr:from>
        <xdr:to>
          <xdr:col>1</xdr:col>
          <xdr:colOff>0</xdr:colOff>
          <xdr:row>29</xdr:row>
          <xdr:rowOff>38100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F61154AB-7B13-466E-954E-D042E09B72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1</xdr:col>
          <xdr:colOff>0</xdr:colOff>
          <xdr:row>9</xdr:row>
          <xdr:rowOff>38100</xdr:rowOff>
        </xdr:to>
        <xdr:sp macro="" textlink="">
          <xdr:nvSpPr>
            <xdr:cNvPr id="7169" name="ComboBox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32D5AAA1-1181-42C1-A03A-73F3665AD4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1</xdr:col>
          <xdr:colOff>0</xdr:colOff>
          <xdr:row>9</xdr:row>
          <xdr:rowOff>38100</xdr:rowOff>
        </xdr:to>
        <xdr:sp macro="" textlink="">
          <xdr:nvSpPr>
            <xdr:cNvPr id="8193" name="ComboBox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AF70553-2178-48BF-B068-82945B3B3C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liments" displayName="Aliments" ref="A1:E321" totalsRowShown="0">
  <autoFilter ref="A1:E321" xr:uid="{00000000-0009-0000-0100-000002000000}"/>
  <tableColumns count="5">
    <tableColumn id="1" xr3:uid="{00000000-0010-0000-0000-000001000000}" name="nom" dataDxfId="4"/>
    <tableColumn id="2" xr3:uid="{00000000-0010-0000-0000-000002000000}" name="prix" dataDxfId="3"/>
    <tableColumn id="3" xr3:uid="{00000000-0010-0000-0000-000003000000}" name="fournisseur" dataDxfId="2"/>
    <tableColumn id="4" xr3:uid="{00000000-0010-0000-0000-000004000000}" name="N article" dataDxfId="1"/>
    <tableColumn id="5" xr3:uid="{00000000-0010-0000-0000-000005000000}" name="Ty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2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21"/>
  <sheetViews>
    <sheetView topLeftCell="A86" workbookViewId="0">
      <selection activeCell="G44" sqref="G44"/>
    </sheetView>
  </sheetViews>
  <sheetFormatPr baseColWidth="10" defaultRowHeight="15" x14ac:dyDescent="0.25"/>
  <cols>
    <col min="1" max="1" width="21.28515625" style="2" customWidth="1"/>
    <col min="2" max="2" width="11.5703125" style="3" customWidth="1"/>
    <col min="3" max="3" width="11.42578125" style="2"/>
    <col min="4" max="4" width="11.42578125" style="3"/>
    <col min="5" max="5" width="17.28515625" style="1" customWidth="1"/>
  </cols>
  <sheetData>
    <row r="1" spans="1:8" x14ac:dyDescent="0.25">
      <c r="A1" s="2" t="s">
        <v>2</v>
      </c>
      <c r="B1" s="2" t="s">
        <v>3</v>
      </c>
      <c r="C1" s="2" t="s">
        <v>4</v>
      </c>
      <c r="D1" s="4" t="s">
        <v>5</v>
      </c>
      <c r="E1" s="2" t="s">
        <v>29</v>
      </c>
    </row>
    <row r="2" spans="1:8" x14ac:dyDescent="0.25">
      <c r="B2" s="5"/>
      <c r="E2" s="2"/>
    </row>
    <row r="3" spans="1:8" x14ac:dyDescent="0.25">
      <c r="A3" t="s">
        <v>37</v>
      </c>
      <c r="B3" s="8">
        <v>21.7</v>
      </c>
      <c r="C3" s="2" t="s">
        <v>125</v>
      </c>
      <c r="D3">
        <v>909251</v>
      </c>
      <c r="E3" s="2" t="s">
        <v>82</v>
      </c>
      <c r="G3" t="s">
        <v>30</v>
      </c>
      <c r="H3" t="s">
        <v>31</v>
      </c>
    </row>
    <row r="4" spans="1:8" x14ac:dyDescent="0.25">
      <c r="A4" t="s">
        <v>123</v>
      </c>
      <c r="B4" s="8">
        <v>15.9</v>
      </c>
      <c r="C4" s="2" t="s">
        <v>125</v>
      </c>
      <c r="D4">
        <v>908542</v>
      </c>
      <c r="E4" s="2" t="s">
        <v>82</v>
      </c>
      <c r="H4" t="s">
        <v>32</v>
      </c>
    </row>
    <row r="5" spans="1:8" x14ac:dyDescent="0.25">
      <c r="A5" t="s">
        <v>38</v>
      </c>
      <c r="B5" s="8">
        <v>15.33</v>
      </c>
      <c r="C5" s="2" t="s">
        <v>125</v>
      </c>
      <c r="D5">
        <v>908541</v>
      </c>
      <c r="E5" s="2" t="s">
        <v>82</v>
      </c>
      <c r="H5" t="s">
        <v>33</v>
      </c>
    </row>
    <row r="6" spans="1:8" x14ac:dyDescent="0.25">
      <c r="A6" t="s">
        <v>39</v>
      </c>
      <c r="B6" s="8">
        <v>22.25</v>
      </c>
      <c r="C6" s="2" t="s">
        <v>125</v>
      </c>
      <c r="D6">
        <v>622320</v>
      </c>
      <c r="E6" s="2" t="s">
        <v>82</v>
      </c>
      <c r="H6" t="s">
        <v>34</v>
      </c>
    </row>
    <row r="7" spans="1:8" x14ac:dyDescent="0.25">
      <c r="A7" t="s">
        <v>40</v>
      </c>
      <c r="B7" s="8">
        <v>12.75</v>
      </c>
      <c r="C7" s="2" t="s">
        <v>125</v>
      </c>
      <c r="D7">
        <v>902961</v>
      </c>
      <c r="E7" s="2" t="s">
        <v>82</v>
      </c>
      <c r="H7" t="s">
        <v>35</v>
      </c>
    </row>
    <row r="8" spans="1:8" x14ac:dyDescent="0.25">
      <c r="A8" t="s">
        <v>41</v>
      </c>
      <c r="B8" s="8">
        <v>9.65</v>
      </c>
      <c r="C8" s="2" t="s">
        <v>125</v>
      </c>
      <c r="D8">
        <v>907997</v>
      </c>
      <c r="E8" s="2" t="s">
        <v>82</v>
      </c>
      <c r="H8" t="s">
        <v>36</v>
      </c>
    </row>
    <row r="9" spans="1:8" x14ac:dyDescent="0.25">
      <c r="A9" t="s">
        <v>42</v>
      </c>
      <c r="B9" s="8">
        <v>9.9499999999999993</v>
      </c>
      <c r="C9" s="2" t="s">
        <v>125</v>
      </c>
      <c r="D9">
        <v>907996</v>
      </c>
      <c r="E9" s="2" t="s">
        <v>82</v>
      </c>
      <c r="H9" t="s">
        <v>121</v>
      </c>
    </row>
    <row r="10" spans="1:8" x14ac:dyDescent="0.25">
      <c r="A10" t="s">
        <v>43</v>
      </c>
      <c r="B10" s="8">
        <v>1.8</v>
      </c>
      <c r="C10" s="2" t="s">
        <v>125</v>
      </c>
      <c r="D10">
        <v>904966</v>
      </c>
      <c r="E10" s="2" t="s">
        <v>82</v>
      </c>
      <c r="H10" t="s">
        <v>122</v>
      </c>
    </row>
    <row r="11" spans="1:8" x14ac:dyDescent="0.25">
      <c r="A11" t="s">
        <v>21</v>
      </c>
      <c r="B11" s="8">
        <v>1.1399999999999999</v>
      </c>
      <c r="C11" s="2" t="s">
        <v>125</v>
      </c>
      <c r="D11">
        <v>907019</v>
      </c>
      <c r="E11" s="2" t="s">
        <v>82</v>
      </c>
    </row>
    <row r="12" spans="1:8" x14ac:dyDescent="0.25">
      <c r="A12" t="s">
        <v>44</v>
      </c>
      <c r="B12" s="13">
        <v>14</v>
      </c>
      <c r="C12" s="2" t="s">
        <v>125</v>
      </c>
      <c r="D12"/>
      <c r="E12" s="2" t="s">
        <v>82</v>
      </c>
    </row>
    <row r="13" spans="1:8" x14ac:dyDescent="0.25">
      <c r="A13" t="s">
        <v>45</v>
      </c>
      <c r="B13" s="8">
        <v>3.9</v>
      </c>
      <c r="C13" s="2" t="s">
        <v>125</v>
      </c>
      <c r="D13">
        <v>905410</v>
      </c>
      <c r="E13" s="2" t="s">
        <v>82</v>
      </c>
    </row>
    <row r="14" spans="1:8" x14ac:dyDescent="0.25">
      <c r="A14" t="s">
        <v>46</v>
      </c>
      <c r="B14" s="8">
        <v>15.1</v>
      </c>
      <c r="C14" s="2" t="s">
        <v>125</v>
      </c>
      <c r="D14">
        <v>908549</v>
      </c>
      <c r="E14" s="2" t="s">
        <v>82</v>
      </c>
    </row>
    <row r="15" spans="1:8" x14ac:dyDescent="0.25">
      <c r="A15" t="s">
        <v>47</v>
      </c>
      <c r="B15" s="8">
        <v>5.91</v>
      </c>
      <c r="C15" s="2" t="s">
        <v>125</v>
      </c>
      <c r="D15">
        <v>902268</v>
      </c>
      <c r="E15" s="2" t="s">
        <v>82</v>
      </c>
    </row>
    <row r="16" spans="1:8" x14ac:dyDescent="0.25">
      <c r="A16" t="s">
        <v>20</v>
      </c>
      <c r="B16" s="8">
        <v>3.24</v>
      </c>
      <c r="C16" s="2" t="s">
        <v>125</v>
      </c>
      <c r="D16">
        <v>902266</v>
      </c>
      <c r="E16" s="2" t="s">
        <v>82</v>
      </c>
    </row>
    <row r="17" spans="1:5" x14ac:dyDescent="0.25">
      <c r="A17" t="s">
        <v>48</v>
      </c>
      <c r="B17" s="8">
        <v>9.34</v>
      </c>
      <c r="C17" s="2" t="s">
        <v>125</v>
      </c>
      <c r="D17">
        <v>905071</v>
      </c>
      <c r="E17" s="2" t="s">
        <v>82</v>
      </c>
    </row>
    <row r="18" spans="1:5" x14ac:dyDescent="0.25">
      <c r="A18" t="s">
        <v>49</v>
      </c>
      <c r="B18" s="8">
        <v>19.100000000000001</v>
      </c>
      <c r="C18" s="2" t="s">
        <v>125</v>
      </c>
      <c r="D18">
        <v>908539</v>
      </c>
      <c r="E18" s="2" t="s">
        <v>82</v>
      </c>
    </row>
    <row r="19" spans="1:5" x14ac:dyDescent="0.25">
      <c r="A19" t="s">
        <v>50</v>
      </c>
      <c r="B19" s="8">
        <v>17.97</v>
      </c>
      <c r="C19" s="2" t="s">
        <v>125</v>
      </c>
      <c r="D19">
        <v>908540</v>
      </c>
      <c r="E19" s="2" t="s">
        <v>82</v>
      </c>
    </row>
    <row r="20" spans="1:5" x14ac:dyDescent="0.25">
      <c r="A20" t="s">
        <v>51</v>
      </c>
      <c r="B20" s="8">
        <v>19.670000000000002</v>
      </c>
      <c r="C20" s="2" t="s">
        <v>125</v>
      </c>
      <c r="D20">
        <v>909254</v>
      </c>
      <c r="E20" s="2" t="s">
        <v>82</v>
      </c>
    </row>
    <row r="21" spans="1:5" x14ac:dyDescent="0.25">
      <c r="A21" t="s">
        <v>52</v>
      </c>
      <c r="B21" s="8">
        <v>19.7</v>
      </c>
      <c r="C21" s="2" t="s">
        <v>125</v>
      </c>
      <c r="D21">
        <v>909261</v>
      </c>
      <c r="E21" s="2" t="s">
        <v>82</v>
      </c>
    </row>
    <row r="22" spans="1:5" x14ac:dyDescent="0.25">
      <c r="A22" t="s">
        <v>53</v>
      </c>
      <c r="B22" s="8">
        <v>6.67</v>
      </c>
      <c r="C22" s="2" t="s">
        <v>125</v>
      </c>
      <c r="D22">
        <v>622892</v>
      </c>
      <c r="E22" s="2" t="s">
        <v>82</v>
      </c>
    </row>
    <row r="23" spans="1:5" x14ac:dyDescent="0.25">
      <c r="A23" t="s">
        <v>23</v>
      </c>
      <c r="B23" s="8">
        <v>33.729999999999997</v>
      </c>
      <c r="C23" s="2" t="s">
        <v>125</v>
      </c>
      <c r="D23">
        <v>905289</v>
      </c>
      <c r="E23" s="2" t="s">
        <v>82</v>
      </c>
    </row>
    <row r="24" spans="1:5" x14ac:dyDescent="0.25">
      <c r="A24" t="s">
        <v>54</v>
      </c>
      <c r="B24" s="8">
        <v>68.3</v>
      </c>
      <c r="C24" s="2" t="s">
        <v>125</v>
      </c>
      <c r="D24">
        <v>911037</v>
      </c>
      <c r="E24" s="2" t="s">
        <v>82</v>
      </c>
    </row>
    <row r="25" spans="1:5" x14ac:dyDescent="0.25">
      <c r="A25" t="s">
        <v>55</v>
      </c>
      <c r="B25" s="8">
        <v>3.58</v>
      </c>
      <c r="C25" s="2" t="s">
        <v>125</v>
      </c>
      <c r="D25">
        <v>902360</v>
      </c>
      <c r="E25" s="2" t="s">
        <v>82</v>
      </c>
    </row>
    <row r="26" spans="1:5" x14ac:dyDescent="0.25">
      <c r="A26" t="s">
        <v>22</v>
      </c>
      <c r="B26" s="8">
        <v>5.15</v>
      </c>
      <c r="C26" s="2" t="s">
        <v>125</v>
      </c>
      <c r="D26">
        <v>446415</v>
      </c>
      <c r="E26" s="2" t="s">
        <v>82</v>
      </c>
    </row>
    <row r="27" spans="1:5" x14ac:dyDescent="0.25">
      <c r="A27" t="s">
        <v>18</v>
      </c>
      <c r="B27" s="8">
        <v>2.7</v>
      </c>
      <c r="C27" s="2" t="s">
        <v>125</v>
      </c>
      <c r="D27">
        <v>340223</v>
      </c>
      <c r="E27" s="2" t="s">
        <v>82</v>
      </c>
    </row>
    <row r="28" spans="1:5" x14ac:dyDescent="0.25">
      <c r="A28" t="s">
        <v>56</v>
      </c>
      <c r="B28" s="8">
        <v>3</v>
      </c>
      <c r="C28" s="2" t="s">
        <v>125</v>
      </c>
      <c r="D28">
        <v>340462</v>
      </c>
      <c r="E28" s="2" t="s">
        <v>82</v>
      </c>
    </row>
    <row r="29" spans="1:5" x14ac:dyDescent="0.25">
      <c r="A29" t="s">
        <v>57</v>
      </c>
      <c r="B29" s="8">
        <v>1.05</v>
      </c>
      <c r="C29" s="2" t="s">
        <v>125</v>
      </c>
      <c r="D29">
        <v>340058</v>
      </c>
      <c r="E29" s="2" t="s">
        <v>82</v>
      </c>
    </row>
    <row r="30" spans="1:5" x14ac:dyDescent="0.25">
      <c r="A30" t="s">
        <v>58</v>
      </c>
      <c r="B30" s="8">
        <v>10.7</v>
      </c>
      <c r="C30" s="2" t="s">
        <v>125</v>
      </c>
      <c r="D30">
        <v>446506</v>
      </c>
      <c r="E30" s="2" t="s">
        <v>82</v>
      </c>
    </row>
    <row r="31" spans="1:5" x14ac:dyDescent="0.25">
      <c r="A31" t="s">
        <v>59</v>
      </c>
      <c r="B31" s="8">
        <v>100</v>
      </c>
      <c r="D31"/>
      <c r="E31" s="2" t="s">
        <v>82</v>
      </c>
    </row>
    <row r="32" spans="1:5" x14ac:dyDescent="0.25">
      <c r="A32" t="s">
        <v>60</v>
      </c>
      <c r="B32" s="8">
        <v>100</v>
      </c>
      <c r="D32">
        <v>918187</v>
      </c>
      <c r="E32" s="2" t="s">
        <v>82</v>
      </c>
    </row>
    <row r="33" spans="1:5" x14ac:dyDescent="0.25">
      <c r="A33" t="s">
        <v>61</v>
      </c>
      <c r="B33" s="8">
        <v>9.7899999999999991</v>
      </c>
      <c r="C33" s="2" t="s">
        <v>125</v>
      </c>
      <c r="D33">
        <v>261772</v>
      </c>
      <c r="E33" s="2" t="s">
        <v>82</v>
      </c>
    </row>
    <row r="34" spans="1:5" x14ac:dyDescent="0.25">
      <c r="A34" t="s">
        <v>62</v>
      </c>
      <c r="B34" s="13">
        <v>12</v>
      </c>
      <c r="D34"/>
      <c r="E34" s="2" t="s">
        <v>82</v>
      </c>
    </row>
    <row r="35" spans="1:5" x14ac:dyDescent="0.25">
      <c r="A35" t="s">
        <v>63</v>
      </c>
      <c r="B35" s="8">
        <v>1</v>
      </c>
      <c r="D35"/>
      <c r="E35" s="2" t="s">
        <v>82</v>
      </c>
    </row>
    <row r="36" spans="1:5" x14ac:dyDescent="0.25">
      <c r="A36" t="s">
        <v>64</v>
      </c>
      <c r="B36" s="13">
        <v>80</v>
      </c>
      <c r="D36"/>
      <c r="E36" s="2" t="s">
        <v>82</v>
      </c>
    </row>
    <row r="37" spans="1:5" x14ac:dyDescent="0.25">
      <c r="A37" t="s">
        <v>65</v>
      </c>
      <c r="B37" s="13">
        <v>40</v>
      </c>
      <c r="E37" s="2" t="s">
        <v>82</v>
      </c>
    </row>
    <row r="38" spans="1:5" x14ac:dyDescent="0.25">
      <c r="A38" t="s">
        <v>66</v>
      </c>
      <c r="B38" s="13">
        <v>40</v>
      </c>
      <c r="E38" s="2" t="s">
        <v>82</v>
      </c>
    </row>
    <row r="39" spans="1:5" x14ac:dyDescent="0.25">
      <c r="A39" t="s">
        <v>67</v>
      </c>
      <c r="B39" s="13">
        <v>160</v>
      </c>
      <c r="E39" s="2" t="s">
        <v>82</v>
      </c>
    </row>
    <row r="40" spans="1:5" x14ac:dyDescent="0.25">
      <c r="A40" t="s">
        <v>68</v>
      </c>
      <c r="B40" s="13">
        <v>25</v>
      </c>
      <c r="E40" s="2" t="s">
        <v>82</v>
      </c>
    </row>
    <row r="41" spans="1:5" x14ac:dyDescent="0.25">
      <c r="A41" t="s">
        <v>69</v>
      </c>
      <c r="B41" s="13">
        <v>22</v>
      </c>
      <c r="E41" s="2" t="s">
        <v>82</v>
      </c>
    </row>
    <row r="42" spans="1:5" x14ac:dyDescent="0.25">
      <c r="A42" t="s">
        <v>70</v>
      </c>
      <c r="B42" s="13">
        <v>18</v>
      </c>
      <c r="E42" s="2" t="s">
        <v>82</v>
      </c>
    </row>
    <row r="43" spans="1:5" x14ac:dyDescent="0.25">
      <c r="A43" t="s">
        <v>71</v>
      </c>
      <c r="B43" s="13">
        <v>7</v>
      </c>
      <c r="E43" s="2" t="s">
        <v>82</v>
      </c>
    </row>
    <row r="44" spans="1:5" x14ac:dyDescent="0.25">
      <c r="A44" t="s">
        <v>72</v>
      </c>
      <c r="B44" s="13">
        <v>3</v>
      </c>
      <c r="E44" s="2" t="s">
        <v>82</v>
      </c>
    </row>
    <row r="45" spans="1:5" x14ac:dyDescent="0.25">
      <c r="A45" t="s">
        <v>73</v>
      </c>
      <c r="B45" s="13">
        <v>8</v>
      </c>
      <c r="E45" s="2" t="s">
        <v>82</v>
      </c>
    </row>
    <row r="46" spans="1:5" x14ac:dyDescent="0.25">
      <c r="A46" t="s">
        <v>74</v>
      </c>
      <c r="B46" s="13">
        <v>4</v>
      </c>
      <c r="E46" s="2" t="s">
        <v>82</v>
      </c>
    </row>
    <row r="47" spans="1:5" x14ac:dyDescent="0.25">
      <c r="A47" t="s">
        <v>75</v>
      </c>
      <c r="B47" s="13">
        <v>0</v>
      </c>
      <c r="E47" s="2" t="s">
        <v>82</v>
      </c>
    </row>
    <row r="48" spans="1:5" x14ac:dyDescent="0.25">
      <c r="A48" t="s">
        <v>76</v>
      </c>
      <c r="B48" s="13">
        <v>12</v>
      </c>
      <c r="E48" s="2" t="s">
        <v>82</v>
      </c>
    </row>
    <row r="49" spans="1:5" x14ac:dyDescent="0.25">
      <c r="A49" t="s">
        <v>77</v>
      </c>
      <c r="B49" s="13">
        <v>8</v>
      </c>
      <c r="E49" s="2" t="s">
        <v>82</v>
      </c>
    </row>
    <row r="50" spans="1:5" x14ac:dyDescent="0.25">
      <c r="A50" t="s">
        <v>78</v>
      </c>
      <c r="B50" s="13">
        <v>2</v>
      </c>
      <c r="E50" s="2" t="s">
        <v>82</v>
      </c>
    </row>
    <row r="51" spans="1:5" x14ac:dyDescent="0.25">
      <c r="A51" t="s">
        <v>79</v>
      </c>
      <c r="B51" s="13">
        <v>2</v>
      </c>
      <c r="E51" s="2" t="s">
        <v>82</v>
      </c>
    </row>
    <row r="52" spans="1:5" x14ac:dyDescent="0.25">
      <c r="A52" t="s">
        <v>80</v>
      </c>
      <c r="B52" s="13">
        <v>12</v>
      </c>
      <c r="E52" s="2" t="s">
        <v>82</v>
      </c>
    </row>
    <row r="53" spans="1:5" x14ac:dyDescent="0.25">
      <c r="A53" t="s">
        <v>81</v>
      </c>
      <c r="B53" s="13">
        <v>45</v>
      </c>
      <c r="E53" s="2" t="s">
        <v>82</v>
      </c>
    </row>
    <row r="54" spans="1:5" x14ac:dyDescent="0.25">
      <c r="A54" t="s">
        <v>83</v>
      </c>
      <c r="B54" s="8">
        <v>3</v>
      </c>
      <c r="C54" s="2" t="s">
        <v>125</v>
      </c>
      <c r="D54">
        <v>11711</v>
      </c>
      <c r="E54" s="2" t="s">
        <v>101</v>
      </c>
    </row>
    <row r="55" spans="1:5" x14ac:dyDescent="0.25">
      <c r="A55" t="s">
        <v>84</v>
      </c>
      <c r="B55" s="8">
        <v>3.35</v>
      </c>
      <c r="C55" s="2" t="s">
        <v>125</v>
      </c>
      <c r="D55">
        <v>11054</v>
      </c>
      <c r="E55" s="2" t="s">
        <v>101</v>
      </c>
    </row>
    <row r="56" spans="1:5" x14ac:dyDescent="0.25">
      <c r="A56" t="s">
        <v>1</v>
      </c>
      <c r="B56" s="8">
        <v>2</v>
      </c>
      <c r="C56" s="2" t="s">
        <v>125</v>
      </c>
      <c r="D56">
        <v>10551</v>
      </c>
      <c r="E56" s="2" t="s">
        <v>101</v>
      </c>
    </row>
    <row r="57" spans="1:5" x14ac:dyDescent="0.25">
      <c r="A57" t="s">
        <v>85</v>
      </c>
      <c r="B57" s="8">
        <v>5.65</v>
      </c>
      <c r="C57" s="2" t="s">
        <v>125</v>
      </c>
      <c r="D57">
        <v>121366</v>
      </c>
      <c r="E57" s="2" t="s">
        <v>101</v>
      </c>
    </row>
    <row r="58" spans="1:5" x14ac:dyDescent="0.25">
      <c r="A58" t="s">
        <v>86</v>
      </c>
      <c r="B58" s="8">
        <v>5.4</v>
      </c>
      <c r="C58" s="2" t="s">
        <v>125</v>
      </c>
      <c r="D58">
        <v>11564</v>
      </c>
      <c r="E58" s="2" t="s">
        <v>101</v>
      </c>
    </row>
    <row r="59" spans="1:5" x14ac:dyDescent="0.25">
      <c r="A59" t="s">
        <v>87</v>
      </c>
      <c r="B59" s="8">
        <v>4.3</v>
      </c>
      <c r="C59" s="2" t="s">
        <v>125</v>
      </c>
      <c r="D59">
        <v>10179</v>
      </c>
      <c r="E59" s="2" t="s">
        <v>101</v>
      </c>
    </row>
    <row r="60" spans="1:5" x14ac:dyDescent="0.25">
      <c r="A60" t="s">
        <v>88</v>
      </c>
      <c r="B60" s="8">
        <v>2.0499999999999998</v>
      </c>
      <c r="C60" s="2" t="s">
        <v>125</v>
      </c>
      <c r="D60">
        <v>19775</v>
      </c>
      <c r="E60" s="2" t="s">
        <v>101</v>
      </c>
    </row>
    <row r="61" spans="1:5" x14ac:dyDescent="0.25">
      <c r="A61" t="s">
        <v>0</v>
      </c>
      <c r="B61" s="8">
        <v>4</v>
      </c>
      <c r="C61" s="2" t="s">
        <v>125</v>
      </c>
      <c r="D61">
        <v>10629</v>
      </c>
      <c r="E61" s="2" t="s">
        <v>101</v>
      </c>
    </row>
    <row r="62" spans="1:5" x14ac:dyDescent="0.25">
      <c r="A62" t="s">
        <v>89</v>
      </c>
      <c r="B62" s="8">
        <v>5.75</v>
      </c>
      <c r="C62" s="2" t="s">
        <v>125</v>
      </c>
      <c r="D62">
        <v>902297</v>
      </c>
      <c r="E62" s="2" t="s">
        <v>101</v>
      </c>
    </row>
    <row r="63" spans="1:5" x14ac:dyDescent="0.25">
      <c r="A63" t="s">
        <v>90</v>
      </c>
      <c r="B63" s="8">
        <v>6.45</v>
      </c>
      <c r="C63" s="2" t="s">
        <v>125</v>
      </c>
      <c r="D63">
        <v>902284</v>
      </c>
      <c r="E63" s="2" t="s">
        <v>101</v>
      </c>
    </row>
    <row r="64" spans="1:5" x14ac:dyDescent="0.25">
      <c r="A64" t="s">
        <v>91</v>
      </c>
      <c r="B64" s="8">
        <v>2.7</v>
      </c>
      <c r="C64" s="2" t="s">
        <v>125</v>
      </c>
      <c r="D64">
        <v>54856</v>
      </c>
      <c r="E64" s="2" t="s">
        <v>101</v>
      </c>
    </row>
    <row r="65" spans="1:5" x14ac:dyDescent="0.25">
      <c r="A65" t="s">
        <v>24</v>
      </c>
      <c r="B65" s="8">
        <v>5.5</v>
      </c>
      <c r="C65" s="2" t="s">
        <v>125</v>
      </c>
      <c r="D65">
        <v>10737</v>
      </c>
      <c r="E65" s="2" t="s">
        <v>101</v>
      </c>
    </row>
    <row r="66" spans="1:5" x14ac:dyDescent="0.25">
      <c r="A66" t="s">
        <v>92</v>
      </c>
      <c r="B66" s="8">
        <v>4.2</v>
      </c>
      <c r="C66" s="2" t="s">
        <v>125</v>
      </c>
      <c r="D66">
        <v>10339</v>
      </c>
      <c r="E66" s="2" t="s">
        <v>101</v>
      </c>
    </row>
    <row r="67" spans="1:5" x14ac:dyDescent="0.25">
      <c r="A67" t="s">
        <v>93</v>
      </c>
      <c r="B67" s="13">
        <v>3.5</v>
      </c>
      <c r="C67" s="2" t="s">
        <v>125</v>
      </c>
      <c r="D67"/>
      <c r="E67" s="2" t="s">
        <v>101</v>
      </c>
    </row>
    <row r="68" spans="1:5" x14ac:dyDescent="0.25">
      <c r="A68" t="s">
        <v>94</v>
      </c>
      <c r="B68" s="13">
        <v>3.5</v>
      </c>
      <c r="C68" s="2" t="s">
        <v>125</v>
      </c>
      <c r="D68">
        <v>914396</v>
      </c>
      <c r="E68" s="2" t="s">
        <v>101</v>
      </c>
    </row>
    <row r="69" spans="1:5" x14ac:dyDescent="0.25">
      <c r="A69" t="s">
        <v>95</v>
      </c>
      <c r="B69" s="14"/>
      <c r="D69"/>
      <c r="E69" s="2" t="s">
        <v>101</v>
      </c>
    </row>
    <row r="70" spans="1:5" x14ac:dyDescent="0.25">
      <c r="A70" t="s">
        <v>96</v>
      </c>
      <c r="B70" s="13">
        <v>4</v>
      </c>
      <c r="D70"/>
      <c r="E70" s="2" t="s">
        <v>101</v>
      </c>
    </row>
    <row r="71" spans="1:5" x14ac:dyDescent="0.25">
      <c r="A71" t="s">
        <v>97</v>
      </c>
      <c r="B71" s="13">
        <v>1.6</v>
      </c>
      <c r="D71"/>
      <c r="E71" s="2" t="s">
        <v>101</v>
      </c>
    </row>
    <row r="72" spans="1:5" x14ac:dyDescent="0.25">
      <c r="A72" t="s">
        <v>98</v>
      </c>
      <c r="B72" s="13">
        <v>8</v>
      </c>
      <c r="D72"/>
      <c r="E72" s="2" t="s">
        <v>101</v>
      </c>
    </row>
    <row r="73" spans="1:5" x14ac:dyDescent="0.25">
      <c r="A73" t="s">
        <v>99</v>
      </c>
      <c r="B73" s="13">
        <v>45</v>
      </c>
      <c r="D73"/>
      <c r="E73" s="2" t="s">
        <v>101</v>
      </c>
    </row>
    <row r="74" spans="1:5" x14ac:dyDescent="0.25">
      <c r="A74" t="s">
        <v>100</v>
      </c>
      <c r="B74" s="13">
        <v>2</v>
      </c>
      <c r="D74"/>
      <c r="E74" s="2" t="s">
        <v>101</v>
      </c>
    </row>
    <row r="75" spans="1:5" x14ac:dyDescent="0.25">
      <c r="A75" t="s">
        <v>19</v>
      </c>
      <c r="B75" s="8">
        <v>11.75</v>
      </c>
      <c r="C75" t="s">
        <v>125</v>
      </c>
      <c r="D75">
        <v>917014</v>
      </c>
      <c r="E75" s="2" t="s">
        <v>120</v>
      </c>
    </row>
    <row r="76" spans="1:5" x14ac:dyDescent="0.25">
      <c r="A76" t="s">
        <v>102</v>
      </c>
      <c r="B76" s="8">
        <v>6.04</v>
      </c>
      <c r="C76" t="s">
        <v>125</v>
      </c>
      <c r="D76">
        <v>908685</v>
      </c>
      <c r="E76" s="2" t="s">
        <v>120</v>
      </c>
    </row>
    <row r="77" spans="1:5" x14ac:dyDescent="0.25">
      <c r="A77" t="s">
        <v>103</v>
      </c>
      <c r="B77" s="8">
        <v>11.76</v>
      </c>
      <c r="C77" t="s">
        <v>125</v>
      </c>
      <c r="D77">
        <v>421302</v>
      </c>
      <c r="E77" s="2" t="s">
        <v>120</v>
      </c>
    </row>
    <row r="78" spans="1:5" x14ac:dyDescent="0.25">
      <c r="A78" t="s">
        <v>104</v>
      </c>
      <c r="B78" s="8">
        <v>8.9700000000000006</v>
      </c>
      <c r="C78" t="s">
        <v>125</v>
      </c>
      <c r="D78">
        <v>907055</v>
      </c>
      <c r="E78" s="2" t="s">
        <v>120</v>
      </c>
    </row>
    <row r="79" spans="1:5" x14ac:dyDescent="0.25">
      <c r="A79" t="s">
        <v>105</v>
      </c>
      <c r="B79" s="13">
        <v>24</v>
      </c>
      <c r="C79"/>
      <c r="D79"/>
      <c r="E79" s="2" t="s">
        <v>120</v>
      </c>
    </row>
    <row r="80" spans="1:5" x14ac:dyDescent="0.25">
      <c r="A80" t="s">
        <v>106</v>
      </c>
      <c r="B80" s="8">
        <v>10.48</v>
      </c>
      <c r="C80" t="s">
        <v>125</v>
      </c>
      <c r="D80">
        <v>419344</v>
      </c>
      <c r="E80" s="2" t="s">
        <v>120</v>
      </c>
    </row>
    <row r="81" spans="1:5" x14ac:dyDescent="0.25">
      <c r="A81" t="s">
        <v>107</v>
      </c>
      <c r="B81" s="8">
        <v>8.25</v>
      </c>
      <c r="C81" t="s">
        <v>125</v>
      </c>
      <c r="D81">
        <v>909884</v>
      </c>
      <c r="E81" s="2" t="s">
        <v>120</v>
      </c>
    </row>
    <row r="82" spans="1:5" x14ac:dyDescent="0.25">
      <c r="A82" t="s">
        <v>17</v>
      </c>
      <c r="B82" s="8">
        <v>9</v>
      </c>
      <c r="C82" t="s">
        <v>125</v>
      </c>
      <c r="D82">
        <v>915902</v>
      </c>
      <c r="E82" s="2" t="s">
        <v>120</v>
      </c>
    </row>
    <row r="83" spans="1:5" x14ac:dyDescent="0.25">
      <c r="A83" t="s">
        <v>108</v>
      </c>
      <c r="B83" s="8">
        <v>5.35</v>
      </c>
      <c r="C83" t="s">
        <v>125</v>
      </c>
      <c r="D83">
        <v>142146</v>
      </c>
      <c r="E83" s="2" t="s">
        <v>120</v>
      </c>
    </row>
    <row r="84" spans="1:5" x14ac:dyDescent="0.25">
      <c r="A84" t="s">
        <v>109</v>
      </c>
      <c r="B84" s="8">
        <v>10.94</v>
      </c>
      <c r="C84" t="s">
        <v>125</v>
      </c>
      <c r="D84">
        <v>420769</v>
      </c>
      <c r="E84" s="2" t="s">
        <v>120</v>
      </c>
    </row>
    <row r="85" spans="1:5" x14ac:dyDescent="0.25">
      <c r="A85" t="s">
        <v>110</v>
      </c>
      <c r="B85" s="8"/>
      <c r="C85"/>
      <c r="D85"/>
      <c r="E85" s="2" t="s">
        <v>82</v>
      </c>
    </row>
    <row r="86" spans="1:5" x14ac:dyDescent="0.25">
      <c r="A86" t="s">
        <v>111</v>
      </c>
      <c r="B86" s="8">
        <v>1.92</v>
      </c>
      <c r="C86" t="s">
        <v>125</v>
      </c>
      <c r="D86">
        <v>917330</v>
      </c>
      <c r="E86" s="2" t="s">
        <v>120</v>
      </c>
    </row>
    <row r="87" spans="1:5" x14ac:dyDescent="0.25">
      <c r="A87" t="s">
        <v>112</v>
      </c>
      <c r="B87" s="13">
        <v>1.1000000000000001</v>
      </c>
      <c r="C87"/>
      <c r="D87"/>
      <c r="E87" s="2" t="s">
        <v>120</v>
      </c>
    </row>
    <row r="88" spans="1:5" x14ac:dyDescent="0.25">
      <c r="A88" t="s">
        <v>113</v>
      </c>
      <c r="B88" s="15">
        <v>9</v>
      </c>
      <c r="C88"/>
      <c r="D88"/>
      <c r="E88" s="2" t="s">
        <v>120</v>
      </c>
    </row>
    <row r="89" spans="1:5" x14ac:dyDescent="0.25">
      <c r="A89" t="s">
        <v>114</v>
      </c>
      <c r="B89" s="16">
        <v>9</v>
      </c>
      <c r="C89"/>
      <c r="D89"/>
      <c r="E89" s="2" t="s">
        <v>120</v>
      </c>
    </row>
    <row r="90" spans="1:5" x14ac:dyDescent="0.25">
      <c r="A90" t="s">
        <v>115</v>
      </c>
      <c r="B90" s="17">
        <v>5.5</v>
      </c>
      <c r="C90"/>
      <c r="D90"/>
      <c r="E90" s="2" t="s">
        <v>120</v>
      </c>
    </row>
    <row r="91" spans="1:5" x14ac:dyDescent="0.25">
      <c r="A91" t="s">
        <v>116</v>
      </c>
      <c r="B91" s="17"/>
      <c r="C91"/>
      <c r="D91"/>
      <c r="E91" s="2" t="s">
        <v>82</v>
      </c>
    </row>
    <row r="92" spans="1:5" x14ac:dyDescent="0.25">
      <c r="A92" t="s">
        <v>117</v>
      </c>
      <c r="B92" s="17"/>
      <c r="C92"/>
      <c r="D92"/>
      <c r="E92" s="2" t="s">
        <v>120</v>
      </c>
    </row>
    <row r="93" spans="1:5" x14ac:dyDescent="0.25">
      <c r="A93" t="s">
        <v>118</v>
      </c>
      <c r="B93" s="17">
        <v>21</v>
      </c>
      <c r="C93"/>
      <c r="D93"/>
      <c r="E93" s="2"/>
    </row>
    <row r="94" spans="1:5" x14ac:dyDescent="0.25">
      <c r="A94" t="s">
        <v>119</v>
      </c>
      <c r="B94" s="17">
        <v>9</v>
      </c>
      <c r="C94"/>
      <c r="D94"/>
      <c r="E94" s="2"/>
    </row>
    <row r="95" spans="1:5" x14ac:dyDescent="0.25">
      <c r="B95" s="5"/>
      <c r="E95" s="2"/>
    </row>
    <row r="96" spans="1:5" x14ac:dyDescent="0.25">
      <c r="B96" s="5"/>
      <c r="E96" s="2"/>
    </row>
    <row r="97" spans="2:5" x14ac:dyDescent="0.25">
      <c r="B97" s="5"/>
      <c r="E97" s="2"/>
    </row>
    <row r="98" spans="2:5" x14ac:dyDescent="0.25">
      <c r="B98" s="5"/>
      <c r="E98" s="2"/>
    </row>
    <row r="99" spans="2:5" x14ac:dyDescent="0.25">
      <c r="B99" s="5"/>
      <c r="E99" s="2"/>
    </row>
    <row r="100" spans="2:5" x14ac:dyDescent="0.25">
      <c r="B100" s="5"/>
      <c r="E100" s="2"/>
    </row>
    <row r="101" spans="2:5" x14ac:dyDescent="0.25">
      <c r="B101" s="5"/>
      <c r="E101" s="2"/>
    </row>
    <row r="102" spans="2:5" x14ac:dyDescent="0.25">
      <c r="B102" s="5"/>
      <c r="E102" s="2"/>
    </row>
    <row r="103" spans="2:5" x14ac:dyDescent="0.25">
      <c r="B103" s="5"/>
      <c r="E103" s="2"/>
    </row>
    <row r="104" spans="2:5" x14ac:dyDescent="0.25">
      <c r="B104" s="5"/>
      <c r="E104" s="2"/>
    </row>
    <row r="105" spans="2:5" x14ac:dyDescent="0.25">
      <c r="B105" s="5"/>
      <c r="E105" s="2"/>
    </row>
    <row r="106" spans="2:5" x14ac:dyDescent="0.25">
      <c r="B106" s="5"/>
      <c r="E106" s="2"/>
    </row>
    <row r="107" spans="2:5" x14ac:dyDescent="0.25">
      <c r="B107" s="5"/>
      <c r="E107" s="2"/>
    </row>
    <row r="108" spans="2:5" x14ac:dyDescent="0.25">
      <c r="B108" s="5"/>
      <c r="E108" s="2"/>
    </row>
    <row r="109" spans="2:5" x14ac:dyDescent="0.25">
      <c r="B109" s="5"/>
      <c r="E109" s="2"/>
    </row>
    <row r="110" spans="2:5" x14ac:dyDescent="0.25">
      <c r="B110" s="5"/>
      <c r="E110" s="2"/>
    </row>
    <row r="111" spans="2:5" x14ac:dyDescent="0.25">
      <c r="B111" s="5"/>
      <c r="E111" s="2"/>
    </row>
    <row r="112" spans="2:5" x14ac:dyDescent="0.25">
      <c r="B112" s="5"/>
      <c r="E112" s="2"/>
    </row>
    <row r="113" spans="2:5" x14ac:dyDescent="0.25">
      <c r="B113" s="5"/>
      <c r="E113" s="2"/>
    </row>
    <row r="114" spans="2:5" x14ac:dyDescent="0.25">
      <c r="B114" s="5"/>
      <c r="E114" s="2"/>
    </row>
    <row r="115" spans="2:5" x14ac:dyDescent="0.25">
      <c r="B115" s="5"/>
      <c r="E115" s="2"/>
    </row>
    <row r="116" spans="2:5" x14ac:dyDescent="0.25">
      <c r="B116" s="5"/>
      <c r="E116" s="2"/>
    </row>
    <row r="117" spans="2:5" x14ac:dyDescent="0.25">
      <c r="B117" s="5"/>
      <c r="E117" s="2"/>
    </row>
    <row r="118" spans="2:5" x14ac:dyDescent="0.25">
      <c r="B118" s="5"/>
      <c r="E118" s="2"/>
    </row>
    <row r="119" spans="2:5" x14ac:dyDescent="0.25">
      <c r="B119" s="5"/>
      <c r="E119" s="2"/>
    </row>
    <row r="120" spans="2:5" x14ac:dyDescent="0.25">
      <c r="B120" s="5"/>
      <c r="E120" s="2"/>
    </row>
    <row r="121" spans="2:5" x14ac:dyDescent="0.25">
      <c r="B121" s="5"/>
      <c r="E121" s="2"/>
    </row>
    <row r="122" spans="2:5" x14ac:dyDescent="0.25">
      <c r="B122" s="5"/>
      <c r="E122" s="2"/>
    </row>
    <row r="123" spans="2:5" x14ac:dyDescent="0.25">
      <c r="B123" s="5"/>
      <c r="E123" s="2"/>
    </row>
    <row r="124" spans="2:5" x14ac:dyDescent="0.25">
      <c r="B124" s="5"/>
      <c r="E124" s="2"/>
    </row>
    <row r="125" spans="2:5" x14ac:dyDescent="0.25">
      <c r="B125" s="5"/>
      <c r="E125" s="2"/>
    </row>
    <row r="126" spans="2:5" x14ac:dyDescent="0.25">
      <c r="B126" s="5"/>
      <c r="E126" s="2"/>
    </row>
    <row r="127" spans="2:5" x14ac:dyDescent="0.25">
      <c r="B127" s="5"/>
      <c r="E127" s="2"/>
    </row>
    <row r="128" spans="2:5" x14ac:dyDescent="0.25">
      <c r="B128" s="5"/>
      <c r="E128" s="2"/>
    </row>
    <row r="129" spans="2:5" x14ac:dyDescent="0.25">
      <c r="B129" s="5"/>
      <c r="E129" s="2"/>
    </row>
    <row r="130" spans="2:5" x14ac:dyDescent="0.25">
      <c r="B130" s="5"/>
      <c r="E130" s="2"/>
    </row>
    <row r="131" spans="2:5" x14ac:dyDescent="0.25">
      <c r="B131" s="5"/>
      <c r="E131" s="2"/>
    </row>
    <row r="132" spans="2:5" x14ac:dyDescent="0.25">
      <c r="B132" s="5"/>
      <c r="E132" s="2"/>
    </row>
    <row r="133" spans="2:5" x14ac:dyDescent="0.25">
      <c r="B133" s="5"/>
      <c r="E133" s="2"/>
    </row>
    <row r="134" spans="2:5" x14ac:dyDescent="0.25">
      <c r="B134" s="5"/>
      <c r="E134" s="2"/>
    </row>
    <row r="135" spans="2:5" x14ac:dyDescent="0.25">
      <c r="B135" s="5"/>
      <c r="E135" s="2"/>
    </row>
    <row r="136" spans="2:5" x14ac:dyDescent="0.25">
      <c r="B136" s="5"/>
      <c r="E136" s="2"/>
    </row>
    <row r="137" spans="2:5" x14ac:dyDescent="0.25">
      <c r="B137" s="5"/>
      <c r="E137" s="2"/>
    </row>
    <row r="138" spans="2:5" x14ac:dyDescent="0.25">
      <c r="B138" s="5"/>
      <c r="E138" s="2"/>
    </row>
    <row r="139" spans="2:5" x14ac:dyDescent="0.25">
      <c r="B139" s="5"/>
      <c r="E139" s="2"/>
    </row>
    <row r="140" spans="2:5" x14ac:dyDescent="0.25">
      <c r="B140" s="5"/>
      <c r="E140" s="2"/>
    </row>
    <row r="141" spans="2:5" x14ac:dyDescent="0.25">
      <c r="B141" s="5"/>
      <c r="E141" s="2"/>
    </row>
    <row r="142" spans="2:5" x14ac:dyDescent="0.25">
      <c r="B142" s="5"/>
      <c r="E142" s="2"/>
    </row>
    <row r="143" spans="2:5" x14ac:dyDescent="0.25">
      <c r="B143" s="5"/>
      <c r="E143" s="2"/>
    </row>
    <row r="144" spans="2:5" x14ac:dyDescent="0.25">
      <c r="B144" s="5"/>
      <c r="E144" s="2"/>
    </row>
    <row r="145" spans="2:5" x14ac:dyDescent="0.25">
      <c r="B145" s="5"/>
      <c r="E145" s="2"/>
    </row>
    <row r="146" spans="2:5" x14ac:dyDescent="0.25">
      <c r="B146" s="5"/>
      <c r="E146" s="2"/>
    </row>
    <row r="147" spans="2:5" x14ac:dyDescent="0.25">
      <c r="B147" s="5"/>
      <c r="E147" s="2"/>
    </row>
    <row r="148" spans="2:5" x14ac:dyDescent="0.25">
      <c r="B148" s="5"/>
      <c r="E148" s="2"/>
    </row>
    <row r="149" spans="2:5" x14ac:dyDescent="0.25">
      <c r="B149" s="5"/>
      <c r="E149" s="2"/>
    </row>
    <row r="150" spans="2:5" x14ac:dyDescent="0.25">
      <c r="B150" s="5"/>
      <c r="E150" s="2"/>
    </row>
    <row r="151" spans="2:5" x14ac:dyDescent="0.25">
      <c r="B151" s="5"/>
      <c r="E151" s="2"/>
    </row>
    <row r="152" spans="2:5" x14ac:dyDescent="0.25">
      <c r="B152" s="5"/>
      <c r="E152" s="2"/>
    </row>
    <row r="153" spans="2:5" x14ac:dyDescent="0.25">
      <c r="B153" s="5"/>
      <c r="E153" s="2"/>
    </row>
    <row r="154" spans="2:5" x14ac:dyDescent="0.25">
      <c r="B154" s="5"/>
      <c r="E154" s="2"/>
    </row>
    <row r="155" spans="2:5" x14ac:dyDescent="0.25">
      <c r="B155" s="5"/>
      <c r="E155" s="2"/>
    </row>
    <row r="156" spans="2:5" x14ac:dyDescent="0.25">
      <c r="B156" s="5"/>
      <c r="E156" s="2"/>
    </row>
    <row r="157" spans="2:5" x14ac:dyDescent="0.25">
      <c r="B157" s="5"/>
      <c r="E157" s="2"/>
    </row>
    <row r="158" spans="2:5" x14ac:dyDescent="0.25">
      <c r="B158" s="5"/>
      <c r="E158" s="2"/>
    </row>
    <row r="159" spans="2:5" x14ac:dyDescent="0.25">
      <c r="B159" s="5"/>
      <c r="E159" s="2"/>
    </row>
    <row r="160" spans="2:5" x14ac:dyDescent="0.25">
      <c r="B160" s="5"/>
      <c r="E160" s="2"/>
    </row>
    <row r="161" spans="2:5" x14ac:dyDescent="0.25">
      <c r="B161" s="5"/>
      <c r="E161" s="2"/>
    </row>
    <row r="162" spans="2:5" x14ac:dyDescent="0.25">
      <c r="B162" s="5"/>
      <c r="E162" s="2"/>
    </row>
    <row r="163" spans="2:5" x14ac:dyDescent="0.25">
      <c r="B163" s="5"/>
      <c r="E163" s="2"/>
    </row>
    <row r="164" spans="2:5" x14ac:dyDescent="0.25">
      <c r="B164" s="5"/>
      <c r="E164" s="2"/>
    </row>
    <row r="165" spans="2:5" x14ac:dyDescent="0.25">
      <c r="B165" s="5"/>
      <c r="E165" s="2"/>
    </row>
    <row r="166" spans="2:5" x14ac:dyDescent="0.25">
      <c r="B166" s="5"/>
      <c r="E166" s="2"/>
    </row>
    <row r="167" spans="2:5" x14ac:dyDescent="0.25">
      <c r="B167" s="5"/>
      <c r="E167" s="2"/>
    </row>
    <row r="168" spans="2:5" x14ac:dyDescent="0.25">
      <c r="B168" s="5"/>
      <c r="E168" s="2"/>
    </row>
    <row r="169" spans="2:5" x14ac:dyDescent="0.25">
      <c r="B169" s="5"/>
      <c r="E169" s="2"/>
    </row>
    <row r="170" spans="2:5" x14ac:dyDescent="0.25">
      <c r="B170" s="5"/>
      <c r="E170" s="2"/>
    </row>
    <row r="171" spans="2:5" x14ac:dyDescent="0.25">
      <c r="B171" s="5"/>
      <c r="E171" s="2"/>
    </row>
    <row r="172" spans="2:5" x14ac:dyDescent="0.25">
      <c r="B172" s="5"/>
      <c r="E172" s="2"/>
    </row>
    <row r="173" spans="2:5" x14ac:dyDescent="0.25">
      <c r="B173" s="5"/>
      <c r="E173" s="2"/>
    </row>
    <row r="174" spans="2:5" x14ac:dyDescent="0.25">
      <c r="B174" s="5"/>
      <c r="E174" s="2"/>
    </row>
    <row r="175" spans="2:5" x14ac:dyDescent="0.25">
      <c r="B175" s="5"/>
      <c r="E175" s="2"/>
    </row>
    <row r="176" spans="2:5" x14ac:dyDescent="0.25">
      <c r="B176" s="5"/>
      <c r="E176" s="2"/>
    </row>
    <row r="177" spans="2:5" x14ac:dyDescent="0.25">
      <c r="B177" s="5"/>
      <c r="E177" s="2"/>
    </row>
    <row r="178" spans="2:5" x14ac:dyDescent="0.25">
      <c r="B178" s="5"/>
      <c r="E178" s="2"/>
    </row>
    <row r="179" spans="2:5" x14ac:dyDescent="0.25">
      <c r="B179" s="5"/>
      <c r="E179" s="2"/>
    </row>
    <row r="180" spans="2:5" x14ac:dyDescent="0.25">
      <c r="B180" s="5"/>
      <c r="E180" s="2"/>
    </row>
    <row r="181" spans="2:5" x14ac:dyDescent="0.25">
      <c r="B181" s="5"/>
      <c r="E181" s="2"/>
    </row>
    <row r="182" spans="2:5" x14ac:dyDescent="0.25">
      <c r="B182" s="5"/>
      <c r="E182" s="2"/>
    </row>
    <row r="183" spans="2:5" x14ac:dyDescent="0.25">
      <c r="B183" s="5"/>
      <c r="E183" s="2"/>
    </row>
    <row r="184" spans="2:5" x14ac:dyDescent="0.25">
      <c r="B184" s="5"/>
      <c r="E184" s="2"/>
    </row>
    <row r="185" spans="2:5" x14ac:dyDescent="0.25">
      <c r="B185" s="5"/>
      <c r="E185" s="2"/>
    </row>
    <row r="186" spans="2:5" x14ac:dyDescent="0.25">
      <c r="B186" s="5"/>
      <c r="E186" s="2"/>
    </row>
    <row r="187" spans="2:5" x14ac:dyDescent="0.25">
      <c r="B187" s="5"/>
      <c r="E187" s="2"/>
    </row>
    <row r="188" spans="2:5" x14ac:dyDescent="0.25">
      <c r="B188" s="5"/>
      <c r="E188" s="2"/>
    </row>
    <row r="189" spans="2:5" x14ac:dyDescent="0.25">
      <c r="B189" s="5"/>
      <c r="E189" s="2"/>
    </row>
    <row r="190" spans="2:5" x14ac:dyDescent="0.25">
      <c r="B190" s="5"/>
      <c r="E190" s="2"/>
    </row>
    <row r="191" spans="2:5" x14ac:dyDescent="0.25">
      <c r="B191" s="5"/>
      <c r="E191" s="2"/>
    </row>
    <row r="192" spans="2:5" x14ac:dyDescent="0.25">
      <c r="B192" s="5"/>
      <c r="E192" s="2"/>
    </row>
    <row r="193" spans="2:5" x14ac:dyDescent="0.25">
      <c r="B193" s="5"/>
      <c r="E193" s="2"/>
    </row>
    <row r="194" spans="2:5" x14ac:dyDescent="0.25">
      <c r="B194" s="5"/>
      <c r="E194" s="2"/>
    </row>
    <row r="195" spans="2:5" x14ac:dyDescent="0.25">
      <c r="B195" s="5"/>
      <c r="E195" s="2"/>
    </row>
    <row r="196" spans="2:5" x14ac:dyDescent="0.25">
      <c r="B196" s="5"/>
      <c r="E196" s="2"/>
    </row>
    <row r="197" spans="2:5" x14ac:dyDescent="0.25">
      <c r="B197" s="5"/>
      <c r="E197" s="2"/>
    </row>
    <row r="198" spans="2:5" x14ac:dyDescent="0.25">
      <c r="B198" s="5"/>
      <c r="E198" s="2"/>
    </row>
    <row r="199" spans="2:5" x14ac:dyDescent="0.25">
      <c r="B199" s="5"/>
      <c r="E199" s="2"/>
    </row>
    <row r="200" spans="2:5" x14ac:dyDescent="0.25">
      <c r="B200" s="5"/>
      <c r="E200" s="2"/>
    </row>
    <row r="201" spans="2:5" x14ac:dyDescent="0.25">
      <c r="B201" s="5"/>
      <c r="E201" s="2"/>
    </row>
    <row r="202" spans="2:5" x14ac:dyDescent="0.25">
      <c r="B202" s="5"/>
      <c r="E202" s="2"/>
    </row>
    <row r="203" spans="2:5" x14ac:dyDescent="0.25">
      <c r="B203" s="5"/>
      <c r="E203" s="2"/>
    </row>
    <row r="204" spans="2:5" x14ac:dyDescent="0.25">
      <c r="B204" s="5"/>
      <c r="E204" s="2"/>
    </row>
    <row r="205" spans="2:5" x14ac:dyDescent="0.25">
      <c r="B205" s="5"/>
      <c r="E205" s="2"/>
    </row>
    <row r="206" spans="2:5" x14ac:dyDescent="0.25">
      <c r="B206" s="5"/>
      <c r="E206" s="2"/>
    </row>
    <row r="207" spans="2:5" x14ac:dyDescent="0.25">
      <c r="B207" s="5"/>
      <c r="E207" s="2"/>
    </row>
    <row r="208" spans="2:5" x14ac:dyDescent="0.25">
      <c r="B208" s="5"/>
      <c r="E208" s="2"/>
    </row>
    <row r="209" spans="2:5" x14ac:dyDescent="0.25">
      <c r="B209" s="5"/>
      <c r="E209" s="2"/>
    </row>
    <row r="210" spans="2:5" x14ac:dyDescent="0.25">
      <c r="B210" s="5"/>
      <c r="E210" s="2"/>
    </row>
    <row r="211" spans="2:5" x14ac:dyDescent="0.25">
      <c r="B211" s="5"/>
      <c r="E211" s="2"/>
    </row>
    <row r="212" spans="2:5" x14ac:dyDescent="0.25">
      <c r="B212" s="5"/>
      <c r="E212" s="2"/>
    </row>
    <row r="213" spans="2:5" x14ac:dyDescent="0.25">
      <c r="B213" s="5"/>
      <c r="E213" s="2"/>
    </row>
    <row r="214" spans="2:5" x14ac:dyDescent="0.25">
      <c r="B214" s="5"/>
      <c r="E214" s="2"/>
    </row>
    <row r="215" spans="2:5" x14ac:dyDescent="0.25">
      <c r="B215" s="5"/>
      <c r="E215" s="2"/>
    </row>
    <row r="216" spans="2:5" x14ac:dyDescent="0.25">
      <c r="B216" s="5"/>
      <c r="E216" s="2"/>
    </row>
    <row r="217" spans="2:5" x14ac:dyDescent="0.25">
      <c r="B217" s="5"/>
      <c r="E217" s="2"/>
    </row>
    <row r="218" spans="2:5" x14ac:dyDescent="0.25">
      <c r="B218" s="5"/>
      <c r="E218" s="2"/>
    </row>
    <row r="219" spans="2:5" x14ac:dyDescent="0.25">
      <c r="B219" s="5"/>
      <c r="E219" s="2"/>
    </row>
    <row r="220" spans="2:5" x14ac:dyDescent="0.25">
      <c r="B220" s="5"/>
      <c r="E220" s="2"/>
    </row>
    <row r="221" spans="2:5" x14ac:dyDescent="0.25">
      <c r="B221" s="5"/>
      <c r="E221" s="2"/>
    </row>
    <row r="222" spans="2:5" x14ac:dyDescent="0.25">
      <c r="B222" s="5"/>
      <c r="E222" s="2"/>
    </row>
    <row r="223" spans="2:5" x14ac:dyDescent="0.25">
      <c r="B223" s="5"/>
      <c r="E223" s="2"/>
    </row>
    <row r="224" spans="2:5" x14ac:dyDescent="0.25">
      <c r="B224" s="5"/>
      <c r="E224" s="2"/>
    </row>
    <row r="225" spans="2:5" x14ac:dyDescent="0.25">
      <c r="B225" s="5"/>
      <c r="E225" s="2"/>
    </row>
    <row r="226" spans="2:5" x14ac:dyDescent="0.25">
      <c r="B226" s="5"/>
      <c r="E226" s="2"/>
    </row>
    <row r="227" spans="2:5" x14ac:dyDescent="0.25">
      <c r="B227" s="5"/>
      <c r="E227" s="2"/>
    </row>
    <row r="228" spans="2:5" x14ac:dyDescent="0.25">
      <c r="B228" s="5"/>
      <c r="E228" s="2"/>
    </row>
    <row r="229" spans="2:5" x14ac:dyDescent="0.25">
      <c r="B229" s="5"/>
      <c r="E229" s="2"/>
    </row>
    <row r="230" spans="2:5" x14ac:dyDescent="0.25">
      <c r="B230" s="5"/>
      <c r="E230" s="2"/>
    </row>
    <row r="231" spans="2:5" x14ac:dyDescent="0.25">
      <c r="B231" s="5"/>
      <c r="E231" s="2"/>
    </row>
    <row r="232" spans="2:5" x14ac:dyDescent="0.25">
      <c r="B232" s="5"/>
      <c r="E232" s="2"/>
    </row>
    <row r="233" spans="2:5" x14ac:dyDescent="0.25">
      <c r="B233" s="5"/>
      <c r="E233" s="2"/>
    </row>
    <row r="234" spans="2:5" x14ac:dyDescent="0.25">
      <c r="B234" s="5"/>
      <c r="E234" s="2"/>
    </row>
    <row r="235" spans="2:5" x14ac:dyDescent="0.25">
      <c r="B235" s="5"/>
      <c r="E235" s="2"/>
    </row>
    <row r="236" spans="2:5" x14ac:dyDescent="0.25">
      <c r="B236" s="5"/>
      <c r="E236" s="2"/>
    </row>
    <row r="237" spans="2:5" x14ac:dyDescent="0.25">
      <c r="B237" s="5"/>
      <c r="E237" s="2"/>
    </row>
    <row r="238" spans="2:5" x14ac:dyDescent="0.25">
      <c r="B238" s="5"/>
      <c r="E238" s="2"/>
    </row>
    <row r="239" spans="2:5" x14ac:dyDescent="0.25">
      <c r="B239" s="5"/>
      <c r="E239" s="2"/>
    </row>
    <row r="240" spans="2:5" x14ac:dyDescent="0.25">
      <c r="B240" s="5"/>
      <c r="E240" s="2"/>
    </row>
    <row r="241" spans="2:5" x14ac:dyDescent="0.25">
      <c r="B241" s="5"/>
      <c r="E241" s="2"/>
    </row>
    <row r="242" spans="2:5" x14ac:dyDescent="0.25">
      <c r="B242" s="5"/>
      <c r="E242" s="2"/>
    </row>
    <row r="243" spans="2:5" x14ac:dyDescent="0.25">
      <c r="B243" s="5"/>
      <c r="E243" s="2"/>
    </row>
    <row r="244" spans="2:5" x14ac:dyDescent="0.25">
      <c r="B244" s="5"/>
      <c r="E244" s="2"/>
    </row>
    <row r="245" spans="2:5" x14ac:dyDescent="0.25">
      <c r="B245" s="5"/>
      <c r="E245" s="2"/>
    </row>
    <row r="246" spans="2:5" x14ac:dyDescent="0.25">
      <c r="B246" s="5"/>
      <c r="E246" s="2"/>
    </row>
    <row r="247" spans="2:5" x14ac:dyDescent="0.25">
      <c r="B247" s="5"/>
      <c r="E247" s="2"/>
    </row>
    <row r="248" spans="2:5" x14ac:dyDescent="0.25">
      <c r="B248" s="5"/>
      <c r="E248" s="2"/>
    </row>
    <row r="249" spans="2:5" x14ac:dyDescent="0.25">
      <c r="B249" s="5"/>
      <c r="E249" s="2"/>
    </row>
    <row r="250" spans="2:5" x14ac:dyDescent="0.25">
      <c r="B250" s="5"/>
      <c r="E250" s="2"/>
    </row>
    <row r="251" spans="2:5" x14ac:dyDescent="0.25">
      <c r="B251" s="5"/>
      <c r="E251" s="2"/>
    </row>
    <row r="252" spans="2:5" x14ac:dyDescent="0.25">
      <c r="B252" s="5"/>
      <c r="E252" s="2"/>
    </row>
    <row r="253" spans="2:5" x14ac:dyDescent="0.25">
      <c r="B253" s="5"/>
      <c r="E253" s="2"/>
    </row>
    <row r="254" spans="2:5" x14ac:dyDescent="0.25">
      <c r="B254" s="5"/>
      <c r="E254" s="2"/>
    </row>
    <row r="255" spans="2:5" x14ac:dyDescent="0.25">
      <c r="B255" s="5"/>
      <c r="E255" s="2"/>
    </row>
    <row r="256" spans="2:5" x14ac:dyDescent="0.25">
      <c r="B256" s="5"/>
      <c r="E256" s="2"/>
    </row>
    <row r="257" spans="2:5" x14ac:dyDescent="0.25">
      <c r="B257" s="5"/>
      <c r="E257" s="2"/>
    </row>
    <row r="258" spans="2:5" x14ac:dyDescent="0.25">
      <c r="B258" s="5"/>
      <c r="E258" s="2"/>
    </row>
    <row r="259" spans="2:5" x14ac:dyDescent="0.25">
      <c r="B259" s="5"/>
      <c r="E259" s="2"/>
    </row>
    <row r="260" spans="2:5" x14ac:dyDescent="0.25">
      <c r="B260" s="5"/>
      <c r="E260" s="2"/>
    </row>
    <row r="261" spans="2:5" x14ac:dyDescent="0.25">
      <c r="B261" s="5"/>
      <c r="E261" s="2"/>
    </row>
    <row r="262" spans="2:5" x14ac:dyDescent="0.25">
      <c r="B262" s="5"/>
      <c r="E262" s="2"/>
    </row>
    <row r="263" spans="2:5" x14ac:dyDescent="0.25">
      <c r="B263" s="5"/>
      <c r="E263" s="2"/>
    </row>
    <row r="264" spans="2:5" x14ac:dyDescent="0.25">
      <c r="B264" s="5"/>
      <c r="E264" s="2"/>
    </row>
    <row r="265" spans="2:5" x14ac:dyDescent="0.25">
      <c r="B265" s="5"/>
      <c r="E265" s="2"/>
    </row>
    <row r="266" spans="2:5" x14ac:dyDescent="0.25">
      <c r="B266" s="5"/>
      <c r="E266" s="2"/>
    </row>
    <row r="267" spans="2:5" x14ac:dyDescent="0.25">
      <c r="B267" s="5"/>
      <c r="E267" s="2"/>
    </row>
    <row r="268" spans="2:5" x14ac:dyDescent="0.25">
      <c r="B268" s="5"/>
      <c r="E268" s="2"/>
    </row>
    <row r="269" spans="2:5" x14ac:dyDescent="0.25">
      <c r="B269" s="5"/>
      <c r="E269" s="2"/>
    </row>
    <row r="270" spans="2:5" x14ac:dyDescent="0.25">
      <c r="B270" s="5"/>
      <c r="E270" s="2"/>
    </row>
    <row r="271" spans="2:5" x14ac:dyDescent="0.25">
      <c r="B271" s="5"/>
      <c r="E271" s="2"/>
    </row>
    <row r="272" spans="2:5" x14ac:dyDescent="0.25">
      <c r="B272" s="5"/>
      <c r="E272" s="2"/>
    </row>
    <row r="273" spans="2:5" x14ac:dyDescent="0.25">
      <c r="B273" s="5"/>
      <c r="E273" s="2"/>
    </row>
    <row r="274" spans="2:5" x14ac:dyDescent="0.25">
      <c r="B274" s="5"/>
      <c r="E274" s="2"/>
    </row>
    <row r="275" spans="2:5" x14ac:dyDescent="0.25">
      <c r="B275" s="5"/>
      <c r="E275" s="2"/>
    </row>
    <row r="276" spans="2:5" x14ac:dyDescent="0.25">
      <c r="B276" s="5"/>
      <c r="E276" s="2"/>
    </row>
    <row r="277" spans="2:5" x14ac:dyDescent="0.25">
      <c r="B277" s="5"/>
      <c r="E277" s="2"/>
    </row>
    <row r="278" spans="2:5" x14ac:dyDescent="0.25">
      <c r="B278" s="5"/>
      <c r="E278" s="2"/>
    </row>
    <row r="279" spans="2:5" x14ac:dyDescent="0.25">
      <c r="B279" s="5"/>
      <c r="E279" s="2"/>
    </row>
    <row r="280" spans="2:5" x14ac:dyDescent="0.25">
      <c r="B280" s="5"/>
      <c r="E280" s="2"/>
    </row>
    <row r="281" spans="2:5" x14ac:dyDescent="0.25">
      <c r="B281" s="5"/>
      <c r="E281" s="2"/>
    </row>
    <row r="282" spans="2:5" x14ac:dyDescent="0.25">
      <c r="B282" s="5"/>
      <c r="E282" s="2"/>
    </row>
    <row r="283" spans="2:5" x14ac:dyDescent="0.25">
      <c r="B283" s="5"/>
      <c r="E283" s="2"/>
    </row>
    <row r="284" spans="2:5" x14ac:dyDescent="0.25">
      <c r="B284" s="5"/>
      <c r="E284" s="2"/>
    </row>
    <row r="285" spans="2:5" x14ac:dyDescent="0.25">
      <c r="B285" s="5"/>
      <c r="E285" s="2"/>
    </row>
    <row r="286" spans="2:5" x14ac:dyDescent="0.25">
      <c r="B286" s="5"/>
      <c r="E286" s="2"/>
    </row>
    <row r="287" spans="2:5" x14ac:dyDescent="0.25">
      <c r="B287" s="5"/>
      <c r="E287" s="2"/>
    </row>
    <row r="288" spans="2:5" x14ac:dyDescent="0.25">
      <c r="B288" s="5"/>
      <c r="E288" s="2"/>
    </row>
    <row r="289" spans="2:5" x14ac:dyDescent="0.25">
      <c r="B289" s="5"/>
      <c r="E289" s="2"/>
    </row>
    <row r="290" spans="2:5" x14ac:dyDescent="0.25">
      <c r="B290" s="5"/>
      <c r="E290" s="2"/>
    </row>
    <row r="291" spans="2:5" x14ac:dyDescent="0.25">
      <c r="B291" s="5"/>
      <c r="E291" s="2"/>
    </row>
    <row r="292" spans="2:5" x14ac:dyDescent="0.25">
      <c r="B292" s="5"/>
      <c r="E292" s="2"/>
    </row>
    <row r="293" spans="2:5" x14ac:dyDescent="0.25">
      <c r="B293" s="5"/>
      <c r="E293" s="2"/>
    </row>
    <row r="294" spans="2:5" x14ac:dyDescent="0.25">
      <c r="B294" s="5"/>
      <c r="E294" s="2"/>
    </row>
    <row r="295" spans="2:5" x14ac:dyDescent="0.25">
      <c r="B295" s="5"/>
      <c r="E295" s="2"/>
    </row>
    <row r="296" spans="2:5" x14ac:dyDescent="0.25">
      <c r="B296" s="5"/>
      <c r="E296" s="2"/>
    </row>
    <row r="297" spans="2:5" x14ac:dyDescent="0.25">
      <c r="B297" s="5"/>
      <c r="E297" s="2"/>
    </row>
    <row r="298" spans="2:5" x14ac:dyDescent="0.25">
      <c r="B298" s="5"/>
      <c r="E298" s="2"/>
    </row>
    <row r="299" spans="2:5" x14ac:dyDescent="0.25">
      <c r="B299" s="5"/>
      <c r="E299" s="2"/>
    </row>
    <row r="300" spans="2:5" x14ac:dyDescent="0.25">
      <c r="B300" s="5"/>
      <c r="E300" s="2"/>
    </row>
    <row r="301" spans="2:5" x14ac:dyDescent="0.25">
      <c r="B301" s="5"/>
      <c r="E301" s="2"/>
    </row>
    <row r="302" spans="2:5" x14ac:dyDescent="0.25">
      <c r="B302" s="5"/>
      <c r="E302" s="2"/>
    </row>
    <row r="303" spans="2:5" x14ac:dyDescent="0.25">
      <c r="B303" s="5"/>
      <c r="E303" s="2"/>
    </row>
    <row r="304" spans="2:5" x14ac:dyDescent="0.25">
      <c r="B304" s="5"/>
      <c r="E304" s="2"/>
    </row>
    <row r="305" spans="2:5" x14ac:dyDescent="0.25">
      <c r="B305" s="5"/>
      <c r="E305" s="2"/>
    </row>
    <row r="306" spans="2:5" x14ac:dyDescent="0.25">
      <c r="B306" s="5"/>
      <c r="E306" s="2"/>
    </row>
    <row r="307" spans="2:5" x14ac:dyDescent="0.25">
      <c r="B307" s="5"/>
      <c r="E307" s="2"/>
    </row>
    <row r="308" spans="2:5" x14ac:dyDescent="0.25">
      <c r="B308" s="5"/>
      <c r="E308" s="2"/>
    </row>
    <row r="309" spans="2:5" x14ac:dyDescent="0.25">
      <c r="B309" s="5"/>
      <c r="E309" s="2"/>
    </row>
    <row r="310" spans="2:5" x14ac:dyDescent="0.25">
      <c r="B310" s="5"/>
      <c r="E310" s="2"/>
    </row>
    <row r="311" spans="2:5" x14ac:dyDescent="0.25">
      <c r="B311" s="5"/>
      <c r="E311" s="2"/>
    </row>
    <row r="312" spans="2:5" x14ac:dyDescent="0.25">
      <c r="B312" s="5"/>
      <c r="E312" s="2"/>
    </row>
    <row r="313" spans="2:5" x14ac:dyDescent="0.25">
      <c r="B313" s="5"/>
      <c r="E313" s="2"/>
    </row>
    <row r="314" spans="2:5" x14ac:dyDescent="0.25">
      <c r="B314" s="5"/>
      <c r="E314" s="2"/>
    </row>
    <row r="315" spans="2:5" x14ac:dyDescent="0.25">
      <c r="B315" s="5"/>
      <c r="E315" s="2"/>
    </row>
    <row r="316" spans="2:5" x14ac:dyDescent="0.25">
      <c r="B316" s="5"/>
      <c r="E316" s="2"/>
    </row>
    <row r="317" spans="2:5" x14ac:dyDescent="0.25">
      <c r="B317" s="5"/>
      <c r="E317" s="2"/>
    </row>
    <row r="318" spans="2:5" x14ac:dyDescent="0.25">
      <c r="B318" s="5"/>
      <c r="E318" s="2"/>
    </row>
    <row r="319" spans="2:5" x14ac:dyDescent="0.25">
      <c r="B319" s="5"/>
      <c r="E319" s="2"/>
    </row>
    <row r="320" spans="2:5" x14ac:dyDescent="0.25">
      <c r="B320" s="5"/>
      <c r="E320" s="2"/>
    </row>
    <row r="321" spans="2:5" x14ac:dyDescent="0.25">
      <c r="B321" s="5"/>
      <c r="E321" s="2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31"/>
  <sheetViews>
    <sheetView tabSelected="1" workbookViewId="0">
      <selection activeCell="T26" sqref="T26"/>
    </sheetView>
  </sheetViews>
  <sheetFormatPr baseColWidth="10" defaultRowHeight="15" x14ac:dyDescent="0.25"/>
  <cols>
    <col min="2" max="2" width="7.5703125" customWidth="1"/>
    <col min="3" max="3" width="9" customWidth="1"/>
  </cols>
  <sheetData>
    <row r="1" spans="1:14" ht="15" customHeight="1" x14ac:dyDescent="0.25">
      <c r="A1" s="19" t="s">
        <v>124</v>
      </c>
      <c r="B1" s="20"/>
      <c r="C1" s="20"/>
      <c r="D1" s="20"/>
      <c r="E1" s="20"/>
      <c r="F1" s="20"/>
      <c r="G1" s="21"/>
    </row>
    <row r="2" spans="1:14" ht="15" customHeight="1" x14ac:dyDescent="0.25">
      <c r="A2" s="22"/>
      <c r="B2" s="23"/>
      <c r="C2" s="23"/>
      <c r="D2" s="23"/>
      <c r="E2" s="23"/>
      <c r="F2" s="23"/>
      <c r="G2" s="24"/>
    </row>
    <row r="3" spans="1:14" ht="15.75" customHeight="1" thickBot="1" x14ac:dyDescent="0.3">
      <c r="A3" s="25"/>
      <c r="B3" s="26"/>
      <c r="C3" s="26"/>
      <c r="D3" s="26"/>
      <c r="E3" s="26"/>
      <c r="F3" s="26"/>
      <c r="G3" s="27"/>
    </row>
    <row r="4" spans="1:14" ht="15" customHeight="1" x14ac:dyDescent="0.25">
      <c r="A4" s="28" t="s">
        <v>6</v>
      </c>
      <c r="B4" s="29" t="s">
        <v>7</v>
      </c>
      <c r="C4" s="29"/>
      <c r="D4" s="1"/>
      <c r="G4" s="6"/>
      <c r="H4" s="30"/>
      <c r="I4" s="31"/>
      <c r="J4" s="31"/>
      <c r="K4" s="31"/>
      <c r="L4" s="31"/>
      <c r="M4" s="31"/>
      <c r="N4" s="31"/>
    </row>
    <row r="5" spans="1:14" x14ac:dyDescent="0.25">
      <c r="A5" s="28"/>
      <c r="B5" s="31">
        <v>1</v>
      </c>
      <c r="C5" s="31"/>
      <c r="D5" s="1" t="s">
        <v>8</v>
      </c>
      <c r="E5" t="s">
        <v>9</v>
      </c>
      <c r="G5" s="6" t="s">
        <v>10</v>
      </c>
      <c r="H5" s="28"/>
      <c r="I5" s="31"/>
      <c r="J5" s="31"/>
      <c r="K5" s="31"/>
      <c r="L5" s="31"/>
      <c r="M5" s="31"/>
      <c r="N5" s="31"/>
    </row>
    <row r="6" spans="1:14" x14ac:dyDescent="0.25">
      <c r="A6" s="7"/>
      <c r="B6" s="31"/>
      <c r="C6" s="31"/>
      <c r="G6" s="6"/>
      <c r="H6" s="28"/>
      <c r="I6" s="31"/>
      <c r="J6" s="31"/>
      <c r="K6" s="31"/>
      <c r="L6" s="31"/>
      <c r="M6" s="31"/>
      <c r="N6" s="31"/>
    </row>
    <row r="7" spans="1:14" x14ac:dyDescent="0.25">
      <c r="A7" t="s">
        <v>126</v>
      </c>
      <c r="B7" s="31"/>
      <c r="C7" s="31"/>
      <c r="D7" s="8" t="e">
        <f>VLOOKUP(A7,Aliments[],2,FALSE)</f>
        <v>#N/A</v>
      </c>
      <c r="E7">
        <f>200*B5</f>
        <v>200</v>
      </c>
      <c r="F7" t="s">
        <v>11</v>
      </c>
      <c r="G7" s="9" t="e">
        <f>D7*E7/1000</f>
        <v>#N/A</v>
      </c>
      <c r="H7" s="28"/>
      <c r="I7" s="31"/>
      <c r="J7" s="31"/>
      <c r="K7" s="31"/>
      <c r="L7" s="31"/>
      <c r="M7" s="31"/>
      <c r="N7" s="31"/>
    </row>
    <row r="8" spans="1:14" x14ac:dyDescent="0.25">
      <c r="A8" s="7" t="s">
        <v>126</v>
      </c>
      <c r="B8" s="31"/>
      <c r="C8" s="31"/>
      <c r="D8" s="8" t="e">
        <f>VLOOKUP(A8,Aliments[],2,FALSE)</f>
        <v>#N/A</v>
      </c>
      <c r="E8">
        <f>180*B5</f>
        <v>180</v>
      </c>
      <c r="F8" t="s">
        <v>11</v>
      </c>
      <c r="G8" s="9" t="e">
        <f t="shared" ref="G8:G15" si="0">D8*E8/1000</f>
        <v>#N/A</v>
      </c>
      <c r="H8" s="28"/>
      <c r="I8" s="31"/>
      <c r="J8" s="31"/>
      <c r="K8" s="31"/>
      <c r="L8" s="31"/>
      <c r="M8" s="31"/>
      <c r="N8" s="31"/>
    </row>
    <row r="9" spans="1:14" x14ac:dyDescent="0.25">
      <c r="A9" s="7" t="s">
        <v>126</v>
      </c>
      <c r="B9" s="31"/>
      <c r="C9" s="31"/>
      <c r="D9" s="8" t="e">
        <f>VLOOKUP(A9,Aliments[],2,FALSE)</f>
        <v>#N/A</v>
      </c>
      <c r="E9">
        <f>200*B5</f>
        <v>200</v>
      </c>
      <c r="F9" t="s">
        <v>11</v>
      </c>
      <c r="G9" s="9" t="e">
        <f t="shared" si="0"/>
        <v>#N/A</v>
      </c>
      <c r="H9" s="28"/>
      <c r="I9" s="31"/>
      <c r="J9" s="31"/>
      <c r="K9" s="31"/>
      <c r="L9" s="31"/>
      <c r="M9" s="31"/>
      <c r="N9" s="31"/>
    </row>
    <row r="10" spans="1:14" x14ac:dyDescent="0.25">
      <c r="A10" s="7"/>
      <c r="B10" s="31"/>
      <c r="C10" s="31"/>
      <c r="D10" s="8" t="e">
        <f>VLOOKUP(A10,Aliments[],2,FALSE)</f>
        <v>#N/A</v>
      </c>
      <c r="E10">
        <f>50*B5</f>
        <v>50</v>
      </c>
      <c r="F10" t="s">
        <v>11</v>
      </c>
      <c r="G10" s="9" t="e">
        <f t="shared" si="0"/>
        <v>#N/A</v>
      </c>
      <c r="H10" s="28"/>
      <c r="I10" s="31"/>
      <c r="J10" s="31"/>
      <c r="K10" s="31"/>
      <c r="L10" s="31"/>
      <c r="M10" s="31"/>
      <c r="N10" s="31"/>
    </row>
    <row r="11" spans="1:14" x14ac:dyDescent="0.25">
      <c r="A11" s="7"/>
      <c r="B11" s="31"/>
      <c r="C11" s="31"/>
      <c r="D11" s="8" t="e">
        <f>VLOOKUP(A11,Aliments[],2,FALSE)</f>
        <v>#N/A</v>
      </c>
      <c r="E11">
        <f>90*B5</f>
        <v>90</v>
      </c>
      <c r="F11" t="s">
        <v>11</v>
      </c>
      <c r="G11" s="9" t="e">
        <f t="shared" si="0"/>
        <v>#N/A</v>
      </c>
      <c r="H11" s="28"/>
      <c r="I11" s="31"/>
      <c r="J11" s="31"/>
      <c r="K11" s="31"/>
      <c r="L11" s="31"/>
      <c r="M11" s="31"/>
      <c r="N11" s="31"/>
    </row>
    <row r="12" spans="1:14" x14ac:dyDescent="0.25">
      <c r="A12" s="7"/>
      <c r="B12" s="31"/>
      <c r="C12" s="31"/>
      <c r="D12" s="8" t="e">
        <f>VLOOKUP(A12,Aliments[],2,FALSE)</f>
        <v>#N/A</v>
      </c>
      <c r="E12">
        <f>20*B5</f>
        <v>20</v>
      </c>
      <c r="F12" t="s">
        <v>11</v>
      </c>
      <c r="G12" s="9" t="e">
        <f t="shared" si="0"/>
        <v>#N/A</v>
      </c>
      <c r="H12" s="28"/>
      <c r="I12" s="31"/>
      <c r="J12" s="31"/>
      <c r="K12" s="31"/>
      <c r="L12" s="31"/>
      <c r="M12" s="31"/>
      <c r="N12" s="31"/>
    </row>
    <row r="13" spans="1:14" x14ac:dyDescent="0.25">
      <c r="A13" s="7"/>
      <c r="B13" s="31"/>
      <c r="C13" s="31"/>
      <c r="D13" s="8" t="e">
        <f>VLOOKUP(A13,Aliments[],2,FALSE)</f>
        <v>#N/A</v>
      </c>
      <c r="E13">
        <f>50*B5</f>
        <v>50</v>
      </c>
      <c r="F13" t="s">
        <v>11</v>
      </c>
      <c r="G13" s="9" t="e">
        <f t="shared" si="0"/>
        <v>#N/A</v>
      </c>
      <c r="H13" s="28"/>
      <c r="I13" s="31"/>
      <c r="J13" s="31"/>
      <c r="K13" s="31"/>
      <c r="L13" s="31"/>
      <c r="M13" s="31"/>
      <c r="N13" s="31"/>
    </row>
    <row r="14" spans="1:14" x14ac:dyDescent="0.25">
      <c r="A14" s="7"/>
      <c r="B14" s="31"/>
      <c r="C14" s="31"/>
      <c r="D14" s="8" t="e">
        <f>VLOOKUP(A14,Aliments[],2,FALSE)</f>
        <v>#N/A</v>
      </c>
      <c r="G14" s="9"/>
      <c r="H14" s="28"/>
      <c r="I14" s="31"/>
      <c r="J14" s="31"/>
      <c r="K14" s="31"/>
      <c r="L14" s="31"/>
      <c r="M14" s="31"/>
      <c r="N14" s="31"/>
    </row>
    <row r="15" spans="1:14" x14ac:dyDescent="0.25">
      <c r="A15" s="7"/>
      <c r="B15" s="31"/>
      <c r="C15" s="31"/>
      <c r="D15" s="8" t="e">
        <f>VLOOKUP(A15,Aliments[],2,FALSE)</f>
        <v>#N/A</v>
      </c>
      <c r="E15">
        <f>200*B5</f>
        <v>200</v>
      </c>
      <c r="F15" t="s">
        <v>11</v>
      </c>
      <c r="G15" s="9" t="e">
        <f t="shared" si="0"/>
        <v>#N/A</v>
      </c>
      <c r="H15" s="28"/>
      <c r="I15" s="31"/>
      <c r="J15" s="31"/>
      <c r="K15" s="31"/>
      <c r="L15" s="31"/>
      <c r="M15" s="31"/>
      <c r="N15" s="31"/>
    </row>
    <row r="16" spans="1:14" x14ac:dyDescent="0.25">
      <c r="A16" s="7"/>
      <c r="B16" s="31"/>
      <c r="C16" s="31"/>
      <c r="D16" s="8" t="e">
        <f>VLOOKUP(A16,Aliments[],2,FALSE)</f>
        <v>#N/A</v>
      </c>
      <c r="G16" s="9"/>
      <c r="H16" s="28"/>
      <c r="I16" s="31"/>
      <c r="J16" s="31"/>
      <c r="K16" s="31"/>
      <c r="L16" s="31"/>
      <c r="M16" s="31"/>
      <c r="N16" s="31"/>
    </row>
    <row r="17" spans="1:14" x14ac:dyDescent="0.25">
      <c r="A17" s="7"/>
      <c r="B17" s="31"/>
      <c r="C17" s="31"/>
      <c r="D17" s="8" t="e">
        <f>VLOOKUP(A17,Aliments[],2,FALSE)</f>
        <v>#N/A</v>
      </c>
      <c r="G17" s="9"/>
      <c r="H17" s="28"/>
      <c r="I17" s="31"/>
      <c r="J17" s="31"/>
      <c r="K17" s="31"/>
      <c r="L17" s="31"/>
      <c r="M17" s="31"/>
      <c r="N17" s="31"/>
    </row>
    <row r="18" spans="1:14" x14ac:dyDescent="0.25">
      <c r="A18" s="7"/>
      <c r="B18" s="31"/>
      <c r="C18" s="31"/>
      <c r="D18" s="8" t="e">
        <f>VLOOKUP(A18,Aliments[],2,FALSE)</f>
        <v>#N/A</v>
      </c>
      <c r="G18" s="9"/>
      <c r="H18" s="28"/>
      <c r="I18" s="31"/>
      <c r="J18" s="31"/>
      <c r="K18" s="31"/>
      <c r="L18" s="31"/>
      <c r="M18" s="31"/>
      <c r="N18" s="31"/>
    </row>
    <row r="19" spans="1:14" x14ac:dyDescent="0.25">
      <c r="A19" s="7"/>
      <c r="B19" s="31"/>
      <c r="C19" s="31"/>
      <c r="G19" s="6">
        <f>B19*D19*E19</f>
        <v>0</v>
      </c>
      <c r="H19" s="28"/>
      <c r="I19" s="31"/>
      <c r="J19" s="31"/>
      <c r="K19" s="31"/>
      <c r="L19" s="31"/>
      <c r="M19" s="31"/>
      <c r="N19" s="31"/>
    </row>
    <row r="20" spans="1:14" x14ac:dyDescent="0.25">
      <c r="A20" s="7" t="s">
        <v>10</v>
      </c>
      <c r="B20" s="31"/>
      <c r="C20" s="31"/>
      <c r="D20" t="s">
        <v>12</v>
      </c>
      <c r="E20">
        <f>SUM(E7:E15)/1000</f>
        <v>0.99</v>
      </c>
      <c r="F20" t="s">
        <v>13</v>
      </c>
      <c r="G20" s="9" t="e">
        <f>SUM(G7:G19)</f>
        <v>#N/A</v>
      </c>
      <c r="H20" s="28"/>
      <c r="I20" s="31"/>
      <c r="J20" s="31"/>
      <c r="K20" s="31"/>
      <c r="L20" s="31"/>
      <c r="M20" s="31"/>
      <c r="N20" s="31"/>
    </row>
    <row r="21" spans="1:14" ht="15.75" thickBot="1" x14ac:dyDescent="0.3">
      <c r="A21" s="10" t="s">
        <v>14</v>
      </c>
      <c r="B21" s="11">
        <v>50</v>
      </c>
      <c r="C21" s="11" t="s">
        <v>15</v>
      </c>
      <c r="D21" s="11">
        <f>E20/B21*1000</f>
        <v>19.799999999999997</v>
      </c>
      <c r="E21" s="32" t="s">
        <v>16</v>
      </c>
      <c r="F21" s="32"/>
      <c r="G21" s="12" t="e">
        <f>G20/D21</f>
        <v>#N/A</v>
      </c>
      <c r="H21" s="28"/>
      <c r="I21" s="31"/>
      <c r="J21" s="31"/>
      <c r="K21" s="31"/>
      <c r="L21" s="31"/>
      <c r="M21" s="31"/>
      <c r="N21" s="31"/>
    </row>
    <row r="22" spans="1:14" ht="15.75" thickBot="1" x14ac:dyDescent="0.3"/>
    <row r="23" spans="1:14" x14ac:dyDescent="0.25">
      <c r="A23" s="19" t="s">
        <v>25</v>
      </c>
      <c r="B23" s="20"/>
      <c r="C23" s="20"/>
      <c r="D23" s="20"/>
      <c r="E23" s="20"/>
      <c r="F23" s="20"/>
      <c r="G23" s="21"/>
    </row>
    <row r="24" spans="1:14" x14ac:dyDescent="0.25">
      <c r="A24" s="22"/>
      <c r="B24" s="23"/>
      <c r="C24" s="23"/>
      <c r="D24" s="23"/>
      <c r="E24" s="23"/>
      <c r="F24" s="23"/>
      <c r="G24" s="24"/>
    </row>
    <row r="25" spans="1:14" ht="15.75" thickBot="1" x14ac:dyDescent="0.3">
      <c r="A25" s="25"/>
      <c r="B25" s="26"/>
      <c r="C25" s="26"/>
      <c r="D25" s="26"/>
      <c r="E25" s="26"/>
      <c r="F25" s="26"/>
      <c r="G25" s="27"/>
    </row>
    <row r="26" spans="1:14" x14ac:dyDescent="0.25">
      <c r="A26" s="28" t="s">
        <v>6</v>
      </c>
      <c r="B26" s="29" t="s">
        <v>7</v>
      </c>
      <c r="C26" s="29"/>
      <c r="D26" s="1"/>
      <c r="G26" s="6"/>
      <c r="H26" s="30"/>
      <c r="I26" s="31"/>
      <c r="J26" s="31"/>
      <c r="K26" s="31"/>
      <c r="L26" s="31"/>
      <c r="M26" s="31"/>
      <c r="N26" s="31"/>
    </row>
    <row r="27" spans="1:14" x14ac:dyDescent="0.25">
      <c r="A27" s="28"/>
      <c r="B27" s="31">
        <v>1</v>
      </c>
      <c r="C27" s="31"/>
      <c r="D27" s="1" t="s">
        <v>8</v>
      </c>
      <c r="E27" t="s">
        <v>9</v>
      </c>
      <c r="G27" s="6" t="s">
        <v>10</v>
      </c>
      <c r="H27" s="28"/>
      <c r="I27" s="31"/>
      <c r="J27" s="31"/>
      <c r="K27" s="31"/>
      <c r="L27" s="31"/>
      <c r="M27" s="31"/>
      <c r="N27" s="31"/>
    </row>
    <row r="28" spans="1:14" x14ac:dyDescent="0.25">
      <c r="A28" s="7"/>
      <c r="B28" s="31"/>
      <c r="C28" s="31"/>
      <c r="G28" s="6"/>
      <c r="H28" s="28"/>
      <c r="I28" s="31"/>
      <c r="J28" s="31"/>
      <c r="K28" s="31"/>
      <c r="L28" s="31"/>
      <c r="M28" s="31"/>
      <c r="N28" s="31"/>
    </row>
    <row r="29" spans="1:14" x14ac:dyDescent="0.25">
      <c r="B29" s="31"/>
      <c r="C29" s="31"/>
      <c r="D29" s="8" t="e">
        <f>VLOOKUP(A29,Aliments[],2,FALSE)</f>
        <v>#N/A</v>
      </c>
      <c r="E29">
        <f>200*B27</f>
        <v>200</v>
      </c>
      <c r="F29" t="s">
        <v>11</v>
      </c>
      <c r="G29" s="9" t="e">
        <f>D29*E29/1000</f>
        <v>#N/A</v>
      </c>
      <c r="H29" s="28"/>
      <c r="I29" s="31"/>
      <c r="J29" s="31"/>
      <c r="K29" s="31"/>
      <c r="L29" s="31"/>
      <c r="M29" s="31"/>
      <c r="N29" s="31"/>
    </row>
    <row r="30" spans="1:14" x14ac:dyDescent="0.25">
      <c r="A30" s="7" t="s">
        <v>126</v>
      </c>
      <c r="B30" s="31"/>
      <c r="C30" s="31"/>
      <c r="D30" s="8" t="e">
        <f>VLOOKUP(A30,Aliments[],2,FALSE)</f>
        <v>#N/A</v>
      </c>
      <c r="E30">
        <f>180*B27</f>
        <v>180</v>
      </c>
      <c r="F30" t="s">
        <v>11</v>
      </c>
      <c r="G30" s="9" t="e">
        <f t="shared" ref="G30:G35" si="1">D30*E30/1000</f>
        <v>#N/A</v>
      </c>
      <c r="H30" s="28"/>
      <c r="I30" s="31"/>
      <c r="J30" s="31"/>
      <c r="K30" s="31"/>
      <c r="L30" s="31"/>
      <c r="M30" s="31"/>
      <c r="N30" s="31"/>
    </row>
    <row r="31" spans="1:14" x14ac:dyDescent="0.25">
      <c r="A31" s="7"/>
      <c r="B31" s="31"/>
      <c r="C31" s="31"/>
      <c r="D31" s="8" t="e">
        <f>VLOOKUP(A31,Aliments[],2,FALSE)</f>
        <v>#N/A</v>
      </c>
      <c r="E31">
        <f>200*B27</f>
        <v>200</v>
      </c>
      <c r="F31" t="s">
        <v>11</v>
      </c>
      <c r="G31" s="9" t="e">
        <f t="shared" si="1"/>
        <v>#N/A</v>
      </c>
      <c r="H31" s="28"/>
      <c r="I31" s="31"/>
      <c r="J31" s="31"/>
      <c r="K31" s="31"/>
      <c r="L31" s="31"/>
      <c r="M31" s="31"/>
      <c r="N31" s="31"/>
    </row>
    <row r="32" spans="1:14" x14ac:dyDescent="0.25">
      <c r="A32" s="7"/>
      <c r="B32" s="31"/>
      <c r="C32" s="31"/>
      <c r="D32" s="8" t="e">
        <f>VLOOKUP(A32,Aliments[],2,FALSE)</f>
        <v>#N/A</v>
      </c>
      <c r="E32">
        <f>50*B27</f>
        <v>50</v>
      </c>
      <c r="F32" t="s">
        <v>11</v>
      </c>
      <c r="G32" s="9" t="e">
        <f t="shared" si="1"/>
        <v>#N/A</v>
      </c>
      <c r="H32" s="28"/>
      <c r="I32" s="31"/>
      <c r="J32" s="31"/>
      <c r="K32" s="31"/>
      <c r="L32" s="31"/>
      <c r="M32" s="31"/>
      <c r="N32" s="31"/>
    </row>
    <row r="33" spans="1:14" x14ac:dyDescent="0.25">
      <c r="A33" s="7"/>
      <c r="B33" s="31"/>
      <c r="C33" s="31"/>
      <c r="D33" s="8" t="e">
        <f>VLOOKUP(A33,Aliments[],2,FALSE)</f>
        <v>#N/A</v>
      </c>
      <c r="E33">
        <f>90*B27</f>
        <v>90</v>
      </c>
      <c r="F33" t="s">
        <v>11</v>
      </c>
      <c r="G33" s="9" t="e">
        <f t="shared" si="1"/>
        <v>#N/A</v>
      </c>
      <c r="H33" s="28"/>
      <c r="I33" s="31"/>
      <c r="J33" s="31"/>
      <c r="K33" s="31"/>
      <c r="L33" s="31"/>
      <c r="M33" s="31"/>
      <c r="N33" s="31"/>
    </row>
    <row r="34" spans="1:14" x14ac:dyDescent="0.25">
      <c r="A34" s="7"/>
      <c r="B34" s="31"/>
      <c r="C34" s="31"/>
      <c r="D34" s="8" t="e">
        <f>VLOOKUP(A34,Aliments[],2,FALSE)</f>
        <v>#N/A</v>
      </c>
      <c r="E34">
        <f>20*B27</f>
        <v>20</v>
      </c>
      <c r="F34" t="s">
        <v>11</v>
      </c>
      <c r="G34" s="9" t="e">
        <f t="shared" si="1"/>
        <v>#N/A</v>
      </c>
      <c r="H34" s="28"/>
      <c r="I34" s="31"/>
      <c r="J34" s="31"/>
      <c r="K34" s="31"/>
      <c r="L34" s="31"/>
      <c r="M34" s="31"/>
      <c r="N34" s="31"/>
    </row>
    <row r="35" spans="1:14" x14ac:dyDescent="0.25">
      <c r="A35" s="7"/>
      <c r="B35" s="31"/>
      <c r="C35" s="31"/>
      <c r="D35" s="8" t="e">
        <f>VLOOKUP(A35,Aliments[],2,FALSE)</f>
        <v>#N/A</v>
      </c>
      <c r="E35">
        <f>50*B27</f>
        <v>50</v>
      </c>
      <c r="F35" t="s">
        <v>11</v>
      </c>
      <c r="G35" s="9" t="e">
        <f t="shared" si="1"/>
        <v>#N/A</v>
      </c>
      <c r="H35" s="28"/>
      <c r="I35" s="31"/>
      <c r="J35" s="31"/>
      <c r="K35" s="31"/>
      <c r="L35" s="31"/>
      <c r="M35" s="31"/>
      <c r="N35" s="31"/>
    </row>
    <row r="36" spans="1:14" x14ac:dyDescent="0.25">
      <c r="A36" s="7"/>
      <c r="B36" s="31"/>
      <c r="C36" s="31"/>
      <c r="D36" s="8" t="e">
        <f>VLOOKUP(A36,Aliments[],2,FALSE)</f>
        <v>#N/A</v>
      </c>
      <c r="G36" s="9"/>
      <c r="H36" s="28"/>
      <c r="I36" s="31"/>
      <c r="J36" s="31"/>
      <c r="K36" s="31"/>
      <c r="L36" s="31"/>
      <c r="M36" s="31"/>
      <c r="N36" s="31"/>
    </row>
    <row r="37" spans="1:14" x14ac:dyDescent="0.25">
      <c r="A37" s="7"/>
      <c r="B37" s="31"/>
      <c r="C37" s="31"/>
      <c r="D37" s="8" t="e">
        <f>VLOOKUP(A37,Aliments[],2,FALSE)</f>
        <v>#N/A</v>
      </c>
      <c r="E37">
        <f>200*B27</f>
        <v>200</v>
      </c>
      <c r="F37" t="s">
        <v>11</v>
      </c>
      <c r="G37" s="9" t="e">
        <f t="shared" ref="G37" si="2">D37*E37/1000</f>
        <v>#N/A</v>
      </c>
      <c r="H37" s="28"/>
      <c r="I37" s="31"/>
      <c r="J37" s="31"/>
      <c r="K37" s="31"/>
      <c r="L37" s="31"/>
      <c r="M37" s="31"/>
      <c r="N37" s="31"/>
    </row>
    <row r="38" spans="1:14" x14ac:dyDescent="0.25">
      <c r="A38" s="7"/>
      <c r="B38" s="31"/>
      <c r="C38" s="31"/>
      <c r="D38" s="8" t="e">
        <f>VLOOKUP(A38,Aliments[],2,FALSE)</f>
        <v>#N/A</v>
      </c>
      <c r="G38" s="9"/>
      <c r="H38" s="28"/>
      <c r="I38" s="31"/>
      <c r="J38" s="31"/>
      <c r="K38" s="31"/>
      <c r="L38" s="31"/>
      <c r="M38" s="31"/>
      <c r="N38" s="31"/>
    </row>
    <row r="39" spans="1:14" x14ac:dyDescent="0.25">
      <c r="A39" s="7"/>
      <c r="B39" s="31"/>
      <c r="C39" s="31"/>
      <c r="D39" s="8" t="e">
        <f>VLOOKUP(A39,Aliments[],2,FALSE)</f>
        <v>#N/A</v>
      </c>
      <c r="G39" s="9"/>
      <c r="H39" s="28"/>
      <c r="I39" s="31"/>
      <c r="J39" s="31"/>
      <c r="K39" s="31"/>
      <c r="L39" s="31"/>
      <c r="M39" s="31"/>
      <c r="N39" s="31"/>
    </row>
    <row r="40" spans="1:14" x14ac:dyDescent="0.25">
      <c r="A40" s="7"/>
      <c r="B40" s="31"/>
      <c r="C40" s="31"/>
      <c r="D40" s="8" t="e">
        <f>VLOOKUP(A40,Aliments[],2,FALSE)</f>
        <v>#N/A</v>
      </c>
      <c r="G40" s="9"/>
      <c r="H40" s="28"/>
      <c r="I40" s="31"/>
      <c r="J40" s="31"/>
      <c r="K40" s="31"/>
      <c r="L40" s="31"/>
      <c r="M40" s="31"/>
      <c r="N40" s="31"/>
    </row>
    <row r="41" spans="1:14" x14ac:dyDescent="0.25">
      <c r="A41" s="7"/>
      <c r="B41" s="31"/>
      <c r="C41" s="31"/>
      <c r="G41" s="6">
        <f>B41*D41*E41</f>
        <v>0</v>
      </c>
      <c r="H41" s="28"/>
      <c r="I41" s="31"/>
      <c r="J41" s="31"/>
      <c r="K41" s="31"/>
      <c r="L41" s="31"/>
      <c r="M41" s="31"/>
      <c r="N41" s="31"/>
    </row>
    <row r="42" spans="1:14" x14ac:dyDescent="0.25">
      <c r="A42" s="7" t="s">
        <v>10</v>
      </c>
      <c r="B42" s="31"/>
      <c r="C42" s="31"/>
      <c r="D42" t="s">
        <v>12</v>
      </c>
      <c r="E42">
        <f>SUM(E29:E37)/1000</f>
        <v>0.99</v>
      </c>
      <c r="F42" t="s">
        <v>13</v>
      </c>
      <c r="G42" s="9" t="e">
        <f>SUM(G29:G41)</f>
        <v>#N/A</v>
      </c>
      <c r="H42" s="28"/>
      <c r="I42" s="31"/>
      <c r="J42" s="31"/>
      <c r="K42" s="31"/>
      <c r="L42" s="31"/>
      <c r="M42" s="31"/>
      <c r="N42" s="31"/>
    </row>
    <row r="43" spans="1:14" ht="15.75" thickBot="1" x14ac:dyDescent="0.3">
      <c r="A43" s="10" t="s">
        <v>14</v>
      </c>
      <c r="B43" s="11">
        <v>50</v>
      </c>
      <c r="C43" s="11" t="s">
        <v>15</v>
      </c>
      <c r="D43" s="11">
        <f>E42/B43*1000</f>
        <v>19.799999999999997</v>
      </c>
      <c r="E43" s="32" t="s">
        <v>16</v>
      </c>
      <c r="F43" s="32"/>
      <c r="G43" s="12" t="e">
        <f>G42/D43</f>
        <v>#N/A</v>
      </c>
      <c r="H43" s="28"/>
      <c r="I43" s="31"/>
      <c r="J43" s="31"/>
      <c r="K43" s="31"/>
      <c r="L43" s="31"/>
      <c r="M43" s="31"/>
      <c r="N43" s="31"/>
    </row>
    <row r="44" spans="1:14" ht="15.75" thickBot="1" x14ac:dyDescent="0.3"/>
    <row r="45" spans="1:14" x14ac:dyDescent="0.25">
      <c r="A45" s="19" t="s">
        <v>26</v>
      </c>
      <c r="B45" s="20"/>
      <c r="C45" s="20"/>
      <c r="D45" s="20"/>
      <c r="E45" s="20"/>
      <c r="F45" s="20"/>
      <c r="G45" s="21"/>
    </row>
    <row r="46" spans="1:14" x14ac:dyDescent="0.25">
      <c r="A46" s="22"/>
      <c r="B46" s="23"/>
      <c r="C46" s="23"/>
      <c r="D46" s="23"/>
      <c r="E46" s="23"/>
      <c r="F46" s="23"/>
      <c r="G46" s="24"/>
    </row>
    <row r="47" spans="1:14" ht="15.75" thickBot="1" x14ac:dyDescent="0.3">
      <c r="A47" s="25"/>
      <c r="B47" s="26"/>
      <c r="C47" s="26"/>
      <c r="D47" s="26"/>
      <c r="E47" s="26"/>
      <c r="F47" s="26"/>
      <c r="G47" s="27"/>
    </row>
    <row r="48" spans="1:14" x14ac:dyDescent="0.25">
      <c r="A48" s="28" t="s">
        <v>6</v>
      </c>
      <c r="B48" s="29" t="s">
        <v>7</v>
      </c>
      <c r="C48" s="29"/>
      <c r="D48" s="1"/>
      <c r="G48" s="6"/>
      <c r="H48" s="30"/>
      <c r="I48" s="31"/>
      <c r="J48" s="31"/>
      <c r="K48" s="31"/>
      <c r="L48" s="31"/>
      <c r="M48" s="31"/>
      <c r="N48" s="31"/>
    </row>
    <row r="49" spans="1:14" x14ac:dyDescent="0.25">
      <c r="A49" s="28"/>
      <c r="B49" s="31">
        <v>1</v>
      </c>
      <c r="C49" s="31"/>
      <c r="D49" s="1" t="s">
        <v>8</v>
      </c>
      <c r="E49" t="s">
        <v>9</v>
      </c>
      <c r="G49" s="6" t="s">
        <v>10</v>
      </c>
      <c r="H49" s="28"/>
      <c r="I49" s="31"/>
      <c r="J49" s="31"/>
      <c r="K49" s="31"/>
      <c r="L49" s="31"/>
      <c r="M49" s="31"/>
      <c r="N49" s="31"/>
    </row>
    <row r="50" spans="1:14" x14ac:dyDescent="0.25">
      <c r="A50" s="7"/>
      <c r="B50" s="31"/>
      <c r="C50" s="31"/>
      <c r="G50" s="6"/>
      <c r="H50" s="28"/>
      <c r="I50" s="31"/>
      <c r="J50" s="31"/>
      <c r="K50" s="31"/>
      <c r="L50" s="31"/>
      <c r="M50" s="31"/>
      <c r="N50" s="31"/>
    </row>
    <row r="51" spans="1:14" x14ac:dyDescent="0.25">
      <c r="B51" s="31"/>
      <c r="C51" s="31"/>
      <c r="D51" s="8" t="e">
        <f>VLOOKUP(A51,Aliments[],2,FALSE)</f>
        <v>#N/A</v>
      </c>
      <c r="E51">
        <f>200*B49</f>
        <v>200</v>
      </c>
      <c r="F51" t="s">
        <v>11</v>
      </c>
      <c r="G51" s="9" t="e">
        <f>D51*E51/1000</f>
        <v>#N/A</v>
      </c>
      <c r="H51" s="28"/>
      <c r="I51" s="31"/>
      <c r="J51" s="31"/>
      <c r="K51" s="31"/>
      <c r="L51" s="31"/>
      <c r="M51" s="31"/>
      <c r="N51" s="31"/>
    </row>
    <row r="52" spans="1:14" x14ac:dyDescent="0.25">
      <c r="A52" s="7"/>
      <c r="B52" s="31"/>
      <c r="C52" s="31"/>
      <c r="D52" s="8" t="e">
        <f>VLOOKUP(A52,Aliments[],2,FALSE)</f>
        <v>#N/A</v>
      </c>
      <c r="E52">
        <f>180*B49</f>
        <v>180</v>
      </c>
      <c r="F52" t="s">
        <v>11</v>
      </c>
      <c r="G52" s="9" t="e">
        <f t="shared" ref="G52:G57" si="3">D52*E52/1000</f>
        <v>#N/A</v>
      </c>
      <c r="H52" s="28"/>
      <c r="I52" s="31"/>
      <c r="J52" s="31"/>
      <c r="K52" s="31"/>
      <c r="L52" s="31"/>
      <c r="M52" s="31"/>
      <c r="N52" s="31"/>
    </row>
    <row r="53" spans="1:14" x14ac:dyDescent="0.25">
      <c r="A53" s="7"/>
      <c r="B53" s="31"/>
      <c r="C53" s="31"/>
      <c r="D53" s="8" t="e">
        <f>VLOOKUP(A53,Aliments[],2,FALSE)</f>
        <v>#N/A</v>
      </c>
      <c r="E53">
        <f>200*B49</f>
        <v>200</v>
      </c>
      <c r="F53" t="s">
        <v>11</v>
      </c>
      <c r="G53" s="9" t="e">
        <f t="shared" si="3"/>
        <v>#N/A</v>
      </c>
      <c r="H53" s="28"/>
      <c r="I53" s="31"/>
      <c r="J53" s="31"/>
      <c r="K53" s="31"/>
      <c r="L53" s="31"/>
      <c r="M53" s="31"/>
      <c r="N53" s="31"/>
    </row>
    <row r="54" spans="1:14" x14ac:dyDescent="0.25">
      <c r="A54" s="7"/>
      <c r="B54" s="31"/>
      <c r="C54" s="31"/>
      <c r="D54" s="8" t="e">
        <f>VLOOKUP(A54,Aliments[],2,FALSE)</f>
        <v>#N/A</v>
      </c>
      <c r="E54">
        <f>50*B49</f>
        <v>50</v>
      </c>
      <c r="F54" t="s">
        <v>11</v>
      </c>
      <c r="G54" s="9" t="e">
        <f t="shared" si="3"/>
        <v>#N/A</v>
      </c>
      <c r="H54" s="28"/>
      <c r="I54" s="31"/>
      <c r="J54" s="31"/>
      <c r="K54" s="31"/>
      <c r="L54" s="31"/>
      <c r="M54" s="31"/>
      <c r="N54" s="31"/>
    </row>
    <row r="55" spans="1:14" x14ac:dyDescent="0.25">
      <c r="A55" s="7"/>
      <c r="B55" s="31"/>
      <c r="C55" s="31"/>
      <c r="D55" s="8" t="e">
        <f>VLOOKUP(A55,Aliments[],2,FALSE)</f>
        <v>#N/A</v>
      </c>
      <c r="E55">
        <f>90*B49</f>
        <v>90</v>
      </c>
      <c r="F55" t="s">
        <v>11</v>
      </c>
      <c r="G55" s="9" t="e">
        <f t="shared" si="3"/>
        <v>#N/A</v>
      </c>
      <c r="H55" s="28"/>
      <c r="I55" s="31"/>
      <c r="J55" s="31"/>
      <c r="K55" s="31"/>
      <c r="L55" s="31"/>
      <c r="M55" s="31"/>
      <c r="N55" s="31"/>
    </row>
    <row r="56" spans="1:14" x14ac:dyDescent="0.25">
      <c r="A56" s="7"/>
      <c r="B56" s="31"/>
      <c r="C56" s="31"/>
      <c r="D56" s="8" t="e">
        <f>VLOOKUP(A56,Aliments[],2,FALSE)</f>
        <v>#N/A</v>
      </c>
      <c r="E56">
        <f>20*B49</f>
        <v>20</v>
      </c>
      <c r="F56" t="s">
        <v>11</v>
      </c>
      <c r="G56" s="9" t="e">
        <f t="shared" si="3"/>
        <v>#N/A</v>
      </c>
      <c r="H56" s="28"/>
      <c r="I56" s="31"/>
      <c r="J56" s="31"/>
      <c r="K56" s="31"/>
      <c r="L56" s="31"/>
      <c r="M56" s="31"/>
      <c r="N56" s="31"/>
    </row>
    <row r="57" spans="1:14" x14ac:dyDescent="0.25">
      <c r="A57" s="7"/>
      <c r="B57" s="31"/>
      <c r="C57" s="31"/>
      <c r="D57" s="8" t="e">
        <f>VLOOKUP(A57,Aliments[],2,FALSE)</f>
        <v>#N/A</v>
      </c>
      <c r="E57">
        <f>50*B49</f>
        <v>50</v>
      </c>
      <c r="F57" t="s">
        <v>11</v>
      </c>
      <c r="G57" s="9" t="e">
        <f t="shared" si="3"/>
        <v>#N/A</v>
      </c>
      <c r="H57" s="28"/>
      <c r="I57" s="31"/>
      <c r="J57" s="31"/>
      <c r="K57" s="31"/>
      <c r="L57" s="31"/>
      <c r="M57" s="31"/>
      <c r="N57" s="31"/>
    </row>
    <row r="58" spans="1:14" x14ac:dyDescent="0.25">
      <c r="A58" s="7"/>
      <c r="B58" s="31"/>
      <c r="C58" s="31"/>
      <c r="D58" s="8" t="e">
        <f>VLOOKUP(A58,Aliments[],2,FALSE)</f>
        <v>#N/A</v>
      </c>
      <c r="G58" s="9"/>
      <c r="H58" s="28"/>
      <c r="I58" s="31"/>
      <c r="J58" s="31"/>
      <c r="K58" s="31"/>
      <c r="L58" s="31"/>
      <c r="M58" s="31"/>
      <c r="N58" s="31"/>
    </row>
    <row r="59" spans="1:14" x14ac:dyDescent="0.25">
      <c r="A59" s="7"/>
      <c r="B59" s="31"/>
      <c r="C59" s="31"/>
      <c r="D59" s="8" t="e">
        <f>VLOOKUP(A59,Aliments[],2,FALSE)</f>
        <v>#N/A</v>
      </c>
      <c r="E59">
        <f>200*B49</f>
        <v>200</v>
      </c>
      <c r="F59" t="s">
        <v>11</v>
      </c>
      <c r="G59" s="9" t="e">
        <f t="shared" ref="G59" si="4">D59*E59/1000</f>
        <v>#N/A</v>
      </c>
      <c r="H59" s="28"/>
      <c r="I59" s="31"/>
      <c r="J59" s="31"/>
      <c r="K59" s="31"/>
      <c r="L59" s="31"/>
      <c r="M59" s="31"/>
      <c r="N59" s="31"/>
    </row>
    <row r="60" spans="1:14" x14ac:dyDescent="0.25">
      <c r="A60" s="7"/>
      <c r="B60" s="31"/>
      <c r="C60" s="31"/>
      <c r="D60" s="8" t="e">
        <f>VLOOKUP(A60,Aliments[],2,FALSE)</f>
        <v>#N/A</v>
      </c>
      <c r="G60" s="9"/>
      <c r="H60" s="28"/>
      <c r="I60" s="31"/>
      <c r="J60" s="31"/>
      <c r="K60" s="31"/>
      <c r="L60" s="31"/>
      <c r="M60" s="31"/>
      <c r="N60" s="31"/>
    </row>
    <row r="61" spans="1:14" x14ac:dyDescent="0.25">
      <c r="A61" s="7"/>
      <c r="B61" s="31"/>
      <c r="C61" s="31"/>
      <c r="D61" s="8" t="e">
        <f>VLOOKUP(A61,Aliments[],2,FALSE)</f>
        <v>#N/A</v>
      </c>
      <c r="G61" s="9"/>
      <c r="H61" s="28"/>
      <c r="I61" s="31"/>
      <c r="J61" s="31"/>
      <c r="K61" s="31"/>
      <c r="L61" s="31"/>
      <c r="M61" s="31"/>
      <c r="N61" s="31"/>
    </row>
    <row r="62" spans="1:14" x14ac:dyDescent="0.25">
      <c r="A62" s="7"/>
      <c r="B62" s="31"/>
      <c r="C62" s="31"/>
      <c r="D62" s="8" t="e">
        <f>VLOOKUP(A62,Aliments[],2,FALSE)</f>
        <v>#N/A</v>
      </c>
      <c r="G62" s="9"/>
      <c r="H62" s="28"/>
      <c r="I62" s="31"/>
      <c r="J62" s="31"/>
      <c r="K62" s="31"/>
      <c r="L62" s="31"/>
      <c r="M62" s="31"/>
      <c r="N62" s="31"/>
    </row>
    <row r="63" spans="1:14" x14ac:dyDescent="0.25">
      <c r="A63" s="7"/>
      <c r="B63" s="31"/>
      <c r="C63" s="31"/>
      <c r="G63" s="6">
        <f>B63*D63*E63</f>
        <v>0</v>
      </c>
      <c r="H63" s="28"/>
      <c r="I63" s="31"/>
      <c r="J63" s="31"/>
      <c r="K63" s="31"/>
      <c r="L63" s="31"/>
      <c r="M63" s="31"/>
      <c r="N63" s="31"/>
    </row>
    <row r="64" spans="1:14" x14ac:dyDescent="0.25">
      <c r="A64" s="7" t="s">
        <v>10</v>
      </c>
      <c r="B64" s="31"/>
      <c r="C64" s="31"/>
      <c r="D64" t="s">
        <v>12</v>
      </c>
      <c r="E64">
        <f>SUM(E51:E59)/1000</f>
        <v>0.99</v>
      </c>
      <c r="F64" t="s">
        <v>13</v>
      </c>
      <c r="G64" s="9" t="e">
        <f>SUM(G51:G63)</f>
        <v>#N/A</v>
      </c>
      <c r="H64" s="28"/>
      <c r="I64" s="31"/>
      <c r="J64" s="31"/>
      <c r="K64" s="31"/>
      <c r="L64" s="31"/>
      <c r="M64" s="31"/>
      <c r="N64" s="31"/>
    </row>
    <row r="65" spans="1:14" ht="15.75" thickBot="1" x14ac:dyDescent="0.3">
      <c r="A65" s="10" t="s">
        <v>14</v>
      </c>
      <c r="B65" s="11">
        <v>50</v>
      </c>
      <c r="C65" s="11" t="s">
        <v>15</v>
      </c>
      <c r="D65" s="11">
        <f>E64/B65*1000</f>
        <v>19.799999999999997</v>
      </c>
      <c r="E65" s="32" t="s">
        <v>16</v>
      </c>
      <c r="F65" s="32"/>
      <c r="G65" s="12" t="e">
        <f>G64/D65</f>
        <v>#N/A</v>
      </c>
      <c r="H65" s="28"/>
      <c r="I65" s="31"/>
      <c r="J65" s="31"/>
      <c r="K65" s="31"/>
      <c r="L65" s="31"/>
      <c r="M65" s="31"/>
      <c r="N65" s="31"/>
    </row>
    <row r="66" spans="1:14" ht="15.75" thickBot="1" x14ac:dyDescent="0.3"/>
    <row r="67" spans="1:14" x14ac:dyDescent="0.25">
      <c r="A67" s="19" t="s">
        <v>31</v>
      </c>
      <c r="B67" s="20"/>
      <c r="C67" s="20"/>
      <c r="D67" s="20"/>
      <c r="E67" s="20"/>
      <c r="F67" s="20"/>
      <c r="G67" s="21"/>
    </row>
    <row r="68" spans="1:14" x14ac:dyDescent="0.25">
      <c r="A68" s="22"/>
      <c r="B68" s="23"/>
      <c r="C68" s="23"/>
      <c r="D68" s="23"/>
      <c r="E68" s="23"/>
      <c r="F68" s="23"/>
      <c r="G68" s="24"/>
    </row>
    <row r="69" spans="1:14" ht="15.75" thickBot="1" x14ac:dyDescent="0.3">
      <c r="A69" s="25"/>
      <c r="B69" s="26"/>
      <c r="C69" s="26"/>
      <c r="D69" s="26"/>
      <c r="E69" s="26"/>
      <c r="F69" s="26"/>
      <c r="G69" s="27"/>
    </row>
    <row r="70" spans="1:14" x14ac:dyDescent="0.25">
      <c r="A70" s="28" t="s">
        <v>6</v>
      </c>
      <c r="B70" s="29" t="s">
        <v>7</v>
      </c>
      <c r="C70" s="29"/>
      <c r="D70" s="1"/>
      <c r="G70" s="6"/>
      <c r="H70" s="30"/>
      <c r="I70" s="31"/>
      <c r="J70" s="31"/>
      <c r="K70" s="31"/>
      <c r="L70" s="31"/>
      <c r="M70" s="31"/>
      <c r="N70" s="31"/>
    </row>
    <row r="71" spans="1:14" x14ac:dyDescent="0.25">
      <c r="A71" s="28"/>
      <c r="B71" s="31">
        <v>1</v>
      </c>
      <c r="C71" s="31"/>
      <c r="D71" s="1" t="s">
        <v>8</v>
      </c>
      <c r="E71" t="s">
        <v>9</v>
      </c>
      <c r="G71" s="6" t="s">
        <v>10</v>
      </c>
      <c r="H71" s="28"/>
      <c r="I71" s="31"/>
      <c r="J71" s="31"/>
      <c r="K71" s="31"/>
      <c r="L71" s="31"/>
      <c r="M71" s="31"/>
      <c r="N71" s="31"/>
    </row>
    <row r="72" spans="1:14" x14ac:dyDescent="0.25">
      <c r="A72" s="7"/>
      <c r="B72" s="31"/>
      <c r="C72" s="31"/>
      <c r="G72" s="6"/>
      <c r="H72" s="28"/>
      <c r="I72" s="31"/>
      <c r="J72" s="31"/>
      <c r="K72" s="31"/>
      <c r="L72" s="31"/>
      <c r="M72" s="31"/>
      <c r="N72" s="31"/>
    </row>
    <row r="73" spans="1:14" x14ac:dyDescent="0.25">
      <c r="B73" s="31"/>
      <c r="C73" s="31"/>
      <c r="D73" s="8" t="e">
        <f>VLOOKUP(A73,Aliments[],2,FALSE)</f>
        <v>#N/A</v>
      </c>
      <c r="E73">
        <f>200*B71</f>
        <v>200</v>
      </c>
      <c r="F73" t="s">
        <v>11</v>
      </c>
      <c r="G73" s="9" t="e">
        <f>D73*E73/1000</f>
        <v>#N/A</v>
      </c>
      <c r="H73" s="28"/>
      <c r="I73" s="31"/>
      <c r="J73" s="31"/>
      <c r="K73" s="31"/>
      <c r="L73" s="31"/>
      <c r="M73" s="31"/>
      <c r="N73" s="31"/>
    </row>
    <row r="74" spans="1:14" x14ac:dyDescent="0.25">
      <c r="A74" s="7"/>
      <c r="B74" s="31"/>
      <c r="C74" s="31"/>
      <c r="D74" s="8" t="e">
        <f>VLOOKUP(A74,Aliments[],2,FALSE)</f>
        <v>#N/A</v>
      </c>
      <c r="E74">
        <f>180*B71</f>
        <v>180</v>
      </c>
      <c r="F74" t="s">
        <v>11</v>
      </c>
      <c r="G74" s="9" t="e">
        <f t="shared" ref="G74:G79" si="5">D74*E74/1000</f>
        <v>#N/A</v>
      </c>
      <c r="H74" s="28"/>
      <c r="I74" s="31"/>
      <c r="J74" s="31"/>
      <c r="K74" s="31"/>
      <c r="L74" s="31"/>
      <c r="M74" s="31"/>
      <c r="N74" s="31"/>
    </row>
    <row r="75" spans="1:14" x14ac:dyDescent="0.25">
      <c r="A75" s="7"/>
      <c r="B75" s="31"/>
      <c r="C75" s="31"/>
      <c r="D75" s="8" t="e">
        <f>VLOOKUP(A75,Aliments[],2,FALSE)</f>
        <v>#N/A</v>
      </c>
      <c r="E75">
        <f>200*B71</f>
        <v>200</v>
      </c>
      <c r="F75" t="s">
        <v>11</v>
      </c>
      <c r="G75" s="9" t="e">
        <f t="shared" si="5"/>
        <v>#N/A</v>
      </c>
      <c r="H75" s="28"/>
      <c r="I75" s="31"/>
      <c r="J75" s="31"/>
      <c r="K75" s="31"/>
      <c r="L75" s="31"/>
      <c r="M75" s="31"/>
      <c r="N75" s="31"/>
    </row>
    <row r="76" spans="1:14" x14ac:dyDescent="0.25">
      <c r="A76" s="7"/>
      <c r="B76" s="31"/>
      <c r="C76" s="31"/>
      <c r="D76" s="8" t="e">
        <f>VLOOKUP(A76,Aliments[],2,FALSE)</f>
        <v>#N/A</v>
      </c>
      <c r="E76">
        <f>50*B71</f>
        <v>50</v>
      </c>
      <c r="F76" t="s">
        <v>11</v>
      </c>
      <c r="G76" s="9" t="e">
        <f t="shared" si="5"/>
        <v>#N/A</v>
      </c>
      <c r="H76" s="28"/>
      <c r="I76" s="31"/>
      <c r="J76" s="31"/>
      <c r="K76" s="31"/>
      <c r="L76" s="31"/>
      <c r="M76" s="31"/>
      <c r="N76" s="31"/>
    </row>
    <row r="77" spans="1:14" x14ac:dyDescent="0.25">
      <c r="A77" s="7"/>
      <c r="B77" s="31"/>
      <c r="C77" s="31"/>
      <c r="D77" s="8" t="e">
        <f>VLOOKUP(A77,Aliments[],2,FALSE)</f>
        <v>#N/A</v>
      </c>
      <c r="E77">
        <f>90*B71</f>
        <v>90</v>
      </c>
      <c r="F77" t="s">
        <v>11</v>
      </c>
      <c r="G77" s="9" t="e">
        <f t="shared" si="5"/>
        <v>#N/A</v>
      </c>
      <c r="H77" s="28"/>
      <c r="I77" s="31"/>
      <c r="J77" s="31"/>
      <c r="K77" s="31"/>
      <c r="L77" s="31"/>
      <c r="M77" s="31"/>
      <c r="N77" s="31"/>
    </row>
    <row r="78" spans="1:14" x14ac:dyDescent="0.25">
      <c r="A78" s="7"/>
      <c r="B78" s="31"/>
      <c r="C78" s="31"/>
      <c r="D78" s="8" t="e">
        <f>VLOOKUP(A78,Aliments[],2,FALSE)</f>
        <v>#N/A</v>
      </c>
      <c r="E78">
        <f>20*B71</f>
        <v>20</v>
      </c>
      <c r="F78" t="s">
        <v>11</v>
      </c>
      <c r="G78" s="9" t="e">
        <f t="shared" si="5"/>
        <v>#N/A</v>
      </c>
      <c r="H78" s="28"/>
      <c r="I78" s="31"/>
      <c r="J78" s="31"/>
      <c r="K78" s="31"/>
      <c r="L78" s="31"/>
      <c r="M78" s="31"/>
      <c r="N78" s="31"/>
    </row>
    <row r="79" spans="1:14" x14ac:dyDescent="0.25">
      <c r="A79" s="7"/>
      <c r="B79" s="31"/>
      <c r="C79" s="31"/>
      <c r="D79" s="8" t="e">
        <f>VLOOKUP(A79,Aliments[],2,FALSE)</f>
        <v>#N/A</v>
      </c>
      <c r="E79">
        <f>50*B71</f>
        <v>50</v>
      </c>
      <c r="F79" t="s">
        <v>11</v>
      </c>
      <c r="G79" s="9" t="e">
        <f t="shared" si="5"/>
        <v>#N/A</v>
      </c>
      <c r="H79" s="28"/>
      <c r="I79" s="31"/>
      <c r="J79" s="31"/>
      <c r="K79" s="31"/>
      <c r="L79" s="31"/>
      <c r="M79" s="31"/>
      <c r="N79" s="31"/>
    </row>
    <row r="80" spans="1:14" x14ac:dyDescent="0.25">
      <c r="A80" s="7"/>
      <c r="B80" s="31"/>
      <c r="C80" s="31"/>
      <c r="D80" s="8" t="e">
        <f>VLOOKUP(A80,Aliments[],2,FALSE)</f>
        <v>#N/A</v>
      </c>
      <c r="G80" s="9"/>
      <c r="H80" s="28"/>
      <c r="I80" s="31"/>
      <c r="J80" s="31"/>
      <c r="K80" s="31"/>
      <c r="L80" s="31"/>
      <c r="M80" s="31"/>
      <c r="N80" s="31"/>
    </row>
    <row r="81" spans="1:14" x14ac:dyDescent="0.25">
      <c r="A81" s="7"/>
      <c r="B81" s="31"/>
      <c r="C81" s="31"/>
      <c r="D81" s="8" t="e">
        <f>VLOOKUP(A81,Aliments[],2,FALSE)</f>
        <v>#N/A</v>
      </c>
      <c r="E81">
        <f>200*B71</f>
        <v>200</v>
      </c>
      <c r="F81" t="s">
        <v>11</v>
      </c>
      <c r="G81" s="9" t="e">
        <f t="shared" ref="G81" si="6">D81*E81/1000</f>
        <v>#N/A</v>
      </c>
      <c r="H81" s="28"/>
      <c r="I81" s="31"/>
      <c r="J81" s="31"/>
      <c r="K81" s="31"/>
      <c r="L81" s="31"/>
      <c r="M81" s="31"/>
      <c r="N81" s="31"/>
    </row>
    <row r="82" spans="1:14" x14ac:dyDescent="0.25">
      <c r="A82" s="7"/>
      <c r="B82" s="31"/>
      <c r="C82" s="31"/>
      <c r="D82" s="8" t="e">
        <f>VLOOKUP(A82,Aliments[],2,FALSE)</f>
        <v>#N/A</v>
      </c>
      <c r="G82" s="9"/>
      <c r="H82" s="28"/>
      <c r="I82" s="31"/>
      <c r="J82" s="31"/>
      <c r="K82" s="31"/>
      <c r="L82" s="31"/>
      <c r="M82" s="31"/>
      <c r="N82" s="31"/>
    </row>
    <row r="83" spans="1:14" x14ac:dyDescent="0.25">
      <c r="A83" s="7"/>
      <c r="B83" s="31"/>
      <c r="C83" s="31"/>
      <c r="D83" s="8" t="e">
        <f>VLOOKUP(A83,Aliments[],2,FALSE)</f>
        <v>#N/A</v>
      </c>
      <c r="G83" s="9"/>
      <c r="H83" s="28"/>
      <c r="I83" s="31"/>
      <c r="J83" s="31"/>
      <c r="K83" s="31"/>
      <c r="L83" s="31"/>
      <c r="M83" s="31"/>
      <c r="N83" s="31"/>
    </row>
    <row r="84" spans="1:14" x14ac:dyDescent="0.25">
      <c r="A84" s="7"/>
      <c r="B84" s="31"/>
      <c r="C84" s="31"/>
      <c r="D84" s="8" t="e">
        <f>VLOOKUP(A84,Aliments[],2,FALSE)</f>
        <v>#N/A</v>
      </c>
      <c r="G84" s="9"/>
      <c r="H84" s="28"/>
      <c r="I84" s="31"/>
      <c r="J84" s="31"/>
      <c r="K84" s="31"/>
      <c r="L84" s="31"/>
      <c r="M84" s="31"/>
      <c r="N84" s="31"/>
    </row>
    <row r="85" spans="1:14" x14ac:dyDescent="0.25">
      <c r="A85" s="7"/>
      <c r="B85" s="31"/>
      <c r="C85" s="31"/>
      <c r="G85" s="6">
        <f>B85*D85*E85</f>
        <v>0</v>
      </c>
      <c r="H85" s="28"/>
      <c r="I85" s="31"/>
      <c r="J85" s="31"/>
      <c r="K85" s="31"/>
      <c r="L85" s="31"/>
      <c r="M85" s="31"/>
      <c r="N85" s="31"/>
    </row>
    <row r="86" spans="1:14" x14ac:dyDescent="0.25">
      <c r="A86" s="7" t="s">
        <v>10</v>
      </c>
      <c r="B86" s="31"/>
      <c r="C86" s="31"/>
      <c r="D86" t="s">
        <v>12</v>
      </c>
      <c r="E86">
        <f>SUM(E73:E81)/1000</f>
        <v>0.99</v>
      </c>
      <c r="F86" t="s">
        <v>13</v>
      </c>
      <c r="G86" s="9" t="e">
        <f>SUM(G73:G85)</f>
        <v>#N/A</v>
      </c>
      <c r="H86" s="28"/>
      <c r="I86" s="31"/>
      <c r="J86" s="31"/>
      <c r="K86" s="31"/>
      <c r="L86" s="31"/>
      <c r="M86" s="31"/>
      <c r="N86" s="31"/>
    </row>
    <row r="87" spans="1:14" ht="15.75" thickBot="1" x14ac:dyDescent="0.3">
      <c r="A87" s="10" t="s">
        <v>14</v>
      </c>
      <c r="B87" s="11">
        <v>50</v>
      </c>
      <c r="C87" s="11" t="s">
        <v>15</v>
      </c>
      <c r="D87" s="11">
        <f>E86/B87*1000</f>
        <v>19.799999999999997</v>
      </c>
      <c r="E87" s="32" t="s">
        <v>16</v>
      </c>
      <c r="F87" s="32"/>
      <c r="G87" s="12" t="e">
        <f>G86/D87</f>
        <v>#N/A</v>
      </c>
      <c r="H87" s="28"/>
      <c r="I87" s="31"/>
      <c r="J87" s="31"/>
      <c r="K87" s="31"/>
      <c r="L87" s="31"/>
      <c r="M87" s="31"/>
      <c r="N87" s="31"/>
    </row>
    <row r="88" spans="1:14" ht="15.75" thickBot="1" x14ac:dyDescent="0.3"/>
    <row r="89" spans="1:14" x14ac:dyDescent="0.25">
      <c r="A89" s="19" t="s">
        <v>27</v>
      </c>
      <c r="B89" s="20"/>
      <c r="C89" s="20"/>
      <c r="D89" s="20"/>
      <c r="E89" s="20"/>
      <c r="F89" s="20"/>
      <c r="G89" s="21"/>
    </row>
    <row r="90" spans="1:14" x14ac:dyDescent="0.25">
      <c r="A90" s="22"/>
      <c r="B90" s="23"/>
      <c r="C90" s="23"/>
      <c r="D90" s="23"/>
      <c r="E90" s="23"/>
      <c r="F90" s="23"/>
      <c r="G90" s="24"/>
    </row>
    <row r="91" spans="1:14" ht="15.75" thickBot="1" x14ac:dyDescent="0.3">
      <c r="A91" s="25"/>
      <c r="B91" s="26"/>
      <c r="C91" s="26"/>
      <c r="D91" s="26"/>
      <c r="E91" s="26"/>
      <c r="F91" s="26"/>
      <c r="G91" s="27"/>
    </row>
    <row r="92" spans="1:14" x14ac:dyDescent="0.25">
      <c r="A92" s="28" t="s">
        <v>6</v>
      </c>
      <c r="B92" s="29" t="s">
        <v>7</v>
      </c>
      <c r="C92" s="29"/>
      <c r="D92" s="1"/>
      <c r="G92" s="6"/>
      <c r="H92" s="30"/>
      <c r="I92" s="31"/>
      <c r="J92" s="31"/>
      <c r="K92" s="31"/>
      <c r="L92" s="31"/>
      <c r="M92" s="31"/>
      <c r="N92" s="31"/>
    </row>
    <row r="93" spans="1:14" x14ac:dyDescent="0.25">
      <c r="A93" s="28"/>
      <c r="B93" s="31">
        <v>1</v>
      </c>
      <c r="C93" s="31"/>
      <c r="D93" s="1" t="s">
        <v>8</v>
      </c>
      <c r="E93" t="s">
        <v>9</v>
      </c>
      <c r="G93" s="6" t="s">
        <v>10</v>
      </c>
      <c r="H93" s="28"/>
      <c r="I93" s="31"/>
      <c r="J93" s="31"/>
      <c r="K93" s="31"/>
      <c r="L93" s="31"/>
      <c r="M93" s="31"/>
      <c r="N93" s="31"/>
    </row>
    <row r="94" spans="1:14" x14ac:dyDescent="0.25">
      <c r="A94" s="7"/>
      <c r="B94" s="31"/>
      <c r="C94" s="31"/>
      <c r="G94" s="6"/>
      <c r="H94" s="28"/>
      <c r="I94" s="31"/>
      <c r="J94" s="31"/>
      <c r="K94" s="31"/>
      <c r="L94" s="31"/>
      <c r="M94" s="31"/>
      <c r="N94" s="31"/>
    </row>
    <row r="95" spans="1:14" x14ac:dyDescent="0.25">
      <c r="B95" s="31"/>
      <c r="C95" s="31"/>
      <c r="D95" s="8" t="e">
        <f>VLOOKUP(A95,Aliments[],2,FALSE)</f>
        <v>#N/A</v>
      </c>
      <c r="E95">
        <f>200*B93</f>
        <v>200</v>
      </c>
      <c r="F95" t="s">
        <v>11</v>
      </c>
      <c r="G95" s="9" t="e">
        <f>D95*E95/1000</f>
        <v>#N/A</v>
      </c>
      <c r="H95" s="28"/>
      <c r="I95" s="31"/>
      <c r="J95" s="31"/>
      <c r="K95" s="31"/>
      <c r="L95" s="31"/>
      <c r="M95" s="31"/>
      <c r="N95" s="31"/>
    </row>
    <row r="96" spans="1:14" x14ac:dyDescent="0.25">
      <c r="A96" s="7"/>
      <c r="B96" s="31"/>
      <c r="C96" s="31"/>
      <c r="D96" s="8" t="e">
        <f>VLOOKUP(A96,Aliments[],2,FALSE)</f>
        <v>#N/A</v>
      </c>
      <c r="E96">
        <f>180*B93</f>
        <v>180</v>
      </c>
      <c r="F96" t="s">
        <v>11</v>
      </c>
      <c r="G96" s="9" t="e">
        <f t="shared" ref="G96:G101" si="7">D96*E96/1000</f>
        <v>#N/A</v>
      </c>
      <c r="H96" s="28"/>
      <c r="I96" s="31"/>
      <c r="J96" s="31"/>
      <c r="K96" s="31"/>
      <c r="L96" s="31"/>
      <c r="M96" s="31"/>
      <c r="N96" s="31"/>
    </row>
    <row r="97" spans="1:14" x14ac:dyDescent="0.25">
      <c r="A97" s="7"/>
      <c r="B97" s="31"/>
      <c r="C97" s="31"/>
      <c r="D97" s="8" t="e">
        <f>VLOOKUP(A97,Aliments[],2,FALSE)</f>
        <v>#N/A</v>
      </c>
      <c r="E97">
        <f>200*B93</f>
        <v>200</v>
      </c>
      <c r="F97" t="s">
        <v>11</v>
      </c>
      <c r="G97" s="9" t="e">
        <f t="shared" si="7"/>
        <v>#N/A</v>
      </c>
      <c r="H97" s="28"/>
      <c r="I97" s="31"/>
      <c r="J97" s="31"/>
      <c r="K97" s="31"/>
      <c r="L97" s="31"/>
      <c r="M97" s="31"/>
      <c r="N97" s="31"/>
    </row>
    <row r="98" spans="1:14" x14ac:dyDescent="0.25">
      <c r="A98" s="7"/>
      <c r="B98" s="31"/>
      <c r="C98" s="31"/>
      <c r="D98" s="8" t="e">
        <f>VLOOKUP(A98,Aliments[],2,FALSE)</f>
        <v>#N/A</v>
      </c>
      <c r="E98">
        <f>50*B93</f>
        <v>50</v>
      </c>
      <c r="F98" t="s">
        <v>11</v>
      </c>
      <c r="G98" s="9" t="e">
        <f t="shared" si="7"/>
        <v>#N/A</v>
      </c>
      <c r="H98" s="28"/>
      <c r="I98" s="31"/>
      <c r="J98" s="31"/>
      <c r="K98" s="31"/>
      <c r="L98" s="31"/>
      <c r="M98" s="31"/>
      <c r="N98" s="31"/>
    </row>
    <row r="99" spans="1:14" x14ac:dyDescent="0.25">
      <c r="A99" s="7"/>
      <c r="B99" s="31"/>
      <c r="C99" s="31"/>
      <c r="D99" s="8" t="e">
        <f>VLOOKUP(A99,Aliments[],2,FALSE)</f>
        <v>#N/A</v>
      </c>
      <c r="E99">
        <f>90*B93</f>
        <v>90</v>
      </c>
      <c r="F99" t="s">
        <v>11</v>
      </c>
      <c r="G99" s="9" t="e">
        <f t="shared" si="7"/>
        <v>#N/A</v>
      </c>
      <c r="H99" s="28"/>
      <c r="I99" s="31"/>
      <c r="J99" s="31"/>
      <c r="K99" s="31"/>
      <c r="L99" s="31"/>
      <c r="M99" s="31"/>
      <c r="N99" s="31"/>
    </row>
    <row r="100" spans="1:14" x14ac:dyDescent="0.25">
      <c r="A100" s="7"/>
      <c r="B100" s="31"/>
      <c r="C100" s="31"/>
      <c r="D100" s="8" t="e">
        <f>VLOOKUP(A100,Aliments[],2,FALSE)</f>
        <v>#N/A</v>
      </c>
      <c r="E100">
        <f>20*B93</f>
        <v>20</v>
      </c>
      <c r="F100" t="s">
        <v>11</v>
      </c>
      <c r="G100" s="9" t="e">
        <f t="shared" si="7"/>
        <v>#N/A</v>
      </c>
      <c r="H100" s="28"/>
      <c r="I100" s="31"/>
      <c r="J100" s="31"/>
      <c r="K100" s="31"/>
      <c r="L100" s="31"/>
      <c r="M100" s="31"/>
      <c r="N100" s="31"/>
    </row>
    <row r="101" spans="1:14" x14ac:dyDescent="0.25">
      <c r="A101" s="7"/>
      <c r="B101" s="31"/>
      <c r="C101" s="31"/>
      <c r="D101" s="8" t="e">
        <f>VLOOKUP(A101,Aliments[],2,FALSE)</f>
        <v>#N/A</v>
      </c>
      <c r="E101">
        <f>50*B93</f>
        <v>50</v>
      </c>
      <c r="F101" t="s">
        <v>11</v>
      </c>
      <c r="G101" s="9" t="e">
        <f t="shared" si="7"/>
        <v>#N/A</v>
      </c>
      <c r="H101" s="28"/>
      <c r="I101" s="31"/>
      <c r="J101" s="31"/>
      <c r="K101" s="31"/>
      <c r="L101" s="31"/>
      <c r="M101" s="31"/>
      <c r="N101" s="31"/>
    </row>
    <row r="102" spans="1:14" x14ac:dyDescent="0.25">
      <c r="A102" s="7"/>
      <c r="B102" s="31"/>
      <c r="C102" s="31"/>
      <c r="D102" s="8" t="e">
        <f>VLOOKUP(A102,Aliments[],2,FALSE)</f>
        <v>#N/A</v>
      </c>
      <c r="G102" s="9"/>
      <c r="H102" s="28"/>
      <c r="I102" s="31"/>
      <c r="J102" s="31"/>
      <c r="K102" s="31"/>
      <c r="L102" s="31"/>
      <c r="M102" s="31"/>
      <c r="N102" s="31"/>
    </row>
    <row r="103" spans="1:14" x14ac:dyDescent="0.25">
      <c r="A103" s="7"/>
      <c r="B103" s="31"/>
      <c r="C103" s="31"/>
      <c r="D103" s="8" t="e">
        <f>VLOOKUP(A103,Aliments[],2,FALSE)</f>
        <v>#N/A</v>
      </c>
      <c r="E103">
        <f>200*B93</f>
        <v>200</v>
      </c>
      <c r="F103" t="s">
        <v>11</v>
      </c>
      <c r="G103" s="9" t="e">
        <f t="shared" ref="G103" si="8">D103*E103/1000</f>
        <v>#N/A</v>
      </c>
      <c r="H103" s="28"/>
      <c r="I103" s="31"/>
      <c r="J103" s="31"/>
      <c r="K103" s="31"/>
      <c r="L103" s="31"/>
      <c r="M103" s="31"/>
      <c r="N103" s="31"/>
    </row>
    <row r="104" spans="1:14" x14ac:dyDescent="0.25">
      <c r="A104" s="7"/>
      <c r="B104" s="31"/>
      <c r="C104" s="31"/>
      <c r="D104" s="8" t="e">
        <f>VLOOKUP(A104,Aliments[],2,FALSE)</f>
        <v>#N/A</v>
      </c>
      <c r="G104" s="9"/>
      <c r="H104" s="28"/>
      <c r="I104" s="31"/>
      <c r="J104" s="31"/>
      <c r="K104" s="31"/>
      <c r="L104" s="31"/>
      <c r="M104" s="31"/>
      <c r="N104" s="31"/>
    </row>
    <row r="105" spans="1:14" x14ac:dyDescent="0.25">
      <c r="A105" s="7"/>
      <c r="B105" s="31"/>
      <c r="C105" s="31"/>
      <c r="D105" s="8" t="e">
        <f>VLOOKUP(A105,Aliments[],2,FALSE)</f>
        <v>#N/A</v>
      </c>
      <c r="G105" s="9"/>
      <c r="H105" s="28"/>
      <c r="I105" s="31"/>
      <c r="J105" s="31"/>
      <c r="K105" s="31"/>
      <c r="L105" s="31"/>
      <c r="M105" s="31"/>
      <c r="N105" s="31"/>
    </row>
    <row r="106" spans="1:14" x14ac:dyDescent="0.25">
      <c r="A106" s="7"/>
      <c r="B106" s="31"/>
      <c r="C106" s="31"/>
      <c r="D106" s="8" t="e">
        <f>VLOOKUP(A106,Aliments[],2,FALSE)</f>
        <v>#N/A</v>
      </c>
      <c r="G106" s="9"/>
      <c r="H106" s="28"/>
      <c r="I106" s="31"/>
      <c r="J106" s="31"/>
      <c r="K106" s="31"/>
      <c r="L106" s="31"/>
      <c r="M106" s="31"/>
      <c r="N106" s="31"/>
    </row>
    <row r="107" spans="1:14" x14ac:dyDescent="0.25">
      <c r="A107" s="7"/>
      <c r="B107" s="31"/>
      <c r="C107" s="31"/>
      <c r="G107" s="6">
        <f>B107*D107*E107</f>
        <v>0</v>
      </c>
      <c r="H107" s="28"/>
      <c r="I107" s="31"/>
      <c r="J107" s="31"/>
      <c r="K107" s="31"/>
      <c r="L107" s="31"/>
      <c r="M107" s="31"/>
      <c r="N107" s="31"/>
    </row>
    <row r="108" spans="1:14" x14ac:dyDescent="0.25">
      <c r="A108" s="7" t="s">
        <v>10</v>
      </c>
      <c r="B108" s="31"/>
      <c r="C108" s="31"/>
      <c r="D108" t="s">
        <v>12</v>
      </c>
      <c r="E108">
        <f>SUM(E95:E103)/1000</f>
        <v>0.99</v>
      </c>
      <c r="F108" t="s">
        <v>13</v>
      </c>
      <c r="G108" s="9" t="e">
        <f>SUM(G95:G107)</f>
        <v>#N/A</v>
      </c>
      <c r="H108" s="28"/>
      <c r="I108" s="31"/>
      <c r="J108" s="31"/>
      <c r="K108" s="31"/>
      <c r="L108" s="31"/>
      <c r="M108" s="31"/>
      <c r="N108" s="31"/>
    </row>
    <row r="109" spans="1:14" ht="15.75" thickBot="1" x14ac:dyDescent="0.3">
      <c r="A109" s="10" t="s">
        <v>14</v>
      </c>
      <c r="B109" s="11">
        <v>50</v>
      </c>
      <c r="C109" s="11" t="s">
        <v>15</v>
      </c>
      <c r="D109" s="11">
        <f>E108/B109*1000</f>
        <v>19.799999999999997</v>
      </c>
      <c r="E109" s="32" t="s">
        <v>16</v>
      </c>
      <c r="F109" s="32"/>
      <c r="G109" s="12" t="e">
        <f>G108/D109</f>
        <v>#N/A</v>
      </c>
      <c r="H109" s="28"/>
      <c r="I109" s="31"/>
      <c r="J109" s="31"/>
      <c r="K109" s="31"/>
      <c r="L109" s="31"/>
      <c r="M109" s="31"/>
      <c r="N109" s="31"/>
    </row>
    <row r="110" spans="1:14" ht="15.75" thickBot="1" x14ac:dyDescent="0.3"/>
    <row r="111" spans="1:14" x14ac:dyDescent="0.25">
      <c r="A111" s="19" t="s">
        <v>28</v>
      </c>
      <c r="B111" s="20"/>
      <c r="C111" s="20"/>
      <c r="D111" s="20"/>
      <c r="E111" s="20"/>
      <c r="F111" s="20"/>
      <c r="G111" s="21"/>
    </row>
    <row r="112" spans="1:14" x14ac:dyDescent="0.25">
      <c r="A112" s="22"/>
      <c r="B112" s="23"/>
      <c r="C112" s="23"/>
      <c r="D112" s="23"/>
      <c r="E112" s="23"/>
      <c r="F112" s="23"/>
      <c r="G112" s="24"/>
    </row>
    <row r="113" spans="1:14" ht="15.75" thickBot="1" x14ac:dyDescent="0.3">
      <c r="A113" s="25"/>
      <c r="B113" s="26"/>
      <c r="C113" s="26"/>
      <c r="D113" s="26"/>
      <c r="E113" s="26"/>
      <c r="F113" s="26"/>
      <c r="G113" s="27"/>
    </row>
    <row r="114" spans="1:14" x14ac:dyDescent="0.25">
      <c r="A114" s="28" t="s">
        <v>6</v>
      </c>
      <c r="B114" s="29" t="s">
        <v>7</v>
      </c>
      <c r="C114" s="29"/>
      <c r="D114" s="1"/>
      <c r="G114" s="6"/>
      <c r="H114" s="30"/>
      <c r="I114" s="31"/>
      <c r="J114" s="31"/>
      <c r="K114" s="31"/>
      <c r="L114" s="31"/>
      <c r="M114" s="31"/>
      <c r="N114" s="31"/>
    </row>
    <row r="115" spans="1:14" x14ac:dyDescent="0.25">
      <c r="A115" s="28"/>
      <c r="B115" s="31">
        <v>1</v>
      </c>
      <c r="C115" s="31"/>
      <c r="D115" s="1" t="s">
        <v>8</v>
      </c>
      <c r="E115" t="s">
        <v>9</v>
      </c>
      <c r="G115" s="6" t="s">
        <v>10</v>
      </c>
      <c r="H115" s="28"/>
      <c r="I115" s="31"/>
      <c r="J115" s="31"/>
      <c r="K115" s="31"/>
      <c r="L115" s="31"/>
      <c r="M115" s="31"/>
      <c r="N115" s="31"/>
    </row>
    <row r="116" spans="1:14" x14ac:dyDescent="0.25">
      <c r="A116" s="7"/>
      <c r="B116" s="31"/>
      <c r="C116" s="31"/>
      <c r="G116" s="6"/>
      <c r="H116" s="28"/>
      <c r="I116" s="31"/>
      <c r="J116" s="31"/>
      <c r="K116" s="31"/>
      <c r="L116" s="31"/>
      <c r="M116" s="31"/>
      <c r="N116" s="31"/>
    </row>
    <row r="117" spans="1:14" x14ac:dyDescent="0.25">
      <c r="B117" s="31"/>
      <c r="C117" s="31"/>
      <c r="D117" s="8" t="e">
        <f>VLOOKUP(A117,Aliments[],2,FALSE)</f>
        <v>#N/A</v>
      </c>
      <c r="E117">
        <f>200*B115</f>
        <v>200</v>
      </c>
      <c r="F117" t="s">
        <v>11</v>
      </c>
      <c r="G117" s="9" t="e">
        <f>D117*E117/1000</f>
        <v>#N/A</v>
      </c>
      <c r="H117" s="28"/>
      <c r="I117" s="31"/>
      <c r="J117" s="31"/>
      <c r="K117" s="31"/>
      <c r="L117" s="31"/>
      <c r="M117" s="31"/>
      <c r="N117" s="31"/>
    </row>
    <row r="118" spans="1:14" x14ac:dyDescent="0.25">
      <c r="A118" s="7" t="s">
        <v>126</v>
      </c>
      <c r="B118" s="31"/>
      <c r="C118" s="31"/>
      <c r="D118" s="8" t="e">
        <f>VLOOKUP(A118,Aliments[],2,FALSE)</f>
        <v>#N/A</v>
      </c>
      <c r="E118">
        <f>180*B115</f>
        <v>180</v>
      </c>
      <c r="F118" t="s">
        <v>11</v>
      </c>
      <c r="G118" s="9" t="e">
        <f t="shared" ref="G118:G123" si="9">D118*E118/1000</f>
        <v>#N/A</v>
      </c>
      <c r="H118" s="28"/>
      <c r="I118" s="31"/>
      <c r="J118" s="31"/>
      <c r="K118" s="31"/>
      <c r="L118" s="31"/>
      <c r="M118" s="31"/>
      <c r="N118" s="31"/>
    </row>
    <row r="119" spans="1:14" x14ac:dyDescent="0.25">
      <c r="A119" s="7"/>
      <c r="B119" s="31"/>
      <c r="C119" s="31"/>
      <c r="D119" s="8" t="e">
        <f>VLOOKUP(A119,Aliments[],2,FALSE)</f>
        <v>#N/A</v>
      </c>
      <c r="E119">
        <f>200*B115</f>
        <v>200</v>
      </c>
      <c r="F119" t="s">
        <v>11</v>
      </c>
      <c r="G119" s="9" t="e">
        <f t="shared" si="9"/>
        <v>#N/A</v>
      </c>
      <c r="H119" s="28"/>
      <c r="I119" s="31"/>
      <c r="J119" s="31"/>
      <c r="K119" s="31"/>
      <c r="L119" s="31"/>
      <c r="M119" s="31"/>
      <c r="N119" s="31"/>
    </row>
    <row r="120" spans="1:14" x14ac:dyDescent="0.25">
      <c r="A120" s="7"/>
      <c r="B120" s="31"/>
      <c r="C120" s="31"/>
      <c r="D120" s="8" t="e">
        <f>VLOOKUP(A120,Aliments[],2,FALSE)</f>
        <v>#N/A</v>
      </c>
      <c r="E120">
        <f>50*B115</f>
        <v>50</v>
      </c>
      <c r="F120" t="s">
        <v>11</v>
      </c>
      <c r="G120" s="9" t="e">
        <f t="shared" si="9"/>
        <v>#N/A</v>
      </c>
      <c r="H120" s="28"/>
      <c r="I120" s="31"/>
      <c r="J120" s="31"/>
      <c r="K120" s="31"/>
      <c r="L120" s="31"/>
      <c r="M120" s="31"/>
      <c r="N120" s="31"/>
    </row>
    <row r="121" spans="1:14" x14ac:dyDescent="0.25">
      <c r="A121" s="7"/>
      <c r="B121" s="31"/>
      <c r="C121" s="31"/>
      <c r="D121" s="8" t="e">
        <f>VLOOKUP(A121,Aliments[],2,FALSE)</f>
        <v>#N/A</v>
      </c>
      <c r="E121">
        <f>90*B115</f>
        <v>90</v>
      </c>
      <c r="F121" t="s">
        <v>11</v>
      </c>
      <c r="G121" s="9" t="e">
        <f t="shared" si="9"/>
        <v>#N/A</v>
      </c>
      <c r="H121" s="28"/>
      <c r="I121" s="31"/>
      <c r="J121" s="31"/>
      <c r="K121" s="31"/>
      <c r="L121" s="31"/>
      <c r="M121" s="31"/>
      <c r="N121" s="31"/>
    </row>
    <row r="122" spans="1:14" x14ac:dyDescent="0.25">
      <c r="A122" s="7"/>
      <c r="B122" s="31"/>
      <c r="C122" s="31"/>
      <c r="D122" s="8" t="e">
        <f>VLOOKUP(A122,Aliments[],2,FALSE)</f>
        <v>#N/A</v>
      </c>
      <c r="E122">
        <f>20*B115</f>
        <v>20</v>
      </c>
      <c r="F122" t="s">
        <v>11</v>
      </c>
      <c r="G122" s="9" t="e">
        <f t="shared" si="9"/>
        <v>#N/A</v>
      </c>
      <c r="H122" s="28"/>
      <c r="I122" s="31"/>
      <c r="J122" s="31"/>
      <c r="K122" s="31"/>
      <c r="L122" s="31"/>
      <c r="M122" s="31"/>
      <c r="N122" s="31"/>
    </row>
    <row r="123" spans="1:14" x14ac:dyDescent="0.25">
      <c r="A123" s="7"/>
      <c r="B123" s="31"/>
      <c r="C123" s="31"/>
      <c r="D123" s="8" t="e">
        <f>VLOOKUP(A123,Aliments[],2,FALSE)</f>
        <v>#N/A</v>
      </c>
      <c r="E123">
        <f>50*B115</f>
        <v>50</v>
      </c>
      <c r="F123" t="s">
        <v>11</v>
      </c>
      <c r="G123" s="9" t="e">
        <f t="shared" si="9"/>
        <v>#N/A</v>
      </c>
      <c r="H123" s="28"/>
      <c r="I123" s="31"/>
      <c r="J123" s="31"/>
      <c r="K123" s="31"/>
      <c r="L123" s="31"/>
      <c r="M123" s="31"/>
      <c r="N123" s="31"/>
    </row>
    <row r="124" spans="1:14" x14ac:dyDescent="0.25">
      <c r="A124" s="7"/>
      <c r="B124" s="31"/>
      <c r="C124" s="31"/>
      <c r="D124" s="8" t="e">
        <f>VLOOKUP(A124,Aliments[],2,FALSE)</f>
        <v>#N/A</v>
      </c>
      <c r="G124" s="9"/>
      <c r="H124" s="28"/>
      <c r="I124" s="31"/>
      <c r="J124" s="31"/>
      <c r="K124" s="31"/>
      <c r="L124" s="31"/>
      <c r="M124" s="31"/>
      <c r="N124" s="31"/>
    </row>
    <row r="125" spans="1:14" x14ac:dyDescent="0.25">
      <c r="A125" s="7"/>
      <c r="B125" s="31"/>
      <c r="C125" s="31"/>
      <c r="D125" s="8" t="e">
        <f>VLOOKUP(A125,Aliments[],2,FALSE)</f>
        <v>#N/A</v>
      </c>
      <c r="E125">
        <f>200*B115</f>
        <v>200</v>
      </c>
      <c r="F125" t="s">
        <v>11</v>
      </c>
      <c r="G125" s="9" t="e">
        <f t="shared" ref="G125" si="10">D125*E125/1000</f>
        <v>#N/A</v>
      </c>
      <c r="H125" s="28"/>
      <c r="I125" s="31"/>
      <c r="J125" s="31"/>
      <c r="K125" s="31"/>
      <c r="L125" s="31"/>
      <c r="M125" s="31"/>
      <c r="N125" s="31"/>
    </row>
    <row r="126" spans="1:14" x14ac:dyDescent="0.25">
      <c r="A126" s="7"/>
      <c r="B126" s="31"/>
      <c r="C126" s="31"/>
      <c r="D126" s="8" t="e">
        <f>VLOOKUP(A126,Aliments[],2,FALSE)</f>
        <v>#N/A</v>
      </c>
      <c r="G126" s="9"/>
      <c r="H126" s="28"/>
      <c r="I126" s="31"/>
      <c r="J126" s="31"/>
      <c r="K126" s="31"/>
      <c r="L126" s="31"/>
      <c r="M126" s="31"/>
      <c r="N126" s="31"/>
    </row>
    <row r="127" spans="1:14" x14ac:dyDescent="0.25">
      <c r="A127" s="7"/>
      <c r="B127" s="31"/>
      <c r="C127" s="31"/>
      <c r="D127" s="8" t="e">
        <f>VLOOKUP(A127,Aliments[],2,FALSE)</f>
        <v>#N/A</v>
      </c>
      <c r="G127" s="9"/>
      <c r="H127" s="28"/>
      <c r="I127" s="31"/>
      <c r="J127" s="31"/>
      <c r="K127" s="31"/>
      <c r="L127" s="31"/>
      <c r="M127" s="31"/>
      <c r="N127" s="31"/>
    </row>
    <row r="128" spans="1:14" x14ac:dyDescent="0.25">
      <c r="A128" s="7"/>
      <c r="B128" s="31"/>
      <c r="C128" s="31"/>
      <c r="D128" s="8" t="e">
        <f>VLOOKUP(A128,Aliments[],2,FALSE)</f>
        <v>#N/A</v>
      </c>
      <c r="G128" s="9"/>
      <c r="H128" s="28"/>
      <c r="I128" s="31"/>
      <c r="J128" s="31"/>
      <c r="K128" s="31"/>
      <c r="L128" s="31"/>
      <c r="M128" s="31"/>
      <c r="N128" s="31"/>
    </row>
    <row r="129" spans="1:14" x14ac:dyDescent="0.25">
      <c r="A129" s="7"/>
      <c r="B129" s="31"/>
      <c r="C129" s="31"/>
      <c r="G129" s="6">
        <f>B129*D129*E129</f>
        <v>0</v>
      </c>
      <c r="H129" s="28"/>
      <c r="I129" s="31"/>
      <c r="J129" s="31"/>
      <c r="K129" s="31"/>
      <c r="L129" s="31"/>
      <c r="M129" s="31"/>
      <c r="N129" s="31"/>
    </row>
    <row r="130" spans="1:14" x14ac:dyDescent="0.25">
      <c r="A130" s="7" t="s">
        <v>10</v>
      </c>
      <c r="B130" s="31"/>
      <c r="C130" s="31"/>
      <c r="D130" t="s">
        <v>12</v>
      </c>
      <c r="E130">
        <f>SUM(E117:E125)/1000</f>
        <v>0.99</v>
      </c>
      <c r="F130" t="s">
        <v>13</v>
      </c>
      <c r="G130" s="9" t="e">
        <f>SUM(G117:G129)</f>
        <v>#N/A</v>
      </c>
      <c r="H130" s="28"/>
      <c r="I130" s="31"/>
      <c r="J130" s="31"/>
      <c r="K130" s="31"/>
      <c r="L130" s="31"/>
      <c r="M130" s="31"/>
      <c r="N130" s="31"/>
    </row>
    <row r="131" spans="1:14" ht="15.75" thickBot="1" x14ac:dyDescent="0.3">
      <c r="A131" s="10" t="s">
        <v>14</v>
      </c>
      <c r="B131" s="11">
        <v>50</v>
      </c>
      <c r="C131" s="11" t="s">
        <v>15</v>
      </c>
      <c r="D131" s="11">
        <f>E130/B131*1000</f>
        <v>19.799999999999997</v>
      </c>
      <c r="E131" s="32" t="s">
        <v>16</v>
      </c>
      <c r="F131" s="32"/>
      <c r="G131" s="12" t="e">
        <f>G130/D131</f>
        <v>#N/A</v>
      </c>
      <c r="H131" s="28"/>
      <c r="I131" s="31"/>
      <c r="J131" s="31"/>
      <c r="K131" s="31"/>
      <c r="L131" s="31"/>
      <c r="M131" s="31"/>
      <c r="N131" s="31"/>
    </row>
  </sheetData>
  <mergeCells count="126">
    <mergeCell ref="A111:G113"/>
    <mergeCell ref="A114:A115"/>
    <mergeCell ref="B114:C114"/>
    <mergeCell ref="H114:N131"/>
    <mergeCell ref="B115:C115"/>
    <mergeCell ref="B116:C116"/>
    <mergeCell ref="B117:C117"/>
    <mergeCell ref="B118:C118"/>
    <mergeCell ref="B119:C119"/>
    <mergeCell ref="B120:C120"/>
    <mergeCell ref="B127:C127"/>
    <mergeCell ref="B128:C128"/>
    <mergeCell ref="B129:C129"/>
    <mergeCell ref="B130:C130"/>
    <mergeCell ref="E131:F131"/>
    <mergeCell ref="B121:C121"/>
    <mergeCell ref="B122:C122"/>
    <mergeCell ref="B123:C123"/>
    <mergeCell ref="B124:C124"/>
    <mergeCell ref="B125:C125"/>
    <mergeCell ref="B126:C126"/>
    <mergeCell ref="A89:G91"/>
    <mergeCell ref="A92:A93"/>
    <mergeCell ref="B92:C92"/>
    <mergeCell ref="H92:N109"/>
    <mergeCell ref="B93:C93"/>
    <mergeCell ref="B94:C94"/>
    <mergeCell ref="B95:C95"/>
    <mergeCell ref="B96:C96"/>
    <mergeCell ref="B97:C97"/>
    <mergeCell ref="B104:C104"/>
    <mergeCell ref="B105:C105"/>
    <mergeCell ref="B106:C106"/>
    <mergeCell ref="B107:C107"/>
    <mergeCell ref="B108:C108"/>
    <mergeCell ref="E109:F109"/>
    <mergeCell ref="B98:C98"/>
    <mergeCell ref="B99:C99"/>
    <mergeCell ref="B100:C100"/>
    <mergeCell ref="B101:C101"/>
    <mergeCell ref="B102:C102"/>
    <mergeCell ref="B103:C103"/>
    <mergeCell ref="A67:G69"/>
    <mergeCell ref="A70:A71"/>
    <mergeCell ref="B70:C70"/>
    <mergeCell ref="H70:N87"/>
    <mergeCell ref="B71:C71"/>
    <mergeCell ref="B72:C72"/>
    <mergeCell ref="B73:C73"/>
    <mergeCell ref="B74:C74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E87:F87"/>
    <mergeCell ref="B58:C58"/>
    <mergeCell ref="B59:C59"/>
    <mergeCell ref="B60:C60"/>
    <mergeCell ref="B61:C61"/>
    <mergeCell ref="B62:C62"/>
    <mergeCell ref="B63:C63"/>
    <mergeCell ref="H48:N65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64:C64"/>
    <mergeCell ref="E65:F65"/>
    <mergeCell ref="A45:G47"/>
    <mergeCell ref="A48:A49"/>
    <mergeCell ref="B48:C48"/>
    <mergeCell ref="B34:C34"/>
    <mergeCell ref="B35:C35"/>
    <mergeCell ref="B36:C36"/>
    <mergeCell ref="B37:C37"/>
    <mergeCell ref="B38:C38"/>
    <mergeCell ref="B39:C39"/>
    <mergeCell ref="H26:N43"/>
    <mergeCell ref="B27:C27"/>
    <mergeCell ref="B28:C28"/>
    <mergeCell ref="B29:C29"/>
    <mergeCell ref="B30:C30"/>
    <mergeCell ref="B31:C31"/>
    <mergeCell ref="B32:C32"/>
    <mergeCell ref="B33:C33"/>
    <mergeCell ref="B40:C40"/>
    <mergeCell ref="B41:C41"/>
    <mergeCell ref="B42:C42"/>
    <mergeCell ref="E43:F43"/>
    <mergeCell ref="A23:G25"/>
    <mergeCell ref="B11:C11"/>
    <mergeCell ref="B12:C12"/>
    <mergeCell ref="B13:C13"/>
    <mergeCell ref="B15:C15"/>
    <mergeCell ref="B19:C19"/>
    <mergeCell ref="B20:C20"/>
    <mergeCell ref="A26:A27"/>
    <mergeCell ref="B26:C26"/>
    <mergeCell ref="A1:G3"/>
    <mergeCell ref="A4:A5"/>
    <mergeCell ref="B4:C4"/>
    <mergeCell ref="H4:N21"/>
    <mergeCell ref="B5:C5"/>
    <mergeCell ref="B6:C6"/>
    <mergeCell ref="B7:C7"/>
    <mergeCell ref="B8:C8"/>
    <mergeCell ref="B9:C9"/>
    <mergeCell ref="B10:C10"/>
    <mergeCell ref="E21:F21"/>
    <mergeCell ref="B14:C14"/>
    <mergeCell ref="B16:C16"/>
    <mergeCell ref="B18:C18"/>
    <mergeCell ref="B17:C1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boBox1">
          <controlPr defaultSize="0" autoLine="0" r:id="rId4">
            <anchor moveWithCells="1">
              <from>
                <xdr:col>0</xdr:col>
                <xdr:colOff>0</xdr:colOff>
                <xdr:row>28</xdr:row>
                <xdr:rowOff>0</xdr:rowOff>
              </from>
              <to>
                <xdr:col>1</xdr:col>
                <xdr:colOff>0</xdr:colOff>
                <xdr:row>29</xdr:row>
                <xdr:rowOff>38100</xdr:rowOff>
              </to>
            </anchor>
          </controlPr>
        </control>
      </mc:Choice>
      <mc:Fallback>
        <control shapeId="1026" r:id="rId3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39C53-1614-4FEA-A4D3-D6C8AC85F6A4}">
  <sheetPr codeName="Feuil3"/>
  <dimension ref="A1:N131"/>
  <sheetViews>
    <sheetView workbookViewId="0">
      <selection activeCell="T26" sqref="T26"/>
    </sheetView>
  </sheetViews>
  <sheetFormatPr baseColWidth="10" defaultRowHeight="15" x14ac:dyDescent="0.25"/>
  <cols>
    <col min="2" max="2" width="7.5703125" customWidth="1"/>
    <col min="3" max="3" width="9" customWidth="1"/>
  </cols>
  <sheetData>
    <row r="1" spans="1:14" ht="15" customHeight="1" x14ac:dyDescent="0.25">
      <c r="A1" s="19" t="s">
        <v>124</v>
      </c>
      <c r="B1" s="20"/>
      <c r="C1" s="20"/>
      <c r="D1" s="20"/>
      <c r="E1" s="20"/>
      <c r="F1" s="20"/>
      <c r="G1" s="21"/>
    </row>
    <row r="2" spans="1:14" ht="15" customHeight="1" x14ac:dyDescent="0.25">
      <c r="A2" s="22"/>
      <c r="B2" s="23"/>
      <c r="C2" s="23"/>
      <c r="D2" s="23"/>
      <c r="E2" s="23"/>
      <c r="F2" s="23"/>
      <c r="G2" s="24"/>
    </row>
    <row r="3" spans="1:14" ht="15.75" customHeight="1" thickBot="1" x14ac:dyDescent="0.3">
      <c r="A3" s="25"/>
      <c r="B3" s="26"/>
      <c r="C3" s="26"/>
      <c r="D3" s="26"/>
      <c r="E3" s="26"/>
      <c r="F3" s="26"/>
      <c r="G3" s="27"/>
    </row>
    <row r="4" spans="1:14" ht="15" customHeight="1" x14ac:dyDescent="0.25">
      <c r="A4" s="28" t="s">
        <v>6</v>
      </c>
      <c r="B4" s="29" t="s">
        <v>7</v>
      </c>
      <c r="C4" s="29"/>
      <c r="D4" s="18"/>
      <c r="G4" s="6"/>
      <c r="H4" s="30"/>
      <c r="I4" s="31"/>
      <c r="J4" s="31"/>
      <c r="K4" s="31"/>
      <c r="L4" s="31"/>
      <c r="M4" s="31"/>
      <c r="N4" s="31"/>
    </row>
    <row r="5" spans="1:14" x14ac:dyDescent="0.25">
      <c r="A5" s="28"/>
      <c r="B5" s="31">
        <v>1</v>
      </c>
      <c r="C5" s="31"/>
      <c r="D5" s="18" t="s">
        <v>8</v>
      </c>
      <c r="E5" t="s">
        <v>9</v>
      </c>
      <c r="G5" s="6" t="s">
        <v>10</v>
      </c>
      <c r="H5" s="28"/>
      <c r="I5" s="31"/>
      <c r="J5" s="31"/>
      <c r="K5" s="31"/>
      <c r="L5" s="31"/>
      <c r="M5" s="31"/>
      <c r="N5" s="31"/>
    </row>
    <row r="6" spans="1:14" x14ac:dyDescent="0.25">
      <c r="A6" s="7"/>
      <c r="B6" s="31"/>
      <c r="C6" s="31"/>
      <c r="G6" s="6"/>
      <c r="H6" s="28"/>
      <c r="I6" s="31"/>
      <c r="J6" s="31"/>
      <c r="K6" s="31"/>
      <c r="L6" s="31"/>
      <c r="M6" s="31"/>
      <c r="N6" s="31"/>
    </row>
    <row r="7" spans="1:14" x14ac:dyDescent="0.25">
      <c r="A7" t="s">
        <v>126</v>
      </c>
      <c r="B7" s="31"/>
      <c r="C7" s="31"/>
      <c r="D7" s="8" t="e">
        <f>VLOOKUP(A7,Aliments[],2,FALSE)</f>
        <v>#N/A</v>
      </c>
      <c r="E7">
        <f>200*B5</f>
        <v>200</v>
      </c>
      <c r="F7" t="s">
        <v>11</v>
      </c>
      <c r="G7" s="9" t="e">
        <f>D7*E7/1000</f>
        <v>#N/A</v>
      </c>
      <c r="H7" s="28"/>
      <c r="I7" s="31"/>
      <c r="J7" s="31"/>
      <c r="K7" s="31"/>
      <c r="L7" s="31"/>
      <c r="M7" s="31"/>
      <c r="N7" s="31"/>
    </row>
    <row r="8" spans="1:14" x14ac:dyDescent="0.25">
      <c r="A8" s="7" t="s">
        <v>126</v>
      </c>
      <c r="B8" s="31"/>
      <c r="C8" s="31"/>
      <c r="D8" s="8" t="e">
        <f>VLOOKUP(A8,Aliments[],2,FALSE)</f>
        <v>#N/A</v>
      </c>
      <c r="E8">
        <f>180*B5</f>
        <v>180</v>
      </c>
      <c r="F8" t="s">
        <v>11</v>
      </c>
      <c r="G8" s="9" t="e">
        <f t="shared" ref="G8:G15" si="0">D8*E8/1000</f>
        <v>#N/A</v>
      </c>
      <c r="H8" s="28"/>
      <c r="I8" s="31"/>
      <c r="J8" s="31"/>
      <c r="K8" s="31"/>
      <c r="L8" s="31"/>
      <c r="M8" s="31"/>
      <c r="N8" s="31"/>
    </row>
    <row r="9" spans="1:14" x14ac:dyDescent="0.25">
      <c r="A9" s="7" t="s">
        <v>126</v>
      </c>
      <c r="B9" s="31"/>
      <c r="C9" s="31"/>
      <c r="D9" s="8" t="e">
        <f>VLOOKUP(A9,Aliments[],2,FALSE)</f>
        <v>#N/A</v>
      </c>
      <c r="E9">
        <f>200*B5</f>
        <v>200</v>
      </c>
      <c r="F9" t="s">
        <v>11</v>
      </c>
      <c r="G9" s="9" t="e">
        <f t="shared" si="0"/>
        <v>#N/A</v>
      </c>
      <c r="H9" s="28"/>
      <c r="I9" s="31"/>
      <c r="J9" s="31"/>
      <c r="K9" s="31"/>
      <c r="L9" s="31"/>
      <c r="M9" s="31"/>
      <c r="N9" s="31"/>
    </row>
    <row r="10" spans="1:14" x14ac:dyDescent="0.25">
      <c r="A10" s="7"/>
      <c r="B10" s="31"/>
      <c r="C10" s="31"/>
      <c r="D10" s="8" t="e">
        <f>VLOOKUP(A10,Aliments[],2,FALSE)</f>
        <v>#N/A</v>
      </c>
      <c r="E10">
        <f>50*B5</f>
        <v>50</v>
      </c>
      <c r="F10" t="s">
        <v>11</v>
      </c>
      <c r="G10" s="9" t="e">
        <f t="shared" si="0"/>
        <v>#N/A</v>
      </c>
      <c r="H10" s="28"/>
      <c r="I10" s="31"/>
      <c r="J10" s="31"/>
      <c r="K10" s="31"/>
      <c r="L10" s="31"/>
      <c r="M10" s="31"/>
      <c r="N10" s="31"/>
    </row>
    <row r="11" spans="1:14" x14ac:dyDescent="0.25">
      <c r="A11" s="7"/>
      <c r="B11" s="31"/>
      <c r="C11" s="31"/>
      <c r="D11" s="8" t="e">
        <f>VLOOKUP(A11,Aliments[],2,FALSE)</f>
        <v>#N/A</v>
      </c>
      <c r="E11">
        <f>90*B5</f>
        <v>90</v>
      </c>
      <c r="F11" t="s">
        <v>11</v>
      </c>
      <c r="G11" s="9" t="e">
        <f t="shared" si="0"/>
        <v>#N/A</v>
      </c>
      <c r="H11" s="28"/>
      <c r="I11" s="31"/>
      <c r="J11" s="31"/>
      <c r="K11" s="31"/>
      <c r="L11" s="31"/>
      <c r="M11" s="31"/>
      <c r="N11" s="31"/>
    </row>
    <row r="12" spans="1:14" x14ac:dyDescent="0.25">
      <c r="A12" s="7"/>
      <c r="B12" s="31"/>
      <c r="C12" s="31"/>
      <c r="D12" s="8" t="e">
        <f>VLOOKUP(A12,Aliments[],2,FALSE)</f>
        <v>#N/A</v>
      </c>
      <c r="E12">
        <f>20*B5</f>
        <v>20</v>
      </c>
      <c r="F12" t="s">
        <v>11</v>
      </c>
      <c r="G12" s="9" t="e">
        <f t="shared" si="0"/>
        <v>#N/A</v>
      </c>
      <c r="H12" s="28"/>
      <c r="I12" s="31"/>
      <c r="J12" s="31"/>
      <c r="K12" s="31"/>
      <c r="L12" s="31"/>
      <c r="M12" s="31"/>
      <c r="N12" s="31"/>
    </row>
    <row r="13" spans="1:14" x14ac:dyDescent="0.25">
      <c r="A13" s="7"/>
      <c r="B13" s="31"/>
      <c r="C13" s="31"/>
      <c r="D13" s="8" t="e">
        <f>VLOOKUP(A13,Aliments[],2,FALSE)</f>
        <v>#N/A</v>
      </c>
      <c r="E13">
        <f>50*B5</f>
        <v>50</v>
      </c>
      <c r="F13" t="s">
        <v>11</v>
      </c>
      <c r="G13" s="9" t="e">
        <f t="shared" si="0"/>
        <v>#N/A</v>
      </c>
      <c r="H13" s="28"/>
      <c r="I13" s="31"/>
      <c r="J13" s="31"/>
      <c r="K13" s="31"/>
      <c r="L13" s="31"/>
      <c r="M13" s="31"/>
      <c r="N13" s="31"/>
    </row>
    <row r="14" spans="1:14" x14ac:dyDescent="0.25">
      <c r="A14" s="7"/>
      <c r="B14" s="31"/>
      <c r="C14" s="31"/>
      <c r="D14" s="8" t="e">
        <f>VLOOKUP(A14,Aliments[],2,FALSE)</f>
        <v>#N/A</v>
      </c>
      <c r="G14" s="9"/>
      <c r="H14" s="28"/>
      <c r="I14" s="31"/>
      <c r="J14" s="31"/>
      <c r="K14" s="31"/>
      <c r="L14" s="31"/>
      <c r="M14" s="31"/>
      <c r="N14" s="31"/>
    </row>
    <row r="15" spans="1:14" x14ac:dyDescent="0.25">
      <c r="A15" s="7"/>
      <c r="B15" s="31"/>
      <c r="C15" s="31"/>
      <c r="D15" s="8" t="e">
        <f>VLOOKUP(A15,Aliments[],2,FALSE)</f>
        <v>#N/A</v>
      </c>
      <c r="E15">
        <f>200*B5</f>
        <v>200</v>
      </c>
      <c r="F15" t="s">
        <v>11</v>
      </c>
      <c r="G15" s="9" t="e">
        <f t="shared" si="0"/>
        <v>#N/A</v>
      </c>
      <c r="H15" s="28"/>
      <c r="I15" s="31"/>
      <c r="J15" s="31"/>
      <c r="K15" s="31"/>
      <c r="L15" s="31"/>
      <c r="M15" s="31"/>
      <c r="N15" s="31"/>
    </row>
    <row r="16" spans="1:14" x14ac:dyDescent="0.25">
      <c r="A16" s="7"/>
      <c r="B16" s="31"/>
      <c r="C16" s="31"/>
      <c r="D16" s="8" t="e">
        <f>VLOOKUP(A16,Aliments[],2,FALSE)</f>
        <v>#N/A</v>
      </c>
      <c r="G16" s="9"/>
      <c r="H16" s="28"/>
      <c r="I16" s="31"/>
      <c r="J16" s="31"/>
      <c r="K16" s="31"/>
      <c r="L16" s="31"/>
      <c r="M16" s="31"/>
      <c r="N16" s="31"/>
    </row>
    <row r="17" spans="1:14" x14ac:dyDescent="0.25">
      <c r="A17" s="7"/>
      <c r="B17" s="31"/>
      <c r="C17" s="31"/>
      <c r="D17" s="8" t="e">
        <f>VLOOKUP(A17,Aliments[],2,FALSE)</f>
        <v>#N/A</v>
      </c>
      <c r="G17" s="9"/>
      <c r="H17" s="28"/>
      <c r="I17" s="31"/>
      <c r="J17" s="31"/>
      <c r="K17" s="31"/>
      <c r="L17" s="31"/>
      <c r="M17" s="31"/>
      <c r="N17" s="31"/>
    </row>
    <row r="18" spans="1:14" x14ac:dyDescent="0.25">
      <c r="A18" s="7"/>
      <c r="B18" s="31"/>
      <c r="C18" s="31"/>
      <c r="D18" s="8" t="e">
        <f>VLOOKUP(A18,Aliments[],2,FALSE)</f>
        <v>#N/A</v>
      </c>
      <c r="G18" s="9"/>
      <c r="H18" s="28"/>
      <c r="I18" s="31"/>
      <c r="J18" s="31"/>
      <c r="K18" s="31"/>
      <c r="L18" s="31"/>
      <c r="M18" s="31"/>
      <c r="N18" s="31"/>
    </row>
    <row r="19" spans="1:14" x14ac:dyDescent="0.25">
      <c r="A19" s="7"/>
      <c r="B19" s="31"/>
      <c r="C19" s="31"/>
      <c r="G19" s="6">
        <f>B19*D19*E19</f>
        <v>0</v>
      </c>
      <c r="H19" s="28"/>
      <c r="I19" s="31"/>
      <c r="J19" s="31"/>
      <c r="K19" s="31"/>
      <c r="L19" s="31"/>
      <c r="M19" s="31"/>
      <c r="N19" s="31"/>
    </row>
    <row r="20" spans="1:14" x14ac:dyDescent="0.25">
      <c r="A20" s="7" t="s">
        <v>10</v>
      </c>
      <c r="B20" s="31"/>
      <c r="C20" s="31"/>
      <c r="D20" t="s">
        <v>12</v>
      </c>
      <c r="E20">
        <f>SUM(E7:E15)/1000</f>
        <v>0.99</v>
      </c>
      <c r="F20" t="s">
        <v>13</v>
      </c>
      <c r="G20" s="9" t="e">
        <f>SUM(G7:G19)</f>
        <v>#N/A</v>
      </c>
      <c r="H20" s="28"/>
      <c r="I20" s="31"/>
      <c r="J20" s="31"/>
      <c r="K20" s="31"/>
      <c r="L20" s="31"/>
      <c r="M20" s="31"/>
      <c r="N20" s="31"/>
    </row>
    <row r="21" spans="1:14" ht="15.75" thickBot="1" x14ac:dyDescent="0.3">
      <c r="A21" s="10" t="s">
        <v>14</v>
      </c>
      <c r="B21" s="11">
        <v>50</v>
      </c>
      <c r="C21" s="11" t="s">
        <v>15</v>
      </c>
      <c r="D21" s="11">
        <f>E20/B21*1000</f>
        <v>19.799999999999997</v>
      </c>
      <c r="E21" s="32" t="s">
        <v>16</v>
      </c>
      <c r="F21" s="32"/>
      <c r="G21" s="12" t="e">
        <f>G20/D21</f>
        <v>#N/A</v>
      </c>
      <c r="H21" s="28"/>
      <c r="I21" s="31"/>
      <c r="J21" s="31"/>
      <c r="K21" s="31"/>
      <c r="L21" s="31"/>
      <c r="M21" s="31"/>
      <c r="N21" s="31"/>
    </row>
    <row r="22" spans="1:14" ht="15.75" thickBot="1" x14ac:dyDescent="0.3"/>
    <row r="23" spans="1:14" x14ac:dyDescent="0.25">
      <c r="A23" s="19" t="s">
        <v>25</v>
      </c>
      <c r="B23" s="20"/>
      <c r="C23" s="20"/>
      <c r="D23" s="20"/>
      <c r="E23" s="20"/>
      <c r="F23" s="20"/>
      <c r="G23" s="21"/>
    </row>
    <row r="24" spans="1:14" x14ac:dyDescent="0.25">
      <c r="A24" s="22"/>
      <c r="B24" s="23"/>
      <c r="C24" s="23"/>
      <c r="D24" s="23"/>
      <c r="E24" s="23"/>
      <c r="F24" s="23"/>
      <c r="G24" s="24"/>
    </row>
    <row r="25" spans="1:14" ht="15.75" thickBot="1" x14ac:dyDescent="0.3">
      <c r="A25" s="25"/>
      <c r="B25" s="26"/>
      <c r="C25" s="26"/>
      <c r="D25" s="26"/>
      <c r="E25" s="26"/>
      <c r="F25" s="26"/>
      <c r="G25" s="27"/>
    </row>
    <row r="26" spans="1:14" x14ac:dyDescent="0.25">
      <c r="A26" s="28" t="s">
        <v>6</v>
      </c>
      <c r="B26" s="29" t="s">
        <v>7</v>
      </c>
      <c r="C26" s="29"/>
      <c r="D26" s="18"/>
      <c r="G26" s="6"/>
      <c r="H26" s="30"/>
      <c r="I26" s="31"/>
      <c r="J26" s="31"/>
      <c r="K26" s="31"/>
      <c r="L26" s="31"/>
      <c r="M26" s="31"/>
      <c r="N26" s="31"/>
    </row>
    <row r="27" spans="1:14" x14ac:dyDescent="0.25">
      <c r="A27" s="28"/>
      <c r="B27" s="31">
        <v>1</v>
      </c>
      <c r="C27" s="31"/>
      <c r="D27" s="18" t="s">
        <v>8</v>
      </c>
      <c r="E27" t="s">
        <v>9</v>
      </c>
      <c r="G27" s="6" t="s">
        <v>10</v>
      </c>
      <c r="H27" s="28"/>
      <c r="I27" s="31"/>
      <c r="J27" s="31"/>
      <c r="K27" s="31"/>
      <c r="L27" s="31"/>
      <c r="M27" s="31"/>
      <c r="N27" s="31"/>
    </row>
    <row r="28" spans="1:14" x14ac:dyDescent="0.25">
      <c r="A28" s="7"/>
      <c r="B28" s="31"/>
      <c r="C28" s="31"/>
      <c r="G28" s="6"/>
      <c r="H28" s="28"/>
      <c r="I28" s="31"/>
      <c r="J28" s="31"/>
      <c r="K28" s="31"/>
      <c r="L28" s="31"/>
      <c r="M28" s="31"/>
      <c r="N28" s="31"/>
    </row>
    <row r="29" spans="1:14" x14ac:dyDescent="0.25">
      <c r="B29" s="31"/>
      <c r="C29" s="31"/>
      <c r="D29" s="8" t="e">
        <f>VLOOKUP(A29,Aliments[],2,FALSE)</f>
        <v>#N/A</v>
      </c>
      <c r="E29">
        <f>200*B27</f>
        <v>200</v>
      </c>
      <c r="F29" t="s">
        <v>11</v>
      </c>
      <c r="G29" s="9" t="e">
        <f>D29*E29/1000</f>
        <v>#N/A</v>
      </c>
      <c r="H29" s="28"/>
      <c r="I29" s="31"/>
      <c r="J29" s="31"/>
      <c r="K29" s="31"/>
      <c r="L29" s="31"/>
      <c r="M29" s="31"/>
      <c r="N29" s="31"/>
    </row>
    <row r="30" spans="1:14" x14ac:dyDescent="0.25">
      <c r="A30" s="7" t="s">
        <v>126</v>
      </c>
      <c r="B30" s="31"/>
      <c r="C30" s="31"/>
      <c r="D30" s="8" t="e">
        <f>VLOOKUP(A30,Aliments[],2,FALSE)</f>
        <v>#N/A</v>
      </c>
      <c r="E30">
        <f>180*B27</f>
        <v>180</v>
      </c>
      <c r="F30" t="s">
        <v>11</v>
      </c>
      <c r="G30" s="9" t="e">
        <f t="shared" ref="G30:G35" si="1">D30*E30/1000</f>
        <v>#N/A</v>
      </c>
      <c r="H30" s="28"/>
      <c r="I30" s="31"/>
      <c r="J30" s="31"/>
      <c r="K30" s="31"/>
      <c r="L30" s="31"/>
      <c r="M30" s="31"/>
      <c r="N30" s="31"/>
    </row>
    <row r="31" spans="1:14" x14ac:dyDescent="0.25">
      <c r="A31" s="7"/>
      <c r="B31" s="31"/>
      <c r="C31" s="31"/>
      <c r="D31" s="8" t="e">
        <f>VLOOKUP(A31,Aliments[],2,FALSE)</f>
        <v>#N/A</v>
      </c>
      <c r="E31">
        <f>200*B27</f>
        <v>200</v>
      </c>
      <c r="F31" t="s">
        <v>11</v>
      </c>
      <c r="G31" s="9" t="e">
        <f t="shared" si="1"/>
        <v>#N/A</v>
      </c>
      <c r="H31" s="28"/>
      <c r="I31" s="31"/>
      <c r="J31" s="31"/>
      <c r="K31" s="31"/>
      <c r="L31" s="31"/>
      <c r="M31" s="31"/>
      <c r="N31" s="31"/>
    </row>
    <row r="32" spans="1:14" x14ac:dyDescent="0.25">
      <c r="A32" s="7"/>
      <c r="B32" s="31"/>
      <c r="C32" s="31"/>
      <c r="D32" s="8" t="e">
        <f>VLOOKUP(A32,Aliments[],2,FALSE)</f>
        <v>#N/A</v>
      </c>
      <c r="E32">
        <f>50*B27</f>
        <v>50</v>
      </c>
      <c r="F32" t="s">
        <v>11</v>
      </c>
      <c r="G32" s="9" t="e">
        <f t="shared" si="1"/>
        <v>#N/A</v>
      </c>
      <c r="H32" s="28"/>
      <c r="I32" s="31"/>
      <c r="J32" s="31"/>
      <c r="K32" s="31"/>
      <c r="L32" s="31"/>
      <c r="M32" s="31"/>
      <c r="N32" s="31"/>
    </row>
    <row r="33" spans="1:14" x14ac:dyDescent="0.25">
      <c r="A33" s="7"/>
      <c r="B33" s="31"/>
      <c r="C33" s="31"/>
      <c r="D33" s="8" t="e">
        <f>VLOOKUP(A33,Aliments[],2,FALSE)</f>
        <v>#N/A</v>
      </c>
      <c r="E33">
        <f>90*B27</f>
        <v>90</v>
      </c>
      <c r="F33" t="s">
        <v>11</v>
      </c>
      <c r="G33" s="9" t="e">
        <f t="shared" si="1"/>
        <v>#N/A</v>
      </c>
      <c r="H33" s="28"/>
      <c r="I33" s="31"/>
      <c r="J33" s="31"/>
      <c r="K33" s="31"/>
      <c r="L33" s="31"/>
      <c r="M33" s="31"/>
      <c r="N33" s="31"/>
    </row>
    <row r="34" spans="1:14" x14ac:dyDescent="0.25">
      <c r="A34" s="7"/>
      <c r="B34" s="31"/>
      <c r="C34" s="31"/>
      <c r="D34" s="8" t="e">
        <f>VLOOKUP(A34,Aliments[],2,FALSE)</f>
        <v>#N/A</v>
      </c>
      <c r="E34">
        <f>20*B27</f>
        <v>20</v>
      </c>
      <c r="F34" t="s">
        <v>11</v>
      </c>
      <c r="G34" s="9" t="e">
        <f t="shared" si="1"/>
        <v>#N/A</v>
      </c>
      <c r="H34" s="28"/>
      <c r="I34" s="31"/>
      <c r="J34" s="31"/>
      <c r="K34" s="31"/>
      <c r="L34" s="31"/>
      <c r="M34" s="31"/>
      <c r="N34" s="31"/>
    </row>
    <row r="35" spans="1:14" x14ac:dyDescent="0.25">
      <c r="A35" s="7"/>
      <c r="B35" s="31"/>
      <c r="C35" s="31"/>
      <c r="D35" s="8" t="e">
        <f>VLOOKUP(A35,Aliments[],2,FALSE)</f>
        <v>#N/A</v>
      </c>
      <c r="E35">
        <f>50*B27</f>
        <v>50</v>
      </c>
      <c r="F35" t="s">
        <v>11</v>
      </c>
      <c r="G35" s="9" t="e">
        <f t="shared" si="1"/>
        <v>#N/A</v>
      </c>
      <c r="H35" s="28"/>
      <c r="I35" s="31"/>
      <c r="J35" s="31"/>
      <c r="K35" s="31"/>
      <c r="L35" s="31"/>
      <c r="M35" s="31"/>
      <c r="N35" s="31"/>
    </row>
    <row r="36" spans="1:14" x14ac:dyDescent="0.25">
      <c r="A36" s="7"/>
      <c r="B36" s="31"/>
      <c r="C36" s="31"/>
      <c r="D36" s="8" t="e">
        <f>VLOOKUP(A36,Aliments[],2,FALSE)</f>
        <v>#N/A</v>
      </c>
      <c r="G36" s="9"/>
      <c r="H36" s="28"/>
      <c r="I36" s="31"/>
      <c r="J36" s="31"/>
      <c r="K36" s="31"/>
      <c r="L36" s="31"/>
      <c r="M36" s="31"/>
      <c r="N36" s="31"/>
    </row>
    <row r="37" spans="1:14" x14ac:dyDescent="0.25">
      <c r="A37" s="7"/>
      <c r="B37" s="31"/>
      <c r="C37" s="31"/>
      <c r="D37" s="8" t="e">
        <f>VLOOKUP(A37,Aliments[],2,FALSE)</f>
        <v>#N/A</v>
      </c>
      <c r="E37">
        <f>200*B27</f>
        <v>200</v>
      </c>
      <c r="F37" t="s">
        <v>11</v>
      </c>
      <c r="G37" s="9" t="e">
        <f t="shared" ref="G37" si="2">D37*E37/1000</f>
        <v>#N/A</v>
      </c>
      <c r="H37" s="28"/>
      <c r="I37" s="31"/>
      <c r="J37" s="31"/>
      <c r="K37" s="31"/>
      <c r="L37" s="31"/>
      <c r="M37" s="31"/>
      <c r="N37" s="31"/>
    </row>
    <row r="38" spans="1:14" x14ac:dyDescent="0.25">
      <c r="A38" s="7"/>
      <c r="B38" s="31"/>
      <c r="C38" s="31"/>
      <c r="D38" s="8" t="e">
        <f>VLOOKUP(A38,Aliments[],2,FALSE)</f>
        <v>#N/A</v>
      </c>
      <c r="G38" s="9"/>
      <c r="H38" s="28"/>
      <c r="I38" s="31"/>
      <c r="J38" s="31"/>
      <c r="K38" s="31"/>
      <c r="L38" s="31"/>
      <c r="M38" s="31"/>
      <c r="N38" s="31"/>
    </row>
    <row r="39" spans="1:14" x14ac:dyDescent="0.25">
      <c r="A39" s="7"/>
      <c r="B39" s="31"/>
      <c r="C39" s="31"/>
      <c r="D39" s="8" t="e">
        <f>VLOOKUP(A39,Aliments[],2,FALSE)</f>
        <v>#N/A</v>
      </c>
      <c r="G39" s="9"/>
      <c r="H39" s="28"/>
      <c r="I39" s="31"/>
      <c r="J39" s="31"/>
      <c r="K39" s="31"/>
      <c r="L39" s="31"/>
      <c r="M39" s="31"/>
      <c r="N39" s="31"/>
    </row>
    <row r="40" spans="1:14" x14ac:dyDescent="0.25">
      <c r="A40" s="7"/>
      <c r="B40" s="31"/>
      <c r="C40" s="31"/>
      <c r="D40" s="8" t="e">
        <f>VLOOKUP(A40,Aliments[],2,FALSE)</f>
        <v>#N/A</v>
      </c>
      <c r="G40" s="9"/>
      <c r="H40" s="28"/>
      <c r="I40" s="31"/>
      <c r="J40" s="31"/>
      <c r="K40" s="31"/>
      <c r="L40" s="31"/>
      <c r="M40" s="31"/>
      <c r="N40" s="31"/>
    </row>
    <row r="41" spans="1:14" x14ac:dyDescent="0.25">
      <c r="A41" s="7"/>
      <c r="B41" s="31"/>
      <c r="C41" s="31"/>
      <c r="G41" s="6">
        <f>B41*D41*E41</f>
        <v>0</v>
      </c>
      <c r="H41" s="28"/>
      <c r="I41" s="31"/>
      <c r="J41" s="31"/>
      <c r="K41" s="31"/>
      <c r="L41" s="31"/>
      <c r="M41" s="31"/>
      <c r="N41" s="31"/>
    </row>
    <row r="42" spans="1:14" x14ac:dyDescent="0.25">
      <c r="A42" s="7" t="s">
        <v>10</v>
      </c>
      <c r="B42" s="31"/>
      <c r="C42" s="31"/>
      <c r="D42" t="s">
        <v>12</v>
      </c>
      <c r="E42">
        <f>SUM(E29:E37)/1000</f>
        <v>0.99</v>
      </c>
      <c r="F42" t="s">
        <v>13</v>
      </c>
      <c r="G42" s="9" t="e">
        <f>SUM(G29:G41)</f>
        <v>#N/A</v>
      </c>
      <c r="H42" s="28"/>
      <c r="I42" s="31"/>
      <c r="J42" s="31"/>
      <c r="K42" s="31"/>
      <c r="L42" s="31"/>
      <c r="M42" s="31"/>
      <c r="N42" s="31"/>
    </row>
    <row r="43" spans="1:14" ht="15.75" thickBot="1" x14ac:dyDescent="0.3">
      <c r="A43" s="10" t="s">
        <v>14</v>
      </c>
      <c r="B43" s="11">
        <v>50</v>
      </c>
      <c r="C43" s="11" t="s">
        <v>15</v>
      </c>
      <c r="D43" s="11">
        <f>E42/B43*1000</f>
        <v>19.799999999999997</v>
      </c>
      <c r="E43" s="32" t="s">
        <v>16</v>
      </c>
      <c r="F43" s="32"/>
      <c r="G43" s="12" t="e">
        <f>G42/D43</f>
        <v>#N/A</v>
      </c>
      <c r="H43" s="28"/>
      <c r="I43" s="31"/>
      <c r="J43" s="31"/>
      <c r="K43" s="31"/>
      <c r="L43" s="31"/>
      <c r="M43" s="31"/>
      <c r="N43" s="31"/>
    </row>
    <row r="44" spans="1:14" ht="15.75" thickBot="1" x14ac:dyDescent="0.3"/>
    <row r="45" spans="1:14" x14ac:dyDescent="0.25">
      <c r="A45" s="19" t="s">
        <v>26</v>
      </c>
      <c r="B45" s="20"/>
      <c r="C45" s="20"/>
      <c r="D45" s="20"/>
      <c r="E45" s="20"/>
      <c r="F45" s="20"/>
      <c r="G45" s="21"/>
    </row>
    <row r="46" spans="1:14" x14ac:dyDescent="0.25">
      <c r="A46" s="22"/>
      <c r="B46" s="23"/>
      <c r="C46" s="23"/>
      <c r="D46" s="23"/>
      <c r="E46" s="23"/>
      <c r="F46" s="23"/>
      <c r="G46" s="24"/>
    </row>
    <row r="47" spans="1:14" ht="15.75" thickBot="1" x14ac:dyDescent="0.3">
      <c r="A47" s="25"/>
      <c r="B47" s="26"/>
      <c r="C47" s="26"/>
      <c r="D47" s="26"/>
      <c r="E47" s="26"/>
      <c r="F47" s="26"/>
      <c r="G47" s="27"/>
    </row>
    <row r="48" spans="1:14" x14ac:dyDescent="0.25">
      <c r="A48" s="28" t="s">
        <v>6</v>
      </c>
      <c r="B48" s="29" t="s">
        <v>7</v>
      </c>
      <c r="C48" s="29"/>
      <c r="D48" s="18"/>
      <c r="G48" s="6"/>
      <c r="H48" s="30"/>
      <c r="I48" s="31"/>
      <c r="J48" s="31"/>
      <c r="K48" s="31"/>
      <c r="L48" s="31"/>
      <c r="M48" s="31"/>
      <c r="N48" s="31"/>
    </row>
    <row r="49" spans="1:14" x14ac:dyDescent="0.25">
      <c r="A49" s="28"/>
      <c r="B49" s="31">
        <v>1</v>
      </c>
      <c r="C49" s="31"/>
      <c r="D49" s="18" t="s">
        <v>8</v>
      </c>
      <c r="E49" t="s">
        <v>9</v>
      </c>
      <c r="G49" s="6" t="s">
        <v>10</v>
      </c>
      <c r="H49" s="28"/>
      <c r="I49" s="31"/>
      <c r="J49" s="31"/>
      <c r="K49" s="31"/>
      <c r="L49" s="31"/>
      <c r="M49" s="31"/>
      <c r="N49" s="31"/>
    </row>
    <row r="50" spans="1:14" x14ac:dyDescent="0.25">
      <c r="A50" s="7"/>
      <c r="B50" s="31"/>
      <c r="C50" s="31"/>
      <c r="G50" s="6"/>
      <c r="H50" s="28"/>
      <c r="I50" s="31"/>
      <c r="J50" s="31"/>
      <c r="K50" s="31"/>
      <c r="L50" s="31"/>
      <c r="M50" s="31"/>
      <c r="N50" s="31"/>
    </row>
    <row r="51" spans="1:14" x14ac:dyDescent="0.25">
      <c r="B51" s="31"/>
      <c r="C51" s="31"/>
      <c r="D51" s="8" t="e">
        <f>VLOOKUP(A51,Aliments[],2,FALSE)</f>
        <v>#N/A</v>
      </c>
      <c r="E51">
        <f>200*B49</f>
        <v>200</v>
      </c>
      <c r="F51" t="s">
        <v>11</v>
      </c>
      <c r="G51" s="9" t="e">
        <f>D51*E51/1000</f>
        <v>#N/A</v>
      </c>
      <c r="H51" s="28"/>
      <c r="I51" s="31"/>
      <c r="J51" s="31"/>
      <c r="K51" s="31"/>
      <c r="L51" s="31"/>
      <c r="M51" s="31"/>
      <c r="N51" s="31"/>
    </row>
    <row r="52" spans="1:14" x14ac:dyDescent="0.25">
      <c r="A52" s="7"/>
      <c r="B52" s="31"/>
      <c r="C52" s="31"/>
      <c r="D52" s="8" t="e">
        <f>VLOOKUP(A52,Aliments[],2,FALSE)</f>
        <v>#N/A</v>
      </c>
      <c r="E52">
        <f>180*B49</f>
        <v>180</v>
      </c>
      <c r="F52" t="s">
        <v>11</v>
      </c>
      <c r="G52" s="9" t="e">
        <f t="shared" ref="G52:G57" si="3">D52*E52/1000</f>
        <v>#N/A</v>
      </c>
      <c r="H52" s="28"/>
      <c r="I52" s="31"/>
      <c r="J52" s="31"/>
      <c r="K52" s="31"/>
      <c r="L52" s="31"/>
      <c r="M52" s="31"/>
      <c r="N52" s="31"/>
    </row>
    <row r="53" spans="1:14" x14ac:dyDescent="0.25">
      <c r="A53" s="7"/>
      <c r="B53" s="31"/>
      <c r="C53" s="31"/>
      <c r="D53" s="8" t="e">
        <f>VLOOKUP(A53,Aliments[],2,FALSE)</f>
        <v>#N/A</v>
      </c>
      <c r="E53">
        <f>200*B49</f>
        <v>200</v>
      </c>
      <c r="F53" t="s">
        <v>11</v>
      </c>
      <c r="G53" s="9" t="e">
        <f t="shared" si="3"/>
        <v>#N/A</v>
      </c>
      <c r="H53" s="28"/>
      <c r="I53" s="31"/>
      <c r="J53" s="31"/>
      <c r="K53" s="31"/>
      <c r="L53" s="31"/>
      <c r="M53" s="31"/>
      <c r="N53" s="31"/>
    </row>
    <row r="54" spans="1:14" x14ac:dyDescent="0.25">
      <c r="A54" s="7"/>
      <c r="B54" s="31"/>
      <c r="C54" s="31"/>
      <c r="D54" s="8" t="e">
        <f>VLOOKUP(A54,Aliments[],2,FALSE)</f>
        <v>#N/A</v>
      </c>
      <c r="E54">
        <f>50*B49</f>
        <v>50</v>
      </c>
      <c r="F54" t="s">
        <v>11</v>
      </c>
      <c r="G54" s="9" t="e">
        <f t="shared" si="3"/>
        <v>#N/A</v>
      </c>
      <c r="H54" s="28"/>
      <c r="I54" s="31"/>
      <c r="J54" s="31"/>
      <c r="K54" s="31"/>
      <c r="L54" s="31"/>
      <c r="M54" s="31"/>
      <c r="N54" s="31"/>
    </row>
    <row r="55" spans="1:14" x14ac:dyDescent="0.25">
      <c r="A55" s="7"/>
      <c r="B55" s="31"/>
      <c r="C55" s="31"/>
      <c r="D55" s="8" t="e">
        <f>VLOOKUP(A55,Aliments[],2,FALSE)</f>
        <v>#N/A</v>
      </c>
      <c r="E55">
        <f>90*B49</f>
        <v>90</v>
      </c>
      <c r="F55" t="s">
        <v>11</v>
      </c>
      <c r="G55" s="9" t="e">
        <f t="shared" si="3"/>
        <v>#N/A</v>
      </c>
      <c r="H55" s="28"/>
      <c r="I55" s="31"/>
      <c r="J55" s="31"/>
      <c r="K55" s="31"/>
      <c r="L55" s="31"/>
      <c r="M55" s="31"/>
      <c r="N55" s="31"/>
    </row>
    <row r="56" spans="1:14" x14ac:dyDescent="0.25">
      <c r="A56" s="7"/>
      <c r="B56" s="31"/>
      <c r="C56" s="31"/>
      <c r="D56" s="8" t="e">
        <f>VLOOKUP(A56,Aliments[],2,FALSE)</f>
        <v>#N/A</v>
      </c>
      <c r="E56">
        <f>20*B49</f>
        <v>20</v>
      </c>
      <c r="F56" t="s">
        <v>11</v>
      </c>
      <c r="G56" s="9" t="e">
        <f t="shared" si="3"/>
        <v>#N/A</v>
      </c>
      <c r="H56" s="28"/>
      <c r="I56" s="31"/>
      <c r="J56" s="31"/>
      <c r="K56" s="31"/>
      <c r="L56" s="31"/>
      <c r="M56" s="31"/>
      <c r="N56" s="31"/>
    </row>
    <row r="57" spans="1:14" x14ac:dyDescent="0.25">
      <c r="A57" s="7"/>
      <c r="B57" s="31"/>
      <c r="C57" s="31"/>
      <c r="D57" s="8" t="e">
        <f>VLOOKUP(A57,Aliments[],2,FALSE)</f>
        <v>#N/A</v>
      </c>
      <c r="E57">
        <f>50*B49</f>
        <v>50</v>
      </c>
      <c r="F57" t="s">
        <v>11</v>
      </c>
      <c r="G57" s="9" t="e">
        <f t="shared" si="3"/>
        <v>#N/A</v>
      </c>
      <c r="H57" s="28"/>
      <c r="I57" s="31"/>
      <c r="J57" s="31"/>
      <c r="K57" s="31"/>
      <c r="L57" s="31"/>
      <c r="M57" s="31"/>
      <c r="N57" s="31"/>
    </row>
    <row r="58" spans="1:14" x14ac:dyDescent="0.25">
      <c r="A58" s="7"/>
      <c r="B58" s="31"/>
      <c r="C58" s="31"/>
      <c r="D58" s="8" t="e">
        <f>VLOOKUP(A58,Aliments[],2,FALSE)</f>
        <v>#N/A</v>
      </c>
      <c r="G58" s="9"/>
      <c r="H58" s="28"/>
      <c r="I58" s="31"/>
      <c r="J58" s="31"/>
      <c r="K58" s="31"/>
      <c r="L58" s="31"/>
      <c r="M58" s="31"/>
      <c r="N58" s="31"/>
    </row>
    <row r="59" spans="1:14" x14ac:dyDescent="0.25">
      <c r="A59" s="7"/>
      <c r="B59" s="31"/>
      <c r="C59" s="31"/>
      <c r="D59" s="8" t="e">
        <f>VLOOKUP(A59,Aliments[],2,FALSE)</f>
        <v>#N/A</v>
      </c>
      <c r="E59">
        <f>200*B49</f>
        <v>200</v>
      </c>
      <c r="F59" t="s">
        <v>11</v>
      </c>
      <c r="G59" s="9" t="e">
        <f t="shared" ref="G59" si="4">D59*E59/1000</f>
        <v>#N/A</v>
      </c>
      <c r="H59" s="28"/>
      <c r="I59" s="31"/>
      <c r="J59" s="31"/>
      <c r="K59" s="31"/>
      <c r="L59" s="31"/>
      <c r="M59" s="31"/>
      <c r="N59" s="31"/>
    </row>
    <row r="60" spans="1:14" x14ac:dyDescent="0.25">
      <c r="A60" s="7"/>
      <c r="B60" s="31"/>
      <c r="C60" s="31"/>
      <c r="D60" s="8" t="e">
        <f>VLOOKUP(A60,Aliments[],2,FALSE)</f>
        <v>#N/A</v>
      </c>
      <c r="G60" s="9"/>
      <c r="H60" s="28"/>
      <c r="I60" s="31"/>
      <c r="J60" s="31"/>
      <c r="K60" s="31"/>
      <c r="L60" s="31"/>
      <c r="M60" s="31"/>
      <c r="N60" s="31"/>
    </row>
    <row r="61" spans="1:14" x14ac:dyDescent="0.25">
      <c r="A61" s="7"/>
      <c r="B61" s="31"/>
      <c r="C61" s="31"/>
      <c r="D61" s="8" t="e">
        <f>VLOOKUP(A61,Aliments[],2,FALSE)</f>
        <v>#N/A</v>
      </c>
      <c r="G61" s="9"/>
      <c r="H61" s="28"/>
      <c r="I61" s="31"/>
      <c r="J61" s="31"/>
      <c r="K61" s="31"/>
      <c r="L61" s="31"/>
      <c r="M61" s="31"/>
      <c r="N61" s="31"/>
    </row>
    <row r="62" spans="1:14" x14ac:dyDescent="0.25">
      <c r="A62" s="7"/>
      <c r="B62" s="31"/>
      <c r="C62" s="31"/>
      <c r="D62" s="8" t="e">
        <f>VLOOKUP(A62,Aliments[],2,FALSE)</f>
        <v>#N/A</v>
      </c>
      <c r="G62" s="9"/>
      <c r="H62" s="28"/>
      <c r="I62" s="31"/>
      <c r="J62" s="31"/>
      <c r="K62" s="31"/>
      <c r="L62" s="31"/>
      <c r="M62" s="31"/>
      <c r="N62" s="31"/>
    </row>
    <row r="63" spans="1:14" x14ac:dyDescent="0.25">
      <c r="A63" s="7"/>
      <c r="B63" s="31"/>
      <c r="C63" s="31"/>
      <c r="G63" s="6">
        <f>B63*D63*E63</f>
        <v>0</v>
      </c>
      <c r="H63" s="28"/>
      <c r="I63" s="31"/>
      <c r="J63" s="31"/>
      <c r="K63" s="31"/>
      <c r="L63" s="31"/>
      <c r="M63" s="31"/>
      <c r="N63" s="31"/>
    </row>
    <row r="64" spans="1:14" x14ac:dyDescent="0.25">
      <c r="A64" s="7" t="s">
        <v>10</v>
      </c>
      <c r="B64" s="31"/>
      <c r="C64" s="31"/>
      <c r="D64" t="s">
        <v>12</v>
      </c>
      <c r="E64">
        <f>SUM(E51:E59)/1000</f>
        <v>0.99</v>
      </c>
      <c r="F64" t="s">
        <v>13</v>
      </c>
      <c r="G64" s="9" t="e">
        <f>SUM(G51:G63)</f>
        <v>#N/A</v>
      </c>
      <c r="H64" s="28"/>
      <c r="I64" s="31"/>
      <c r="J64" s="31"/>
      <c r="K64" s="31"/>
      <c r="L64" s="31"/>
      <c r="M64" s="31"/>
      <c r="N64" s="31"/>
    </row>
    <row r="65" spans="1:14" ht="15.75" thickBot="1" x14ac:dyDescent="0.3">
      <c r="A65" s="10" t="s">
        <v>14</v>
      </c>
      <c r="B65" s="11">
        <v>50</v>
      </c>
      <c r="C65" s="11" t="s">
        <v>15</v>
      </c>
      <c r="D65" s="11">
        <f>E64/B65*1000</f>
        <v>19.799999999999997</v>
      </c>
      <c r="E65" s="32" t="s">
        <v>16</v>
      </c>
      <c r="F65" s="32"/>
      <c r="G65" s="12" t="e">
        <f>G64/D65</f>
        <v>#N/A</v>
      </c>
      <c r="H65" s="28"/>
      <c r="I65" s="31"/>
      <c r="J65" s="31"/>
      <c r="K65" s="31"/>
      <c r="L65" s="31"/>
      <c r="M65" s="31"/>
      <c r="N65" s="31"/>
    </row>
    <row r="66" spans="1:14" ht="15.75" thickBot="1" x14ac:dyDescent="0.3"/>
    <row r="67" spans="1:14" x14ac:dyDescent="0.25">
      <c r="A67" s="19" t="s">
        <v>31</v>
      </c>
      <c r="B67" s="20"/>
      <c r="C67" s="20"/>
      <c r="D67" s="20"/>
      <c r="E67" s="20"/>
      <c r="F67" s="20"/>
      <c r="G67" s="21"/>
    </row>
    <row r="68" spans="1:14" x14ac:dyDescent="0.25">
      <c r="A68" s="22"/>
      <c r="B68" s="23"/>
      <c r="C68" s="23"/>
      <c r="D68" s="23"/>
      <c r="E68" s="23"/>
      <c r="F68" s="23"/>
      <c r="G68" s="24"/>
    </row>
    <row r="69" spans="1:14" ht="15.75" thickBot="1" x14ac:dyDescent="0.3">
      <c r="A69" s="25"/>
      <c r="B69" s="26"/>
      <c r="C69" s="26"/>
      <c r="D69" s="26"/>
      <c r="E69" s="26"/>
      <c r="F69" s="26"/>
      <c r="G69" s="27"/>
    </row>
    <row r="70" spans="1:14" x14ac:dyDescent="0.25">
      <c r="A70" s="28" t="s">
        <v>6</v>
      </c>
      <c r="B70" s="29" t="s">
        <v>7</v>
      </c>
      <c r="C70" s="29"/>
      <c r="D70" s="18"/>
      <c r="G70" s="6"/>
      <c r="H70" s="30"/>
      <c r="I70" s="31"/>
      <c r="J70" s="31"/>
      <c r="K70" s="31"/>
      <c r="L70" s="31"/>
      <c r="M70" s="31"/>
      <c r="N70" s="31"/>
    </row>
    <row r="71" spans="1:14" x14ac:dyDescent="0.25">
      <c r="A71" s="28"/>
      <c r="B71" s="31">
        <v>1</v>
      </c>
      <c r="C71" s="31"/>
      <c r="D71" s="18" t="s">
        <v>8</v>
      </c>
      <c r="E71" t="s">
        <v>9</v>
      </c>
      <c r="G71" s="6" t="s">
        <v>10</v>
      </c>
      <c r="H71" s="28"/>
      <c r="I71" s="31"/>
      <c r="J71" s="31"/>
      <c r="K71" s="31"/>
      <c r="L71" s="31"/>
      <c r="M71" s="31"/>
      <c r="N71" s="31"/>
    </row>
    <row r="72" spans="1:14" x14ac:dyDescent="0.25">
      <c r="A72" s="7"/>
      <c r="B72" s="31"/>
      <c r="C72" s="31"/>
      <c r="G72" s="6"/>
      <c r="H72" s="28"/>
      <c r="I72" s="31"/>
      <c r="J72" s="31"/>
      <c r="K72" s="31"/>
      <c r="L72" s="31"/>
      <c r="M72" s="31"/>
      <c r="N72" s="31"/>
    </row>
    <row r="73" spans="1:14" x14ac:dyDescent="0.25">
      <c r="B73" s="31"/>
      <c r="C73" s="31"/>
      <c r="D73" s="8" t="e">
        <f>VLOOKUP(A73,Aliments[],2,FALSE)</f>
        <v>#N/A</v>
      </c>
      <c r="E73">
        <f>200*B71</f>
        <v>200</v>
      </c>
      <c r="F73" t="s">
        <v>11</v>
      </c>
      <c r="G73" s="9" t="e">
        <f>D73*E73/1000</f>
        <v>#N/A</v>
      </c>
      <c r="H73" s="28"/>
      <c r="I73" s="31"/>
      <c r="J73" s="31"/>
      <c r="K73" s="31"/>
      <c r="L73" s="31"/>
      <c r="M73" s="31"/>
      <c r="N73" s="31"/>
    </row>
    <row r="74" spans="1:14" x14ac:dyDescent="0.25">
      <c r="A74" s="7"/>
      <c r="B74" s="31"/>
      <c r="C74" s="31"/>
      <c r="D74" s="8" t="e">
        <f>VLOOKUP(A74,Aliments[],2,FALSE)</f>
        <v>#N/A</v>
      </c>
      <c r="E74">
        <f>180*B71</f>
        <v>180</v>
      </c>
      <c r="F74" t="s">
        <v>11</v>
      </c>
      <c r="G74" s="9" t="e">
        <f t="shared" ref="G74:G79" si="5">D74*E74/1000</f>
        <v>#N/A</v>
      </c>
      <c r="H74" s="28"/>
      <c r="I74" s="31"/>
      <c r="J74" s="31"/>
      <c r="K74" s="31"/>
      <c r="L74" s="31"/>
      <c r="M74" s="31"/>
      <c r="N74" s="31"/>
    </row>
    <row r="75" spans="1:14" x14ac:dyDescent="0.25">
      <c r="A75" s="7"/>
      <c r="B75" s="31"/>
      <c r="C75" s="31"/>
      <c r="D75" s="8" t="e">
        <f>VLOOKUP(A75,Aliments[],2,FALSE)</f>
        <v>#N/A</v>
      </c>
      <c r="E75">
        <f>200*B71</f>
        <v>200</v>
      </c>
      <c r="F75" t="s">
        <v>11</v>
      </c>
      <c r="G75" s="9" t="e">
        <f t="shared" si="5"/>
        <v>#N/A</v>
      </c>
      <c r="H75" s="28"/>
      <c r="I75" s="31"/>
      <c r="J75" s="31"/>
      <c r="K75" s="31"/>
      <c r="L75" s="31"/>
      <c r="M75" s="31"/>
      <c r="N75" s="31"/>
    </row>
    <row r="76" spans="1:14" x14ac:dyDescent="0.25">
      <c r="A76" s="7"/>
      <c r="B76" s="31"/>
      <c r="C76" s="31"/>
      <c r="D76" s="8" t="e">
        <f>VLOOKUP(A76,Aliments[],2,FALSE)</f>
        <v>#N/A</v>
      </c>
      <c r="E76">
        <f>50*B71</f>
        <v>50</v>
      </c>
      <c r="F76" t="s">
        <v>11</v>
      </c>
      <c r="G76" s="9" t="e">
        <f t="shared" si="5"/>
        <v>#N/A</v>
      </c>
      <c r="H76" s="28"/>
      <c r="I76" s="31"/>
      <c r="J76" s="31"/>
      <c r="K76" s="31"/>
      <c r="L76" s="31"/>
      <c r="M76" s="31"/>
      <c r="N76" s="31"/>
    </row>
    <row r="77" spans="1:14" x14ac:dyDescent="0.25">
      <c r="A77" s="7"/>
      <c r="B77" s="31"/>
      <c r="C77" s="31"/>
      <c r="D77" s="8" t="e">
        <f>VLOOKUP(A77,Aliments[],2,FALSE)</f>
        <v>#N/A</v>
      </c>
      <c r="E77">
        <f>90*B71</f>
        <v>90</v>
      </c>
      <c r="F77" t="s">
        <v>11</v>
      </c>
      <c r="G77" s="9" t="e">
        <f t="shared" si="5"/>
        <v>#N/A</v>
      </c>
      <c r="H77" s="28"/>
      <c r="I77" s="31"/>
      <c r="J77" s="31"/>
      <c r="K77" s="31"/>
      <c r="L77" s="31"/>
      <c r="M77" s="31"/>
      <c r="N77" s="31"/>
    </row>
    <row r="78" spans="1:14" x14ac:dyDescent="0.25">
      <c r="A78" s="7"/>
      <c r="B78" s="31"/>
      <c r="C78" s="31"/>
      <c r="D78" s="8" t="e">
        <f>VLOOKUP(A78,Aliments[],2,FALSE)</f>
        <v>#N/A</v>
      </c>
      <c r="E78">
        <f>20*B71</f>
        <v>20</v>
      </c>
      <c r="F78" t="s">
        <v>11</v>
      </c>
      <c r="G78" s="9" t="e">
        <f t="shared" si="5"/>
        <v>#N/A</v>
      </c>
      <c r="H78" s="28"/>
      <c r="I78" s="31"/>
      <c r="J78" s="31"/>
      <c r="K78" s="31"/>
      <c r="L78" s="31"/>
      <c r="M78" s="31"/>
      <c r="N78" s="31"/>
    </row>
    <row r="79" spans="1:14" x14ac:dyDescent="0.25">
      <c r="A79" s="7"/>
      <c r="B79" s="31"/>
      <c r="C79" s="31"/>
      <c r="D79" s="8" t="e">
        <f>VLOOKUP(A79,Aliments[],2,FALSE)</f>
        <v>#N/A</v>
      </c>
      <c r="E79">
        <f>50*B71</f>
        <v>50</v>
      </c>
      <c r="F79" t="s">
        <v>11</v>
      </c>
      <c r="G79" s="9" t="e">
        <f t="shared" si="5"/>
        <v>#N/A</v>
      </c>
      <c r="H79" s="28"/>
      <c r="I79" s="31"/>
      <c r="J79" s="31"/>
      <c r="K79" s="31"/>
      <c r="L79" s="31"/>
      <c r="M79" s="31"/>
      <c r="N79" s="31"/>
    </row>
    <row r="80" spans="1:14" x14ac:dyDescent="0.25">
      <c r="A80" s="7"/>
      <c r="B80" s="31"/>
      <c r="C80" s="31"/>
      <c r="D80" s="8" t="e">
        <f>VLOOKUP(A80,Aliments[],2,FALSE)</f>
        <v>#N/A</v>
      </c>
      <c r="G80" s="9"/>
      <c r="H80" s="28"/>
      <c r="I80" s="31"/>
      <c r="J80" s="31"/>
      <c r="K80" s="31"/>
      <c r="L80" s="31"/>
      <c r="M80" s="31"/>
      <c r="N80" s="31"/>
    </row>
    <row r="81" spans="1:14" x14ac:dyDescent="0.25">
      <c r="A81" s="7"/>
      <c r="B81" s="31"/>
      <c r="C81" s="31"/>
      <c r="D81" s="8" t="e">
        <f>VLOOKUP(A81,Aliments[],2,FALSE)</f>
        <v>#N/A</v>
      </c>
      <c r="E81">
        <f>200*B71</f>
        <v>200</v>
      </c>
      <c r="F81" t="s">
        <v>11</v>
      </c>
      <c r="G81" s="9" t="e">
        <f t="shared" ref="G81" si="6">D81*E81/1000</f>
        <v>#N/A</v>
      </c>
      <c r="H81" s="28"/>
      <c r="I81" s="31"/>
      <c r="J81" s="31"/>
      <c r="K81" s="31"/>
      <c r="L81" s="31"/>
      <c r="M81" s="31"/>
      <c r="N81" s="31"/>
    </row>
    <row r="82" spans="1:14" x14ac:dyDescent="0.25">
      <c r="A82" s="7"/>
      <c r="B82" s="31"/>
      <c r="C82" s="31"/>
      <c r="D82" s="8" t="e">
        <f>VLOOKUP(A82,Aliments[],2,FALSE)</f>
        <v>#N/A</v>
      </c>
      <c r="G82" s="9"/>
      <c r="H82" s="28"/>
      <c r="I82" s="31"/>
      <c r="J82" s="31"/>
      <c r="K82" s="31"/>
      <c r="L82" s="31"/>
      <c r="M82" s="31"/>
      <c r="N82" s="31"/>
    </row>
    <row r="83" spans="1:14" x14ac:dyDescent="0.25">
      <c r="A83" s="7"/>
      <c r="B83" s="31"/>
      <c r="C83" s="31"/>
      <c r="D83" s="8" t="e">
        <f>VLOOKUP(A83,Aliments[],2,FALSE)</f>
        <v>#N/A</v>
      </c>
      <c r="G83" s="9"/>
      <c r="H83" s="28"/>
      <c r="I83" s="31"/>
      <c r="J83" s="31"/>
      <c r="K83" s="31"/>
      <c r="L83" s="31"/>
      <c r="M83" s="31"/>
      <c r="N83" s="31"/>
    </row>
    <row r="84" spans="1:14" x14ac:dyDescent="0.25">
      <c r="A84" s="7"/>
      <c r="B84" s="31"/>
      <c r="C84" s="31"/>
      <c r="D84" s="8" t="e">
        <f>VLOOKUP(A84,Aliments[],2,FALSE)</f>
        <v>#N/A</v>
      </c>
      <c r="G84" s="9"/>
      <c r="H84" s="28"/>
      <c r="I84" s="31"/>
      <c r="J84" s="31"/>
      <c r="K84" s="31"/>
      <c r="L84" s="31"/>
      <c r="M84" s="31"/>
      <c r="N84" s="31"/>
    </row>
    <row r="85" spans="1:14" x14ac:dyDescent="0.25">
      <c r="A85" s="7"/>
      <c r="B85" s="31"/>
      <c r="C85" s="31"/>
      <c r="G85" s="6">
        <f>B85*D85*E85</f>
        <v>0</v>
      </c>
      <c r="H85" s="28"/>
      <c r="I85" s="31"/>
      <c r="J85" s="31"/>
      <c r="K85" s="31"/>
      <c r="L85" s="31"/>
      <c r="M85" s="31"/>
      <c r="N85" s="31"/>
    </row>
    <row r="86" spans="1:14" x14ac:dyDescent="0.25">
      <c r="A86" s="7" t="s">
        <v>10</v>
      </c>
      <c r="B86" s="31"/>
      <c r="C86" s="31"/>
      <c r="D86" t="s">
        <v>12</v>
      </c>
      <c r="E86">
        <f>SUM(E73:E81)/1000</f>
        <v>0.99</v>
      </c>
      <c r="F86" t="s">
        <v>13</v>
      </c>
      <c r="G86" s="9" t="e">
        <f>SUM(G73:G85)</f>
        <v>#N/A</v>
      </c>
      <c r="H86" s="28"/>
      <c r="I86" s="31"/>
      <c r="J86" s="31"/>
      <c r="K86" s="31"/>
      <c r="L86" s="31"/>
      <c r="M86" s="31"/>
      <c r="N86" s="31"/>
    </row>
    <row r="87" spans="1:14" ht="15.75" thickBot="1" x14ac:dyDescent="0.3">
      <c r="A87" s="10" t="s">
        <v>14</v>
      </c>
      <c r="B87" s="11">
        <v>50</v>
      </c>
      <c r="C87" s="11" t="s">
        <v>15</v>
      </c>
      <c r="D87" s="11">
        <f>E86/B87*1000</f>
        <v>19.799999999999997</v>
      </c>
      <c r="E87" s="32" t="s">
        <v>16</v>
      </c>
      <c r="F87" s="32"/>
      <c r="G87" s="12" t="e">
        <f>G86/D87</f>
        <v>#N/A</v>
      </c>
      <c r="H87" s="28"/>
      <c r="I87" s="31"/>
      <c r="J87" s="31"/>
      <c r="K87" s="31"/>
      <c r="L87" s="31"/>
      <c r="M87" s="31"/>
      <c r="N87" s="31"/>
    </row>
    <row r="88" spans="1:14" ht="15.75" thickBot="1" x14ac:dyDescent="0.3"/>
    <row r="89" spans="1:14" x14ac:dyDescent="0.25">
      <c r="A89" s="19" t="s">
        <v>27</v>
      </c>
      <c r="B89" s="20"/>
      <c r="C89" s="20"/>
      <c r="D89" s="20"/>
      <c r="E89" s="20"/>
      <c r="F89" s="20"/>
      <c r="G89" s="21"/>
    </row>
    <row r="90" spans="1:14" x14ac:dyDescent="0.25">
      <c r="A90" s="22"/>
      <c r="B90" s="23"/>
      <c r="C90" s="23"/>
      <c r="D90" s="23"/>
      <c r="E90" s="23"/>
      <c r="F90" s="23"/>
      <c r="G90" s="24"/>
    </row>
    <row r="91" spans="1:14" ht="15.75" thickBot="1" x14ac:dyDescent="0.3">
      <c r="A91" s="25"/>
      <c r="B91" s="26"/>
      <c r="C91" s="26"/>
      <c r="D91" s="26"/>
      <c r="E91" s="26"/>
      <c r="F91" s="26"/>
      <c r="G91" s="27"/>
    </row>
    <row r="92" spans="1:14" x14ac:dyDescent="0.25">
      <c r="A92" s="28" t="s">
        <v>6</v>
      </c>
      <c r="B92" s="29" t="s">
        <v>7</v>
      </c>
      <c r="C92" s="29"/>
      <c r="D92" s="18"/>
      <c r="G92" s="6"/>
      <c r="H92" s="30"/>
      <c r="I92" s="31"/>
      <c r="J92" s="31"/>
      <c r="K92" s="31"/>
      <c r="L92" s="31"/>
      <c r="M92" s="31"/>
      <c r="N92" s="31"/>
    </row>
    <row r="93" spans="1:14" x14ac:dyDescent="0.25">
      <c r="A93" s="28"/>
      <c r="B93" s="31">
        <v>1</v>
      </c>
      <c r="C93" s="31"/>
      <c r="D93" s="18" t="s">
        <v>8</v>
      </c>
      <c r="E93" t="s">
        <v>9</v>
      </c>
      <c r="G93" s="6" t="s">
        <v>10</v>
      </c>
      <c r="H93" s="28"/>
      <c r="I93" s="31"/>
      <c r="J93" s="31"/>
      <c r="K93" s="31"/>
      <c r="L93" s="31"/>
      <c r="M93" s="31"/>
      <c r="N93" s="31"/>
    </row>
    <row r="94" spans="1:14" x14ac:dyDescent="0.25">
      <c r="A94" s="7"/>
      <c r="B94" s="31"/>
      <c r="C94" s="31"/>
      <c r="G94" s="6"/>
      <c r="H94" s="28"/>
      <c r="I94" s="31"/>
      <c r="J94" s="31"/>
      <c r="K94" s="31"/>
      <c r="L94" s="31"/>
      <c r="M94" s="31"/>
      <c r="N94" s="31"/>
    </row>
    <row r="95" spans="1:14" x14ac:dyDescent="0.25">
      <c r="B95" s="31"/>
      <c r="C95" s="31"/>
      <c r="D95" s="8" t="e">
        <f>VLOOKUP(A95,Aliments[],2,FALSE)</f>
        <v>#N/A</v>
      </c>
      <c r="E95">
        <f>200*B93</f>
        <v>200</v>
      </c>
      <c r="F95" t="s">
        <v>11</v>
      </c>
      <c r="G95" s="9" t="e">
        <f>D95*E95/1000</f>
        <v>#N/A</v>
      </c>
      <c r="H95" s="28"/>
      <c r="I95" s="31"/>
      <c r="J95" s="31"/>
      <c r="K95" s="31"/>
      <c r="L95" s="31"/>
      <c r="M95" s="31"/>
      <c r="N95" s="31"/>
    </row>
    <row r="96" spans="1:14" x14ac:dyDescent="0.25">
      <c r="A96" s="7"/>
      <c r="B96" s="31"/>
      <c r="C96" s="31"/>
      <c r="D96" s="8" t="e">
        <f>VLOOKUP(A96,Aliments[],2,FALSE)</f>
        <v>#N/A</v>
      </c>
      <c r="E96">
        <f>180*B93</f>
        <v>180</v>
      </c>
      <c r="F96" t="s">
        <v>11</v>
      </c>
      <c r="G96" s="9" t="e">
        <f t="shared" ref="G96:G101" si="7">D96*E96/1000</f>
        <v>#N/A</v>
      </c>
      <c r="H96" s="28"/>
      <c r="I96" s="31"/>
      <c r="J96" s="31"/>
      <c r="K96" s="31"/>
      <c r="L96" s="31"/>
      <c r="M96" s="31"/>
      <c r="N96" s="31"/>
    </row>
    <row r="97" spans="1:14" x14ac:dyDescent="0.25">
      <c r="A97" s="7"/>
      <c r="B97" s="31"/>
      <c r="C97" s="31"/>
      <c r="D97" s="8" t="e">
        <f>VLOOKUP(A97,Aliments[],2,FALSE)</f>
        <v>#N/A</v>
      </c>
      <c r="E97">
        <f>200*B93</f>
        <v>200</v>
      </c>
      <c r="F97" t="s">
        <v>11</v>
      </c>
      <c r="G97" s="9" t="e">
        <f t="shared" si="7"/>
        <v>#N/A</v>
      </c>
      <c r="H97" s="28"/>
      <c r="I97" s="31"/>
      <c r="J97" s="31"/>
      <c r="K97" s="31"/>
      <c r="L97" s="31"/>
      <c r="M97" s="31"/>
      <c r="N97" s="31"/>
    </row>
    <row r="98" spans="1:14" x14ac:dyDescent="0.25">
      <c r="A98" s="7"/>
      <c r="B98" s="31"/>
      <c r="C98" s="31"/>
      <c r="D98" s="8" t="e">
        <f>VLOOKUP(A98,Aliments[],2,FALSE)</f>
        <v>#N/A</v>
      </c>
      <c r="E98">
        <f>50*B93</f>
        <v>50</v>
      </c>
      <c r="F98" t="s">
        <v>11</v>
      </c>
      <c r="G98" s="9" t="e">
        <f t="shared" si="7"/>
        <v>#N/A</v>
      </c>
      <c r="H98" s="28"/>
      <c r="I98" s="31"/>
      <c r="J98" s="31"/>
      <c r="K98" s="31"/>
      <c r="L98" s="31"/>
      <c r="M98" s="31"/>
      <c r="N98" s="31"/>
    </row>
    <row r="99" spans="1:14" x14ac:dyDescent="0.25">
      <c r="A99" s="7"/>
      <c r="B99" s="31"/>
      <c r="C99" s="31"/>
      <c r="D99" s="8" t="e">
        <f>VLOOKUP(A99,Aliments[],2,FALSE)</f>
        <v>#N/A</v>
      </c>
      <c r="E99">
        <f>90*B93</f>
        <v>90</v>
      </c>
      <c r="F99" t="s">
        <v>11</v>
      </c>
      <c r="G99" s="9" t="e">
        <f t="shared" si="7"/>
        <v>#N/A</v>
      </c>
      <c r="H99" s="28"/>
      <c r="I99" s="31"/>
      <c r="J99" s="31"/>
      <c r="K99" s="31"/>
      <c r="L99" s="31"/>
      <c r="M99" s="31"/>
      <c r="N99" s="31"/>
    </row>
    <row r="100" spans="1:14" x14ac:dyDescent="0.25">
      <c r="A100" s="7"/>
      <c r="B100" s="31"/>
      <c r="C100" s="31"/>
      <c r="D100" s="8" t="e">
        <f>VLOOKUP(A100,Aliments[],2,FALSE)</f>
        <v>#N/A</v>
      </c>
      <c r="E100">
        <f>20*B93</f>
        <v>20</v>
      </c>
      <c r="F100" t="s">
        <v>11</v>
      </c>
      <c r="G100" s="9" t="e">
        <f t="shared" si="7"/>
        <v>#N/A</v>
      </c>
      <c r="H100" s="28"/>
      <c r="I100" s="31"/>
      <c r="J100" s="31"/>
      <c r="K100" s="31"/>
      <c r="L100" s="31"/>
      <c r="M100" s="31"/>
      <c r="N100" s="31"/>
    </row>
    <row r="101" spans="1:14" x14ac:dyDescent="0.25">
      <c r="A101" s="7"/>
      <c r="B101" s="31"/>
      <c r="C101" s="31"/>
      <c r="D101" s="8" t="e">
        <f>VLOOKUP(A101,Aliments[],2,FALSE)</f>
        <v>#N/A</v>
      </c>
      <c r="E101">
        <f>50*B93</f>
        <v>50</v>
      </c>
      <c r="F101" t="s">
        <v>11</v>
      </c>
      <c r="G101" s="9" t="e">
        <f t="shared" si="7"/>
        <v>#N/A</v>
      </c>
      <c r="H101" s="28"/>
      <c r="I101" s="31"/>
      <c r="J101" s="31"/>
      <c r="K101" s="31"/>
      <c r="L101" s="31"/>
      <c r="M101" s="31"/>
      <c r="N101" s="31"/>
    </row>
    <row r="102" spans="1:14" x14ac:dyDescent="0.25">
      <c r="A102" s="7"/>
      <c r="B102" s="31"/>
      <c r="C102" s="31"/>
      <c r="D102" s="8" t="e">
        <f>VLOOKUP(A102,Aliments[],2,FALSE)</f>
        <v>#N/A</v>
      </c>
      <c r="G102" s="9"/>
      <c r="H102" s="28"/>
      <c r="I102" s="31"/>
      <c r="J102" s="31"/>
      <c r="K102" s="31"/>
      <c r="L102" s="31"/>
      <c r="M102" s="31"/>
      <c r="N102" s="31"/>
    </row>
    <row r="103" spans="1:14" x14ac:dyDescent="0.25">
      <c r="A103" s="7"/>
      <c r="B103" s="31"/>
      <c r="C103" s="31"/>
      <c r="D103" s="8" t="e">
        <f>VLOOKUP(A103,Aliments[],2,FALSE)</f>
        <v>#N/A</v>
      </c>
      <c r="E103">
        <f>200*B93</f>
        <v>200</v>
      </c>
      <c r="F103" t="s">
        <v>11</v>
      </c>
      <c r="G103" s="9" t="e">
        <f t="shared" ref="G103" si="8">D103*E103/1000</f>
        <v>#N/A</v>
      </c>
      <c r="H103" s="28"/>
      <c r="I103" s="31"/>
      <c r="J103" s="31"/>
      <c r="K103" s="31"/>
      <c r="L103" s="31"/>
      <c r="M103" s="31"/>
      <c r="N103" s="31"/>
    </row>
    <row r="104" spans="1:14" x14ac:dyDescent="0.25">
      <c r="A104" s="7"/>
      <c r="B104" s="31"/>
      <c r="C104" s="31"/>
      <c r="D104" s="8" t="e">
        <f>VLOOKUP(A104,Aliments[],2,FALSE)</f>
        <v>#N/A</v>
      </c>
      <c r="G104" s="9"/>
      <c r="H104" s="28"/>
      <c r="I104" s="31"/>
      <c r="J104" s="31"/>
      <c r="K104" s="31"/>
      <c r="L104" s="31"/>
      <c r="M104" s="31"/>
      <c r="N104" s="31"/>
    </row>
    <row r="105" spans="1:14" x14ac:dyDescent="0.25">
      <c r="A105" s="7"/>
      <c r="B105" s="31"/>
      <c r="C105" s="31"/>
      <c r="D105" s="8" t="e">
        <f>VLOOKUP(A105,Aliments[],2,FALSE)</f>
        <v>#N/A</v>
      </c>
      <c r="G105" s="9"/>
      <c r="H105" s="28"/>
      <c r="I105" s="31"/>
      <c r="J105" s="31"/>
      <c r="K105" s="31"/>
      <c r="L105" s="31"/>
      <c r="M105" s="31"/>
      <c r="N105" s="31"/>
    </row>
    <row r="106" spans="1:14" x14ac:dyDescent="0.25">
      <c r="A106" s="7"/>
      <c r="B106" s="31"/>
      <c r="C106" s="31"/>
      <c r="D106" s="8" t="e">
        <f>VLOOKUP(A106,Aliments[],2,FALSE)</f>
        <v>#N/A</v>
      </c>
      <c r="G106" s="9"/>
      <c r="H106" s="28"/>
      <c r="I106" s="31"/>
      <c r="J106" s="31"/>
      <c r="K106" s="31"/>
      <c r="L106" s="31"/>
      <c r="M106" s="31"/>
      <c r="N106" s="31"/>
    </row>
    <row r="107" spans="1:14" x14ac:dyDescent="0.25">
      <c r="A107" s="7"/>
      <c r="B107" s="31"/>
      <c r="C107" s="31"/>
      <c r="G107" s="6">
        <f>B107*D107*E107</f>
        <v>0</v>
      </c>
      <c r="H107" s="28"/>
      <c r="I107" s="31"/>
      <c r="J107" s="31"/>
      <c r="K107" s="31"/>
      <c r="L107" s="31"/>
      <c r="M107" s="31"/>
      <c r="N107" s="31"/>
    </row>
    <row r="108" spans="1:14" x14ac:dyDescent="0.25">
      <c r="A108" s="7" t="s">
        <v>10</v>
      </c>
      <c r="B108" s="31"/>
      <c r="C108" s="31"/>
      <c r="D108" t="s">
        <v>12</v>
      </c>
      <c r="E108">
        <f>SUM(E95:E103)/1000</f>
        <v>0.99</v>
      </c>
      <c r="F108" t="s">
        <v>13</v>
      </c>
      <c r="G108" s="9" t="e">
        <f>SUM(G95:G107)</f>
        <v>#N/A</v>
      </c>
      <c r="H108" s="28"/>
      <c r="I108" s="31"/>
      <c r="J108" s="31"/>
      <c r="K108" s="31"/>
      <c r="L108" s="31"/>
      <c r="M108" s="31"/>
      <c r="N108" s="31"/>
    </row>
    <row r="109" spans="1:14" ht="15.75" thickBot="1" x14ac:dyDescent="0.3">
      <c r="A109" s="10" t="s">
        <v>14</v>
      </c>
      <c r="B109" s="11">
        <v>50</v>
      </c>
      <c r="C109" s="11" t="s">
        <v>15</v>
      </c>
      <c r="D109" s="11">
        <f>E108/B109*1000</f>
        <v>19.799999999999997</v>
      </c>
      <c r="E109" s="32" t="s">
        <v>16</v>
      </c>
      <c r="F109" s="32"/>
      <c r="G109" s="12" t="e">
        <f>G108/D109</f>
        <v>#N/A</v>
      </c>
      <c r="H109" s="28"/>
      <c r="I109" s="31"/>
      <c r="J109" s="31"/>
      <c r="K109" s="31"/>
      <c r="L109" s="31"/>
      <c r="M109" s="31"/>
      <c r="N109" s="31"/>
    </row>
    <row r="110" spans="1:14" ht="15.75" thickBot="1" x14ac:dyDescent="0.3"/>
    <row r="111" spans="1:14" x14ac:dyDescent="0.25">
      <c r="A111" s="19" t="s">
        <v>28</v>
      </c>
      <c r="B111" s="20"/>
      <c r="C111" s="20"/>
      <c r="D111" s="20"/>
      <c r="E111" s="20"/>
      <c r="F111" s="20"/>
      <c r="G111" s="21"/>
    </row>
    <row r="112" spans="1:14" x14ac:dyDescent="0.25">
      <c r="A112" s="22"/>
      <c r="B112" s="23"/>
      <c r="C112" s="23"/>
      <c r="D112" s="23"/>
      <c r="E112" s="23"/>
      <c r="F112" s="23"/>
      <c r="G112" s="24"/>
    </row>
    <row r="113" spans="1:14" ht="15.75" thickBot="1" x14ac:dyDescent="0.3">
      <c r="A113" s="25"/>
      <c r="B113" s="26"/>
      <c r="C113" s="26"/>
      <c r="D113" s="26"/>
      <c r="E113" s="26"/>
      <c r="F113" s="26"/>
      <c r="G113" s="27"/>
    </row>
    <row r="114" spans="1:14" x14ac:dyDescent="0.25">
      <c r="A114" s="28" t="s">
        <v>6</v>
      </c>
      <c r="B114" s="29" t="s">
        <v>7</v>
      </c>
      <c r="C114" s="29"/>
      <c r="D114" s="18"/>
      <c r="G114" s="6"/>
      <c r="H114" s="30"/>
      <c r="I114" s="31"/>
      <c r="J114" s="31"/>
      <c r="K114" s="31"/>
      <c r="L114" s="31"/>
      <c r="M114" s="31"/>
      <c r="N114" s="31"/>
    </row>
    <row r="115" spans="1:14" x14ac:dyDescent="0.25">
      <c r="A115" s="28"/>
      <c r="B115" s="31">
        <v>1</v>
      </c>
      <c r="C115" s="31"/>
      <c r="D115" s="18" t="s">
        <v>8</v>
      </c>
      <c r="E115" t="s">
        <v>9</v>
      </c>
      <c r="G115" s="6" t="s">
        <v>10</v>
      </c>
      <c r="H115" s="28"/>
      <c r="I115" s="31"/>
      <c r="J115" s="31"/>
      <c r="K115" s="31"/>
      <c r="L115" s="31"/>
      <c r="M115" s="31"/>
      <c r="N115" s="31"/>
    </row>
    <row r="116" spans="1:14" x14ac:dyDescent="0.25">
      <c r="A116" s="7"/>
      <c r="B116" s="31"/>
      <c r="C116" s="31"/>
      <c r="G116" s="6"/>
      <c r="H116" s="28"/>
      <c r="I116" s="31"/>
      <c r="J116" s="31"/>
      <c r="K116" s="31"/>
      <c r="L116" s="31"/>
      <c r="M116" s="31"/>
      <c r="N116" s="31"/>
    </row>
    <row r="117" spans="1:14" x14ac:dyDescent="0.25">
      <c r="B117" s="31"/>
      <c r="C117" s="31"/>
      <c r="D117" s="8" t="e">
        <f>VLOOKUP(A117,Aliments[],2,FALSE)</f>
        <v>#N/A</v>
      </c>
      <c r="E117">
        <f>200*B115</f>
        <v>200</v>
      </c>
      <c r="F117" t="s">
        <v>11</v>
      </c>
      <c r="G117" s="9" t="e">
        <f>D117*E117/1000</f>
        <v>#N/A</v>
      </c>
      <c r="H117" s="28"/>
      <c r="I117" s="31"/>
      <c r="J117" s="31"/>
      <c r="K117" s="31"/>
      <c r="L117" s="31"/>
      <c r="M117" s="31"/>
      <c r="N117" s="31"/>
    </row>
    <row r="118" spans="1:14" x14ac:dyDescent="0.25">
      <c r="A118" s="7" t="s">
        <v>126</v>
      </c>
      <c r="B118" s="31"/>
      <c r="C118" s="31"/>
      <c r="D118" s="8" t="e">
        <f>VLOOKUP(A118,Aliments[],2,FALSE)</f>
        <v>#N/A</v>
      </c>
      <c r="E118">
        <f>180*B115</f>
        <v>180</v>
      </c>
      <c r="F118" t="s">
        <v>11</v>
      </c>
      <c r="G118" s="9" t="e">
        <f t="shared" ref="G118:G123" si="9">D118*E118/1000</f>
        <v>#N/A</v>
      </c>
      <c r="H118" s="28"/>
      <c r="I118" s="31"/>
      <c r="J118" s="31"/>
      <c r="K118" s="31"/>
      <c r="L118" s="31"/>
      <c r="M118" s="31"/>
      <c r="N118" s="31"/>
    </row>
    <row r="119" spans="1:14" x14ac:dyDescent="0.25">
      <c r="A119" s="7"/>
      <c r="B119" s="31"/>
      <c r="C119" s="31"/>
      <c r="D119" s="8" t="e">
        <f>VLOOKUP(A119,Aliments[],2,FALSE)</f>
        <v>#N/A</v>
      </c>
      <c r="E119">
        <f>200*B115</f>
        <v>200</v>
      </c>
      <c r="F119" t="s">
        <v>11</v>
      </c>
      <c r="G119" s="9" t="e">
        <f t="shared" si="9"/>
        <v>#N/A</v>
      </c>
      <c r="H119" s="28"/>
      <c r="I119" s="31"/>
      <c r="J119" s="31"/>
      <c r="K119" s="31"/>
      <c r="L119" s="31"/>
      <c r="M119" s="31"/>
      <c r="N119" s="31"/>
    </row>
    <row r="120" spans="1:14" x14ac:dyDescent="0.25">
      <c r="A120" s="7"/>
      <c r="B120" s="31"/>
      <c r="C120" s="31"/>
      <c r="D120" s="8" t="e">
        <f>VLOOKUP(A120,Aliments[],2,FALSE)</f>
        <v>#N/A</v>
      </c>
      <c r="E120">
        <f>50*B115</f>
        <v>50</v>
      </c>
      <c r="F120" t="s">
        <v>11</v>
      </c>
      <c r="G120" s="9" t="e">
        <f t="shared" si="9"/>
        <v>#N/A</v>
      </c>
      <c r="H120" s="28"/>
      <c r="I120" s="31"/>
      <c r="J120" s="31"/>
      <c r="K120" s="31"/>
      <c r="L120" s="31"/>
      <c r="M120" s="31"/>
      <c r="N120" s="31"/>
    </row>
    <row r="121" spans="1:14" x14ac:dyDescent="0.25">
      <c r="A121" s="7"/>
      <c r="B121" s="31"/>
      <c r="C121" s="31"/>
      <c r="D121" s="8" t="e">
        <f>VLOOKUP(A121,Aliments[],2,FALSE)</f>
        <v>#N/A</v>
      </c>
      <c r="E121">
        <f>90*B115</f>
        <v>90</v>
      </c>
      <c r="F121" t="s">
        <v>11</v>
      </c>
      <c r="G121" s="9" t="e">
        <f t="shared" si="9"/>
        <v>#N/A</v>
      </c>
      <c r="H121" s="28"/>
      <c r="I121" s="31"/>
      <c r="J121" s="31"/>
      <c r="K121" s="31"/>
      <c r="L121" s="31"/>
      <c r="M121" s="31"/>
      <c r="N121" s="31"/>
    </row>
    <row r="122" spans="1:14" x14ac:dyDescent="0.25">
      <c r="A122" s="7"/>
      <c r="B122" s="31"/>
      <c r="C122" s="31"/>
      <c r="D122" s="8" t="e">
        <f>VLOOKUP(A122,Aliments[],2,FALSE)</f>
        <v>#N/A</v>
      </c>
      <c r="E122">
        <f>20*B115</f>
        <v>20</v>
      </c>
      <c r="F122" t="s">
        <v>11</v>
      </c>
      <c r="G122" s="9" t="e">
        <f t="shared" si="9"/>
        <v>#N/A</v>
      </c>
      <c r="H122" s="28"/>
      <c r="I122" s="31"/>
      <c r="J122" s="31"/>
      <c r="K122" s="31"/>
      <c r="L122" s="31"/>
      <c r="M122" s="31"/>
      <c r="N122" s="31"/>
    </row>
    <row r="123" spans="1:14" x14ac:dyDescent="0.25">
      <c r="A123" s="7"/>
      <c r="B123" s="31"/>
      <c r="C123" s="31"/>
      <c r="D123" s="8" t="e">
        <f>VLOOKUP(A123,Aliments[],2,FALSE)</f>
        <v>#N/A</v>
      </c>
      <c r="E123">
        <f>50*B115</f>
        <v>50</v>
      </c>
      <c r="F123" t="s">
        <v>11</v>
      </c>
      <c r="G123" s="9" t="e">
        <f t="shared" si="9"/>
        <v>#N/A</v>
      </c>
      <c r="H123" s="28"/>
      <c r="I123" s="31"/>
      <c r="J123" s="31"/>
      <c r="K123" s="31"/>
      <c r="L123" s="31"/>
      <c r="M123" s="31"/>
      <c r="N123" s="31"/>
    </row>
    <row r="124" spans="1:14" x14ac:dyDescent="0.25">
      <c r="A124" s="7"/>
      <c r="B124" s="31"/>
      <c r="C124" s="31"/>
      <c r="D124" s="8" t="e">
        <f>VLOOKUP(A124,Aliments[],2,FALSE)</f>
        <v>#N/A</v>
      </c>
      <c r="G124" s="9"/>
      <c r="H124" s="28"/>
      <c r="I124" s="31"/>
      <c r="J124" s="31"/>
      <c r="K124" s="31"/>
      <c r="L124" s="31"/>
      <c r="M124" s="31"/>
      <c r="N124" s="31"/>
    </row>
    <row r="125" spans="1:14" x14ac:dyDescent="0.25">
      <c r="A125" s="7"/>
      <c r="B125" s="31"/>
      <c r="C125" s="31"/>
      <c r="D125" s="8" t="e">
        <f>VLOOKUP(A125,Aliments[],2,FALSE)</f>
        <v>#N/A</v>
      </c>
      <c r="E125">
        <f>200*B115</f>
        <v>200</v>
      </c>
      <c r="F125" t="s">
        <v>11</v>
      </c>
      <c r="G125" s="9" t="e">
        <f t="shared" ref="G125" si="10">D125*E125/1000</f>
        <v>#N/A</v>
      </c>
      <c r="H125" s="28"/>
      <c r="I125" s="31"/>
      <c r="J125" s="31"/>
      <c r="K125" s="31"/>
      <c r="L125" s="31"/>
      <c r="M125" s="31"/>
      <c r="N125" s="31"/>
    </row>
    <row r="126" spans="1:14" x14ac:dyDescent="0.25">
      <c r="A126" s="7"/>
      <c r="B126" s="31"/>
      <c r="C126" s="31"/>
      <c r="D126" s="8" t="e">
        <f>VLOOKUP(A126,Aliments[],2,FALSE)</f>
        <v>#N/A</v>
      </c>
      <c r="G126" s="9"/>
      <c r="H126" s="28"/>
      <c r="I126" s="31"/>
      <c r="J126" s="31"/>
      <c r="K126" s="31"/>
      <c r="L126" s="31"/>
      <c r="M126" s="31"/>
      <c r="N126" s="31"/>
    </row>
    <row r="127" spans="1:14" x14ac:dyDescent="0.25">
      <c r="A127" s="7"/>
      <c r="B127" s="31"/>
      <c r="C127" s="31"/>
      <c r="D127" s="8" t="e">
        <f>VLOOKUP(A127,Aliments[],2,FALSE)</f>
        <v>#N/A</v>
      </c>
      <c r="G127" s="9"/>
      <c r="H127" s="28"/>
      <c r="I127" s="31"/>
      <c r="J127" s="31"/>
      <c r="K127" s="31"/>
      <c r="L127" s="31"/>
      <c r="M127" s="31"/>
      <c r="N127" s="31"/>
    </row>
    <row r="128" spans="1:14" x14ac:dyDescent="0.25">
      <c r="A128" s="7"/>
      <c r="B128" s="31"/>
      <c r="C128" s="31"/>
      <c r="D128" s="8" t="e">
        <f>VLOOKUP(A128,Aliments[],2,FALSE)</f>
        <v>#N/A</v>
      </c>
      <c r="G128" s="9"/>
      <c r="H128" s="28"/>
      <c r="I128" s="31"/>
      <c r="J128" s="31"/>
      <c r="K128" s="31"/>
      <c r="L128" s="31"/>
      <c r="M128" s="31"/>
      <c r="N128" s="31"/>
    </row>
    <row r="129" spans="1:14" x14ac:dyDescent="0.25">
      <c r="A129" s="7"/>
      <c r="B129" s="31"/>
      <c r="C129" s="31"/>
      <c r="G129" s="6">
        <f>B129*D129*E129</f>
        <v>0</v>
      </c>
      <c r="H129" s="28"/>
      <c r="I129" s="31"/>
      <c r="J129" s="31"/>
      <c r="K129" s="31"/>
      <c r="L129" s="31"/>
      <c r="M129" s="31"/>
      <c r="N129" s="31"/>
    </row>
    <row r="130" spans="1:14" x14ac:dyDescent="0.25">
      <c r="A130" s="7" t="s">
        <v>10</v>
      </c>
      <c r="B130" s="31"/>
      <c r="C130" s="31"/>
      <c r="D130" t="s">
        <v>12</v>
      </c>
      <c r="E130">
        <f>SUM(E117:E125)/1000</f>
        <v>0.99</v>
      </c>
      <c r="F130" t="s">
        <v>13</v>
      </c>
      <c r="G130" s="9" t="e">
        <f>SUM(G117:G129)</f>
        <v>#N/A</v>
      </c>
      <c r="H130" s="28"/>
      <c r="I130" s="31"/>
      <c r="J130" s="31"/>
      <c r="K130" s="31"/>
      <c r="L130" s="31"/>
      <c r="M130" s="31"/>
      <c r="N130" s="31"/>
    </row>
    <row r="131" spans="1:14" ht="15.75" thickBot="1" x14ac:dyDescent="0.3">
      <c r="A131" s="10" t="s">
        <v>14</v>
      </c>
      <c r="B131" s="11">
        <v>50</v>
      </c>
      <c r="C131" s="11" t="s">
        <v>15</v>
      </c>
      <c r="D131" s="11">
        <f>E130/B131*1000</f>
        <v>19.799999999999997</v>
      </c>
      <c r="E131" s="32" t="s">
        <v>16</v>
      </c>
      <c r="F131" s="32"/>
      <c r="G131" s="12" t="e">
        <f>G130/D131</f>
        <v>#N/A</v>
      </c>
      <c r="H131" s="28"/>
      <c r="I131" s="31"/>
      <c r="J131" s="31"/>
      <c r="K131" s="31"/>
      <c r="L131" s="31"/>
      <c r="M131" s="31"/>
      <c r="N131" s="31"/>
    </row>
  </sheetData>
  <mergeCells count="126">
    <mergeCell ref="B127:C127"/>
    <mergeCell ref="B128:C128"/>
    <mergeCell ref="B129:C129"/>
    <mergeCell ref="B130:C130"/>
    <mergeCell ref="E131:F131"/>
    <mergeCell ref="B121:C121"/>
    <mergeCell ref="B122:C122"/>
    <mergeCell ref="B123:C123"/>
    <mergeCell ref="B124:C124"/>
    <mergeCell ref="B125:C125"/>
    <mergeCell ref="B126:C126"/>
    <mergeCell ref="A111:G113"/>
    <mergeCell ref="A114:A115"/>
    <mergeCell ref="B114:C114"/>
    <mergeCell ref="H114:N131"/>
    <mergeCell ref="B115:C115"/>
    <mergeCell ref="B116:C116"/>
    <mergeCell ref="B117:C117"/>
    <mergeCell ref="B118:C118"/>
    <mergeCell ref="B119:C119"/>
    <mergeCell ref="B120:C120"/>
    <mergeCell ref="B104:C104"/>
    <mergeCell ref="B105:C105"/>
    <mergeCell ref="B106:C106"/>
    <mergeCell ref="B107:C107"/>
    <mergeCell ref="B108:C108"/>
    <mergeCell ref="E109:F109"/>
    <mergeCell ref="B98:C98"/>
    <mergeCell ref="B99:C99"/>
    <mergeCell ref="B100:C100"/>
    <mergeCell ref="B101:C101"/>
    <mergeCell ref="B102:C102"/>
    <mergeCell ref="B103:C103"/>
    <mergeCell ref="E87:F87"/>
    <mergeCell ref="A89:G91"/>
    <mergeCell ref="A92:A93"/>
    <mergeCell ref="B92:C92"/>
    <mergeCell ref="H92:N109"/>
    <mergeCell ref="B93:C93"/>
    <mergeCell ref="B94:C94"/>
    <mergeCell ref="B95:C95"/>
    <mergeCell ref="B96:C96"/>
    <mergeCell ref="B97:C97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4:C64"/>
    <mergeCell ref="E65:F65"/>
    <mergeCell ref="A67:G69"/>
    <mergeCell ref="A70:A71"/>
    <mergeCell ref="B70:C70"/>
    <mergeCell ref="H70:N87"/>
    <mergeCell ref="B71:C71"/>
    <mergeCell ref="B72:C72"/>
    <mergeCell ref="B73:C73"/>
    <mergeCell ref="B74:C74"/>
    <mergeCell ref="B58:C58"/>
    <mergeCell ref="B59:C59"/>
    <mergeCell ref="B60:C60"/>
    <mergeCell ref="B61:C61"/>
    <mergeCell ref="B62:C62"/>
    <mergeCell ref="B63:C63"/>
    <mergeCell ref="H48:N65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40:C40"/>
    <mergeCell ref="B41:C41"/>
    <mergeCell ref="B42:C42"/>
    <mergeCell ref="E43:F43"/>
    <mergeCell ref="A45:G47"/>
    <mergeCell ref="A48:A49"/>
    <mergeCell ref="B48:C48"/>
    <mergeCell ref="B34:C34"/>
    <mergeCell ref="B35:C35"/>
    <mergeCell ref="B36:C36"/>
    <mergeCell ref="B37:C37"/>
    <mergeCell ref="B38:C38"/>
    <mergeCell ref="B39:C39"/>
    <mergeCell ref="A26:A27"/>
    <mergeCell ref="B26:C26"/>
    <mergeCell ref="H26:N43"/>
    <mergeCell ref="B27:C27"/>
    <mergeCell ref="B28:C28"/>
    <mergeCell ref="B29:C29"/>
    <mergeCell ref="B30:C30"/>
    <mergeCell ref="B31:C31"/>
    <mergeCell ref="B32:C32"/>
    <mergeCell ref="B33:C33"/>
    <mergeCell ref="B17:C17"/>
    <mergeCell ref="B18:C18"/>
    <mergeCell ref="B19:C19"/>
    <mergeCell ref="B20:C20"/>
    <mergeCell ref="E21:F21"/>
    <mergeCell ref="A23:G25"/>
    <mergeCell ref="B11:C11"/>
    <mergeCell ref="B12:C12"/>
    <mergeCell ref="B13:C13"/>
    <mergeCell ref="B14:C14"/>
    <mergeCell ref="B15:C15"/>
    <mergeCell ref="B16:C16"/>
    <mergeCell ref="A1:G3"/>
    <mergeCell ref="A4:A5"/>
    <mergeCell ref="B4:C4"/>
    <mergeCell ref="H4:N21"/>
    <mergeCell ref="B5:C5"/>
    <mergeCell ref="B6:C6"/>
    <mergeCell ref="B7:C7"/>
    <mergeCell ref="B8:C8"/>
    <mergeCell ref="B9:C9"/>
    <mergeCell ref="B10:C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boBox1">
          <controlPr defaultSize="0" autoLine="0" r:id="rId4">
            <anchor moveWithCells="1">
              <from>
                <xdr:col>0</xdr:col>
                <xdr:colOff>0</xdr:colOff>
                <xdr:row>28</xdr:row>
                <xdr:rowOff>0</xdr:rowOff>
              </from>
              <to>
                <xdr:col>1</xdr:col>
                <xdr:colOff>0</xdr:colOff>
                <xdr:row>29</xdr:row>
                <xdr:rowOff>38100</xdr:rowOff>
              </to>
            </anchor>
          </controlPr>
        </control>
      </mc:Choice>
      <mc:Fallback>
        <control shapeId="5121" r:id="rId3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32F15-1774-4F7D-A3CE-D4ABCE426089}">
  <sheetPr codeName="Feuil4"/>
  <dimension ref="A1:N131"/>
  <sheetViews>
    <sheetView workbookViewId="0">
      <selection activeCell="H26" sqref="H26:N43"/>
    </sheetView>
  </sheetViews>
  <sheetFormatPr baseColWidth="10" defaultRowHeight="15" x14ac:dyDescent="0.25"/>
  <cols>
    <col min="2" max="2" width="7.5703125" customWidth="1"/>
    <col min="3" max="3" width="9" customWidth="1"/>
  </cols>
  <sheetData>
    <row r="1" spans="1:14" ht="15" customHeight="1" x14ac:dyDescent="0.25">
      <c r="A1" s="19" t="s">
        <v>124</v>
      </c>
      <c r="B1" s="20"/>
      <c r="C1" s="20"/>
      <c r="D1" s="20"/>
      <c r="E1" s="20"/>
      <c r="F1" s="20"/>
      <c r="G1" s="21"/>
    </row>
    <row r="2" spans="1:14" ht="15" customHeight="1" x14ac:dyDescent="0.25">
      <c r="A2" s="22"/>
      <c r="B2" s="23"/>
      <c r="C2" s="23"/>
      <c r="D2" s="23"/>
      <c r="E2" s="23"/>
      <c r="F2" s="23"/>
      <c r="G2" s="24"/>
    </row>
    <row r="3" spans="1:14" ht="15.75" customHeight="1" thickBot="1" x14ac:dyDescent="0.3">
      <c r="A3" s="25"/>
      <c r="B3" s="26"/>
      <c r="C3" s="26"/>
      <c r="D3" s="26"/>
      <c r="E3" s="26"/>
      <c r="F3" s="26"/>
      <c r="G3" s="27"/>
    </row>
    <row r="4" spans="1:14" ht="15" customHeight="1" x14ac:dyDescent="0.25">
      <c r="A4" s="28" t="s">
        <v>6</v>
      </c>
      <c r="B4" s="29" t="s">
        <v>7</v>
      </c>
      <c r="C4" s="29"/>
      <c r="D4" s="18"/>
      <c r="G4" s="6"/>
      <c r="H4" s="30"/>
      <c r="I4" s="31"/>
      <c r="J4" s="31"/>
      <c r="K4" s="31"/>
      <c r="L4" s="31"/>
      <c r="M4" s="31"/>
      <c r="N4" s="31"/>
    </row>
    <row r="5" spans="1:14" x14ac:dyDescent="0.25">
      <c r="A5" s="28"/>
      <c r="B5" s="31">
        <v>1</v>
      </c>
      <c r="C5" s="31"/>
      <c r="D5" s="18" t="s">
        <v>8</v>
      </c>
      <c r="E5" t="s">
        <v>9</v>
      </c>
      <c r="G5" s="6" t="s">
        <v>10</v>
      </c>
      <c r="H5" s="28"/>
      <c r="I5" s="31"/>
      <c r="J5" s="31"/>
      <c r="K5" s="31"/>
      <c r="L5" s="31"/>
      <c r="M5" s="31"/>
      <c r="N5" s="31"/>
    </row>
    <row r="6" spans="1:14" x14ac:dyDescent="0.25">
      <c r="A6" s="7"/>
      <c r="B6" s="31"/>
      <c r="C6" s="31"/>
      <c r="G6" s="6"/>
      <c r="H6" s="28"/>
      <c r="I6" s="31"/>
      <c r="J6" s="31"/>
      <c r="K6" s="31"/>
      <c r="L6" s="31"/>
      <c r="M6" s="31"/>
      <c r="N6" s="31"/>
    </row>
    <row r="7" spans="1:14" x14ac:dyDescent="0.25">
      <c r="A7" t="s">
        <v>126</v>
      </c>
      <c r="B7" s="31"/>
      <c r="C7" s="31"/>
      <c r="D7" s="8" t="e">
        <f>VLOOKUP(A7,Aliments[],2,FALSE)</f>
        <v>#N/A</v>
      </c>
      <c r="E7">
        <f>200*B5</f>
        <v>200</v>
      </c>
      <c r="F7" t="s">
        <v>11</v>
      </c>
      <c r="G7" s="9" t="e">
        <f>D7*E7/1000</f>
        <v>#N/A</v>
      </c>
      <c r="H7" s="28"/>
      <c r="I7" s="31"/>
      <c r="J7" s="31"/>
      <c r="K7" s="31"/>
      <c r="L7" s="31"/>
      <c r="M7" s="31"/>
      <c r="N7" s="31"/>
    </row>
    <row r="8" spans="1:14" x14ac:dyDescent="0.25">
      <c r="A8" s="7" t="s">
        <v>126</v>
      </c>
      <c r="B8" s="31"/>
      <c r="C8" s="31"/>
      <c r="D8" s="8" t="e">
        <f>VLOOKUP(A8,Aliments[],2,FALSE)</f>
        <v>#N/A</v>
      </c>
      <c r="E8">
        <f>180*B5</f>
        <v>180</v>
      </c>
      <c r="F8" t="s">
        <v>11</v>
      </c>
      <c r="G8" s="9" t="e">
        <f t="shared" ref="G8:G15" si="0">D8*E8/1000</f>
        <v>#N/A</v>
      </c>
      <c r="H8" s="28"/>
      <c r="I8" s="31"/>
      <c r="J8" s="31"/>
      <c r="K8" s="31"/>
      <c r="L8" s="31"/>
      <c r="M8" s="31"/>
      <c r="N8" s="31"/>
    </row>
    <row r="9" spans="1:14" x14ac:dyDescent="0.25">
      <c r="A9" s="7" t="s">
        <v>126</v>
      </c>
      <c r="B9" s="31"/>
      <c r="C9" s="31"/>
      <c r="D9" s="8" t="e">
        <f>VLOOKUP(A9,Aliments[],2,FALSE)</f>
        <v>#N/A</v>
      </c>
      <c r="E9">
        <f>200*B5</f>
        <v>200</v>
      </c>
      <c r="F9" t="s">
        <v>11</v>
      </c>
      <c r="G9" s="9" t="e">
        <f t="shared" si="0"/>
        <v>#N/A</v>
      </c>
      <c r="H9" s="28"/>
      <c r="I9" s="31"/>
      <c r="J9" s="31"/>
      <c r="K9" s="31"/>
      <c r="L9" s="31"/>
      <c r="M9" s="31"/>
      <c r="N9" s="31"/>
    </row>
    <row r="10" spans="1:14" x14ac:dyDescent="0.25">
      <c r="A10" s="7"/>
      <c r="B10" s="31"/>
      <c r="C10" s="31"/>
      <c r="D10" s="8" t="e">
        <f>VLOOKUP(A10,Aliments[],2,FALSE)</f>
        <v>#N/A</v>
      </c>
      <c r="E10">
        <f>50*B5</f>
        <v>50</v>
      </c>
      <c r="F10" t="s">
        <v>11</v>
      </c>
      <c r="G10" s="9" t="e">
        <f t="shared" si="0"/>
        <v>#N/A</v>
      </c>
      <c r="H10" s="28"/>
      <c r="I10" s="31"/>
      <c r="J10" s="31"/>
      <c r="K10" s="31"/>
      <c r="L10" s="31"/>
      <c r="M10" s="31"/>
      <c r="N10" s="31"/>
    </row>
    <row r="11" spans="1:14" x14ac:dyDescent="0.25">
      <c r="A11" s="7"/>
      <c r="B11" s="31"/>
      <c r="C11" s="31"/>
      <c r="D11" s="8" t="e">
        <f>VLOOKUP(A11,Aliments[],2,FALSE)</f>
        <v>#N/A</v>
      </c>
      <c r="E11">
        <f>90*B5</f>
        <v>90</v>
      </c>
      <c r="F11" t="s">
        <v>11</v>
      </c>
      <c r="G11" s="9" t="e">
        <f t="shared" si="0"/>
        <v>#N/A</v>
      </c>
      <c r="H11" s="28"/>
      <c r="I11" s="31"/>
      <c r="J11" s="31"/>
      <c r="K11" s="31"/>
      <c r="L11" s="31"/>
      <c r="M11" s="31"/>
      <c r="N11" s="31"/>
    </row>
    <row r="12" spans="1:14" x14ac:dyDescent="0.25">
      <c r="A12" s="7"/>
      <c r="B12" s="31"/>
      <c r="C12" s="31"/>
      <c r="D12" s="8" t="e">
        <f>VLOOKUP(A12,Aliments[],2,FALSE)</f>
        <v>#N/A</v>
      </c>
      <c r="E12">
        <f>20*B5</f>
        <v>20</v>
      </c>
      <c r="F12" t="s">
        <v>11</v>
      </c>
      <c r="G12" s="9" t="e">
        <f t="shared" si="0"/>
        <v>#N/A</v>
      </c>
      <c r="H12" s="28"/>
      <c r="I12" s="31"/>
      <c r="J12" s="31"/>
      <c r="K12" s="31"/>
      <c r="L12" s="31"/>
      <c r="M12" s="31"/>
      <c r="N12" s="31"/>
    </row>
    <row r="13" spans="1:14" x14ac:dyDescent="0.25">
      <c r="A13" s="7"/>
      <c r="B13" s="31"/>
      <c r="C13" s="31"/>
      <c r="D13" s="8" t="e">
        <f>VLOOKUP(A13,Aliments[],2,FALSE)</f>
        <v>#N/A</v>
      </c>
      <c r="E13">
        <f>50*B5</f>
        <v>50</v>
      </c>
      <c r="F13" t="s">
        <v>11</v>
      </c>
      <c r="G13" s="9" t="e">
        <f t="shared" si="0"/>
        <v>#N/A</v>
      </c>
      <c r="H13" s="28"/>
      <c r="I13" s="31"/>
      <c r="J13" s="31"/>
      <c r="K13" s="31"/>
      <c r="L13" s="31"/>
      <c r="M13" s="31"/>
      <c r="N13" s="31"/>
    </row>
    <row r="14" spans="1:14" x14ac:dyDescent="0.25">
      <c r="A14" s="7"/>
      <c r="B14" s="31"/>
      <c r="C14" s="31"/>
      <c r="D14" s="8" t="e">
        <f>VLOOKUP(A14,Aliments[],2,FALSE)</f>
        <v>#N/A</v>
      </c>
      <c r="G14" s="9"/>
      <c r="H14" s="28"/>
      <c r="I14" s="31"/>
      <c r="J14" s="31"/>
      <c r="K14" s="31"/>
      <c r="L14" s="31"/>
      <c r="M14" s="31"/>
      <c r="N14" s="31"/>
    </row>
    <row r="15" spans="1:14" x14ac:dyDescent="0.25">
      <c r="A15" s="7"/>
      <c r="B15" s="31"/>
      <c r="C15" s="31"/>
      <c r="D15" s="8" t="e">
        <f>VLOOKUP(A15,Aliments[],2,FALSE)</f>
        <v>#N/A</v>
      </c>
      <c r="E15">
        <f>200*B5</f>
        <v>200</v>
      </c>
      <c r="F15" t="s">
        <v>11</v>
      </c>
      <c r="G15" s="9" t="e">
        <f t="shared" si="0"/>
        <v>#N/A</v>
      </c>
      <c r="H15" s="28"/>
      <c r="I15" s="31"/>
      <c r="J15" s="31"/>
      <c r="K15" s="31"/>
      <c r="L15" s="31"/>
      <c r="M15" s="31"/>
      <c r="N15" s="31"/>
    </row>
    <row r="16" spans="1:14" x14ac:dyDescent="0.25">
      <c r="A16" s="7"/>
      <c r="B16" s="31"/>
      <c r="C16" s="31"/>
      <c r="D16" s="8" t="e">
        <f>VLOOKUP(A16,Aliments[],2,FALSE)</f>
        <v>#N/A</v>
      </c>
      <c r="G16" s="9"/>
      <c r="H16" s="28"/>
      <c r="I16" s="31"/>
      <c r="J16" s="31"/>
      <c r="K16" s="31"/>
      <c r="L16" s="31"/>
      <c r="M16" s="31"/>
      <c r="N16" s="31"/>
    </row>
    <row r="17" spans="1:14" x14ac:dyDescent="0.25">
      <c r="A17" s="7"/>
      <c r="B17" s="31"/>
      <c r="C17" s="31"/>
      <c r="D17" s="8" t="e">
        <f>VLOOKUP(A17,Aliments[],2,FALSE)</f>
        <v>#N/A</v>
      </c>
      <c r="G17" s="9"/>
      <c r="H17" s="28"/>
      <c r="I17" s="31"/>
      <c r="J17" s="31"/>
      <c r="K17" s="31"/>
      <c r="L17" s="31"/>
      <c r="M17" s="31"/>
      <c r="N17" s="31"/>
    </row>
    <row r="18" spans="1:14" x14ac:dyDescent="0.25">
      <c r="A18" s="7"/>
      <c r="B18" s="31"/>
      <c r="C18" s="31"/>
      <c r="D18" s="8" t="e">
        <f>VLOOKUP(A18,Aliments[],2,FALSE)</f>
        <v>#N/A</v>
      </c>
      <c r="G18" s="9"/>
      <c r="H18" s="28"/>
      <c r="I18" s="31"/>
      <c r="J18" s="31"/>
      <c r="K18" s="31"/>
      <c r="L18" s="31"/>
      <c r="M18" s="31"/>
      <c r="N18" s="31"/>
    </row>
    <row r="19" spans="1:14" x14ac:dyDescent="0.25">
      <c r="A19" s="7"/>
      <c r="B19" s="31"/>
      <c r="C19" s="31"/>
      <c r="G19" s="6">
        <f>B19*D19*E19</f>
        <v>0</v>
      </c>
      <c r="H19" s="28"/>
      <c r="I19" s="31"/>
      <c r="J19" s="31"/>
      <c r="K19" s="31"/>
      <c r="L19" s="31"/>
      <c r="M19" s="31"/>
      <c r="N19" s="31"/>
    </row>
    <row r="20" spans="1:14" x14ac:dyDescent="0.25">
      <c r="A20" s="7" t="s">
        <v>10</v>
      </c>
      <c r="B20" s="31"/>
      <c r="C20" s="31"/>
      <c r="D20" t="s">
        <v>12</v>
      </c>
      <c r="E20">
        <f>SUM(E7:E15)/1000</f>
        <v>0.99</v>
      </c>
      <c r="F20" t="s">
        <v>13</v>
      </c>
      <c r="G20" s="9" t="e">
        <f>SUM(G7:G19)</f>
        <v>#N/A</v>
      </c>
      <c r="H20" s="28"/>
      <c r="I20" s="31"/>
      <c r="J20" s="31"/>
      <c r="K20" s="31"/>
      <c r="L20" s="31"/>
      <c r="M20" s="31"/>
      <c r="N20" s="31"/>
    </row>
    <row r="21" spans="1:14" ht="15.75" thickBot="1" x14ac:dyDescent="0.3">
      <c r="A21" s="10" t="s">
        <v>14</v>
      </c>
      <c r="B21" s="11">
        <v>50</v>
      </c>
      <c r="C21" s="11" t="s">
        <v>15</v>
      </c>
      <c r="D21" s="11">
        <f>E20/B21*1000</f>
        <v>19.799999999999997</v>
      </c>
      <c r="E21" s="32" t="s">
        <v>16</v>
      </c>
      <c r="F21" s="32"/>
      <c r="G21" s="12" t="e">
        <f>G20/D21</f>
        <v>#N/A</v>
      </c>
      <c r="H21" s="28"/>
      <c r="I21" s="31"/>
      <c r="J21" s="31"/>
      <c r="K21" s="31"/>
      <c r="L21" s="31"/>
      <c r="M21" s="31"/>
      <c r="N21" s="31"/>
    </row>
    <row r="22" spans="1:14" ht="15.75" thickBot="1" x14ac:dyDescent="0.3"/>
    <row r="23" spans="1:14" x14ac:dyDescent="0.25">
      <c r="A23" s="19" t="s">
        <v>25</v>
      </c>
      <c r="B23" s="20"/>
      <c r="C23" s="20"/>
      <c r="D23" s="20"/>
      <c r="E23" s="20"/>
      <c r="F23" s="20"/>
      <c r="G23" s="21"/>
    </row>
    <row r="24" spans="1:14" x14ac:dyDescent="0.25">
      <c r="A24" s="22"/>
      <c r="B24" s="23"/>
      <c r="C24" s="23"/>
      <c r="D24" s="23"/>
      <c r="E24" s="23"/>
      <c r="F24" s="23"/>
      <c r="G24" s="24"/>
    </row>
    <row r="25" spans="1:14" ht="15.75" thickBot="1" x14ac:dyDescent="0.3">
      <c r="A25" s="25"/>
      <c r="B25" s="26"/>
      <c r="C25" s="26"/>
      <c r="D25" s="26"/>
      <c r="E25" s="26"/>
      <c r="F25" s="26"/>
      <c r="G25" s="27"/>
    </row>
    <row r="26" spans="1:14" x14ac:dyDescent="0.25">
      <c r="A26" s="28" t="s">
        <v>6</v>
      </c>
      <c r="B26" s="29" t="s">
        <v>7</v>
      </c>
      <c r="C26" s="29"/>
      <c r="D26" s="18"/>
      <c r="G26" s="6"/>
      <c r="H26" s="30"/>
      <c r="I26" s="31"/>
      <c r="J26" s="31"/>
      <c r="K26" s="31"/>
      <c r="L26" s="31"/>
      <c r="M26" s="31"/>
      <c r="N26" s="31"/>
    </row>
    <row r="27" spans="1:14" x14ac:dyDescent="0.25">
      <c r="A27" s="28"/>
      <c r="B27" s="31">
        <v>1</v>
      </c>
      <c r="C27" s="31"/>
      <c r="D27" s="18" t="s">
        <v>8</v>
      </c>
      <c r="E27" t="s">
        <v>9</v>
      </c>
      <c r="G27" s="6" t="s">
        <v>10</v>
      </c>
      <c r="H27" s="28"/>
      <c r="I27" s="31"/>
      <c r="J27" s="31"/>
      <c r="K27" s="31"/>
      <c r="L27" s="31"/>
      <c r="M27" s="31"/>
      <c r="N27" s="31"/>
    </row>
    <row r="28" spans="1:14" x14ac:dyDescent="0.25">
      <c r="A28" s="7"/>
      <c r="B28" s="31"/>
      <c r="C28" s="31"/>
      <c r="G28" s="6"/>
      <c r="H28" s="28"/>
      <c r="I28" s="31"/>
      <c r="J28" s="31"/>
      <c r="K28" s="31"/>
      <c r="L28" s="31"/>
      <c r="M28" s="31"/>
      <c r="N28" s="31"/>
    </row>
    <row r="29" spans="1:14" x14ac:dyDescent="0.25">
      <c r="B29" s="31"/>
      <c r="C29" s="31"/>
      <c r="D29" s="8" t="e">
        <f>VLOOKUP(A29,Aliments[],2,FALSE)</f>
        <v>#N/A</v>
      </c>
      <c r="E29">
        <f>200*B27</f>
        <v>200</v>
      </c>
      <c r="F29" t="s">
        <v>11</v>
      </c>
      <c r="G29" s="9" t="e">
        <f>D29*E29/1000</f>
        <v>#N/A</v>
      </c>
      <c r="H29" s="28"/>
      <c r="I29" s="31"/>
      <c r="J29" s="31"/>
      <c r="K29" s="31"/>
      <c r="L29" s="31"/>
      <c r="M29" s="31"/>
      <c r="N29" s="31"/>
    </row>
    <row r="30" spans="1:14" x14ac:dyDescent="0.25">
      <c r="A30" s="7" t="s">
        <v>126</v>
      </c>
      <c r="B30" s="31"/>
      <c r="C30" s="31"/>
      <c r="D30" s="8" t="e">
        <f>VLOOKUP(A30,Aliments[],2,FALSE)</f>
        <v>#N/A</v>
      </c>
      <c r="E30">
        <f>180*B27</f>
        <v>180</v>
      </c>
      <c r="F30" t="s">
        <v>11</v>
      </c>
      <c r="G30" s="9" t="e">
        <f t="shared" ref="G30:G35" si="1">D30*E30/1000</f>
        <v>#N/A</v>
      </c>
      <c r="H30" s="28"/>
      <c r="I30" s="31"/>
      <c r="J30" s="31"/>
      <c r="K30" s="31"/>
      <c r="L30" s="31"/>
      <c r="M30" s="31"/>
      <c r="N30" s="31"/>
    </row>
    <row r="31" spans="1:14" x14ac:dyDescent="0.25">
      <c r="A31" s="7"/>
      <c r="B31" s="31"/>
      <c r="C31" s="31"/>
      <c r="D31" s="8" t="e">
        <f>VLOOKUP(A31,Aliments[],2,FALSE)</f>
        <v>#N/A</v>
      </c>
      <c r="E31">
        <f>200*B27</f>
        <v>200</v>
      </c>
      <c r="F31" t="s">
        <v>11</v>
      </c>
      <c r="G31" s="9" t="e">
        <f t="shared" si="1"/>
        <v>#N/A</v>
      </c>
      <c r="H31" s="28"/>
      <c r="I31" s="31"/>
      <c r="J31" s="31"/>
      <c r="K31" s="31"/>
      <c r="L31" s="31"/>
      <c r="M31" s="31"/>
      <c r="N31" s="31"/>
    </row>
    <row r="32" spans="1:14" x14ac:dyDescent="0.25">
      <c r="A32" s="7"/>
      <c r="B32" s="31"/>
      <c r="C32" s="31"/>
      <c r="D32" s="8" t="e">
        <f>VLOOKUP(A32,Aliments[],2,FALSE)</f>
        <v>#N/A</v>
      </c>
      <c r="E32">
        <f>50*B27</f>
        <v>50</v>
      </c>
      <c r="F32" t="s">
        <v>11</v>
      </c>
      <c r="G32" s="9" t="e">
        <f t="shared" si="1"/>
        <v>#N/A</v>
      </c>
      <c r="H32" s="28"/>
      <c r="I32" s="31"/>
      <c r="J32" s="31"/>
      <c r="K32" s="31"/>
      <c r="L32" s="31"/>
      <c r="M32" s="31"/>
      <c r="N32" s="31"/>
    </row>
    <row r="33" spans="1:14" x14ac:dyDescent="0.25">
      <c r="A33" s="7"/>
      <c r="B33" s="31"/>
      <c r="C33" s="31"/>
      <c r="D33" s="8" t="e">
        <f>VLOOKUP(A33,Aliments[],2,FALSE)</f>
        <v>#N/A</v>
      </c>
      <c r="E33">
        <f>90*B27</f>
        <v>90</v>
      </c>
      <c r="F33" t="s">
        <v>11</v>
      </c>
      <c r="G33" s="9" t="e">
        <f t="shared" si="1"/>
        <v>#N/A</v>
      </c>
      <c r="H33" s="28"/>
      <c r="I33" s="31"/>
      <c r="J33" s="31"/>
      <c r="K33" s="31"/>
      <c r="L33" s="31"/>
      <c r="M33" s="31"/>
      <c r="N33" s="31"/>
    </row>
    <row r="34" spans="1:14" x14ac:dyDescent="0.25">
      <c r="A34" s="7"/>
      <c r="B34" s="31"/>
      <c r="C34" s="31"/>
      <c r="D34" s="8" t="e">
        <f>VLOOKUP(A34,Aliments[],2,FALSE)</f>
        <v>#N/A</v>
      </c>
      <c r="E34">
        <f>20*B27</f>
        <v>20</v>
      </c>
      <c r="F34" t="s">
        <v>11</v>
      </c>
      <c r="G34" s="9" t="e">
        <f t="shared" si="1"/>
        <v>#N/A</v>
      </c>
      <c r="H34" s="28"/>
      <c r="I34" s="31"/>
      <c r="J34" s="31"/>
      <c r="K34" s="31"/>
      <c r="L34" s="31"/>
      <c r="M34" s="31"/>
      <c r="N34" s="31"/>
    </row>
    <row r="35" spans="1:14" x14ac:dyDescent="0.25">
      <c r="A35" s="7"/>
      <c r="B35" s="31"/>
      <c r="C35" s="31"/>
      <c r="D35" s="8" t="e">
        <f>VLOOKUP(A35,Aliments[],2,FALSE)</f>
        <v>#N/A</v>
      </c>
      <c r="E35">
        <f>50*B27</f>
        <v>50</v>
      </c>
      <c r="F35" t="s">
        <v>11</v>
      </c>
      <c r="G35" s="9" t="e">
        <f t="shared" si="1"/>
        <v>#N/A</v>
      </c>
      <c r="H35" s="28"/>
      <c r="I35" s="31"/>
      <c r="J35" s="31"/>
      <c r="K35" s="31"/>
      <c r="L35" s="31"/>
      <c r="M35" s="31"/>
      <c r="N35" s="31"/>
    </row>
    <row r="36" spans="1:14" x14ac:dyDescent="0.25">
      <c r="A36" s="7"/>
      <c r="B36" s="31"/>
      <c r="C36" s="31"/>
      <c r="D36" s="8" t="e">
        <f>VLOOKUP(A36,Aliments[],2,FALSE)</f>
        <v>#N/A</v>
      </c>
      <c r="G36" s="9"/>
      <c r="H36" s="28"/>
      <c r="I36" s="31"/>
      <c r="J36" s="31"/>
      <c r="K36" s="31"/>
      <c r="L36" s="31"/>
      <c r="M36" s="31"/>
      <c r="N36" s="31"/>
    </row>
    <row r="37" spans="1:14" x14ac:dyDescent="0.25">
      <c r="A37" s="7"/>
      <c r="B37" s="31"/>
      <c r="C37" s="31"/>
      <c r="D37" s="8" t="e">
        <f>VLOOKUP(A37,Aliments[],2,FALSE)</f>
        <v>#N/A</v>
      </c>
      <c r="E37">
        <f>200*B27</f>
        <v>200</v>
      </c>
      <c r="F37" t="s">
        <v>11</v>
      </c>
      <c r="G37" s="9" t="e">
        <f t="shared" ref="G37" si="2">D37*E37/1000</f>
        <v>#N/A</v>
      </c>
      <c r="H37" s="28"/>
      <c r="I37" s="31"/>
      <c r="J37" s="31"/>
      <c r="K37" s="31"/>
      <c r="L37" s="31"/>
      <c r="M37" s="31"/>
      <c r="N37" s="31"/>
    </row>
    <row r="38" spans="1:14" x14ac:dyDescent="0.25">
      <c r="A38" s="7"/>
      <c r="B38" s="31"/>
      <c r="C38" s="31"/>
      <c r="D38" s="8" t="e">
        <f>VLOOKUP(A38,Aliments[],2,FALSE)</f>
        <v>#N/A</v>
      </c>
      <c r="G38" s="9"/>
      <c r="H38" s="28"/>
      <c r="I38" s="31"/>
      <c r="J38" s="31"/>
      <c r="K38" s="31"/>
      <c r="L38" s="31"/>
      <c r="M38" s="31"/>
      <c r="N38" s="31"/>
    </row>
    <row r="39" spans="1:14" x14ac:dyDescent="0.25">
      <c r="A39" s="7"/>
      <c r="B39" s="31"/>
      <c r="C39" s="31"/>
      <c r="D39" s="8" t="e">
        <f>VLOOKUP(A39,Aliments[],2,FALSE)</f>
        <v>#N/A</v>
      </c>
      <c r="G39" s="9"/>
      <c r="H39" s="28"/>
      <c r="I39" s="31"/>
      <c r="J39" s="31"/>
      <c r="K39" s="31"/>
      <c r="L39" s="31"/>
      <c r="M39" s="31"/>
      <c r="N39" s="31"/>
    </row>
    <row r="40" spans="1:14" x14ac:dyDescent="0.25">
      <c r="A40" s="7"/>
      <c r="B40" s="31"/>
      <c r="C40" s="31"/>
      <c r="D40" s="8" t="e">
        <f>VLOOKUP(A40,Aliments[],2,FALSE)</f>
        <v>#N/A</v>
      </c>
      <c r="G40" s="9"/>
      <c r="H40" s="28"/>
      <c r="I40" s="31"/>
      <c r="J40" s="31"/>
      <c r="K40" s="31"/>
      <c r="L40" s="31"/>
      <c r="M40" s="31"/>
      <c r="N40" s="31"/>
    </row>
    <row r="41" spans="1:14" x14ac:dyDescent="0.25">
      <c r="A41" s="7"/>
      <c r="B41" s="31"/>
      <c r="C41" s="31"/>
      <c r="G41" s="6">
        <f>B41*D41*E41</f>
        <v>0</v>
      </c>
      <c r="H41" s="28"/>
      <c r="I41" s="31"/>
      <c r="J41" s="31"/>
      <c r="K41" s="31"/>
      <c r="L41" s="31"/>
      <c r="M41" s="31"/>
      <c r="N41" s="31"/>
    </row>
    <row r="42" spans="1:14" x14ac:dyDescent="0.25">
      <c r="A42" s="7" t="s">
        <v>10</v>
      </c>
      <c r="B42" s="31"/>
      <c r="C42" s="31"/>
      <c r="D42" t="s">
        <v>12</v>
      </c>
      <c r="E42">
        <f>SUM(E29:E37)/1000</f>
        <v>0.99</v>
      </c>
      <c r="F42" t="s">
        <v>13</v>
      </c>
      <c r="G42" s="9" t="e">
        <f>SUM(G29:G41)</f>
        <v>#N/A</v>
      </c>
      <c r="H42" s="28"/>
      <c r="I42" s="31"/>
      <c r="J42" s="31"/>
      <c r="K42" s="31"/>
      <c r="L42" s="31"/>
      <c r="M42" s="31"/>
      <c r="N42" s="31"/>
    </row>
    <row r="43" spans="1:14" ht="15.75" thickBot="1" x14ac:dyDescent="0.3">
      <c r="A43" s="10" t="s">
        <v>14</v>
      </c>
      <c r="B43" s="11">
        <v>50</v>
      </c>
      <c r="C43" s="11" t="s">
        <v>15</v>
      </c>
      <c r="D43" s="11">
        <f>E42/B43*1000</f>
        <v>19.799999999999997</v>
      </c>
      <c r="E43" s="32" t="s">
        <v>16</v>
      </c>
      <c r="F43" s="32"/>
      <c r="G43" s="12" t="e">
        <f>G42/D43</f>
        <v>#N/A</v>
      </c>
      <c r="H43" s="28"/>
      <c r="I43" s="31"/>
      <c r="J43" s="31"/>
      <c r="K43" s="31"/>
      <c r="L43" s="31"/>
      <c r="M43" s="31"/>
      <c r="N43" s="31"/>
    </row>
    <row r="44" spans="1:14" ht="15.75" thickBot="1" x14ac:dyDescent="0.3"/>
    <row r="45" spans="1:14" x14ac:dyDescent="0.25">
      <c r="A45" s="19" t="s">
        <v>26</v>
      </c>
      <c r="B45" s="20"/>
      <c r="C45" s="20"/>
      <c r="D45" s="20"/>
      <c r="E45" s="20"/>
      <c r="F45" s="20"/>
      <c r="G45" s="21"/>
    </row>
    <row r="46" spans="1:14" x14ac:dyDescent="0.25">
      <c r="A46" s="22"/>
      <c r="B46" s="23"/>
      <c r="C46" s="23"/>
      <c r="D46" s="23"/>
      <c r="E46" s="23"/>
      <c r="F46" s="23"/>
      <c r="G46" s="24"/>
    </row>
    <row r="47" spans="1:14" ht="15.75" thickBot="1" x14ac:dyDescent="0.3">
      <c r="A47" s="25"/>
      <c r="B47" s="26"/>
      <c r="C47" s="26"/>
      <c r="D47" s="26"/>
      <c r="E47" s="26"/>
      <c r="F47" s="26"/>
      <c r="G47" s="27"/>
    </row>
    <row r="48" spans="1:14" x14ac:dyDescent="0.25">
      <c r="A48" s="28" t="s">
        <v>6</v>
      </c>
      <c r="B48" s="29" t="s">
        <v>7</v>
      </c>
      <c r="C48" s="29"/>
      <c r="D48" s="18"/>
      <c r="G48" s="6"/>
      <c r="H48" s="30"/>
      <c r="I48" s="31"/>
      <c r="J48" s="31"/>
      <c r="K48" s="31"/>
      <c r="L48" s="31"/>
      <c r="M48" s="31"/>
      <c r="N48" s="31"/>
    </row>
    <row r="49" spans="1:14" x14ac:dyDescent="0.25">
      <c r="A49" s="28"/>
      <c r="B49" s="31">
        <v>1</v>
      </c>
      <c r="C49" s="31"/>
      <c r="D49" s="18" t="s">
        <v>8</v>
      </c>
      <c r="E49" t="s">
        <v>9</v>
      </c>
      <c r="G49" s="6" t="s">
        <v>10</v>
      </c>
      <c r="H49" s="28"/>
      <c r="I49" s="31"/>
      <c r="J49" s="31"/>
      <c r="K49" s="31"/>
      <c r="L49" s="31"/>
      <c r="M49" s="31"/>
      <c r="N49" s="31"/>
    </row>
    <row r="50" spans="1:14" x14ac:dyDescent="0.25">
      <c r="A50" s="7"/>
      <c r="B50" s="31"/>
      <c r="C50" s="31"/>
      <c r="G50" s="6"/>
      <c r="H50" s="28"/>
      <c r="I50" s="31"/>
      <c r="J50" s="31"/>
      <c r="K50" s="31"/>
      <c r="L50" s="31"/>
      <c r="M50" s="31"/>
      <c r="N50" s="31"/>
    </row>
    <row r="51" spans="1:14" x14ac:dyDescent="0.25">
      <c r="B51" s="31"/>
      <c r="C51" s="31"/>
      <c r="D51" s="8" t="e">
        <f>VLOOKUP(A51,Aliments[],2,FALSE)</f>
        <v>#N/A</v>
      </c>
      <c r="E51">
        <f>200*B49</f>
        <v>200</v>
      </c>
      <c r="F51" t="s">
        <v>11</v>
      </c>
      <c r="G51" s="9" t="e">
        <f>D51*E51/1000</f>
        <v>#N/A</v>
      </c>
      <c r="H51" s="28"/>
      <c r="I51" s="31"/>
      <c r="J51" s="31"/>
      <c r="K51" s="31"/>
      <c r="L51" s="31"/>
      <c r="M51" s="31"/>
      <c r="N51" s="31"/>
    </row>
    <row r="52" spans="1:14" x14ac:dyDescent="0.25">
      <c r="A52" s="7"/>
      <c r="B52" s="31"/>
      <c r="C52" s="31"/>
      <c r="D52" s="8" t="e">
        <f>VLOOKUP(A52,Aliments[],2,FALSE)</f>
        <v>#N/A</v>
      </c>
      <c r="E52">
        <f>180*B49</f>
        <v>180</v>
      </c>
      <c r="F52" t="s">
        <v>11</v>
      </c>
      <c r="G52" s="9" t="e">
        <f t="shared" ref="G52:G57" si="3">D52*E52/1000</f>
        <v>#N/A</v>
      </c>
      <c r="H52" s="28"/>
      <c r="I52" s="31"/>
      <c r="J52" s="31"/>
      <c r="K52" s="31"/>
      <c r="L52" s="31"/>
      <c r="M52" s="31"/>
      <c r="N52" s="31"/>
    </row>
    <row r="53" spans="1:14" x14ac:dyDescent="0.25">
      <c r="A53" s="7"/>
      <c r="B53" s="31"/>
      <c r="C53" s="31"/>
      <c r="D53" s="8" t="e">
        <f>VLOOKUP(A53,Aliments[],2,FALSE)</f>
        <v>#N/A</v>
      </c>
      <c r="E53">
        <f>200*B49</f>
        <v>200</v>
      </c>
      <c r="F53" t="s">
        <v>11</v>
      </c>
      <c r="G53" s="9" t="e">
        <f t="shared" si="3"/>
        <v>#N/A</v>
      </c>
      <c r="H53" s="28"/>
      <c r="I53" s="31"/>
      <c r="J53" s="31"/>
      <c r="K53" s="31"/>
      <c r="L53" s="31"/>
      <c r="M53" s="31"/>
      <c r="N53" s="31"/>
    </row>
    <row r="54" spans="1:14" x14ac:dyDescent="0.25">
      <c r="A54" s="7"/>
      <c r="B54" s="31"/>
      <c r="C54" s="31"/>
      <c r="D54" s="8" t="e">
        <f>VLOOKUP(A54,Aliments[],2,FALSE)</f>
        <v>#N/A</v>
      </c>
      <c r="E54">
        <f>50*B49</f>
        <v>50</v>
      </c>
      <c r="F54" t="s">
        <v>11</v>
      </c>
      <c r="G54" s="9" t="e">
        <f t="shared" si="3"/>
        <v>#N/A</v>
      </c>
      <c r="H54" s="28"/>
      <c r="I54" s="31"/>
      <c r="J54" s="31"/>
      <c r="K54" s="31"/>
      <c r="L54" s="31"/>
      <c r="M54" s="31"/>
      <c r="N54" s="31"/>
    </row>
    <row r="55" spans="1:14" x14ac:dyDescent="0.25">
      <c r="A55" s="7"/>
      <c r="B55" s="31"/>
      <c r="C55" s="31"/>
      <c r="D55" s="8" t="e">
        <f>VLOOKUP(A55,Aliments[],2,FALSE)</f>
        <v>#N/A</v>
      </c>
      <c r="E55">
        <f>90*B49</f>
        <v>90</v>
      </c>
      <c r="F55" t="s">
        <v>11</v>
      </c>
      <c r="G55" s="9" t="e">
        <f t="shared" si="3"/>
        <v>#N/A</v>
      </c>
      <c r="H55" s="28"/>
      <c r="I55" s="31"/>
      <c r="J55" s="31"/>
      <c r="K55" s="31"/>
      <c r="L55" s="31"/>
      <c r="M55" s="31"/>
      <c r="N55" s="31"/>
    </row>
    <row r="56" spans="1:14" x14ac:dyDescent="0.25">
      <c r="A56" s="7"/>
      <c r="B56" s="31"/>
      <c r="C56" s="31"/>
      <c r="D56" s="8" t="e">
        <f>VLOOKUP(A56,Aliments[],2,FALSE)</f>
        <v>#N/A</v>
      </c>
      <c r="E56">
        <f>20*B49</f>
        <v>20</v>
      </c>
      <c r="F56" t="s">
        <v>11</v>
      </c>
      <c r="G56" s="9" t="e">
        <f t="shared" si="3"/>
        <v>#N/A</v>
      </c>
      <c r="H56" s="28"/>
      <c r="I56" s="31"/>
      <c r="J56" s="31"/>
      <c r="K56" s="31"/>
      <c r="L56" s="31"/>
      <c r="M56" s="31"/>
      <c r="N56" s="31"/>
    </row>
    <row r="57" spans="1:14" x14ac:dyDescent="0.25">
      <c r="A57" s="7"/>
      <c r="B57" s="31"/>
      <c r="C57" s="31"/>
      <c r="D57" s="8" t="e">
        <f>VLOOKUP(A57,Aliments[],2,FALSE)</f>
        <v>#N/A</v>
      </c>
      <c r="E57">
        <f>50*B49</f>
        <v>50</v>
      </c>
      <c r="F57" t="s">
        <v>11</v>
      </c>
      <c r="G57" s="9" t="e">
        <f t="shared" si="3"/>
        <v>#N/A</v>
      </c>
      <c r="H57" s="28"/>
      <c r="I57" s="31"/>
      <c r="J57" s="31"/>
      <c r="K57" s="31"/>
      <c r="L57" s="31"/>
      <c r="M57" s="31"/>
      <c r="N57" s="31"/>
    </row>
    <row r="58" spans="1:14" x14ac:dyDescent="0.25">
      <c r="A58" s="7"/>
      <c r="B58" s="31"/>
      <c r="C58" s="31"/>
      <c r="D58" s="8" t="e">
        <f>VLOOKUP(A58,Aliments[],2,FALSE)</f>
        <v>#N/A</v>
      </c>
      <c r="G58" s="9"/>
      <c r="H58" s="28"/>
      <c r="I58" s="31"/>
      <c r="J58" s="31"/>
      <c r="K58" s="31"/>
      <c r="L58" s="31"/>
      <c r="M58" s="31"/>
      <c r="N58" s="31"/>
    </row>
    <row r="59" spans="1:14" x14ac:dyDescent="0.25">
      <c r="A59" s="7"/>
      <c r="B59" s="31"/>
      <c r="C59" s="31"/>
      <c r="D59" s="8" t="e">
        <f>VLOOKUP(A59,Aliments[],2,FALSE)</f>
        <v>#N/A</v>
      </c>
      <c r="E59">
        <f>200*B49</f>
        <v>200</v>
      </c>
      <c r="F59" t="s">
        <v>11</v>
      </c>
      <c r="G59" s="9" t="e">
        <f t="shared" ref="G59" si="4">D59*E59/1000</f>
        <v>#N/A</v>
      </c>
      <c r="H59" s="28"/>
      <c r="I59" s="31"/>
      <c r="J59" s="31"/>
      <c r="K59" s="31"/>
      <c r="L59" s="31"/>
      <c r="M59" s="31"/>
      <c r="N59" s="31"/>
    </row>
    <row r="60" spans="1:14" x14ac:dyDescent="0.25">
      <c r="A60" s="7"/>
      <c r="B60" s="31"/>
      <c r="C60" s="31"/>
      <c r="D60" s="8" t="e">
        <f>VLOOKUP(A60,Aliments[],2,FALSE)</f>
        <v>#N/A</v>
      </c>
      <c r="G60" s="9"/>
      <c r="H60" s="28"/>
      <c r="I60" s="31"/>
      <c r="J60" s="31"/>
      <c r="K60" s="31"/>
      <c r="L60" s="31"/>
      <c r="M60" s="31"/>
      <c r="N60" s="31"/>
    </row>
    <row r="61" spans="1:14" x14ac:dyDescent="0.25">
      <c r="A61" s="7"/>
      <c r="B61" s="31"/>
      <c r="C61" s="31"/>
      <c r="D61" s="8" t="e">
        <f>VLOOKUP(A61,Aliments[],2,FALSE)</f>
        <v>#N/A</v>
      </c>
      <c r="G61" s="9"/>
      <c r="H61" s="28"/>
      <c r="I61" s="31"/>
      <c r="J61" s="31"/>
      <c r="K61" s="31"/>
      <c r="L61" s="31"/>
      <c r="M61" s="31"/>
      <c r="N61" s="31"/>
    </row>
    <row r="62" spans="1:14" x14ac:dyDescent="0.25">
      <c r="A62" s="7"/>
      <c r="B62" s="31"/>
      <c r="C62" s="31"/>
      <c r="D62" s="8" t="e">
        <f>VLOOKUP(A62,Aliments[],2,FALSE)</f>
        <v>#N/A</v>
      </c>
      <c r="G62" s="9"/>
      <c r="H62" s="28"/>
      <c r="I62" s="31"/>
      <c r="J62" s="31"/>
      <c r="K62" s="31"/>
      <c r="L62" s="31"/>
      <c r="M62" s="31"/>
      <c r="N62" s="31"/>
    </row>
    <row r="63" spans="1:14" x14ac:dyDescent="0.25">
      <c r="A63" s="7"/>
      <c r="B63" s="31"/>
      <c r="C63" s="31"/>
      <c r="G63" s="6">
        <f>B63*D63*E63</f>
        <v>0</v>
      </c>
      <c r="H63" s="28"/>
      <c r="I63" s="31"/>
      <c r="J63" s="31"/>
      <c r="K63" s="31"/>
      <c r="L63" s="31"/>
      <c r="M63" s="31"/>
      <c r="N63" s="31"/>
    </row>
    <row r="64" spans="1:14" x14ac:dyDescent="0.25">
      <c r="A64" s="7" t="s">
        <v>10</v>
      </c>
      <c r="B64" s="31"/>
      <c r="C64" s="31"/>
      <c r="D64" t="s">
        <v>12</v>
      </c>
      <c r="E64">
        <f>SUM(E51:E59)/1000</f>
        <v>0.99</v>
      </c>
      <c r="F64" t="s">
        <v>13</v>
      </c>
      <c r="G64" s="9" t="e">
        <f>SUM(G51:G63)</f>
        <v>#N/A</v>
      </c>
      <c r="H64" s="28"/>
      <c r="I64" s="31"/>
      <c r="J64" s="31"/>
      <c r="K64" s="31"/>
      <c r="L64" s="31"/>
      <c r="M64" s="31"/>
      <c r="N64" s="31"/>
    </row>
    <row r="65" spans="1:14" ht="15.75" thickBot="1" x14ac:dyDescent="0.3">
      <c r="A65" s="10" t="s">
        <v>14</v>
      </c>
      <c r="B65" s="11">
        <v>50</v>
      </c>
      <c r="C65" s="11" t="s">
        <v>15</v>
      </c>
      <c r="D65" s="11">
        <f>E64/B65*1000</f>
        <v>19.799999999999997</v>
      </c>
      <c r="E65" s="32" t="s">
        <v>16</v>
      </c>
      <c r="F65" s="32"/>
      <c r="G65" s="12" t="e">
        <f>G64/D65</f>
        <v>#N/A</v>
      </c>
      <c r="H65" s="28"/>
      <c r="I65" s="31"/>
      <c r="J65" s="31"/>
      <c r="K65" s="31"/>
      <c r="L65" s="31"/>
      <c r="M65" s="31"/>
      <c r="N65" s="31"/>
    </row>
    <row r="66" spans="1:14" ht="15.75" thickBot="1" x14ac:dyDescent="0.3"/>
    <row r="67" spans="1:14" x14ac:dyDescent="0.25">
      <c r="A67" s="19" t="s">
        <v>31</v>
      </c>
      <c r="B67" s="20"/>
      <c r="C67" s="20"/>
      <c r="D67" s="20"/>
      <c r="E67" s="20"/>
      <c r="F67" s="20"/>
      <c r="G67" s="21"/>
    </row>
    <row r="68" spans="1:14" x14ac:dyDescent="0.25">
      <c r="A68" s="22"/>
      <c r="B68" s="23"/>
      <c r="C68" s="23"/>
      <c r="D68" s="23"/>
      <c r="E68" s="23"/>
      <c r="F68" s="23"/>
      <c r="G68" s="24"/>
    </row>
    <row r="69" spans="1:14" ht="15.75" thickBot="1" x14ac:dyDescent="0.3">
      <c r="A69" s="25"/>
      <c r="B69" s="26"/>
      <c r="C69" s="26"/>
      <c r="D69" s="26"/>
      <c r="E69" s="26"/>
      <c r="F69" s="26"/>
      <c r="G69" s="27"/>
    </row>
    <row r="70" spans="1:14" x14ac:dyDescent="0.25">
      <c r="A70" s="28" t="s">
        <v>6</v>
      </c>
      <c r="B70" s="29" t="s">
        <v>7</v>
      </c>
      <c r="C70" s="29"/>
      <c r="D70" s="18"/>
      <c r="G70" s="6"/>
      <c r="H70" s="30"/>
      <c r="I70" s="31"/>
      <c r="J70" s="31"/>
      <c r="K70" s="31"/>
      <c r="L70" s="31"/>
      <c r="M70" s="31"/>
      <c r="N70" s="31"/>
    </row>
    <row r="71" spans="1:14" x14ac:dyDescent="0.25">
      <c r="A71" s="28"/>
      <c r="B71" s="31">
        <v>1</v>
      </c>
      <c r="C71" s="31"/>
      <c r="D71" s="18" t="s">
        <v>8</v>
      </c>
      <c r="E71" t="s">
        <v>9</v>
      </c>
      <c r="G71" s="6" t="s">
        <v>10</v>
      </c>
      <c r="H71" s="28"/>
      <c r="I71" s="31"/>
      <c r="J71" s="31"/>
      <c r="K71" s="31"/>
      <c r="L71" s="31"/>
      <c r="M71" s="31"/>
      <c r="N71" s="31"/>
    </row>
    <row r="72" spans="1:14" x14ac:dyDescent="0.25">
      <c r="A72" s="7"/>
      <c r="B72" s="31"/>
      <c r="C72" s="31"/>
      <c r="G72" s="6"/>
      <c r="H72" s="28"/>
      <c r="I72" s="31"/>
      <c r="J72" s="31"/>
      <c r="K72" s="31"/>
      <c r="L72" s="31"/>
      <c r="M72" s="31"/>
      <c r="N72" s="31"/>
    </row>
    <row r="73" spans="1:14" x14ac:dyDescent="0.25">
      <c r="B73" s="31"/>
      <c r="C73" s="31"/>
      <c r="D73" s="8" t="e">
        <f>VLOOKUP(A73,Aliments[],2,FALSE)</f>
        <v>#N/A</v>
      </c>
      <c r="E73">
        <f>200*B71</f>
        <v>200</v>
      </c>
      <c r="F73" t="s">
        <v>11</v>
      </c>
      <c r="G73" s="9" t="e">
        <f>D73*E73/1000</f>
        <v>#N/A</v>
      </c>
      <c r="H73" s="28"/>
      <c r="I73" s="31"/>
      <c r="J73" s="31"/>
      <c r="K73" s="31"/>
      <c r="L73" s="31"/>
      <c r="M73" s="31"/>
      <c r="N73" s="31"/>
    </row>
    <row r="74" spans="1:14" x14ac:dyDescent="0.25">
      <c r="A74" s="7"/>
      <c r="B74" s="31"/>
      <c r="C74" s="31"/>
      <c r="D74" s="8" t="e">
        <f>VLOOKUP(A74,Aliments[],2,FALSE)</f>
        <v>#N/A</v>
      </c>
      <c r="E74">
        <f>180*B71</f>
        <v>180</v>
      </c>
      <c r="F74" t="s">
        <v>11</v>
      </c>
      <c r="G74" s="9" t="e">
        <f t="shared" ref="G74:G79" si="5">D74*E74/1000</f>
        <v>#N/A</v>
      </c>
      <c r="H74" s="28"/>
      <c r="I74" s="31"/>
      <c r="J74" s="31"/>
      <c r="K74" s="31"/>
      <c r="L74" s="31"/>
      <c r="M74" s="31"/>
      <c r="N74" s="31"/>
    </row>
    <row r="75" spans="1:14" x14ac:dyDescent="0.25">
      <c r="A75" s="7"/>
      <c r="B75" s="31"/>
      <c r="C75" s="31"/>
      <c r="D75" s="8" t="e">
        <f>VLOOKUP(A75,Aliments[],2,FALSE)</f>
        <v>#N/A</v>
      </c>
      <c r="E75">
        <f>200*B71</f>
        <v>200</v>
      </c>
      <c r="F75" t="s">
        <v>11</v>
      </c>
      <c r="G75" s="9" t="e">
        <f t="shared" si="5"/>
        <v>#N/A</v>
      </c>
      <c r="H75" s="28"/>
      <c r="I75" s="31"/>
      <c r="J75" s="31"/>
      <c r="K75" s="31"/>
      <c r="L75" s="31"/>
      <c r="M75" s="31"/>
      <c r="N75" s="31"/>
    </row>
    <row r="76" spans="1:14" x14ac:dyDescent="0.25">
      <c r="A76" s="7"/>
      <c r="B76" s="31"/>
      <c r="C76" s="31"/>
      <c r="D76" s="8" t="e">
        <f>VLOOKUP(A76,Aliments[],2,FALSE)</f>
        <v>#N/A</v>
      </c>
      <c r="E76">
        <f>50*B71</f>
        <v>50</v>
      </c>
      <c r="F76" t="s">
        <v>11</v>
      </c>
      <c r="G76" s="9" t="e">
        <f t="shared" si="5"/>
        <v>#N/A</v>
      </c>
      <c r="H76" s="28"/>
      <c r="I76" s="31"/>
      <c r="J76" s="31"/>
      <c r="K76" s="31"/>
      <c r="L76" s="31"/>
      <c r="M76" s="31"/>
      <c r="N76" s="31"/>
    </row>
    <row r="77" spans="1:14" x14ac:dyDescent="0.25">
      <c r="A77" s="7"/>
      <c r="B77" s="31"/>
      <c r="C77" s="31"/>
      <c r="D77" s="8" t="e">
        <f>VLOOKUP(A77,Aliments[],2,FALSE)</f>
        <v>#N/A</v>
      </c>
      <c r="E77">
        <f>90*B71</f>
        <v>90</v>
      </c>
      <c r="F77" t="s">
        <v>11</v>
      </c>
      <c r="G77" s="9" t="e">
        <f t="shared" si="5"/>
        <v>#N/A</v>
      </c>
      <c r="H77" s="28"/>
      <c r="I77" s="31"/>
      <c r="J77" s="31"/>
      <c r="K77" s="31"/>
      <c r="L77" s="31"/>
      <c r="M77" s="31"/>
      <c r="N77" s="31"/>
    </row>
    <row r="78" spans="1:14" x14ac:dyDescent="0.25">
      <c r="A78" s="7"/>
      <c r="B78" s="31"/>
      <c r="C78" s="31"/>
      <c r="D78" s="8" t="e">
        <f>VLOOKUP(A78,Aliments[],2,FALSE)</f>
        <v>#N/A</v>
      </c>
      <c r="E78">
        <f>20*B71</f>
        <v>20</v>
      </c>
      <c r="F78" t="s">
        <v>11</v>
      </c>
      <c r="G78" s="9" t="e">
        <f t="shared" si="5"/>
        <v>#N/A</v>
      </c>
      <c r="H78" s="28"/>
      <c r="I78" s="31"/>
      <c r="J78" s="31"/>
      <c r="K78" s="31"/>
      <c r="L78" s="31"/>
      <c r="M78" s="31"/>
      <c r="N78" s="31"/>
    </row>
    <row r="79" spans="1:14" x14ac:dyDescent="0.25">
      <c r="A79" s="7"/>
      <c r="B79" s="31"/>
      <c r="C79" s="31"/>
      <c r="D79" s="8" t="e">
        <f>VLOOKUP(A79,Aliments[],2,FALSE)</f>
        <v>#N/A</v>
      </c>
      <c r="E79">
        <f>50*B71</f>
        <v>50</v>
      </c>
      <c r="F79" t="s">
        <v>11</v>
      </c>
      <c r="G79" s="9" t="e">
        <f t="shared" si="5"/>
        <v>#N/A</v>
      </c>
      <c r="H79" s="28"/>
      <c r="I79" s="31"/>
      <c r="J79" s="31"/>
      <c r="K79" s="31"/>
      <c r="L79" s="31"/>
      <c r="M79" s="31"/>
      <c r="N79" s="31"/>
    </row>
    <row r="80" spans="1:14" x14ac:dyDescent="0.25">
      <c r="A80" s="7"/>
      <c r="B80" s="31"/>
      <c r="C80" s="31"/>
      <c r="D80" s="8" t="e">
        <f>VLOOKUP(A80,Aliments[],2,FALSE)</f>
        <v>#N/A</v>
      </c>
      <c r="G80" s="9"/>
      <c r="H80" s="28"/>
      <c r="I80" s="31"/>
      <c r="J80" s="31"/>
      <c r="K80" s="31"/>
      <c r="L80" s="31"/>
      <c r="M80" s="31"/>
      <c r="N80" s="31"/>
    </row>
    <row r="81" spans="1:14" x14ac:dyDescent="0.25">
      <c r="A81" s="7"/>
      <c r="B81" s="31"/>
      <c r="C81" s="31"/>
      <c r="D81" s="8" t="e">
        <f>VLOOKUP(A81,Aliments[],2,FALSE)</f>
        <v>#N/A</v>
      </c>
      <c r="E81">
        <f>200*B71</f>
        <v>200</v>
      </c>
      <c r="F81" t="s">
        <v>11</v>
      </c>
      <c r="G81" s="9" t="e">
        <f t="shared" ref="G81" si="6">D81*E81/1000</f>
        <v>#N/A</v>
      </c>
      <c r="H81" s="28"/>
      <c r="I81" s="31"/>
      <c r="J81" s="31"/>
      <c r="K81" s="31"/>
      <c r="L81" s="31"/>
      <c r="M81" s="31"/>
      <c r="N81" s="31"/>
    </row>
    <row r="82" spans="1:14" x14ac:dyDescent="0.25">
      <c r="A82" s="7"/>
      <c r="B82" s="31"/>
      <c r="C82" s="31"/>
      <c r="D82" s="8" t="e">
        <f>VLOOKUP(A82,Aliments[],2,FALSE)</f>
        <v>#N/A</v>
      </c>
      <c r="G82" s="9"/>
      <c r="H82" s="28"/>
      <c r="I82" s="31"/>
      <c r="J82" s="31"/>
      <c r="K82" s="31"/>
      <c r="L82" s="31"/>
      <c r="M82" s="31"/>
      <c r="N82" s="31"/>
    </row>
    <row r="83" spans="1:14" x14ac:dyDescent="0.25">
      <c r="A83" s="7"/>
      <c r="B83" s="31"/>
      <c r="C83" s="31"/>
      <c r="D83" s="8" t="e">
        <f>VLOOKUP(A83,Aliments[],2,FALSE)</f>
        <v>#N/A</v>
      </c>
      <c r="G83" s="9"/>
      <c r="H83" s="28"/>
      <c r="I83" s="31"/>
      <c r="J83" s="31"/>
      <c r="K83" s="31"/>
      <c r="L83" s="31"/>
      <c r="M83" s="31"/>
      <c r="N83" s="31"/>
    </row>
    <row r="84" spans="1:14" x14ac:dyDescent="0.25">
      <c r="A84" s="7"/>
      <c r="B84" s="31"/>
      <c r="C84" s="31"/>
      <c r="D84" s="8" t="e">
        <f>VLOOKUP(A84,Aliments[],2,FALSE)</f>
        <v>#N/A</v>
      </c>
      <c r="G84" s="9"/>
      <c r="H84" s="28"/>
      <c r="I84" s="31"/>
      <c r="J84" s="31"/>
      <c r="K84" s="31"/>
      <c r="L84" s="31"/>
      <c r="M84" s="31"/>
      <c r="N84" s="31"/>
    </row>
    <row r="85" spans="1:14" x14ac:dyDescent="0.25">
      <c r="A85" s="7"/>
      <c r="B85" s="31"/>
      <c r="C85" s="31"/>
      <c r="G85" s="6">
        <f>B85*D85*E85</f>
        <v>0</v>
      </c>
      <c r="H85" s="28"/>
      <c r="I85" s="31"/>
      <c r="J85" s="31"/>
      <c r="K85" s="31"/>
      <c r="L85" s="31"/>
      <c r="M85" s="31"/>
      <c r="N85" s="31"/>
    </row>
    <row r="86" spans="1:14" x14ac:dyDescent="0.25">
      <c r="A86" s="7" t="s">
        <v>10</v>
      </c>
      <c r="B86" s="31"/>
      <c r="C86" s="31"/>
      <c r="D86" t="s">
        <v>12</v>
      </c>
      <c r="E86">
        <f>SUM(E73:E81)/1000</f>
        <v>0.99</v>
      </c>
      <c r="F86" t="s">
        <v>13</v>
      </c>
      <c r="G86" s="9" t="e">
        <f>SUM(G73:G85)</f>
        <v>#N/A</v>
      </c>
      <c r="H86" s="28"/>
      <c r="I86" s="31"/>
      <c r="J86" s="31"/>
      <c r="K86" s="31"/>
      <c r="L86" s="31"/>
      <c r="M86" s="31"/>
      <c r="N86" s="31"/>
    </row>
    <row r="87" spans="1:14" ht="15.75" thickBot="1" x14ac:dyDescent="0.3">
      <c r="A87" s="10" t="s">
        <v>14</v>
      </c>
      <c r="B87" s="11">
        <v>50</v>
      </c>
      <c r="C87" s="11" t="s">
        <v>15</v>
      </c>
      <c r="D87" s="11">
        <f>E86/B87*1000</f>
        <v>19.799999999999997</v>
      </c>
      <c r="E87" s="32" t="s">
        <v>16</v>
      </c>
      <c r="F87" s="32"/>
      <c r="G87" s="12" t="e">
        <f>G86/D87</f>
        <v>#N/A</v>
      </c>
      <c r="H87" s="28"/>
      <c r="I87" s="31"/>
      <c r="J87" s="31"/>
      <c r="K87" s="31"/>
      <c r="L87" s="31"/>
      <c r="M87" s="31"/>
      <c r="N87" s="31"/>
    </row>
    <row r="88" spans="1:14" ht="15.75" thickBot="1" x14ac:dyDescent="0.3"/>
    <row r="89" spans="1:14" x14ac:dyDescent="0.25">
      <c r="A89" s="19" t="s">
        <v>27</v>
      </c>
      <c r="B89" s="20"/>
      <c r="C89" s="20"/>
      <c r="D89" s="20"/>
      <c r="E89" s="20"/>
      <c r="F89" s="20"/>
      <c r="G89" s="21"/>
    </row>
    <row r="90" spans="1:14" x14ac:dyDescent="0.25">
      <c r="A90" s="22"/>
      <c r="B90" s="23"/>
      <c r="C90" s="23"/>
      <c r="D90" s="23"/>
      <c r="E90" s="23"/>
      <c r="F90" s="23"/>
      <c r="G90" s="24"/>
    </row>
    <row r="91" spans="1:14" ht="15.75" thickBot="1" x14ac:dyDescent="0.3">
      <c r="A91" s="25"/>
      <c r="B91" s="26"/>
      <c r="C91" s="26"/>
      <c r="D91" s="26"/>
      <c r="E91" s="26"/>
      <c r="F91" s="26"/>
      <c r="G91" s="27"/>
    </row>
    <row r="92" spans="1:14" x14ac:dyDescent="0.25">
      <c r="A92" s="28" t="s">
        <v>6</v>
      </c>
      <c r="B92" s="29" t="s">
        <v>7</v>
      </c>
      <c r="C92" s="29"/>
      <c r="D92" s="18"/>
      <c r="G92" s="6"/>
      <c r="H92" s="30"/>
      <c r="I92" s="31"/>
      <c r="J92" s="31"/>
      <c r="K92" s="31"/>
      <c r="L92" s="31"/>
      <c r="M92" s="31"/>
      <c r="N92" s="31"/>
    </row>
    <row r="93" spans="1:14" x14ac:dyDescent="0.25">
      <c r="A93" s="28"/>
      <c r="B93" s="31">
        <v>1</v>
      </c>
      <c r="C93" s="31"/>
      <c r="D93" s="18" t="s">
        <v>8</v>
      </c>
      <c r="E93" t="s">
        <v>9</v>
      </c>
      <c r="G93" s="6" t="s">
        <v>10</v>
      </c>
      <c r="H93" s="28"/>
      <c r="I93" s="31"/>
      <c r="J93" s="31"/>
      <c r="K93" s="31"/>
      <c r="L93" s="31"/>
      <c r="M93" s="31"/>
      <c r="N93" s="31"/>
    </row>
    <row r="94" spans="1:14" x14ac:dyDescent="0.25">
      <c r="A94" s="7"/>
      <c r="B94" s="31"/>
      <c r="C94" s="31"/>
      <c r="G94" s="6"/>
      <c r="H94" s="28"/>
      <c r="I94" s="31"/>
      <c r="J94" s="31"/>
      <c r="K94" s="31"/>
      <c r="L94" s="31"/>
      <c r="M94" s="31"/>
      <c r="N94" s="31"/>
    </row>
    <row r="95" spans="1:14" x14ac:dyDescent="0.25">
      <c r="B95" s="31"/>
      <c r="C95" s="31"/>
      <c r="D95" s="8" t="e">
        <f>VLOOKUP(A95,Aliments[],2,FALSE)</f>
        <v>#N/A</v>
      </c>
      <c r="E95">
        <f>200*B93</f>
        <v>200</v>
      </c>
      <c r="F95" t="s">
        <v>11</v>
      </c>
      <c r="G95" s="9" t="e">
        <f>D95*E95/1000</f>
        <v>#N/A</v>
      </c>
      <c r="H95" s="28"/>
      <c r="I95" s="31"/>
      <c r="J95" s="31"/>
      <c r="K95" s="31"/>
      <c r="L95" s="31"/>
      <c r="M95" s="31"/>
      <c r="N95" s="31"/>
    </row>
    <row r="96" spans="1:14" x14ac:dyDescent="0.25">
      <c r="A96" s="7"/>
      <c r="B96" s="31"/>
      <c r="C96" s="31"/>
      <c r="D96" s="8" t="e">
        <f>VLOOKUP(A96,Aliments[],2,FALSE)</f>
        <v>#N/A</v>
      </c>
      <c r="E96">
        <f>180*B93</f>
        <v>180</v>
      </c>
      <c r="F96" t="s">
        <v>11</v>
      </c>
      <c r="G96" s="9" t="e">
        <f t="shared" ref="G96:G101" si="7">D96*E96/1000</f>
        <v>#N/A</v>
      </c>
      <c r="H96" s="28"/>
      <c r="I96" s="31"/>
      <c r="J96" s="31"/>
      <c r="K96" s="31"/>
      <c r="L96" s="31"/>
      <c r="M96" s="31"/>
      <c r="N96" s="31"/>
    </row>
    <row r="97" spans="1:14" x14ac:dyDescent="0.25">
      <c r="A97" s="7"/>
      <c r="B97" s="31"/>
      <c r="C97" s="31"/>
      <c r="D97" s="8" t="e">
        <f>VLOOKUP(A97,Aliments[],2,FALSE)</f>
        <v>#N/A</v>
      </c>
      <c r="E97">
        <f>200*B93</f>
        <v>200</v>
      </c>
      <c r="F97" t="s">
        <v>11</v>
      </c>
      <c r="G97" s="9" t="e">
        <f t="shared" si="7"/>
        <v>#N/A</v>
      </c>
      <c r="H97" s="28"/>
      <c r="I97" s="31"/>
      <c r="J97" s="31"/>
      <c r="K97" s="31"/>
      <c r="L97" s="31"/>
      <c r="M97" s="31"/>
      <c r="N97" s="31"/>
    </row>
    <row r="98" spans="1:14" x14ac:dyDescent="0.25">
      <c r="A98" s="7"/>
      <c r="B98" s="31"/>
      <c r="C98" s="31"/>
      <c r="D98" s="8" t="e">
        <f>VLOOKUP(A98,Aliments[],2,FALSE)</f>
        <v>#N/A</v>
      </c>
      <c r="E98">
        <f>50*B93</f>
        <v>50</v>
      </c>
      <c r="F98" t="s">
        <v>11</v>
      </c>
      <c r="G98" s="9" t="e">
        <f t="shared" si="7"/>
        <v>#N/A</v>
      </c>
      <c r="H98" s="28"/>
      <c r="I98" s="31"/>
      <c r="J98" s="31"/>
      <c r="K98" s="31"/>
      <c r="L98" s="31"/>
      <c r="M98" s="31"/>
      <c r="N98" s="31"/>
    </row>
    <row r="99" spans="1:14" x14ac:dyDescent="0.25">
      <c r="A99" s="7"/>
      <c r="B99" s="31"/>
      <c r="C99" s="31"/>
      <c r="D99" s="8" t="e">
        <f>VLOOKUP(A99,Aliments[],2,FALSE)</f>
        <v>#N/A</v>
      </c>
      <c r="E99">
        <f>90*B93</f>
        <v>90</v>
      </c>
      <c r="F99" t="s">
        <v>11</v>
      </c>
      <c r="G99" s="9" t="e">
        <f t="shared" si="7"/>
        <v>#N/A</v>
      </c>
      <c r="H99" s="28"/>
      <c r="I99" s="31"/>
      <c r="J99" s="31"/>
      <c r="K99" s="31"/>
      <c r="L99" s="31"/>
      <c r="M99" s="31"/>
      <c r="N99" s="31"/>
    </row>
    <row r="100" spans="1:14" x14ac:dyDescent="0.25">
      <c r="A100" s="7"/>
      <c r="B100" s="31"/>
      <c r="C100" s="31"/>
      <c r="D100" s="8" t="e">
        <f>VLOOKUP(A100,Aliments[],2,FALSE)</f>
        <v>#N/A</v>
      </c>
      <c r="E100">
        <f>20*B93</f>
        <v>20</v>
      </c>
      <c r="F100" t="s">
        <v>11</v>
      </c>
      <c r="G100" s="9" t="e">
        <f t="shared" si="7"/>
        <v>#N/A</v>
      </c>
      <c r="H100" s="28"/>
      <c r="I100" s="31"/>
      <c r="J100" s="31"/>
      <c r="K100" s="31"/>
      <c r="L100" s="31"/>
      <c r="M100" s="31"/>
      <c r="N100" s="31"/>
    </row>
    <row r="101" spans="1:14" x14ac:dyDescent="0.25">
      <c r="A101" s="7"/>
      <c r="B101" s="31"/>
      <c r="C101" s="31"/>
      <c r="D101" s="8" t="e">
        <f>VLOOKUP(A101,Aliments[],2,FALSE)</f>
        <v>#N/A</v>
      </c>
      <c r="E101">
        <f>50*B93</f>
        <v>50</v>
      </c>
      <c r="F101" t="s">
        <v>11</v>
      </c>
      <c r="G101" s="9" t="e">
        <f t="shared" si="7"/>
        <v>#N/A</v>
      </c>
      <c r="H101" s="28"/>
      <c r="I101" s="31"/>
      <c r="J101" s="31"/>
      <c r="K101" s="31"/>
      <c r="L101" s="31"/>
      <c r="M101" s="31"/>
      <c r="N101" s="31"/>
    </row>
    <row r="102" spans="1:14" x14ac:dyDescent="0.25">
      <c r="A102" s="7"/>
      <c r="B102" s="31"/>
      <c r="C102" s="31"/>
      <c r="D102" s="8" t="e">
        <f>VLOOKUP(A102,Aliments[],2,FALSE)</f>
        <v>#N/A</v>
      </c>
      <c r="G102" s="9"/>
      <c r="H102" s="28"/>
      <c r="I102" s="31"/>
      <c r="J102" s="31"/>
      <c r="K102" s="31"/>
      <c r="L102" s="31"/>
      <c r="M102" s="31"/>
      <c r="N102" s="31"/>
    </row>
    <row r="103" spans="1:14" x14ac:dyDescent="0.25">
      <c r="A103" s="7"/>
      <c r="B103" s="31"/>
      <c r="C103" s="31"/>
      <c r="D103" s="8" t="e">
        <f>VLOOKUP(A103,Aliments[],2,FALSE)</f>
        <v>#N/A</v>
      </c>
      <c r="E103">
        <f>200*B93</f>
        <v>200</v>
      </c>
      <c r="F103" t="s">
        <v>11</v>
      </c>
      <c r="G103" s="9" t="e">
        <f t="shared" ref="G103" si="8">D103*E103/1000</f>
        <v>#N/A</v>
      </c>
      <c r="H103" s="28"/>
      <c r="I103" s="31"/>
      <c r="J103" s="31"/>
      <c r="K103" s="31"/>
      <c r="L103" s="31"/>
      <c r="M103" s="31"/>
      <c r="N103" s="31"/>
    </row>
    <row r="104" spans="1:14" x14ac:dyDescent="0.25">
      <c r="A104" s="7"/>
      <c r="B104" s="31"/>
      <c r="C104" s="31"/>
      <c r="D104" s="8" t="e">
        <f>VLOOKUP(A104,Aliments[],2,FALSE)</f>
        <v>#N/A</v>
      </c>
      <c r="G104" s="9"/>
      <c r="H104" s="28"/>
      <c r="I104" s="31"/>
      <c r="J104" s="31"/>
      <c r="K104" s="31"/>
      <c r="L104" s="31"/>
      <c r="M104" s="31"/>
      <c r="N104" s="31"/>
    </row>
    <row r="105" spans="1:14" x14ac:dyDescent="0.25">
      <c r="A105" s="7"/>
      <c r="B105" s="31"/>
      <c r="C105" s="31"/>
      <c r="D105" s="8" t="e">
        <f>VLOOKUP(A105,Aliments[],2,FALSE)</f>
        <v>#N/A</v>
      </c>
      <c r="G105" s="9"/>
      <c r="H105" s="28"/>
      <c r="I105" s="31"/>
      <c r="J105" s="31"/>
      <c r="K105" s="31"/>
      <c r="L105" s="31"/>
      <c r="M105" s="31"/>
      <c r="N105" s="31"/>
    </row>
    <row r="106" spans="1:14" x14ac:dyDescent="0.25">
      <c r="A106" s="7"/>
      <c r="B106" s="31"/>
      <c r="C106" s="31"/>
      <c r="D106" s="8" t="e">
        <f>VLOOKUP(A106,Aliments[],2,FALSE)</f>
        <v>#N/A</v>
      </c>
      <c r="G106" s="9"/>
      <c r="H106" s="28"/>
      <c r="I106" s="31"/>
      <c r="J106" s="31"/>
      <c r="K106" s="31"/>
      <c r="L106" s="31"/>
      <c r="M106" s="31"/>
      <c r="N106" s="31"/>
    </row>
    <row r="107" spans="1:14" x14ac:dyDescent="0.25">
      <c r="A107" s="7"/>
      <c r="B107" s="31"/>
      <c r="C107" s="31"/>
      <c r="G107" s="6">
        <f>B107*D107*E107</f>
        <v>0</v>
      </c>
      <c r="H107" s="28"/>
      <c r="I107" s="31"/>
      <c r="J107" s="31"/>
      <c r="K107" s="31"/>
      <c r="L107" s="31"/>
      <c r="M107" s="31"/>
      <c r="N107" s="31"/>
    </row>
    <row r="108" spans="1:14" x14ac:dyDescent="0.25">
      <c r="A108" s="7" t="s">
        <v>10</v>
      </c>
      <c r="B108" s="31"/>
      <c r="C108" s="31"/>
      <c r="D108" t="s">
        <v>12</v>
      </c>
      <c r="E108">
        <f>SUM(E95:E103)/1000</f>
        <v>0.99</v>
      </c>
      <c r="F108" t="s">
        <v>13</v>
      </c>
      <c r="G108" s="9" t="e">
        <f>SUM(G95:G107)</f>
        <v>#N/A</v>
      </c>
      <c r="H108" s="28"/>
      <c r="I108" s="31"/>
      <c r="J108" s="31"/>
      <c r="K108" s="31"/>
      <c r="L108" s="31"/>
      <c r="M108" s="31"/>
      <c r="N108" s="31"/>
    </row>
    <row r="109" spans="1:14" ht="15.75" thickBot="1" x14ac:dyDescent="0.3">
      <c r="A109" s="10" t="s">
        <v>14</v>
      </c>
      <c r="B109" s="11">
        <v>50</v>
      </c>
      <c r="C109" s="11" t="s">
        <v>15</v>
      </c>
      <c r="D109" s="11">
        <f>E108/B109*1000</f>
        <v>19.799999999999997</v>
      </c>
      <c r="E109" s="32" t="s">
        <v>16</v>
      </c>
      <c r="F109" s="32"/>
      <c r="G109" s="12" t="e">
        <f>G108/D109</f>
        <v>#N/A</v>
      </c>
      <c r="H109" s="28"/>
      <c r="I109" s="31"/>
      <c r="J109" s="31"/>
      <c r="K109" s="31"/>
      <c r="L109" s="31"/>
      <c r="M109" s="31"/>
      <c r="N109" s="31"/>
    </row>
    <row r="110" spans="1:14" ht="15.75" thickBot="1" x14ac:dyDescent="0.3"/>
    <row r="111" spans="1:14" x14ac:dyDescent="0.25">
      <c r="A111" s="19" t="s">
        <v>28</v>
      </c>
      <c r="B111" s="20"/>
      <c r="C111" s="20"/>
      <c r="D111" s="20"/>
      <c r="E111" s="20"/>
      <c r="F111" s="20"/>
      <c r="G111" s="21"/>
    </row>
    <row r="112" spans="1:14" x14ac:dyDescent="0.25">
      <c r="A112" s="22"/>
      <c r="B112" s="23"/>
      <c r="C112" s="23"/>
      <c r="D112" s="23"/>
      <c r="E112" s="23"/>
      <c r="F112" s="23"/>
      <c r="G112" s="24"/>
    </row>
    <row r="113" spans="1:14" ht="15.75" thickBot="1" x14ac:dyDescent="0.3">
      <c r="A113" s="25"/>
      <c r="B113" s="26"/>
      <c r="C113" s="26"/>
      <c r="D113" s="26"/>
      <c r="E113" s="26"/>
      <c r="F113" s="26"/>
      <c r="G113" s="27"/>
    </row>
    <row r="114" spans="1:14" x14ac:dyDescent="0.25">
      <c r="A114" s="28" t="s">
        <v>6</v>
      </c>
      <c r="B114" s="29" t="s">
        <v>7</v>
      </c>
      <c r="C114" s="29"/>
      <c r="D114" s="18"/>
      <c r="G114" s="6"/>
      <c r="H114" s="30"/>
      <c r="I114" s="31"/>
      <c r="J114" s="31"/>
      <c r="K114" s="31"/>
      <c r="L114" s="31"/>
      <c r="M114" s="31"/>
      <c r="N114" s="31"/>
    </row>
    <row r="115" spans="1:14" x14ac:dyDescent="0.25">
      <c r="A115" s="28"/>
      <c r="B115" s="31">
        <v>1</v>
      </c>
      <c r="C115" s="31"/>
      <c r="D115" s="18" t="s">
        <v>8</v>
      </c>
      <c r="E115" t="s">
        <v>9</v>
      </c>
      <c r="G115" s="6" t="s">
        <v>10</v>
      </c>
      <c r="H115" s="28"/>
      <c r="I115" s="31"/>
      <c r="J115" s="31"/>
      <c r="K115" s="31"/>
      <c r="L115" s="31"/>
      <c r="M115" s="31"/>
      <c r="N115" s="31"/>
    </row>
    <row r="116" spans="1:14" x14ac:dyDescent="0.25">
      <c r="A116" s="7"/>
      <c r="B116" s="31"/>
      <c r="C116" s="31"/>
      <c r="G116" s="6"/>
      <c r="H116" s="28"/>
      <c r="I116" s="31"/>
      <c r="J116" s="31"/>
      <c r="K116" s="31"/>
      <c r="L116" s="31"/>
      <c r="M116" s="31"/>
      <c r="N116" s="31"/>
    </row>
    <row r="117" spans="1:14" x14ac:dyDescent="0.25">
      <c r="B117" s="31"/>
      <c r="C117" s="31"/>
      <c r="D117" s="8" t="e">
        <f>VLOOKUP(A117,Aliments[],2,FALSE)</f>
        <v>#N/A</v>
      </c>
      <c r="E117">
        <f>200*B115</f>
        <v>200</v>
      </c>
      <c r="F117" t="s">
        <v>11</v>
      </c>
      <c r="G117" s="9" t="e">
        <f>D117*E117/1000</f>
        <v>#N/A</v>
      </c>
      <c r="H117" s="28"/>
      <c r="I117" s="31"/>
      <c r="J117" s="31"/>
      <c r="K117" s="31"/>
      <c r="L117" s="31"/>
      <c r="M117" s="31"/>
      <c r="N117" s="31"/>
    </row>
    <row r="118" spans="1:14" x14ac:dyDescent="0.25">
      <c r="A118" s="7" t="s">
        <v>126</v>
      </c>
      <c r="B118" s="31"/>
      <c r="C118" s="31"/>
      <c r="D118" s="8" t="e">
        <f>VLOOKUP(A118,Aliments[],2,FALSE)</f>
        <v>#N/A</v>
      </c>
      <c r="E118">
        <f>180*B115</f>
        <v>180</v>
      </c>
      <c r="F118" t="s">
        <v>11</v>
      </c>
      <c r="G118" s="9" t="e">
        <f t="shared" ref="G118:G123" si="9">D118*E118/1000</f>
        <v>#N/A</v>
      </c>
      <c r="H118" s="28"/>
      <c r="I118" s="31"/>
      <c r="J118" s="31"/>
      <c r="K118" s="31"/>
      <c r="L118" s="31"/>
      <c r="M118" s="31"/>
      <c r="N118" s="31"/>
    </row>
    <row r="119" spans="1:14" x14ac:dyDescent="0.25">
      <c r="A119" s="7"/>
      <c r="B119" s="31"/>
      <c r="C119" s="31"/>
      <c r="D119" s="8" t="e">
        <f>VLOOKUP(A119,Aliments[],2,FALSE)</f>
        <v>#N/A</v>
      </c>
      <c r="E119">
        <f>200*B115</f>
        <v>200</v>
      </c>
      <c r="F119" t="s">
        <v>11</v>
      </c>
      <c r="G119" s="9" t="e">
        <f t="shared" si="9"/>
        <v>#N/A</v>
      </c>
      <c r="H119" s="28"/>
      <c r="I119" s="31"/>
      <c r="J119" s="31"/>
      <c r="K119" s="31"/>
      <c r="L119" s="31"/>
      <c r="M119" s="31"/>
      <c r="N119" s="31"/>
    </row>
    <row r="120" spans="1:14" x14ac:dyDescent="0.25">
      <c r="A120" s="7"/>
      <c r="B120" s="31"/>
      <c r="C120" s="31"/>
      <c r="D120" s="8" t="e">
        <f>VLOOKUP(A120,Aliments[],2,FALSE)</f>
        <v>#N/A</v>
      </c>
      <c r="E120">
        <f>50*B115</f>
        <v>50</v>
      </c>
      <c r="F120" t="s">
        <v>11</v>
      </c>
      <c r="G120" s="9" t="e">
        <f t="shared" si="9"/>
        <v>#N/A</v>
      </c>
      <c r="H120" s="28"/>
      <c r="I120" s="31"/>
      <c r="J120" s="31"/>
      <c r="K120" s="31"/>
      <c r="L120" s="31"/>
      <c r="M120" s="31"/>
      <c r="N120" s="31"/>
    </row>
    <row r="121" spans="1:14" x14ac:dyDescent="0.25">
      <c r="A121" s="7"/>
      <c r="B121" s="31"/>
      <c r="C121" s="31"/>
      <c r="D121" s="8" t="e">
        <f>VLOOKUP(A121,Aliments[],2,FALSE)</f>
        <v>#N/A</v>
      </c>
      <c r="E121">
        <f>90*B115</f>
        <v>90</v>
      </c>
      <c r="F121" t="s">
        <v>11</v>
      </c>
      <c r="G121" s="9" t="e">
        <f t="shared" si="9"/>
        <v>#N/A</v>
      </c>
      <c r="H121" s="28"/>
      <c r="I121" s="31"/>
      <c r="J121" s="31"/>
      <c r="K121" s="31"/>
      <c r="L121" s="31"/>
      <c r="M121" s="31"/>
      <c r="N121" s="31"/>
    </row>
    <row r="122" spans="1:14" x14ac:dyDescent="0.25">
      <c r="A122" s="7"/>
      <c r="B122" s="31"/>
      <c r="C122" s="31"/>
      <c r="D122" s="8" t="e">
        <f>VLOOKUP(A122,Aliments[],2,FALSE)</f>
        <v>#N/A</v>
      </c>
      <c r="E122">
        <f>20*B115</f>
        <v>20</v>
      </c>
      <c r="F122" t="s">
        <v>11</v>
      </c>
      <c r="G122" s="9" t="e">
        <f t="shared" si="9"/>
        <v>#N/A</v>
      </c>
      <c r="H122" s="28"/>
      <c r="I122" s="31"/>
      <c r="J122" s="31"/>
      <c r="K122" s="31"/>
      <c r="L122" s="31"/>
      <c r="M122" s="31"/>
      <c r="N122" s="31"/>
    </row>
    <row r="123" spans="1:14" x14ac:dyDescent="0.25">
      <c r="A123" s="7"/>
      <c r="B123" s="31"/>
      <c r="C123" s="31"/>
      <c r="D123" s="8" t="e">
        <f>VLOOKUP(A123,Aliments[],2,FALSE)</f>
        <v>#N/A</v>
      </c>
      <c r="E123">
        <f>50*B115</f>
        <v>50</v>
      </c>
      <c r="F123" t="s">
        <v>11</v>
      </c>
      <c r="G123" s="9" t="e">
        <f t="shared" si="9"/>
        <v>#N/A</v>
      </c>
      <c r="H123" s="28"/>
      <c r="I123" s="31"/>
      <c r="J123" s="31"/>
      <c r="K123" s="31"/>
      <c r="L123" s="31"/>
      <c r="M123" s="31"/>
      <c r="N123" s="31"/>
    </row>
    <row r="124" spans="1:14" x14ac:dyDescent="0.25">
      <c r="A124" s="7"/>
      <c r="B124" s="31"/>
      <c r="C124" s="31"/>
      <c r="D124" s="8" t="e">
        <f>VLOOKUP(A124,Aliments[],2,FALSE)</f>
        <v>#N/A</v>
      </c>
      <c r="G124" s="9"/>
      <c r="H124" s="28"/>
      <c r="I124" s="31"/>
      <c r="J124" s="31"/>
      <c r="K124" s="31"/>
      <c r="L124" s="31"/>
      <c r="M124" s="31"/>
      <c r="N124" s="31"/>
    </row>
    <row r="125" spans="1:14" x14ac:dyDescent="0.25">
      <c r="A125" s="7"/>
      <c r="B125" s="31"/>
      <c r="C125" s="31"/>
      <c r="D125" s="8" t="e">
        <f>VLOOKUP(A125,Aliments[],2,FALSE)</f>
        <v>#N/A</v>
      </c>
      <c r="E125">
        <f>200*B115</f>
        <v>200</v>
      </c>
      <c r="F125" t="s">
        <v>11</v>
      </c>
      <c r="G125" s="9" t="e">
        <f t="shared" ref="G125" si="10">D125*E125/1000</f>
        <v>#N/A</v>
      </c>
      <c r="H125" s="28"/>
      <c r="I125" s="31"/>
      <c r="J125" s="31"/>
      <c r="K125" s="31"/>
      <c r="L125" s="31"/>
      <c r="M125" s="31"/>
      <c r="N125" s="31"/>
    </row>
    <row r="126" spans="1:14" x14ac:dyDescent="0.25">
      <c r="A126" s="7"/>
      <c r="B126" s="31"/>
      <c r="C126" s="31"/>
      <c r="D126" s="8" t="e">
        <f>VLOOKUP(A126,Aliments[],2,FALSE)</f>
        <v>#N/A</v>
      </c>
      <c r="G126" s="9"/>
      <c r="H126" s="28"/>
      <c r="I126" s="31"/>
      <c r="J126" s="31"/>
      <c r="K126" s="31"/>
      <c r="L126" s="31"/>
      <c r="M126" s="31"/>
      <c r="N126" s="31"/>
    </row>
    <row r="127" spans="1:14" x14ac:dyDescent="0.25">
      <c r="A127" s="7"/>
      <c r="B127" s="31"/>
      <c r="C127" s="31"/>
      <c r="D127" s="8" t="e">
        <f>VLOOKUP(A127,Aliments[],2,FALSE)</f>
        <v>#N/A</v>
      </c>
      <c r="G127" s="9"/>
      <c r="H127" s="28"/>
      <c r="I127" s="31"/>
      <c r="J127" s="31"/>
      <c r="K127" s="31"/>
      <c r="L127" s="31"/>
      <c r="M127" s="31"/>
      <c r="N127" s="31"/>
    </row>
    <row r="128" spans="1:14" x14ac:dyDescent="0.25">
      <c r="A128" s="7"/>
      <c r="B128" s="31"/>
      <c r="C128" s="31"/>
      <c r="D128" s="8" t="e">
        <f>VLOOKUP(A128,Aliments[],2,FALSE)</f>
        <v>#N/A</v>
      </c>
      <c r="G128" s="9"/>
      <c r="H128" s="28"/>
      <c r="I128" s="31"/>
      <c r="J128" s="31"/>
      <c r="K128" s="31"/>
      <c r="L128" s="31"/>
      <c r="M128" s="31"/>
      <c r="N128" s="31"/>
    </row>
    <row r="129" spans="1:14" x14ac:dyDescent="0.25">
      <c r="A129" s="7"/>
      <c r="B129" s="31"/>
      <c r="C129" s="31"/>
      <c r="G129" s="6">
        <f>B129*D129*E129</f>
        <v>0</v>
      </c>
      <c r="H129" s="28"/>
      <c r="I129" s="31"/>
      <c r="J129" s="31"/>
      <c r="K129" s="31"/>
      <c r="L129" s="31"/>
      <c r="M129" s="31"/>
      <c r="N129" s="31"/>
    </row>
    <row r="130" spans="1:14" x14ac:dyDescent="0.25">
      <c r="A130" s="7" t="s">
        <v>10</v>
      </c>
      <c r="B130" s="31"/>
      <c r="C130" s="31"/>
      <c r="D130" t="s">
        <v>12</v>
      </c>
      <c r="E130">
        <f>SUM(E117:E125)/1000</f>
        <v>0.99</v>
      </c>
      <c r="F130" t="s">
        <v>13</v>
      </c>
      <c r="G130" s="9" t="e">
        <f>SUM(G117:G129)</f>
        <v>#N/A</v>
      </c>
      <c r="H130" s="28"/>
      <c r="I130" s="31"/>
      <c r="J130" s="31"/>
      <c r="K130" s="31"/>
      <c r="L130" s="31"/>
      <c r="M130" s="31"/>
      <c r="N130" s="31"/>
    </row>
    <row r="131" spans="1:14" ht="15.75" thickBot="1" x14ac:dyDescent="0.3">
      <c r="A131" s="10" t="s">
        <v>14</v>
      </c>
      <c r="B131" s="11">
        <v>50</v>
      </c>
      <c r="C131" s="11" t="s">
        <v>15</v>
      </c>
      <c r="D131" s="11">
        <f>E130/B131*1000</f>
        <v>19.799999999999997</v>
      </c>
      <c r="E131" s="32" t="s">
        <v>16</v>
      </c>
      <c r="F131" s="32"/>
      <c r="G131" s="12" t="e">
        <f>G130/D131</f>
        <v>#N/A</v>
      </c>
      <c r="H131" s="28"/>
      <c r="I131" s="31"/>
      <c r="J131" s="31"/>
      <c r="K131" s="31"/>
      <c r="L131" s="31"/>
      <c r="M131" s="31"/>
      <c r="N131" s="31"/>
    </row>
  </sheetData>
  <mergeCells count="126">
    <mergeCell ref="B127:C127"/>
    <mergeCell ref="B128:C128"/>
    <mergeCell ref="B129:C129"/>
    <mergeCell ref="B130:C130"/>
    <mergeCell ref="E131:F131"/>
    <mergeCell ref="B121:C121"/>
    <mergeCell ref="B122:C122"/>
    <mergeCell ref="B123:C123"/>
    <mergeCell ref="B124:C124"/>
    <mergeCell ref="B125:C125"/>
    <mergeCell ref="B126:C126"/>
    <mergeCell ref="A111:G113"/>
    <mergeCell ref="A114:A115"/>
    <mergeCell ref="B114:C114"/>
    <mergeCell ref="H114:N131"/>
    <mergeCell ref="B115:C115"/>
    <mergeCell ref="B116:C116"/>
    <mergeCell ref="B117:C117"/>
    <mergeCell ref="B118:C118"/>
    <mergeCell ref="B119:C119"/>
    <mergeCell ref="B120:C120"/>
    <mergeCell ref="B104:C104"/>
    <mergeCell ref="B105:C105"/>
    <mergeCell ref="B106:C106"/>
    <mergeCell ref="B107:C107"/>
    <mergeCell ref="B108:C108"/>
    <mergeCell ref="E109:F109"/>
    <mergeCell ref="B98:C98"/>
    <mergeCell ref="B99:C99"/>
    <mergeCell ref="B100:C100"/>
    <mergeCell ref="B101:C101"/>
    <mergeCell ref="B102:C102"/>
    <mergeCell ref="B103:C103"/>
    <mergeCell ref="E87:F87"/>
    <mergeCell ref="A89:G91"/>
    <mergeCell ref="A92:A93"/>
    <mergeCell ref="B92:C92"/>
    <mergeCell ref="H92:N109"/>
    <mergeCell ref="B93:C93"/>
    <mergeCell ref="B94:C94"/>
    <mergeCell ref="B95:C95"/>
    <mergeCell ref="B96:C96"/>
    <mergeCell ref="B97:C97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4:C64"/>
    <mergeCell ref="E65:F65"/>
    <mergeCell ref="A67:G69"/>
    <mergeCell ref="A70:A71"/>
    <mergeCell ref="B70:C70"/>
    <mergeCell ref="H70:N87"/>
    <mergeCell ref="B71:C71"/>
    <mergeCell ref="B72:C72"/>
    <mergeCell ref="B73:C73"/>
    <mergeCell ref="B74:C74"/>
    <mergeCell ref="B58:C58"/>
    <mergeCell ref="B59:C59"/>
    <mergeCell ref="B60:C60"/>
    <mergeCell ref="B61:C61"/>
    <mergeCell ref="B62:C62"/>
    <mergeCell ref="B63:C63"/>
    <mergeCell ref="H48:N65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40:C40"/>
    <mergeCell ref="B41:C41"/>
    <mergeCell ref="B42:C42"/>
    <mergeCell ref="E43:F43"/>
    <mergeCell ref="A45:G47"/>
    <mergeCell ref="A48:A49"/>
    <mergeCell ref="B48:C48"/>
    <mergeCell ref="B34:C34"/>
    <mergeCell ref="B35:C35"/>
    <mergeCell ref="B36:C36"/>
    <mergeCell ref="B37:C37"/>
    <mergeCell ref="B38:C38"/>
    <mergeCell ref="B39:C39"/>
    <mergeCell ref="A26:A27"/>
    <mergeCell ref="B26:C26"/>
    <mergeCell ref="H26:N43"/>
    <mergeCell ref="B27:C27"/>
    <mergeCell ref="B28:C28"/>
    <mergeCell ref="B29:C29"/>
    <mergeCell ref="B30:C30"/>
    <mergeCell ref="B31:C31"/>
    <mergeCell ref="B32:C32"/>
    <mergeCell ref="B33:C33"/>
    <mergeCell ref="B17:C17"/>
    <mergeCell ref="B18:C18"/>
    <mergeCell ref="B19:C19"/>
    <mergeCell ref="B20:C20"/>
    <mergeCell ref="E21:F21"/>
    <mergeCell ref="A23:G25"/>
    <mergeCell ref="B11:C11"/>
    <mergeCell ref="B12:C12"/>
    <mergeCell ref="B13:C13"/>
    <mergeCell ref="B14:C14"/>
    <mergeCell ref="B15:C15"/>
    <mergeCell ref="B16:C16"/>
    <mergeCell ref="A1:G3"/>
    <mergeCell ref="A4:A5"/>
    <mergeCell ref="B4:C4"/>
    <mergeCell ref="H4:N21"/>
    <mergeCell ref="B5:C5"/>
    <mergeCell ref="B6:C6"/>
    <mergeCell ref="B7:C7"/>
    <mergeCell ref="B8:C8"/>
    <mergeCell ref="B9:C9"/>
    <mergeCell ref="B10:C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boBox1">
          <controlPr defaultSize="0" autoLine="0" r:id="rId4">
            <anchor moveWithCells="1">
              <from>
                <xdr:col>0</xdr:col>
                <xdr:colOff>0</xdr:colOff>
                <xdr:row>28</xdr:row>
                <xdr:rowOff>0</xdr:rowOff>
              </from>
              <to>
                <xdr:col>1</xdr:col>
                <xdr:colOff>0</xdr:colOff>
                <xdr:row>29</xdr:row>
                <xdr:rowOff>38100</xdr:rowOff>
              </to>
            </anchor>
          </controlPr>
        </control>
      </mc:Choice>
      <mc:Fallback>
        <control shapeId="6145" r:id="rId3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38DCA-7AA8-43FF-898A-D74FF3ABE592}">
  <sheetPr codeName="Feuil5"/>
  <dimension ref="A1:N131"/>
  <sheetViews>
    <sheetView topLeftCell="A11" workbookViewId="0">
      <selection activeCell="H26" sqref="H26:N43"/>
    </sheetView>
  </sheetViews>
  <sheetFormatPr baseColWidth="10" defaultRowHeight="15" x14ac:dyDescent="0.25"/>
  <cols>
    <col min="2" max="2" width="7.5703125" customWidth="1"/>
    <col min="3" max="3" width="9" customWidth="1"/>
  </cols>
  <sheetData>
    <row r="1" spans="1:14" ht="15" customHeight="1" x14ac:dyDescent="0.25">
      <c r="A1" s="19" t="s">
        <v>124</v>
      </c>
      <c r="B1" s="20"/>
      <c r="C1" s="20"/>
      <c r="D1" s="20"/>
      <c r="E1" s="20"/>
      <c r="F1" s="20"/>
      <c r="G1" s="21"/>
    </row>
    <row r="2" spans="1:14" ht="15" customHeight="1" x14ac:dyDescent="0.25">
      <c r="A2" s="22"/>
      <c r="B2" s="23"/>
      <c r="C2" s="23"/>
      <c r="D2" s="23"/>
      <c r="E2" s="23"/>
      <c r="F2" s="23"/>
      <c r="G2" s="24"/>
    </row>
    <row r="3" spans="1:14" ht="15.75" customHeight="1" thickBot="1" x14ac:dyDescent="0.3">
      <c r="A3" s="25"/>
      <c r="B3" s="26"/>
      <c r="C3" s="26"/>
      <c r="D3" s="26"/>
      <c r="E3" s="26"/>
      <c r="F3" s="26"/>
      <c r="G3" s="27"/>
    </row>
    <row r="4" spans="1:14" ht="15" customHeight="1" x14ac:dyDescent="0.25">
      <c r="A4" s="28" t="s">
        <v>6</v>
      </c>
      <c r="B4" s="29" t="s">
        <v>7</v>
      </c>
      <c r="C4" s="29"/>
      <c r="D4" s="18"/>
      <c r="G4" s="6"/>
      <c r="H4" s="30"/>
      <c r="I4" s="31"/>
      <c r="J4" s="31"/>
      <c r="K4" s="31"/>
      <c r="L4" s="31"/>
      <c r="M4" s="31"/>
      <c r="N4" s="31"/>
    </row>
    <row r="5" spans="1:14" x14ac:dyDescent="0.25">
      <c r="A5" s="28"/>
      <c r="B5" s="31">
        <v>1</v>
      </c>
      <c r="C5" s="31"/>
      <c r="D5" s="18" t="s">
        <v>8</v>
      </c>
      <c r="E5" t="s">
        <v>9</v>
      </c>
      <c r="G5" s="6" t="s">
        <v>10</v>
      </c>
      <c r="H5" s="28"/>
      <c r="I5" s="31"/>
      <c r="J5" s="31"/>
      <c r="K5" s="31"/>
      <c r="L5" s="31"/>
      <c r="M5" s="31"/>
      <c r="N5" s="31"/>
    </row>
    <row r="6" spans="1:14" x14ac:dyDescent="0.25">
      <c r="A6" s="7"/>
      <c r="B6" s="31"/>
      <c r="C6" s="31"/>
      <c r="G6" s="6"/>
      <c r="H6" s="28"/>
      <c r="I6" s="31"/>
      <c r="J6" s="31"/>
      <c r="K6" s="31"/>
      <c r="L6" s="31"/>
      <c r="M6" s="31"/>
      <c r="N6" s="31"/>
    </row>
    <row r="7" spans="1:14" x14ac:dyDescent="0.25">
      <c r="A7" t="s">
        <v>126</v>
      </c>
      <c r="B7" s="31"/>
      <c r="C7" s="31"/>
      <c r="D7" s="8" t="e">
        <f>VLOOKUP(A7,Aliments[],2,FALSE)</f>
        <v>#N/A</v>
      </c>
      <c r="E7">
        <f>200*B5</f>
        <v>200</v>
      </c>
      <c r="F7" t="s">
        <v>11</v>
      </c>
      <c r="G7" s="9" t="e">
        <f>D7*E7/1000</f>
        <v>#N/A</v>
      </c>
      <c r="H7" s="28"/>
      <c r="I7" s="31"/>
      <c r="J7" s="31"/>
      <c r="K7" s="31"/>
      <c r="L7" s="31"/>
      <c r="M7" s="31"/>
      <c r="N7" s="31"/>
    </row>
    <row r="8" spans="1:14" x14ac:dyDescent="0.25">
      <c r="A8" s="7" t="s">
        <v>126</v>
      </c>
      <c r="B8" s="31"/>
      <c r="C8" s="31"/>
      <c r="D8" s="8" t="e">
        <f>VLOOKUP(A8,Aliments[],2,FALSE)</f>
        <v>#N/A</v>
      </c>
      <c r="E8">
        <f>180*B5</f>
        <v>180</v>
      </c>
      <c r="F8" t="s">
        <v>11</v>
      </c>
      <c r="G8" s="9" t="e">
        <f t="shared" ref="G8:G15" si="0">D8*E8/1000</f>
        <v>#N/A</v>
      </c>
      <c r="H8" s="28"/>
      <c r="I8" s="31"/>
      <c r="J8" s="31"/>
      <c r="K8" s="31"/>
      <c r="L8" s="31"/>
      <c r="M8" s="31"/>
      <c r="N8" s="31"/>
    </row>
    <row r="9" spans="1:14" x14ac:dyDescent="0.25">
      <c r="A9" s="7" t="s">
        <v>123</v>
      </c>
      <c r="B9" s="31"/>
      <c r="C9" s="31"/>
      <c r="D9" s="8">
        <f>VLOOKUP(A9,Aliments[],2,FALSE)</f>
        <v>15.9</v>
      </c>
      <c r="E9">
        <f>200*B5</f>
        <v>200</v>
      </c>
      <c r="F9" t="s">
        <v>11</v>
      </c>
      <c r="G9" s="9">
        <f t="shared" si="0"/>
        <v>3.18</v>
      </c>
      <c r="H9" s="28"/>
      <c r="I9" s="31"/>
      <c r="J9" s="31"/>
      <c r="K9" s="31"/>
      <c r="L9" s="31"/>
      <c r="M9" s="31"/>
      <c r="N9" s="31"/>
    </row>
    <row r="10" spans="1:14" x14ac:dyDescent="0.25">
      <c r="A10" s="7"/>
      <c r="B10" s="31"/>
      <c r="C10" s="31"/>
      <c r="D10" s="8" t="e">
        <f>VLOOKUP(A10,Aliments[],2,FALSE)</f>
        <v>#N/A</v>
      </c>
      <c r="E10">
        <f>50*B5</f>
        <v>50</v>
      </c>
      <c r="F10" t="s">
        <v>11</v>
      </c>
      <c r="G10" s="9" t="e">
        <f t="shared" si="0"/>
        <v>#N/A</v>
      </c>
      <c r="H10" s="28"/>
      <c r="I10" s="31"/>
      <c r="J10" s="31"/>
      <c r="K10" s="31"/>
      <c r="L10" s="31"/>
      <c r="M10" s="31"/>
      <c r="N10" s="31"/>
    </row>
    <row r="11" spans="1:14" x14ac:dyDescent="0.25">
      <c r="A11" s="7"/>
      <c r="B11" s="31"/>
      <c r="C11" s="31"/>
      <c r="D11" s="8" t="e">
        <f>VLOOKUP(A11,Aliments[],2,FALSE)</f>
        <v>#N/A</v>
      </c>
      <c r="E11">
        <f>90*B5</f>
        <v>90</v>
      </c>
      <c r="F11" t="s">
        <v>11</v>
      </c>
      <c r="G11" s="9" t="e">
        <f t="shared" si="0"/>
        <v>#N/A</v>
      </c>
      <c r="H11" s="28"/>
      <c r="I11" s="31"/>
      <c r="J11" s="31"/>
      <c r="K11" s="31"/>
      <c r="L11" s="31"/>
      <c r="M11" s="31"/>
      <c r="N11" s="31"/>
    </row>
    <row r="12" spans="1:14" x14ac:dyDescent="0.25">
      <c r="A12" s="7"/>
      <c r="B12" s="31"/>
      <c r="C12" s="31"/>
      <c r="D12" s="8" t="e">
        <f>VLOOKUP(A12,Aliments[],2,FALSE)</f>
        <v>#N/A</v>
      </c>
      <c r="E12">
        <f>20*B5</f>
        <v>20</v>
      </c>
      <c r="F12" t="s">
        <v>11</v>
      </c>
      <c r="G12" s="9" t="e">
        <f t="shared" si="0"/>
        <v>#N/A</v>
      </c>
      <c r="H12" s="28"/>
      <c r="I12" s="31"/>
      <c r="J12" s="31"/>
      <c r="K12" s="31"/>
      <c r="L12" s="31"/>
      <c r="M12" s="31"/>
      <c r="N12" s="31"/>
    </row>
    <row r="13" spans="1:14" x14ac:dyDescent="0.25">
      <c r="A13" s="7"/>
      <c r="B13" s="31"/>
      <c r="C13" s="31"/>
      <c r="D13" s="8" t="e">
        <f>VLOOKUP(A13,Aliments[],2,FALSE)</f>
        <v>#N/A</v>
      </c>
      <c r="E13">
        <f>50*B5</f>
        <v>50</v>
      </c>
      <c r="F13" t="s">
        <v>11</v>
      </c>
      <c r="G13" s="9" t="e">
        <f t="shared" si="0"/>
        <v>#N/A</v>
      </c>
      <c r="H13" s="28"/>
      <c r="I13" s="31"/>
      <c r="J13" s="31"/>
      <c r="K13" s="31"/>
      <c r="L13" s="31"/>
      <c r="M13" s="31"/>
      <c r="N13" s="31"/>
    </row>
    <row r="14" spans="1:14" x14ac:dyDescent="0.25">
      <c r="A14" s="7"/>
      <c r="B14" s="31"/>
      <c r="C14" s="31"/>
      <c r="D14" s="8" t="e">
        <f>VLOOKUP(A14,Aliments[],2,FALSE)</f>
        <v>#N/A</v>
      </c>
      <c r="G14" s="9"/>
      <c r="H14" s="28"/>
      <c r="I14" s="31"/>
      <c r="J14" s="31"/>
      <c r="K14" s="31"/>
      <c r="L14" s="31"/>
      <c r="M14" s="31"/>
      <c r="N14" s="31"/>
    </row>
    <row r="15" spans="1:14" x14ac:dyDescent="0.25">
      <c r="A15" s="7"/>
      <c r="B15" s="31"/>
      <c r="C15" s="31"/>
      <c r="D15" s="8" t="e">
        <f>VLOOKUP(A15,Aliments[],2,FALSE)</f>
        <v>#N/A</v>
      </c>
      <c r="E15">
        <f>200*B5</f>
        <v>200</v>
      </c>
      <c r="F15" t="s">
        <v>11</v>
      </c>
      <c r="G15" s="9" t="e">
        <f t="shared" si="0"/>
        <v>#N/A</v>
      </c>
      <c r="H15" s="28"/>
      <c r="I15" s="31"/>
      <c r="J15" s="31"/>
      <c r="K15" s="31"/>
      <c r="L15" s="31"/>
      <c r="M15" s="31"/>
      <c r="N15" s="31"/>
    </row>
    <row r="16" spans="1:14" x14ac:dyDescent="0.25">
      <c r="A16" s="7"/>
      <c r="B16" s="31"/>
      <c r="C16" s="31"/>
      <c r="D16" s="8" t="e">
        <f>VLOOKUP(A16,Aliments[],2,FALSE)</f>
        <v>#N/A</v>
      </c>
      <c r="G16" s="9"/>
      <c r="H16" s="28"/>
      <c r="I16" s="31"/>
      <c r="J16" s="31"/>
      <c r="K16" s="31"/>
      <c r="L16" s="31"/>
      <c r="M16" s="31"/>
      <c r="N16" s="31"/>
    </row>
    <row r="17" spans="1:14" x14ac:dyDescent="0.25">
      <c r="A17" s="7"/>
      <c r="B17" s="31"/>
      <c r="C17" s="31"/>
      <c r="D17" s="8" t="e">
        <f>VLOOKUP(A17,Aliments[],2,FALSE)</f>
        <v>#N/A</v>
      </c>
      <c r="G17" s="9"/>
      <c r="H17" s="28"/>
      <c r="I17" s="31"/>
      <c r="J17" s="31"/>
      <c r="K17" s="31"/>
      <c r="L17" s="31"/>
      <c r="M17" s="31"/>
      <c r="N17" s="31"/>
    </row>
    <row r="18" spans="1:14" x14ac:dyDescent="0.25">
      <c r="A18" s="7"/>
      <c r="B18" s="31"/>
      <c r="C18" s="31"/>
      <c r="D18" s="8" t="e">
        <f>VLOOKUP(A18,Aliments[],2,FALSE)</f>
        <v>#N/A</v>
      </c>
      <c r="G18" s="9"/>
      <c r="H18" s="28"/>
      <c r="I18" s="31"/>
      <c r="J18" s="31"/>
      <c r="K18" s="31"/>
      <c r="L18" s="31"/>
      <c r="M18" s="31"/>
      <c r="N18" s="31"/>
    </row>
    <row r="19" spans="1:14" x14ac:dyDescent="0.25">
      <c r="A19" s="7"/>
      <c r="B19" s="31"/>
      <c r="C19" s="31"/>
      <c r="G19" s="6">
        <f>B19*D19*E19</f>
        <v>0</v>
      </c>
      <c r="H19" s="28"/>
      <c r="I19" s="31"/>
      <c r="J19" s="31"/>
      <c r="K19" s="31"/>
      <c r="L19" s="31"/>
      <c r="M19" s="31"/>
      <c r="N19" s="31"/>
    </row>
    <row r="20" spans="1:14" x14ac:dyDescent="0.25">
      <c r="A20" s="7" t="s">
        <v>10</v>
      </c>
      <c r="B20" s="31"/>
      <c r="C20" s="31"/>
      <c r="D20" t="s">
        <v>12</v>
      </c>
      <c r="E20">
        <f>SUM(E7:E15)/1000</f>
        <v>0.99</v>
      </c>
      <c r="F20" t="s">
        <v>13</v>
      </c>
      <c r="G20" s="9" t="e">
        <f>SUM(G7:G19)</f>
        <v>#N/A</v>
      </c>
      <c r="H20" s="28"/>
      <c r="I20" s="31"/>
      <c r="J20" s="31"/>
      <c r="K20" s="31"/>
      <c r="L20" s="31"/>
      <c r="M20" s="31"/>
      <c r="N20" s="31"/>
    </row>
    <row r="21" spans="1:14" ht="15.75" thickBot="1" x14ac:dyDescent="0.3">
      <c r="A21" s="10" t="s">
        <v>14</v>
      </c>
      <c r="B21" s="11">
        <v>50</v>
      </c>
      <c r="C21" s="11" t="s">
        <v>15</v>
      </c>
      <c r="D21" s="11">
        <f>E20/B21*1000</f>
        <v>19.799999999999997</v>
      </c>
      <c r="E21" s="32" t="s">
        <v>16</v>
      </c>
      <c r="F21" s="32"/>
      <c r="G21" s="12" t="e">
        <f>G20/D21</f>
        <v>#N/A</v>
      </c>
      <c r="H21" s="28"/>
      <c r="I21" s="31"/>
      <c r="J21" s="31"/>
      <c r="K21" s="31"/>
      <c r="L21" s="31"/>
      <c r="M21" s="31"/>
      <c r="N21" s="31"/>
    </row>
    <row r="22" spans="1:14" ht="15.75" thickBot="1" x14ac:dyDescent="0.3"/>
    <row r="23" spans="1:14" x14ac:dyDescent="0.25">
      <c r="A23" s="19" t="s">
        <v>25</v>
      </c>
      <c r="B23" s="20"/>
      <c r="C23" s="20"/>
      <c r="D23" s="20"/>
      <c r="E23" s="20"/>
      <c r="F23" s="20"/>
      <c r="G23" s="21"/>
    </row>
    <row r="24" spans="1:14" x14ac:dyDescent="0.25">
      <c r="A24" s="22"/>
      <c r="B24" s="23"/>
      <c r="C24" s="23"/>
      <c r="D24" s="23"/>
      <c r="E24" s="23"/>
      <c r="F24" s="23"/>
      <c r="G24" s="24"/>
    </row>
    <row r="25" spans="1:14" ht="15.75" thickBot="1" x14ac:dyDescent="0.3">
      <c r="A25" s="25"/>
      <c r="B25" s="26"/>
      <c r="C25" s="26"/>
      <c r="D25" s="26"/>
      <c r="E25" s="26"/>
      <c r="F25" s="26"/>
      <c r="G25" s="27"/>
    </row>
    <row r="26" spans="1:14" x14ac:dyDescent="0.25">
      <c r="A26" s="28" t="s">
        <v>6</v>
      </c>
      <c r="B26" s="29" t="s">
        <v>7</v>
      </c>
      <c r="C26" s="29"/>
      <c r="D26" s="18"/>
      <c r="G26" s="6"/>
      <c r="H26" s="30"/>
      <c r="I26" s="31"/>
      <c r="J26" s="31"/>
      <c r="K26" s="31"/>
      <c r="L26" s="31"/>
      <c r="M26" s="31"/>
      <c r="N26" s="31"/>
    </row>
    <row r="27" spans="1:14" x14ac:dyDescent="0.25">
      <c r="A27" s="28"/>
      <c r="B27" s="31">
        <v>1</v>
      </c>
      <c r="C27" s="31"/>
      <c r="D27" s="18" t="s">
        <v>8</v>
      </c>
      <c r="E27" t="s">
        <v>9</v>
      </c>
      <c r="G27" s="6" t="s">
        <v>10</v>
      </c>
      <c r="H27" s="28"/>
      <c r="I27" s="31"/>
      <c r="J27" s="31"/>
      <c r="K27" s="31"/>
      <c r="L27" s="31"/>
      <c r="M27" s="31"/>
      <c r="N27" s="31"/>
    </row>
    <row r="28" spans="1:14" x14ac:dyDescent="0.25">
      <c r="A28" s="7"/>
      <c r="B28" s="31"/>
      <c r="C28" s="31"/>
      <c r="G28" s="6"/>
      <c r="H28" s="28"/>
      <c r="I28" s="31"/>
      <c r="J28" s="31"/>
      <c r="K28" s="31"/>
      <c r="L28" s="31"/>
      <c r="M28" s="31"/>
      <c r="N28" s="31"/>
    </row>
    <row r="29" spans="1:14" x14ac:dyDescent="0.25">
      <c r="B29" s="31"/>
      <c r="C29" s="31"/>
      <c r="D29" s="8" t="e">
        <f>VLOOKUP(A29,Aliments[],2,FALSE)</f>
        <v>#N/A</v>
      </c>
      <c r="E29">
        <f>200*B27</f>
        <v>200</v>
      </c>
      <c r="F29" t="s">
        <v>11</v>
      </c>
      <c r="G29" s="9" t="e">
        <f>D29*E29/1000</f>
        <v>#N/A</v>
      </c>
      <c r="H29" s="28"/>
      <c r="I29" s="31"/>
      <c r="J29" s="31"/>
      <c r="K29" s="31"/>
      <c r="L29" s="31"/>
      <c r="M29" s="31"/>
      <c r="N29" s="31"/>
    </row>
    <row r="30" spans="1:14" x14ac:dyDescent="0.25">
      <c r="A30" s="7" t="s">
        <v>126</v>
      </c>
      <c r="B30" s="31"/>
      <c r="C30" s="31"/>
      <c r="D30" s="8" t="e">
        <f>VLOOKUP(A30,Aliments[],2,FALSE)</f>
        <v>#N/A</v>
      </c>
      <c r="E30">
        <f>180*B27</f>
        <v>180</v>
      </c>
      <c r="F30" t="s">
        <v>11</v>
      </c>
      <c r="G30" s="9" t="e">
        <f t="shared" ref="G30:G35" si="1">D30*E30/1000</f>
        <v>#N/A</v>
      </c>
      <c r="H30" s="28"/>
      <c r="I30" s="31"/>
      <c r="J30" s="31"/>
      <c r="K30" s="31"/>
      <c r="L30" s="31"/>
      <c r="M30" s="31"/>
      <c r="N30" s="31"/>
    </row>
    <row r="31" spans="1:14" x14ac:dyDescent="0.25">
      <c r="A31" s="7"/>
      <c r="B31" s="31"/>
      <c r="C31" s="31"/>
      <c r="D31" s="8" t="e">
        <f>VLOOKUP(A31,Aliments[],2,FALSE)</f>
        <v>#N/A</v>
      </c>
      <c r="E31">
        <f>200*B27</f>
        <v>200</v>
      </c>
      <c r="F31" t="s">
        <v>11</v>
      </c>
      <c r="G31" s="9" t="e">
        <f t="shared" si="1"/>
        <v>#N/A</v>
      </c>
      <c r="H31" s="28"/>
      <c r="I31" s="31"/>
      <c r="J31" s="31"/>
      <c r="K31" s="31"/>
      <c r="L31" s="31"/>
      <c r="M31" s="31"/>
      <c r="N31" s="31"/>
    </row>
    <row r="32" spans="1:14" x14ac:dyDescent="0.25">
      <c r="A32" s="7"/>
      <c r="B32" s="31"/>
      <c r="C32" s="31"/>
      <c r="D32" s="8" t="e">
        <f>VLOOKUP(A32,Aliments[],2,FALSE)</f>
        <v>#N/A</v>
      </c>
      <c r="E32">
        <f>50*B27</f>
        <v>50</v>
      </c>
      <c r="F32" t="s">
        <v>11</v>
      </c>
      <c r="G32" s="9" t="e">
        <f t="shared" si="1"/>
        <v>#N/A</v>
      </c>
      <c r="H32" s="28"/>
      <c r="I32" s="31"/>
      <c r="J32" s="31"/>
      <c r="K32" s="31"/>
      <c r="L32" s="31"/>
      <c r="M32" s="31"/>
      <c r="N32" s="31"/>
    </row>
    <row r="33" spans="1:14" x14ac:dyDescent="0.25">
      <c r="A33" s="7"/>
      <c r="B33" s="31"/>
      <c r="C33" s="31"/>
      <c r="D33" s="8" t="e">
        <f>VLOOKUP(A33,Aliments[],2,FALSE)</f>
        <v>#N/A</v>
      </c>
      <c r="E33">
        <f>90*B27</f>
        <v>90</v>
      </c>
      <c r="F33" t="s">
        <v>11</v>
      </c>
      <c r="G33" s="9" t="e">
        <f t="shared" si="1"/>
        <v>#N/A</v>
      </c>
      <c r="H33" s="28"/>
      <c r="I33" s="31"/>
      <c r="J33" s="31"/>
      <c r="K33" s="31"/>
      <c r="L33" s="31"/>
      <c r="M33" s="31"/>
      <c r="N33" s="31"/>
    </row>
    <row r="34" spans="1:14" x14ac:dyDescent="0.25">
      <c r="A34" s="7"/>
      <c r="B34" s="31"/>
      <c r="C34" s="31"/>
      <c r="D34" s="8" t="e">
        <f>VLOOKUP(A34,Aliments[],2,FALSE)</f>
        <v>#N/A</v>
      </c>
      <c r="E34">
        <f>20*B27</f>
        <v>20</v>
      </c>
      <c r="F34" t="s">
        <v>11</v>
      </c>
      <c r="G34" s="9" t="e">
        <f t="shared" si="1"/>
        <v>#N/A</v>
      </c>
      <c r="H34" s="28"/>
      <c r="I34" s="31"/>
      <c r="J34" s="31"/>
      <c r="K34" s="31"/>
      <c r="L34" s="31"/>
      <c r="M34" s="31"/>
      <c r="N34" s="31"/>
    </row>
    <row r="35" spans="1:14" x14ac:dyDescent="0.25">
      <c r="A35" s="7"/>
      <c r="B35" s="31"/>
      <c r="C35" s="31"/>
      <c r="D35" s="8" t="e">
        <f>VLOOKUP(A35,Aliments[],2,FALSE)</f>
        <v>#N/A</v>
      </c>
      <c r="E35">
        <f>50*B27</f>
        <v>50</v>
      </c>
      <c r="F35" t="s">
        <v>11</v>
      </c>
      <c r="G35" s="9" t="e">
        <f t="shared" si="1"/>
        <v>#N/A</v>
      </c>
      <c r="H35" s="28"/>
      <c r="I35" s="31"/>
      <c r="J35" s="31"/>
      <c r="K35" s="31"/>
      <c r="L35" s="31"/>
      <c r="M35" s="31"/>
      <c r="N35" s="31"/>
    </row>
    <row r="36" spans="1:14" x14ac:dyDescent="0.25">
      <c r="A36" s="7"/>
      <c r="B36" s="31"/>
      <c r="C36" s="31"/>
      <c r="D36" s="8" t="e">
        <f>VLOOKUP(A36,Aliments[],2,FALSE)</f>
        <v>#N/A</v>
      </c>
      <c r="G36" s="9"/>
      <c r="H36" s="28"/>
      <c r="I36" s="31"/>
      <c r="J36" s="31"/>
      <c r="K36" s="31"/>
      <c r="L36" s="31"/>
      <c r="M36" s="31"/>
      <c r="N36" s="31"/>
    </row>
    <row r="37" spans="1:14" x14ac:dyDescent="0.25">
      <c r="A37" s="7"/>
      <c r="B37" s="31"/>
      <c r="C37" s="31"/>
      <c r="D37" s="8" t="e">
        <f>VLOOKUP(A37,Aliments[],2,FALSE)</f>
        <v>#N/A</v>
      </c>
      <c r="E37">
        <f>200*B27</f>
        <v>200</v>
      </c>
      <c r="F37" t="s">
        <v>11</v>
      </c>
      <c r="G37" s="9" t="e">
        <f t="shared" ref="G37" si="2">D37*E37/1000</f>
        <v>#N/A</v>
      </c>
      <c r="H37" s="28"/>
      <c r="I37" s="31"/>
      <c r="J37" s="31"/>
      <c r="K37" s="31"/>
      <c r="L37" s="31"/>
      <c r="M37" s="31"/>
      <c r="N37" s="31"/>
    </row>
    <row r="38" spans="1:14" x14ac:dyDescent="0.25">
      <c r="A38" s="7"/>
      <c r="B38" s="31"/>
      <c r="C38" s="31"/>
      <c r="D38" s="8" t="e">
        <f>VLOOKUP(A38,Aliments[],2,FALSE)</f>
        <v>#N/A</v>
      </c>
      <c r="G38" s="9"/>
      <c r="H38" s="28"/>
      <c r="I38" s="31"/>
      <c r="J38" s="31"/>
      <c r="K38" s="31"/>
      <c r="L38" s="31"/>
      <c r="M38" s="31"/>
      <c r="N38" s="31"/>
    </row>
    <row r="39" spans="1:14" x14ac:dyDescent="0.25">
      <c r="A39" s="7"/>
      <c r="B39" s="31"/>
      <c r="C39" s="31"/>
      <c r="D39" s="8" t="e">
        <f>VLOOKUP(A39,Aliments[],2,FALSE)</f>
        <v>#N/A</v>
      </c>
      <c r="G39" s="9"/>
      <c r="H39" s="28"/>
      <c r="I39" s="31"/>
      <c r="J39" s="31"/>
      <c r="K39" s="31"/>
      <c r="L39" s="31"/>
      <c r="M39" s="31"/>
      <c r="N39" s="31"/>
    </row>
    <row r="40" spans="1:14" x14ac:dyDescent="0.25">
      <c r="A40" s="7"/>
      <c r="B40" s="31"/>
      <c r="C40" s="31"/>
      <c r="D40" s="8" t="e">
        <f>VLOOKUP(A40,Aliments[],2,FALSE)</f>
        <v>#N/A</v>
      </c>
      <c r="G40" s="9"/>
      <c r="H40" s="28"/>
      <c r="I40" s="31"/>
      <c r="J40" s="31"/>
      <c r="K40" s="31"/>
      <c r="L40" s="31"/>
      <c r="M40" s="31"/>
      <c r="N40" s="31"/>
    </row>
    <row r="41" spans="1:14" x14ac:dyDescent="0.25">
      <c r="A41" s="7"/>
      <c r="B41" s="31"/>
      <c r="C41" s="31"/>
      <c r="G41" s="6">
        <f>B41*D41*E41</f>
        <v>0</v>
      </c>
      <c r="H41" s="28"/>
      <c r="I41" s="31"/>
      <c r="J41" s="31"/>
      <c r="K41" s="31"/>
      <c r="L41" s="31"/>
      <c r="M41" s="31"/>
      <c r="N41" s="31"/>
    </row>
    <row r="42" spans="1:14" x14ac:dyDescent="0.25">
      <c r="A42" s="7" t="s">
        <v>10</v>
      </c>
      <c r="B42" s="31"/>
      <c r="C42" s="31"/>
      <c r="D42" t="s">
        <v>12</v>
      </c>
      <c r="E42">
        <f>SUM(E29:E37)/1000</f>
        <v>0.99</v>
      </c>
      <c r="F42" t="s">
        <v>13</v>
      </c>
      <c r="G42" s="9" t="e">
        <f>SUM(G29:G41)</f>
        <v>#N/A</v>
      </c>
      <c r="H42" s="28"/>
      <c r="I42" s="31"/>
      <c r="J42" s="31"/>
      <c r="K42" s="31"/>
      <c r="L42" s="31"/>
      <c r="M42" s="31"/>
      <c r="N42" s="31"/>
    </row>
    <row r="43" spans="1:14" ht="15.75" thickBot="1" x14ac:dyDescent="0.3">
      <c r="A43" s="10" t="s">
        <v>14</v>
      </c>
      <c r="B43" s="11">
        <v>50</v>
      </c>
      <c r="C43" s="11" t="s">
        <v>15</v>
      </c>
      <c r="D43" s="11">
        <f>E42/B43*1000</f>
        <v>19.799999999999997</v>
      </c>
      <c r="E43" s="32" t="s">
        <v>16</v>
      </c>
      <c r="F43" s="32"/>
      <c r="G43" s="12" t="e">
        <f>G42/D43</f>
        <v>#N/A</v>
      </c>
      <c r="H43" s="28"/>
      <c r="I43" s="31"/>
      <c r="J43" s="31"/>
      <c r="K43" s="31"/>
      <c r="L43" s="31"/>
      <c r="M43" s="31"/>
      <c r="N43" s="31"/>
    </row>
    <row r="44" spans="1:14" ht="15.75" thickBot="1" x14ac:dyDescent="0.3"/>
    <row r="45" spans="1:14" x14ac:dyDescent="0.25">
      <c r="A45" s="19" t="s">
        <v>26</v>
      </c>
      <c r="B45" s="20"/>
      <c r="C45" s="20"/>
      <c r="D45" s="20"/>
      <c r="E45" s="20"/>
      <c r="F45" s="20"/>
      <c r="G45" s="21"/>
    </row>
    <row r="46" spans="1:14" x14ac:dyDescent="0.25">
      <c r="A46" s="22"/>
      <c r="B46" s="23"/>
      <c r="C46" s="23"/>
      <c r="D46" s="23"/>
      <c r="E46" s="23"/>
      <c r="F46" s="23"/>
      <c r="G46" s="24"/>
    </row>
    <row r="47" spans="1:14" ht="15.75" thickBot="1" x14ac:dyDescent="0.3">
      <c r="A47" s="25"/>
      <c r="B47" s="26"/>
      <c r="C47" s="26"/>
      <c r="D47" s="26"/>
      <c r="E47" s="26"/>
      <c r="F47" s="26"/>
      <c r="G47" s="27"/>
    </row>
    <row r="48" spans="1:14" x14ac:dyDescent="0.25">
      <c r="A48" s="28" t="s">
        <v>6</v>
      </c>
      <c r="B48" s="29" t="s">
        <v>7</v>
      </c>
      <c r="C48" s="29"/>
      <c r="D48" s="18"/>
      <c r="G48" s="6"/>
      <c r="H48" s="30"/>
      <c r="I48" s="31"/>
      <c r="J48" s="31"/>
      <c r="K48" s="31"/>
      <c r="L48" s="31"/>
      <c r="M48" s="31"/>
      <c r="N48" s="31"/>
    </row>
    <row r="49" spans="1:14" x14ac:dyDescent="0.25">
      <c r="A49" s="28"/>
      <c r="B49" s="31">
        <v>1</v>
      </c>
      <c r="C49" s="31"/>
      <c r="D49" s="18" t="s">
        <v>8</v>
      </c>
      <c r="E49" t="s">
        <v>9</v>
      </c>
      <c r="G49" s="6" t="s">
        <v>10</v>
      </c>
      <c r="H49" s="28"/>
      <c r="I49" s="31"/>
      <c r="J49" s="31"/>
      <c r="K49" s="31"/>
      <c r="L49" s="31"/>
      <c r="M49" s="31"/>
      <c r="N49" s="31"/>
    </row>
    <row r="50" spans="1:14" x14ac:dyDescent="0.25">
      <c r="A50" s="7"/>
      <c r="B50" s="31"/>
      <c r="C50" s="31"/>
      <c r="G50" s="6"/>
      <c r="H50" s="28"/>
      <c r="I50" s="31"/>
      <c r="J50" s="31"/>
      <c r="K50" s="31"/>
      <c r="L50" s="31"/>
      <c r="M50" s="31"/>
      <c r="N50" s="31"/>
    </row>
    <row r="51" spans="1:14" x14ac:dyDescent="0.25">
      <c r="B51" s="31"/>
      <c r="C51" s="31"/>
      <c r="D51" s="8" t="e">
        <f>VLOOKUP(A51,Aliments[],2,FALSE)</f>
        <v>#N/A</v>
      </c>
      <c r="E51">
        <f>200*B49</f>
        <v>200</v>
      </c>
      <c r="F51" t="s">
        <v>11</v>
      </c>
      <c r="G51" s="9" t="e">
        <f>D51*E51/1000</f>
        <v>#N/A</v>
      </c>
      <c r="H51" s="28"/>
      <c r="I51" s="31"/>
      <c r="J51" s="31"/>
      <c r="K51" s="31"/>
      <c r="L51" s="31"/>
      <c r="M51" s="31"/>
      <c r="N51" s="31"/>
    </row>
    <row r="52" spans="1:14" x14ac:dyDescent="0.25">
      <c r="A52" s="7"/>
      <c r="B52" s="31"/>
      <c r="C52" s="31"/>
      <c r="D52" s="8" t="e">
        <f>VLOOKUP(A52,Aliments[],2,FALSE)</f>
        <v>#N/A</v>
      </c>
      <c r="E52">
        <f>180*B49</f>
        <v>180</v>
      </c>
      <c r="F52" t="s">
        <v>11</v>
      </c>
      <c r="G52" s="9" t="e">
        <f t="shared" ref="G52:G57" si="3">D52*E52/1000</f>
        <v>#N/A</v>
      </c>
      <c r="H52" s="28"/>
      <c r="I52" s="31"/>
      <c r="J52" s="31"/>
      <c r="K52" s="31"/>
      <c r="L52" s="31"/>
      <c r="M52" s="31"/>
      <c r="N52" s="31"/>
    </row>
    <row r="53" spans="1:14" x14ac:dyDescent="0.25">
      <c r="A53" s="7"/>
      <c r="B53" s="31"/>
      <c r="C53" s="31"/>
      <c r="D53" s="8" t="e">
        <f>VLOOKUP(A53,Aliments[],2,FALSE)</f>
        <v>#N/A</v>
      </c>
      <c r="E53">
        <f>200*B49</f>
        <v>200</v>
      </c>
      <c r="F53" t="s">
        <v>11</v>
      </c>
      <c r="G53" s="9" t="e">
        <f t="shared" si="3"/>
        <v>#N/A</v>
      </c>
      <c r="H53" s="28"/>
      <c r="I53" s="31"/>
      <c r="J53" s="31"/>
      <c r="K53" s="31"/>
      <c r="L53" s="31"/>
      <c r="M53" s="31"/>
      <c r="N53" s="31"/>
    </row>
    <row r="54" spans="1:14" x14ac:dyDescent="0.25">
      <c r="A54" s="7"/>
      <c r="B54" s="31"/>
      <c r="C54" s="31"/>
      <c r="D54" s="8" t="e">
        <f>VLOOKUP(A54,Aliments[],2,FALSE)</f>
        <v>#N/A</v>
      </c>
      <c r="E54">
        <f>50*B49</f>
        <v>50</v>
      </c>
      <c r="F54" t="s">
        <v>11</v>
      </c>
      <c r="G54" s="9" t="e">
        <f t="shared" si="3"/>
        <v>#N/A</v>
      </c>
      <c r="H54" s="28"/>
      <c r="I54" s="31"/>
      <c r="J54" s="31"/>
      <c r="K54" s="31"/>
      <c r="L54" s="31"/>
      <c r="M54" s="31"/>
      <c r="N54" s="31"/>
    </row>
    <row r="55" spans="1:14" x14ac:dyDescent="0.25">
      <c r="A55" s="7"/>
      <c r="B55" s="31"/>
      <c r="C55" s="31"/>
      <c r="D55" s="8" t="e">
        <f>VLOOKUP(A55,Aliments[],2,FALSE)</f>
        <v>#N/A</v>
      </c>
      <c r="E55">
        <f>90*B49</f>
        <v>90</v>
      </c>
      <c r="F55" t="s">
        <v>11</v>
      </c>
      <c r="G55" s="9" t="e">
        <f t="shared" si="3"/>
        <v>#N/A</v>
      </c>
      <c r="H55" s="28"/>
      <c r="I55" s="31"/>
      <c r="J55" s="31"/>
      <c r="K55" s="31"/>
      <c r="L55" s="31"/>
      <c r="M55" s="31"/>
      <c r="N55" s="31"/>
    </row>
    <row r="56" spans="1:14" x14ac:dyDescent="0.25">
      <c r="A56" s="7"/>
      <c r="B56" s="31"/>
      <c r="C56" s="31"/>
      <c r="D56" s="8" t="e">
        <f>VLOOKUP(A56,Aliments[],2,FALSE)</f>
        <v>#N/A</v>
      </c>
      <c r="E56">
        <f>20*B49</f>
        <v>20</v>
      </c>
      <c r="F56" t="s">
        <v>11</v>
      </c>
      <c r="G56" s="9" t="e">
        <f t="shared" si="3"/>
        <v>#N/A</v>
      </c>
      <c r="H56" s="28"/>
      <c r="I56" s="31"/>
      <c r="J56" s="31"/>
      <c r="K56" s="31"/>
      <c r="L56" s="31"/>
      <c r="M56" s="31"/>
      <c r="N56" s="31"/>
    </row>
    <row r="57" spans="1:14" x14ac:dyDescent="0.25">
      <c r="A57" s="7"/>
      <c r="B57" s="31"/>
      <c r="C57" s="31"/>
      <c r="D57" s="8" t="e">
        <f>VLOOKUP(A57,Aliments[],2,FALSE)</f>
        <v>#N/A</v>
      </c>
      <c r="E57">
        <f>50*B49</f>
        <v>50</v>
      </c>
      <c r="F57" t="s">
        <v>11</v>
      </c>
      <c r="G57" s="9" t="e">
        <f t="shared" si="3"/>
        <v>#N/A</v>
      </c>
      <c r="H57" s="28"/>
      <c r="I57" s="31"/>
      <c r="J57" s="31"/>
      <c r="K57" s="31"/>
      <c r="L57" s="31"/>
      <c r="M57" s="31"/>
      <c r="N57" s="31"/>
    </row>
    <row r="58" spans="1:14" x14ac:dyDescent="0.25">
      <c r="A58" s="7"/>
      <c r="B58" s="31"/>
      <c r="C58" s="31"/>
      <c r="D58" s="8" t="e">
        <f>VLOOKUP(A58,Aliments[],2,FALSE)</f>
        <v>#N/A</v>
      </c>
      <c r="G58" s="9"/>
      <c r="H58" s="28"/>
      <c r="I58" s="31"/>
      <c r="J58" s="31"/>
      <c r="K58" s="31"/>
      <c r="L58" s="31"/>
      <c r="M58" s="31"/>
      <c r="N58" s="31"/>
    </row>
    <row r="59" spans="1:14" x14ac:dyDescent="0.25">
      <c r="A59" s="7"/>
      <c r="B59" s="31"/>
      <c r="C59" s="31"/>
      <c r="D59" s="8" t="e">
        <f>VLOOKUP(A59,Aliments[],2,FALSE)</f>
        <v>#N/A</v>
      </c>
      <c r="E59">
        <f>200*B49</f>
        <v>200</v>
      </c>
      <c r="F59" t="s">
        <v>11</v>
      </c>
      <c r="G59" s="9" t="e">
        <f t="shared" ref="G59" si="4">D59*E59/1000</f>
        <v>#N/A</v>
      </c>
      <c r="H59" s="28"/>
      <c r="I59" s="31"/>
      <c r="J59" s="31"/>
      <c r="K59" s="31"/>
      <c r="L59" s="31"/>
      <c r="M59" s="31"/>
      <c r="N59" s="31"/>
    </row>
    <row r="60" spans="1:14" x14ac:dyDescent="0.25">
      <c r="A60" s="7"/>
      <c r="B60" s="31"/>
      <c r="C60" s="31"/>
      <c r="D60" s="8" t="e">
        <f>VLOOKUP(A60,Aliments[],2,FALSE)</f>
        <v>#N/A</v>
      </c>
      <c r="G60" s="9"/>
      <c r="H60" s="28"/>
      <c r="I60" s="31"/>
      <c r="J60" s="31"/>
      <c r="K60" s="31"/>
      <c r="L60" s="31"/>
      <c r="M60" s="31"/>
      <c r="N60" s="31"/>
    </row>
    <row r="61" spans="1:14" x14ac:dyDescent="0.25">
      <c r="A61" s="7"/>
      <c r="B61" s="31"/>
      <c r="C61" s="31"/>
      <c r="D61" s="8" t="e">
        <f>VLOOKUP(A61,Aliments[],2,FALSE)</f>
        <v>#N/A</v>
      </c>
      <c r="G61" s="9"/>
      <c r="H61" s="28"/>
      <c r="I61" s="31"/>
      <c r="J61" s="31"/>
      <c r="K61" s="31"/>
      <c r="L61" s="31"/>
      <c r="M61" s="31"/>
      <c r="N61" s="31"/>
    </row>
    <row r="62" spans="1:14" x14ac:dyDescent="0.25">
      <c r="A62" s="7"/>
      <c r="B62" s="31"/>
      <c r="C62" s="31"/>
      <c r="D62" s="8" t="e">
        <f>VLOOKUP(A62,Aliments[],2,FALSE)</f>
        <v>#N/A</v>
      </c>
      <c r="G62" s="9"/>
      <c r="H62" s="28"/>
      <c r="I62" s="31"/>
      <c r="J62" s="31"/>
      <c r="K62" s="31"/>
      <c r="L62" s="31"/>
      <c r="M62" s="31"/>
      <c r="N62" s="31"/>
    </row>
    <row r="63" spans="1:14" x14ac:dyDescent="0.25">
      <c r="A63" s="7"/>
      <c r="B63" s="31"/>
      <c r="C63" s="31"/>
      <c r="G63" s="6">
        <f>B63*D63*E63</f>
        <v>0</v>
      </c>
      <c r="H63" s="28"/>
      <c r="I63" s="31"/>
      <c r="J63" s="31"/>
      <c r="K63" s="31"/>
      <c r="L63" s="31"/>
      <c r="M63" s="31"/>
      <c r="N63" s="31"/>
    </row>
    <row r="64" spans="1:14" x14ac:dyDescent="0.25">
      <c r="A64" s="7" t="s">
        <v>10</v>
      </c>
      <c r="B64" s="31"/>
      <c r="C64" s="31"/>
      <c r="D64" t="s">
        <v>12</v>
      </c>
      <c r="E64">
        <f>SUM(E51:E59)/1000</f>
        <v>0.99</v>
      </c>
      <c r="F64" t="s">
        <v>13</v>
      </c>
      <c r="G64" s="9" t="e">
        <f>SUM(G51:G63)</f>
        <v>#N/A</v>
      </c>
      <c r="H64" s="28"/>
      <c r="I64" s="31"/>
      <c r="J64" s="31"/>
      <c r="K64" s="31"/>
      <c r="L64" s="31"/>
      <c r="M64" s="31"/>
      <c r="N64" s="31"/>
    </row>
    <row r="65" spans="1:14" ht="15.75" thickBot="1" x14ac:dyDescent="0.3">
      <c r="A65" s="10" t="s">
        <v>14</v>
      </c>
      <c r="B65" s="11">
        <v>50</v>
      </c>
      <c r="C65" s="11" t="s">
        <v>15</v>
      </c>
      <c r="D65" s="11">
        <f>E64/B65*1000</f>
        <v>19.799999999999997</v>
      </c>
      <c r="E65" s="32" t="s">
        <v>16</v>
      </c>
      <c r="F65" s="32"/>
      <c r="G65" s="12" t="e">
        <f>G64/D65</f>
        <v>#N/A</v>
      </c>
      <c r="H65" s="28"/>
      <c r="I65" s="31"/>
      <c r="J65" s="31"/>
      <c r="K65" s="31"/>
      <c r="L65" s="31"/>
      <c r="M65" s="31"/>
      <c r="N65" s="31"/>
    </row>
    <row r="66" spans="1:14" ht="15.75" thickBot="1" x14ac:dyDescent="0.3"/>
    <row r="67" spans="1:14" x14ac:dyDescent="0.25">
      <c r="A67" s="19" t="s">
        <v>31</v>
      </c>
      <c r="B67" s="20"/>
      <c r="C67" s="20"/>
      <c r="D67" s="20"/>
      <c r="E67" s="20"/>
      <c r="F67" s="20"/>
      <c r="G67" s="21"/>
    </row>
    <row r="68" spans="1:14" x14ac:dyDescent="0.25">
      <c r="A68" s="22"/>
      <c r="B68" s="23"/>
      <c r="C68" s="23"/>
      <c r="D68" s="23"/>
      <c r="E68" s="23"/>
      <c r="F68" s="23"/>
      <c r="G68" s="24"/>
    </row>
    <row r="69" spans="1:14" ht="15.75" thickBot="1" x14ac:dyDescent="0.3">
      <c r="A69" s="25"/>
      <c r="B69" s="26"/>
      <c r="C69" s="26"/>
      <c r="D69" s="26"/>
      <c r="E69" s="26"/>
      <c r="F69" s="26"/>
      <c r="G69" s="27"/>
    </row>
    <row r="70" spans="1:14" x14ac:dyDescent="0.25">
      <c r="A70" s="28" t="s">
        <v>6</v>
      </c>
      <c r="B70" s="29" t="s">
        <v>7</v>
      </c>
      <c r="C70" s="29"/>
      <c r="D70" s="18"/>
      <c r="G70" s="6"/>
      <c r="H70" s="30"/>
      <c r="I70" s="31"/>
      <c r="J70" s="31"/>
      <c r="K70" s="31"/>
      <c r="L70" s="31"/>
      <c r="M70" s="31"/>
      <c r="N70" s="31"/>
    </row>
    <row r="71" spans="1:14" x14ac:dyDescent="0.25">
      <c r="A71" s="28"/>
      <c r="B71" s="31">
        <v>1</v>
      </c>
      <c r="C71" s="31"/>
      <c r="D71" s="18" t="s">
        <v>8</v>
      </c>
      <c r="E71" t="s">
        <v>9</v>
      </c>
      <c r="G71" s="6" t="s">
        <v>10</v>
      </c>
      <c r="H71" s="28"/>
      <c r="I71" s="31"/>
      <c r="J71" s="31"/>
      <c r="K71" s="31"/>
      <c r="L71" s="31"/>
      <c r="M71" s="31"/>
      <c r="N71" s="31"/>
    </row>
    <row r="72" spans="1:14" x14ac:dyDescent="0.25">
      <c r="A72" s="7"/>
      <c r="B72" s="31"/>
      <c r="C72" s="31"/>
      <c r="G72" s="6"/>
      <c r="H72" s="28"/>
      <c r="I72" s="31"/>
      <c r="J72" s="31"/>
      <c r="K72" s="31"/>
      <c r="L72" s="31"/>
      <c r="M72" s="31"/>
      <c r="N72" s="31"/>
    </row>
    <row r="73" spans="1:14" x14ac:dyDescent="0.25">
      <c r="B73" s="31"/>
      <c r="C73" s="31"/>
      <c r="D73" s="8" t="e">
        <f>VLOOKUP(A73,Aliments[],2,FALSE)</f>
        <v>#N/A</v>
      </c>
      <c r="E73">
        <f>200*B71</f>
        <v>200</v>
      </c>
      <c r="F73" t="s">
        <v>11</v>
      </c>
      <c r="G73" s="9" t="e">
        <f>D73*E73/1000</f>
        <v>#N/A</v>
      </c>
      <c r="H73" s="28"/>
      <c r="I73" s="31"/>
      <c r="J73" s="31"/>
      <c r="K73" s="31"/>
      <c r="L73" s="31"/>
      <c r="M73" s="31"/>
      <c r="N73" s="31"/>
    </row>
    <row r="74" spans="1:14" x14ac:dyDescent="0.25">
      <c r="A74" s="7"/>
      <c r="B74" s="31"/>
      <c r="C74" s="31"/>
      <c r="D74" s="8" t="e">
        <f>VLOOKUP(A74,Aliments[],2,FALSE)</f>
        <v>#N/A</v>
      </c>
      <c r="E74">
        <f>180*B71</f>
        <v>180</v>
      </c>
      <c r="F74" t="s">
        <v>11</v>
      </c>
      <c r="G74" s="9" t="e">
        <f t="shared" ref="G74:G79" si="5">D74*E74/1000</f>
        <v>#N/A</v>
      </c>
      <c r="H74" s="28"/>
      <c r="I74" s="31"/>
      <c r="J74" s="31"/>
      <c r="K74" s="31"/>
      <c r="L74" s="31"/>
      <c r="M74" s="31"/>
      <c r="N74" s="31"/>
    </row>
    <row r="75" spans="1:14" x14ac:dyDescent="0.25">
      <c r="A75" s="7"/>
      <c r="B75" s="31"/>
      <c r="C75" s="31"/>
      <c r="D75" s="8" t="e">
        <f>VLOOKUP(A75,Aliments[],2,FALSE)</f>
        <v>#N/A</v>
      </c>
      <c r="E75">
        <f>200*B71</f>
        <v>200</v>
      </c>
      <c r="F75" t="s">
        <v>11</v>
      </c>
      <c r="G75" s="9" t="e">
        <f t="shared" si="5"/>
        <v>#N/A</v>
      </c>
      <c r="H75" s="28"/>
      <c r="I75" s="31"/>
      <c r="J75" s="31"/>
      <c r="K75" s="31"/>
      <c r="L75" s="31"/>
      <c r="M75" s="31"/>
      <c r="N75" s="31"/>
    </row>
    <row r="76" spans="1:14" x14ac:dyDescent="0.25">
      <c r="A76" s="7"/>
      <c r="B76" s="31"/>
      <c r="C76" s="31"/>
      <c r="D76" s="8" t="e">
        <f>VLOOKUP(A76,Aliments[],2,FALSE)</f>
        <v>#N/A</v>
      </c>
      <c r="E76">
        <f>50*B71</f>
        <v>50</v>
      </c>
      <c r="F76" t="s">
        <v>11</v>
      </c>
      <c r="G76" s="9" t="e">
        <f t="shared" si="5"/>
        <v>#N/A</v>
      </c>
      <c r="H76" s="28"/>
      <c r="I76" s="31"/>
      <c r="J76" s="31"/>
      <c r="K76" s="31"/>
      <c r="L76" s="31"/>
      <c r="M76" s="31"/>
      <c r="N76" s="31"/>
    </row>
    <row r="77" spans="1:14" x14ac:dyDescent="0.25">
      <c r="A77" s="7"/>
      <c r="B77" s="31"/>
      <c r="C77" s="31"/>
      <c r="D77" s="8" t="e">
        <f>VLOOKUP(A77,Aliments[],2,FALSE)</f>
        <v>#N/A</v>
      </c>
      <c r="E77">
        <f>90*B71</f>
        <v>90</v>
      </c>
      <c r="F77" t="s">
        <v>11</v>
      </c>
      <c r="G77" s="9" t="e">
        <f t="shared" si="5"/>
        <v>#N/A</v>
      </c>
      <c r="H77" s="28"/>
      <c r="I77" s="31"/>
      <c r="J77" s="31"/>
      <c r="K77" s="31"/>
      <c r="L77" s="31"/>
      <c r="M77" s="31"/>
      <c r="N77" s="31"/>
    </row>
    <row r="78" spans="1:14" x14ac:dyDescent="0.25">
      <c r="A78" s="7"/>
      <c r="B78" s="31"/>
      <c r="C78" s="31"/>
      <c r="D78" s="8" t="e">
        <f>VLOOKUP(A78,Aliments[],2,FALSE)</f>
        <v>#N/A</v>
      </c>
      <c r="E78">
        <f>20*B71</f>
        <v>20</v>
      </c>
      <c r="F78" t="s">
        <v>11</v>
      </c>
      <c r="G78" s="9" t="e">
        <f t="shared" si="5"/>
        <v>#N/A</v>
      </c>
      <c r="H78" s="28"/>
      <c r="I78" s="31"/>
      <c r="J78" s="31"/>
      <c r="K78" s="31"/>
      <c r="L78" s="31"/>
      <c r="M78" s="31"/>
      <c r="N78" s="31"/>
    </row>
    <row r="79" spans="1:14" x14ac:dyDescent="0.25">
      <c r="A79" s="7"/>
      <c r="B79" s="31"/>
      <c r="C79" s="31"/>
      <c r="D79" s="8" t="e">
        <f>VLOOKUP(A79,Aliments[],2,FALSE)</f>
        <v>#N/A</v>
      </c>
      <c r="E79">
        <f>50*B71</f>
        <v>50</v>
      </c>
      <c r="F79" t="s">
        <v>11</v>
      </c>
      <c r="G79" s="9" t="e">
        <f t="shared" si="5"/>
        <v>#N/A</v>
      </c>
      <c r="H79" s="28"/>
      <c r="I79" s="31"/>
      <c r="J79" s="31"/>
      <c r="K79" s="31"/>
      <c r="L79" s="31"/>
      <c r="M79" s="31"/>
      <c r="N79" s="31"/>
    </row>
    <row r="80" spans="1:14" x14ac:dyDescent="0.25">
      <c r="A80" s="7"/>
      <c r="B80" s="31"/>
      <c r="C80" s="31"/>
      <c r="D80" s="8" t="e">
        <f>VLOOKUP(A80,Aliments[],2,FALSE)</f>
        <v>#N/A</v>
      </c>
      <c r="G80" s="9"/>
      <c r="H80" s="28"/>
      <c r="I80" s="31"/>
      <c r="J80" s="31"/>
      <c r="K80" s="31"/>
      <c r="L80" s="31"/>
      <c r="M80" s="31"/>
      <c r="N80" s="31"/>
    </row>
    <row r="81" spans="1:14" x14ac:dyDescent="0.25">
      <c r="A81" s="7"/>
      <c r="B81" s="31"/>
      <c r="C81" s="31"/>
      <c r="D81" s="8" t="e">
        <f>VLOOKUP(A81,Aliments[],2,FALSE)</f>
        <v>#N/A</v>
      </c>
      <c r="E81">
        <f>200*B71</f>
        <v>200</v>
      </c>
      <c r="F81" t="s">
        <v>11</v>
      </c>
      <c r="G81" s="9" t="e">
        <f t="shared" ref="G81" si="6">D81*E81/1000</f>
        <v>#N/A</v>
      </c>
      <c r="H81" s="28"/>
      <c r="I81" s="31"/>
      <c r="J81" s="31"/>
      <c r="K81" s="31"/>
      <c r="L81" s="31"/>
      <c r="M81" s="31"/>
      <c r="N81" s="31"/>
    </row>
    <row r="82" spans="1:14" x14ac:dyDescent="0.25">
      <c r="A82" s="7"/>
      <c r="B82" s="31"/>
      <c r="C82" s="31"/>
      <c r="D82" s="8" t="e">
        <f>VLOOKUP(A82,Aliments[],2,FALSE)</f>
        <v>#N/A</v>
      </c>
      <c r="G82" s="9"/>
      <c r="H82" s="28"/>
      <c r="I82" s="31"/>
      <c r="J82" s="31"/>
      <c r="K82" s="31"/>
      <c r="L82" s="31"/>
      <c r="M82" s="31"/>
      <c r="N82" s="31"/>
    </row>
    <row r="83" spans="1:14" x14ac:dyDescent="0.25">
      <c r="A83" s="7"/>
      <c r="B83" s="31"/>
      <c r="C83" s="31"/>
      <c r="D83" s="8" t="e">
        <f>VLOOKUP(A83,Aliments[],2,FALSE)</f>
        <v>#N/A</v>
      </c>
      <c r="G83" s="9"/>
      <c r="H83" s="28"/>
      <c r="I83" s="31"/>
      <c r="J83" s="31"/>
      <c r="K83" s="31"/>
      <c r="L83" s="31"/>
      <c r="M83" s="31"/>
      <c r="N83" s="31"/>
    </row>
    <row r="84" spans="1:14" x14ac:dyDescent="0.25">
      <c r="A84" s="7"/>
      <c r="B84" s="31"/>
      <c r="C84" s="31"/>
      <c r="D84" s="8" t="e">
        <f>VLOOKUP(A84,Aliments[],2,FALSE)</f>
        <v>#N/A</v>
      </c>
      <c r="G84" s="9"/>
      <c r="H84" s="28"/>
      <c r="I84" s="31"/>
      <c r="J84" s="31"/>
      <c r="K84" s="31"/>
      <c r="L84" s="31"/>
      <c r="M84" s="31"/>
      <c r="N84" s="31"/>
    </row>
    <row r="85" spans="1:14" x14ac:dyDescent="0.25">
      <c r="A85" s="7"/>
      <c r="B85" s="31"/>
      <c r="C85" s="31"/>
      <c r="G85" s="6">
        <f>B85*D85*E85</f>
        <v>0</v>
      </c>
      <c r="H85" s="28"/>
      <c r="I85" s="31"/>
      <c r="J85" s="31"/>
      <c r="K85" s="31"/>
      <c r="L85" s="31"/>
      <c r="M85" s="31"/>
      <c r="N85" s="31"/>
    </row>
    <row r="86" spans="1:14" x14ac:dyDescent="0.25">
      <c r="A86" s="7" t="s">
        <v>10</v>
      </c>
      <c r="B86" s="31"/>
      <c r="C86" s="31"/>
      <c r="D86" t="s">
        <v>12</v>
      </c>
      <c r="E86">
        <f>SUM(E73:E81)/1000</f>
        <v>0.99</v>
      </c>
      <c r="F86" t="s">
        <v>13</v>
      </c>
      <c r="G86" s="9" t="e">
        <f>SUM(G73:G85)</f>
        <v>#N/A</v>
      </c>
      <c r="H86" s="28"/>
      <c r="I86" s="31"/>
      <c r="J86" s="31"/>
      <c r="K86" s="31"/>
      <c r="L86" s="31"/>
      <c r="M86" s="31"/>
      <c r="N86" s="31"/>
    </row>
    <row r="87" spans="1:14" ht="15.75" thickBot="1" x14ac:dyDescent="0.3">
      <c r="A87" s="10" t="s">
        <v>14</v>
      </c>
      <c r="B87" s="11">
        <v>50</v>
      </c>
      <c r="C87" s="11" t="s">
        <v>15</v>
      </c>
      <c r="D87" s="11">
        <f>E86/B87*1000</f>
        <v>19.799999999999997</v>
      </c>
      <c r="E87" s="32" t="s">
        <v>16</v>
      </c>
      <c r="F87" s="32"/>
      <c r="G87" s="12" t="e">
        <f>G86/D87</f>
        <v>#N/A</v>
      </c>
      <c r="H87" s="28"/>
      <c r="I87" s="31"/>
      <c r="J87" s="31"/>
      <c r="K87" s="31"/>
      <c r="L87" s="31"/>
      <c r="M87" s="31"/>
      <c r="N87" s="31"/>
    </row>
    <row r="88" spans="1:14" ht="15.75" thickBot="1" x14ac:dyDescent="0.3"/>
    <row r="89" spans="1:14" x14ac:dyDescent="0.25">
      <c r="A89" s="19" t="s">
        <v>27</v>
      </c>
      <c r="B89" s="20"/>
      <c r="C89" s="20"/>
      <c r="D89" s="20"/>
      <c r="E89" s="20"/>
      <c r="F89" s="20"/>
      <c r="G89" s="21"/>
    </row>
    <row r="90" spans="1:14" x14ac:dyDescent="0.25">
      <c r="A90" s="22"/>
      <c r="B90" s="23"/>
      <c r="C90" s="23"/>
      <c r="D90" s="23"/>
      <c r="E90" s="23"/>
      <c r="F90" s="23"/>
      <c r="G90" s="24"/>
    </row>
    <row r="91" spans="1:14" ht="15.75" thickBot="1" x14ac:dyDescent="0.3">
      <c r="A91" s="25"/>
      <c r="B91" s="26"/>
      <c r="C91" s="26"/>
      <c r="D91" s="26"/>
      <c r="E91" s="26"/>
      <c r="F91" s="26"/>
      <c r="G91" s="27"/>
    </row>
    <row r="92" spans="1:14" x14ac:dyDescent="0.25">
      <c r="A92" s="28" t="s">
        <v>6</v>
      </c>
      <c r="B92" s="29" t="s">
        <v>7</v>
      </c>
      <c r="C92" s="29"/>
      <c r="D92" s="18"/>
      <c r="G92" s="6"/>
      <c r="H92" s="30"/>
      <c r="I92" s="31"/>
      <c r="J92" s="31"/>
      <c r="K92" s="31"/>
      <c r="L92" s="31"/>
      <c r="M92" s="31"/>
      <c r="N92" s="31"/>
    </row>
    <row r="93" spans="1:14" x14ac:dyDescent="0.25">
      <c r="A93" s="28"/>
      <c r="B93" s="31">
        <v>1</v>
      </c>
      <c r="C93" s="31"/>
      <c r="D93" s="18" t="s">
        <v>8</v>
      </c>
      <c r="E93" t="s">
        <v>9</v>
      </c>
      <c r="G93" s="6" t="s">
        <v>10</v>
      </c>
      <c r="H93" s="28"/>
      <c r="I93" s="31"/>
      <c r="J93" s="31"/>
      <c r="K93" s="31"/>
      <c r="L93" s="31"/>
      <c r="M93" s="31"/>
      <c r="N93" s="31"/>
    </row>
    <row r="94" spans="1:14" x14ac:dyDescent="0.25">
      <c r="A94" s="7"/>
      <c r="B94" s="31"/>
      <c r="C94" s="31"/>
      <c r="G94" s="6"/>
      <c r="H94" s="28"/>
      <c r="I94" s="31"/>
      <c r="J94" s="31"/>
      <c r="K94" s="31"/>
      <c r="L94" s="31"/>
      <c r="M94" s="31"/>
      <c r="N94" s="31"/>
    </row>
    <row r="95" spans="1:14" x14ac:dyDescent="0.25">
      <c r="B95" s="31"/>
      <c r="C95" s="31"/>
      <c r="D95" s="8" t="e">
        <f>VLOOKUP(A95,Aliments[],2,FALSE)</f>
        <v>#N/A</v>
      </c>
      <c r="E95">
        <f>200*B93</f>
        <v>200</v>
      </c>
      <c r="F95" t="s">
        <v>11</v>
      </c>
      <c r="G95" s="9" t="e">
        <f>D95*E95/1000</f>
        <v>#N/A</v>
      </c>
      <c r="H95" s="28"/>
      <c r="I95" s="31"/>
      <c r="J95" s="31"/>
      <c r="K95" s="31"/>
      <c r="L95" s="31"/>
      <c r="M95" s="31"/>
      <c r="N95" s="31"/>
    </row>
    <row r="96" spans="1:14" x14ac:dyDescent="0.25">
      <c r="A96" s="7"/>
      <c r="B96" s="31"/>
      <c r="C96" s="31"/>
      <c r="D96" s="8" t="e">
        <f>VLOOKUP(A96,Aliments[],2,FALSE)</f>
        <v>#N/A</v>
      </c>
      <c r="E96">
        <f>180*B93</f>
        <v>180</v>
      </c>
      <c r="F96" t="s">
        <v>11</v>
      </c>
      <c r="G96" s="9" t="e">
        <f t="shared" ref="G96:G101" si="7">D96*E96/1000</f>
        <v>#N/A</v>
      </c>
      <c r="H96" s="28"/>
      <c r="I96" s="31"/>
      <c r="J96" s="31"/>
      <c r="K96" s="31"/>
      <c r="L96" s="31"/>
      <c r="M96" s="31"/>
      <c r="N96" s="31"/>
    </row>
    <row r="97" spans="1:14" x14ac:dyDescent="0.25">
      <c r="A97" s="7"/>
      <c r="B97" s="31"/>
      <c r="C97" s="31"/>
      <c r="D97" s="8" t="e">
        <f>VLOOKUP(A97,Aliments[],2,FALSE)</f>
        <v>#N/A</v>
      </c>
      <c r="E97">
        <f>200*B93</f>
        <v>200</v>
      </c>
      <c r="F97" t="s">
        <v>11</v>
      </c>
      <c r="G97" s="9" t="e">
        <f t="shared" si="7"/>
        <v>#N/A</v>
      </c>
      <c r="H97" s="28"/>
      <c r="I97" s="31"/>
      <c r="J97" s="31"/>
      <c r="K97" s="31"/>
      <c r="L97" s="31"/>
      <c r="M97" s="31"/>
      <c r="N97" s="31"/>
    </row>
    <row r="98" spans="1:14" x14ac:dyDescent="0.25">
      <c r="A98" s="7"/>
      <c r="B98" s="31"/>
      <c r="C98" s="31"/>
      <c r="D98" s="8" t="e">
        <f>VLOOKUP(A98,Aliments[],2,FALSE)</f>
        <v>#N/A</v>
      </c>
      <c r="E98">
        <f>50*B93</f>
        <v>50</v>
      </c>
      <c r="F98" t="s">
        <v>11</v>
      </c>
      <c r="G98" s="9" t="e">
        <f t="shared" si="7"/>
        <v>#N/A</v>
      </c>
      <c r="H98" s="28"/>
      <c r="I98" s="31"/>
      <c r="J98" s="31"/>
      <c r="K98" s="31"/>
      <c r="L98" s="31"/>
      <c r="M98" s="31"/>
      <c r="N98" s="31"/>
    </row>
    <row r="99" spans="1:14" x14ac:dyDescent="0.25">
      <c r="A99" s="7"/>
      <c r="B99" s="31"/>
      <c r="C99" s="31"/>
      <c r="D99" s="8" t="e">
        <f>VLOOKUP(A99,Aliments[],2,FALSE)</f>
        <v>#N/A</v>
      </c>
      <c r="E99">
        <f>90*B93</f>
        <v>90</v>
      </c>
      <c r="F99" t="s">
        <v>11</v>
      </c>
      <c r="G99" s="9" t="e">
        <f t="shared" si="7"/>
        <v>#N/A</v>
      </c>
      <c r="H99" s="28"/>
      <c r="I99" s="31"/>
      <c r="J99" s="31"/>
      <c r="K99" s="31"/>
      <c r="L99" s="31"/>
      <c r="M99" s="31"/>
      <c r="N99" s="31"/>
    </row>
    <row r="100" spans="1:14" x14ac:dyDescent="0.25">
      <c r="A100" s="7"/>
      <c r="B100" s="31"/>
      <c r="C100" s="31"/>
      <c r="D100" s="8" t="e">
        <f>VLOOKUP(A100,Aliments[],2,FALSE)</f>
        <v>#N/A</v>
      </c>
      <c r="E100">
        <f>20*B93</f>
        <v>20</v>
      </c>
      <c r="F100" t="s">
        <v>11</v>
      </c>
      <c r="G100" s="9" t="e">
        <f t="shared" si="7"/>
        <v>#N/A</v>
      </c>
      <c r="H100" s="28"/>
      <c r="I100" s="31"/>
      <c r="J100" s="31"/>
      <c r="K100" s="31"/>
      <c r="L100" s="31"/>
      <c r="M100" s="31"/>
      <c r="N100" s="31"/>
    </row>
    <row r="101" spans="1:14" x14ac:dyDescent="0.25">
      <c r="A101" s="7"/>
      <c r="B101" s="31"/>
      <c r="C101" s="31"/>
      <c r="D101" s="8" t="e">
        <f>VLOOKUP(A101,Aliments[],2,FALSE)</f>
        <v>#N/A</v>
      </c>
      <c r="E101">
        <f>50*B93</f>
        <v>50</v>
      </c>
      <c r="F101" t="s">
        <v>11</v>
      </c>
      <c r="G101" s="9" t="e">
        <f t="shared" si="7"/>
        <v>#N/A</v>
      </c>
      <c r="H101" s="28"/>
      <c r="I101" s="31"/>
      <c r="J101" s="31"/>
      <c r="K101" s="31"/>
      <c r="L101" s="31"/>
      <c r="M101" s="31"/>
      <c r="N101" s="31"/>
    </row>
    <row r="102" spans="1:14" x14ac:dyDescent="0.25">
      <c r="A102" s="7"/>
      <c r="B102" s="31"/>
      <c r="C102" s="31"/>
      <c r="D102" s="8" t="e">
        <f>VLOOKUP(A102,Aliments[],2,FALSE)</f>
        <v>#N/A</v>
      </c>
      <c r="G102" s="9"/>
      <c r="H102" s="28"/>
      <c r="I102" s="31"/>
      <c r="J102" s="31"/>
      <c r="K102" s="31"/>
      <c r="L102" s="31"/>
      <c r="M102" s="31"/>
      <c r="N102" s="31"/>
    </row>
    <row r="103" spans="1:14" x14ac:dyDescent="0.25">
      <c r="A103" s="7"/>
      <c r="B103" s="31"/>
      <c r="C103" s="31"/>
      <c r="D103" s="8" t="e">
        <f>VLOOKUP(A103,Aliments[],2,FALSE)</f>
        <v>#N/A</v>
      </c>
      <c r="E103">
        <f>200*B93</f>
        <v>200</v>
      </c>
      <c r="F103" t="s">
        <v>11</v>
      </c>
      <c r="G103" s="9" t="e">
        <f t="shared" ref="G103" si="8">D103*E103/1000</f>
        <v>#N/A</v>
      </c>
      <c r="H103" s="28"/>
      <c r="I103" s="31"/>
      <c r="J103" s="31"/>
      <c r="K103" s="31"/>
      <c r="L103" s="31"/>
      <c r="M103" s="31"/>
      <c r="N103" s="31"/>
    </row>
    <row r="104" spans="1:14" x14ac:dyDescent="0.25">
      <c r="A104" s="7"/>
      <c r="B104" s="31"/>
      <c r="C104" s="31"/>
      <c r="D104" s="8" t="e">
        <f>VLOOKUP(A104,Aliments[],2,FALSE)</f>
        <v>#N/A</v>
      </c>
      <c r="G104" s="9"/>
      <c r="H104" s="28"/>
      <c r="I104" s="31"/>
      <c r="J104" s="31"/>
      <c r="K104" s="31"/>
      <c r="L104" s="31"/>
      <c r="M104" s="31"/>
      <c r="N104" s="31"/>
    </row>
    <row r="105" spans="1:14" x14ac:dyDescent="0.25">
      <c r="A105" s="7"/>
      <c r="B105" s="31"/>
      <c r="C105" s="31"/>
      <c r="D105" s="8" t="e">
        <f>VLOOKUP(A105,Aliments[],2,FALSE)</f>
        <v>#N/A</v>
      </c>
      <c r="G105" s="9"/>
      <c r="H105" s="28"/>
      <c r="I105" s="31"/>
      <c r="J105" s="31"/>
      <c r="K105" s="31"/>
      <c r="L105" s="31"/>
      <c r="M105" s="31"/>
      <c r="N105" s="31"/>
    </row>
    <row r="106" spans="1:14" x14ac:dyDescent="0.25">
      <c r="A106" s="7"/>
      <c r="B106" s="31"/>
      <c r="C106" s="31"/>
      <c r="D106" s="8" t="e">
        <f>VLOOKUP(A106,Aliments[],2,FALSE)</f>
        <v>#N/A</v>
      </c>
      <c r="G106" s="9"/>
      <c r="H106" s="28"/>
      <c r="I106" s="31"/>
      <c r="J106" s="31"/>
      <c r="K106" s="31"/>
      <c r="L106" s="31"/>
      <c r="M106" s="31"/>
      <c r="N106" s="31"/>
    </row>
    <row r="107" spans="1:14" x14ac:dyDescent="0.25">
      <c r="A107" s="7"/>
      <c r="B107" s="31"/>
      <c r="C107" s="31"/>
      <c r="G107" s="6">
        <f>B107*D107*E107</f>
        <v>0</v>
      </c>
      <c r="H107" s="28"/>
      <c r="I107" s="31"/>
      <c r="J107" s="31"/>
      <c r="K107" s="31"/>
      <c r="L107" s="31"/>
      <c r="M107" s="31"/>
      <c r="N107" s="31"/>
    </row>
    <row r="108" spans="1:14" x14ac:dyDescent="0.25">
      <c r="A108" s="7" t="s">
        <v>10</v>
      </c>
      <c r="B108" s="31"/>
      <c r="C108" s="31"/>
      <c r="D108" t="s">
        <v>12</v>
      </c>
      <c r="E108">
        <f>SUM(E95:E103)/1000</f>
        <v>0.99</v>
      </c>
      <c r="F108" t="s">
        <v>13</v>
      </c>
      <c r="G108" s="9" t="e">
        <f>SUM(G95:G107)</f>
        <v>#N/A</v>
      </c>
      <c r="H108" s="28"/>
      <c r="I108" s="31"/>
      <c r="J108" s="31"/>
      <c r="K108" s="31"/>
      <c r="L108" s="31"/>
      <c r="M108" s="31"/>
      <c r="N108" s="31"/>
    </row>
    <row r="109" spans="1:14" ht="15.75" thickBot="1" x14ac:dyDescent="0.3">
      <c r="A109" s="10" t="s">
        <v>14</v>
      </c>
      <c r="B109" s="11">
        <v>50</v>
      </c>
      <c r="C109" s="11" t="s">
        <v>15</v>
      </c>
      <c r="D109" s="11">
        <f>E108/B109*1000</f>
        <v>19.799999999999997</v>
      </c>
      <c r="E109" s="32" t="s">
        <v>16</v>
      </c>
      <c r="F109" s="32"/>
      <c r="G109" s="12" t="e">
        <f>G108/D109</f>
        <v>#N/A</v>
      </c>
      <c r="H109" s="28"/>
      <c r="I109" s="31"/>
      <c r="J109" s="31"/>
      <c r="K109" s="31"/>
      <c r="L109" s="31"/>
      <c r="M109" s="31"/>
      <c r="N109" s="31"/>
    </row>
    <row r="110" spans="1:14" ht="15.75" thickBot="1" x14ac:dyDescent="0.3"/>
    <row r="111" spans="1:14" x14ac:dyDescent="0.25">
      <c r="A111" s="19" t="s">
        <v>28</v>
      </c>
      <c r="B111" s="20"/>
      <c r="C111" s="20"/>
      <c r="D111" s="20"/>
      <c r="E111" s="20"/>
      <c r="F111" s="20"/>
      <c r="G111" s="21"/>
    </row>
    <row r="112" spans="1:14" x14ac:dyDescent="0.25">
      <c r="A112" s="22"/>
      <c r="B112" s="23"/>
      <c r="C112" s="23"/>
      <c r="D112" s="23"/>
      <c r="E112" s="23"/>
      <c r="F112" s="23"/>
      <c r="G112" s="24"/>
    </row>
    <row r="113" spans="1:14" ht="15.75" thickBot="1" x14ac:dyDescent="0.3">
      <c r="A113" s="25"/>
      <c r="B113" s="26"/>
      <c r="C113" s="26"/>
      <c r="D113" s="26"/>
      <c r="E113" s="26"/>
      <c r="F113" s="26"/>
      <c r="G113" s="27"/>
    </row>
    <row r="114" spans="1:14" x14ac:dyDescent="0.25">
      <c r="A114" s="28" t="s">
        <v>6</v>
      </c>
      <c r="B114" s="29" t="s">
        <v>7</v>
      </c>
      <c r="C114" s="29"/>
      <c r="D114" s="18"/>
      <c r="G114" s="6"/>
      <c r="H114" s="30"/>
      <c r="I114" s="31"/>
      <c r="J114" s="31"/>
      <c r="K114" s="31"/>
      <c r="L114" s="31"/>
      <c r="M114" s="31"/>
      <c r="N114" s="31"/>
    </row>
    <row r="115" spans="1:14" x14ac:dyDescent="0.25">
      <c r="A115" s="28"/>
      <c r="B115" s="31">
        <v>1</v>
      </c>
      <c r="C115" s="31"/>
      <c r="D115" s="18" t="s">
        <v>8</v>
      </c>
      <c r="E115" t="s">
        <v>9</v>
      </c>
      <c r="G115" s="6" t="s">
        <v>10</v>
      </c>
      <c r="H115" s="28"/>
      <c r="I115" s="31"/>
      <c r="J115" s="31"/>
      <c r="K115" s="31"/>
      <c r="L115" s="31"/>
      <c r="M115" s="31"/>
      <c r="N115" s="31"/>
    </row>
    <row r="116" spans="1:14" x14ac:dyDescent="0.25">
      <c r="A116" s="7"/>
      <c r="B116" s="31"/>
      <c r="C116" s="31"/>
      <c r="G116" s="6"/>
      <c r="H116" s="28"/>
      <c r="I116" s="31"/>
      <c r="J116" s="31"/>
      <c r="K116" s="31"/>
      <c r="L116" s="31"/>
      <c r="M116" s="31"/>
      <c r="N116" s="31"/>
    </row>
    <row r="117" spans="1:14" x14ac:dyDescent="0.25">
      <c r="B117" s="31"/>
      <c r="C117" s="31"/>
      <c r="D117" s="8" t="e">
        <f>VLOOKUP(A117,Aliments[],2,FALSE)</f>
        <v>#N/A</v>
      </c>
      <c r="E117">
        <f>200*B115</f>
        <v>200</v>
      </c>
      <c r="F117" t="s">
        <v>11</v>
      </c>
      <c r="G117" s="9" t="e">
        <f>D117*E117/1000</f>
        <v>#N/A</v>
      </c>
      <c r="H117" s="28"/>
      <c r="I117" s="31"/>
      <c r="J117" s="31"/>
      <c r="K117" s="31"/>
      <c r="L117" s="31"/>
      <c r="M117" s="31"/>
      <c r="N117" s="31"/>
    </row>
    <row r="118" spans="1:14" x14ac:dyDescent="0.25">
      <c r="A118" s="7" t="s">
        <v>126</v>
      </c>
      <c r="B118" s="31"/>
      <c r="C118" s="31"/>
      <c r="D118" s="8" t="e">
        <f>VLOOKUP(A118,Aliments[],2,FALSE)</f>
        <v>#N/A</v>
      </c>
      <c r="E118">
        <f>180*B115</f>
        <v>180</v>
      </c>
      <c r="F118" t="s">
        <v>11</v>
      </c>
      <c r="G118" s="9" t="e">
        <f t="shared" ref="G118:G123" si="9">D118*E118/1000</f>
        <v>#N/A</v>
      </c>
      <c r="H118" s="28"/>
      <c r="I118" s="31"/>
      <c r="J118" s="31"/>
      <c r="K118" s="31"/>
      <c r="L118" s="31"/>
      <c r="M118" s="31"/>
      <c r="N118" s="31"/>
    </row>
    <row r="119" spans="1:14" x14ac:dyDescent="0.25">
      <c r="A119" s="7"/>
      <c r="B119" s="31"/>
      <c r="C119" s="31"/>
      <c r="D119" s="8" t="e">
        <f>VLOOKUP(A119,Aliments[],2,FALSE)</f>
        <v>#N/A</v>
      </c>
      <c r="E119">
        <f>200*B115</f>
        <v>200</v>
      </c>
      <c r="F119" t="s">
        <v>11</v>
      </c>
      <c r="G119" s="9" t="e">
        <f t="shared" si="9"/>
        <v>#N/A</v>
      </c>
      <c r="H119" s="28"/>
      <c r="I119" s="31"/>
      <c r="J119" s="31"/>
      <c r="K119" s="31"/>
      <c r="L119" s="31"/>
      <c r="M119" s="31"/>
      <c r="N119" s="31"/>
    </row>
    <row r="120" spans="1:14" x14ac:dyDescent="0.25">
      <c r="A120" s="7"/>
      <c r="B120" s="31"/>
      <c r="C120" s="31"/>
      <c r="D120" s="8" t="e">
        <f>VLOOKUP(A120,Aliments[],2,FALSE)</f>
        <v>#N/A</v>
      </c>
      <c r="E120">
        <f>50*B115</f>
        <v>50</v>
      </c>
      <c r="F120" t="s">
        <v>11</v>
      </c>
      <c r="G120" s="9" t="e">
        <f t="shared" si="9"/>
        <v>#N/A</v>
      </c>
      <c r="H120" s="28"/>
      <c r="I120" s="31"/>
      <c r="J120" s="31"/>
      <c r="K120" s="31"/>
      <c r="L120" s="31"/>
      <c r="M120" s="31"/>
      <c r="N120" s="31"/>
    </row>
    <row r="121" spans="1:14" x14ac:dyDescent="0.25">
      <c r="A121" s="7"/>
      <c r="B121" s="31"/>
      <c r="C121" s="31"/>
      <c r="D121" s="8" t="e">
        <f>VLOOKUP(A121,Aliments[],2,FALSE)</f>
        <v>#N/A</v>
      </c>
      <c r="E121">
        <f>90*B115</f>
        <v>90</v>
      </c>
      <c r="F121" t="s">
        <v>11</v>
      </c>
      <c r="G121" s="9" t="e">
        <f t="shared" si="9"/>
        <v>#N/A</v>
      </c>
      <c r="H121" s="28"/>
      <c r="I121" s="31"/>
      <c r="J121" s="31"/>
      <c r="K121" s="31"/>
      <c r="L121" s="31"/>
      <c r="M121" s="31"/>
      <c r="N121" s="31"/>
    </row>
    <row r="122" spans="1:14" x14ac:dyDescent="0.25">
      <c r="A122" s="7"/>
      <c r="B122" s="31"/>
      <c r="C122" s="31"/>
      <c r="D122" s="8" t="e">
        <f>VLOOKUP(A122,Aliments[],2,FALSE)</f>
        <v>#N/A</v>
      </c>
      <c r="E122">
        <f>20*B115</f>
        <v>20</v>
      </c>
      <c r="F122" t="s">
        <v>11</v>
      </c>
      <c r="G122" s="9" t="e">
        <f t="shared" si="9"/>
        <v>#N/A</v>
      </c>
      <c r="H122" s="28"/>
      <c r="I122" s="31"/>
      <c r="J122" s="31"/>
      <c r="K122" s="31"/>
      <c r="L122" s="31"/>
      <c r="M122" s="31"/>
      <c r="N122" s="31"/>
    </row>
    <row r="123" spans="1:14" x14ac:dyDescent="0.25">
      <c r="A123" s="7"/>
      <c r="B123" s="31"/>
      <c r="C123" s="31"/>
      <c r="D123" s="8" t="e">
        <f>VLOOKUP(A123,Aliments[],2,FALSE)</f>
        <v>#N/A</v>
      </c>
      <c r="E123">
        <f>50*B115</f>
        <v>50</v>
      </c>
      <c r="F123" t="s">
        <v>11</v>
      </c>
      <c r="G123" s="9" t="e">
        <f t="shared" si="9"/>
        <v>#N/A</v>
      </c>
      <c r="H123" s="28"/>
      <c r="I123" s="31"/>
      <c r="J123" s="31"/>
      <c r="K123" s="31"/>
      <c r="L123" s="31"/>
      <c r="M123" s="31"/>
      <c r="N123" s="31"/>
    </row>
    <row r="124" spans="1:14" x14ac:dyDescent="0.25">
      <c r="A124" s="7"/>
      <c r="B124" s="31"/>
      <c r="C124" s="31"/>
      <c r="D124" s="8" t="e">
        <f>VLOOKUP(A124,Aliments[],2,FALSE)</f>
        <v>#N/A</v>
      </c>
      <c r="G124" s="9"/>
      <c r="H124" s="28"/>
      <c r="I124" s="31"/>
      <c r="J124" s="31"/>
      <c r="K124" s="31"/>
      <c r="L124" s="31"/>
      <c r="M124" s="31"/>
      <c r="N124" s="31"/>
    </row>
    <row r="125" spans="1:14" x14ac:dyDescent="0.25">
      <c r="A125" s="7"/>
      <c r="B125" s="31"/>
      <c r="C125" s="31"/>
      <c r="D125" s="8" t="e">
        <f>VLOOKUP(A125,Aliments[],2,FALSE)</f>
        <v>#N/A</v>
      </c>
      <c r="E125">
        <f>200*B115</f>
        <v>200</v>
      </c>
      <c r="F125" t="s">
        <v>11</v>
      </c>
      <c r="G125" s="9" t="e">
        <f t="shared" ref="G125" si="10">D125*E125/1000</f>
        <v>#N/A</v>
      </c>
      <c r="H125" s="28"/>
      <c r="I125" s="31"/>
      <c r="J125" s="31"/>
      <c r="K125" s="31"/>
      <c r="L125" s="31"/>
      <c r="M125" s="31"/>
      <c r="N125" s="31"/>
    </row>
    <row r="126" spans="1:14" x14ac:dyDescent="0.25">
      <c r="A126" s="7"/>
      <c r="B126" s="31"/>
      <c r="C126" s="31"/>
      <c r="D126" s="8" t="e">
        <f>VLOOKUP(A126,Aliments[],2,FALSE)</f>
        <v>#N/A</v>
      </c>
      <c r="G126" s="9"/>
      <c r="H126" s="28"/>
      <c r="I126" s="31"/>
      <c r="J126" s="31"/>
      <c r="K126" s="31"/>
      <c r="L126" s="31"/>
      <c r="M126" s="31"/>
      <c r="N126" s="31"/>
    </row>
    <row r="127" spans="1:14" x14ac:dyDescent="0.25">
      <c r="A127" s="7"/>
      <c r="B127" s="31"/>
      <c r="C127" s="31"/>
      <c r="D127" s="8" t="e">
        <f>VLOOKUP(A127,Aliments[],2,FALSE)</f>
        <v>#N/A</v>
      </c>
      <c r="G127" s="9"/>
      <c r="H127" s="28"/>
      <c r="I127" s="31"/>
      <c r="J127" s="31"/>
      <c r="K127" s="31"/>
      <c r="L127" s="31"/>
      <c r="M127" s="31"/>
      <c r="N127" s="31"/>
    </row>
    <row r="128" spans="1:14" x14ac:dyDescent="0.25">
      <c r="A128" s="7"/>
      <c r="B128" s="31"/>
      <c r="C128" s="31"/>
      <c r="D128" s="8" t="e">
        <f>VLOOKUP(A128,Aliments[],2,FALSE)</f>
        <v>#N/A</v>
      </c>
      <c r="G128" s="9"/>
      <c r="H128" s="28"/>
      <c r="I128" s="31"/>
      <c r="J128" s="31"/>
      <c r="K128" s="31"/>
      <c r="L128" s="31"/>
      <c r="M128" s="31"/>
      <c r="N128" s="31"/>
    </row>
    <row r="129" spans="1:14" x14ac:dyDescent="0.25">
      <c r="A129" s="7"/>
      <c r="B129" s="31"/>
      <c r="C129" s="31"/>
      <c r="G129" s="6">
        <f>B129*D129*E129</f>
        <v>0</v>
      </c>
      <c r="H129" s="28"/>
      <c r="I129" s="31"/>
      <c r="J129" s="31"/>
      <c r="K129" s="31"/>
      <c r="L129" s="31"/>
      <c r="M129" s="31"/>
      <c r="N129" s="31"/>
    </row>
    <row r="130" spans="1:14" x14ac:dyDescent="0.25">
      <c r="A130" s="7" t="s">
        <v>10</v>
      </c>
      <c r="B130" s="31"/>
      <c r="C130" s="31"/>
      <c r="D130" t="s">
        <v>12</v>
      </c>
      <c r="E130">
        <f>SUM(E117:E125)/1000</f>
        <v>0.99</v>
      </c>
      <c r="F130" t="s">
        <v>13</v>
      </c>
      <c r="G130" s="9" t="e">
        <f>SUM(G117:G129)</f>
        <v>#N/A</v>
      </c>
      <c r="H130" s="28"/>
      <c r="I130" s="31"/>
      <c r="J130" s="31"/>
      <c r="K130" s="31"/>
      <c r="L130" s="31"/>
      <c r="M130" s="31"/>
      <c r="N130" s="31"/>
    </row>
    <row r="131" spans="1:14" ht="15.75" thickBot="1" x14ac:dyDescent="0.3">
      <c r="A131" s="10" t="s">
        <v>14</v>
      </c>
      <c r="B131" s="11">
        <v>50</v>
      </c>
      <c r="C131" s="11" t="s">
        <v>15</v>
      </c>
      <c r="D131" s="11">
        <f>E130/B131*1000</f>
        <v>19.799999999999997</v>
      </c>
      <c r="E131" s="32" t="s">
        <v>16</v>
      </c>
      <c r="F131" s="32"/>
      <c r="G131" s="12" t="e">
        <f>G130/D131</f>
        <v>#N/A</v>
      </c>
      <c r="H131" s="28"/>
      <c r="I131" s="31"/>
      <c r="J131" s="31"/>
      <c r="K131" s="31"/>
      <c r="L131" s="31"/>
      <c r="M131" s="31"/>
      <c r="N131" s="31"/>
    </row>
  </sheetData>
  <mergeCells count="126">
    <mergeCell ref="B127:C127"/>
    <mergeCell ref="B128:C128"/>
    <mergeCell ref="B129:C129"/>
    <mergeCell ref="B130:C130"/>
    <mergeCell ref="E131:F131"/>
    <mergeCell ref="B121:C121"/>
    <mergeCell ref="B122:C122"/>
    <mergeCell ref="B123:C123"/>
    <mergeCell ref="B124:C124"/>
    <mergeCell ref="B125:C125"/>
    <mergeCell ref="B126:C126"/>
    <mergeCell ref="A111:G113"/>
    <mergeCell ref="A114:A115"/>
    <mergeCell ref="B114:C114"/>
    <mergeCell ref="H114:N131"/>
    <mergeCell ref="B115:C115"/>
    <mergeCell ref="B116:C116"/>
    <mergeCell ref="B117:C117"/>
    <mergeCell ref="B118:C118"/>
    <mergeCell ref="B119:C119"/>
    <mergeCell ref="B120:C120"/>
    <mergeCell ref="B104:C104"/>
    <mergeCell ref="B105:C105"/>
    <mergeCell ref="B106:C106"/>
    <mergeCell ref="B107:C107"/>
    <mergeCell ref="B108:C108"/>
    <mergeCell ref="E109:F109"/>
    <mergeCell ref="B98:C98"/>
    <mergeCell ref="B99:C99"/>
    <mergeCell ref="B100:C100"/>
    <mergeCell ref="B101:C101"/>
    <mergeCell ref="B102:C102"/>
    <mergeCell ref="B103:C103"/>
    <mergeCell ref="E87:F87"/>
    <mergeCell ref="A89:G91"/>
    <mergeCell ref="A92:A93"/>
    <mergeCell ref="B92:C92"/>
    <mergeCell ref="H92:N109"/>
    <mergeCell ref="B93:C93"/>
    <mergeCell ref="B94:C94"/>
    <mergeCell ref="B95:C95"/>
    <mergeCell ref="B96:C96"/>
    <mergeCell ref="B97:C97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4:C64"/>
    <mergeCell ref="E65:F65"/>
    <mergeCell ref="A67:G69"/>
    <mergeCell ref="A70:A71"/>
    <mergeCell ref="B70:C70"/>
    <mergeCell ref="H70:N87"/>
    <mergeCell ref="B71:C71"/>
    <mergeCell ref="B72:C72"/>
    <mergeCell ref="B73:C73"/>
    <mergeCell ref="B74:C74"/>
    <mergeCell ref="B58:C58"/>
    <mergeCell ref="B59:C59"/>
    <mergeCell ref="B60:C60"/>
    <mergeCell ref="B61:C61"/>
    <mergeCell ref="B62:C62"/>
    <mergeCell ref="B63:C63"/>
    <mergeCell ref="H48:N65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40:C40"/>
    <mergeCell ref="B41:C41"/>
    <mergeCell ref="B42:C42"/>
    <mergeCell ref="E43:F43"/>
    <mergeCell ref="A45:G47"/>
    <mergeCell ref="A48:A49"/>
    <mergeCell ref="B48:C48"/>
    <mergeCell ref="B34:C34"/>
    <mergeCell ref="B35:C35"/>
    <mergeCell ref="B36:C36"/>
    <mergeCell ref="B37:C37"/>
    <mergeCell ref="B38:C38"/>
    <mergeCell ref="B39:C39"/>
    <mergeCell ref="A26:A27"/>
    <mergeCell ref="B26:C26"/>
    <mergeCell ref="H26:N43"/>
    <mergeCell ref="B27:C27"/>
    <mergeCell ref="B28:C28"/>
    <mergeCell ref="B29:C29"/>
    <mergeCell ref="B30:C30"/>
    <mergeCell ref="B31:C31"/>
    <mergeCell ref="B32:C32"/>
    <mergeCell ref="B33:C33"/>
    <mergeCell ref="B17:C17"/>
    <mergeCell ref="B18:C18"/>
    <mergeCell ref="B19:C19"/>
    <mergeCell ref="B20:C20"/>
    <mergeCell ref="E21:F21"/>
    <mergeCell ref="A23:G25"/>
    <mergeCell ref="B11:C11"/>
    <mergeCell ref="B12:C12"/>
    <mergeCell ref="B13:C13"/>
    <mergeCell ref="B14:C14"/>
    <mergeCell ref="B15:C15"/>
    <mergeCell ref="B16:C16"/>
    <mergeCell ref="A1:G3"/>
    <mergeCell ref="A4:A5"/>
    <mergeCell ref="B4:C4"/>
    <mergeCell ref="H4:N21"/>
    <mergeCell ref="B5:C5"/>
    <mergeCell ref="B6:C6"/>
    <mergeCell ref="B7:C7"/>
    <mergeCell ref="B8:C8"/>
    <mergeCell ref="B9:C9"/>
    <mergeCell ref="B10:C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boBox1">
          <controlPr defaultSize="0" autoLine="0" r:id="rId4">
            <anchor moveWithCells="1">
              <from>
                <xdr:col>0</xdr:col>
                <xdr:colOff>0</xdr:colOff>
                <xdr:row>8</xdr:row>
                <xdr:rowOff>0</xdr:rowOff>
              </from>
              <to>
                <xdr:col>1</xdr:col>
                <xdr:colOff>0</xdr:colOff>
                <xdr:row>9</xdr:row>
                <xdr:rowOff>38100</xdr:rowOff>
              </to>
            </anchor>
          </controlPr>
        </control>
      </mc:Choice>
      <mc:Fallback>
        <control shapeId="7169" r:id="rId3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CDFD5-044D-4F67-90B5-B25E9D757EEC}">
  <sheetPr codeName="Feuil6"/>
  <dimension ref="A1:N131"/>
  <sheetViews>
    <sheetView workbookViewId="0">
      <selection activeCell="H26" sqref="H26:N43"/>
    </sheetView>
  </sheetViews>
  <sheetFormatPr baseColWidth="10" defaultRowHeight="15" x14ac:dyDescent="0.25"/>
  <cols>
    <col min="2" max="2" width="7.5703125" customWidth="1"/>
    <col min="3" max="3" width="9" customWidth="1"/>
  </cols>
  <sheetData>
    <row r="1" spans="1:14" ht="15" customHeight="1" x14ac:dyDescent="0.25">
      <c r="A1" s="19" t="s">
        <v>124</v>
      </c>
      <c r="B1" s="20"/>
      <c r="C1" s="20"/>
      <c r="D1" s="20"/>
      <c r="E1" s="20"/>
      <c r="F1" s="20"/>
      <c r="G1" s="21"/>
    </row>
    <row r="2" spans="1:14" ht="15" customHeight="1" x14ac:dyDescent="0.25">
      <c r="A2" s="22"/>
      <c r="B2" s="23"/>
      <c r="C2" s="23"/>
      <c r="D2" s="23"/>
      <c r="E2" s="23"/>
      <c r="F2" s="23"/>
      <c r="G2" s="24"/>
    </row>
    <row r="3" spans="1:14" ht="15.75" customHeight="1" thickBot="1" x14ac:dyDescent="0.3">
      <c r="A3" s="25"/>
      <c r="B3" s="26"/>
      <c r="C3" s="26"/>
      <c r="D3" s="26"/>
      <c r="E3" s="26"/>
      <c r="F3" s="26"/>
      <c r="G3" s="27"/>
    </row>
    <row r="4" spans="1:14" ht="15" customHeight="1" x14ac:dyDescent="0.25">
      <c r="A4" s="28" t="s">
        <v>6</v>
      </c>
      <c r="B4" s="29" t="s">
        <v>7</v>
      </c>
      <c r="C4" s="29"/>
      <c r="D4" s="18"/>
      <c r="G4" s="6"/>
      <c r="H4" s="30"/>
      <c r="I4" s="31"/>
      <c r="J4" s="31"/>
      <c r="K4" s="31"/>
      <c r="L4" s="31"/>
      <c r="M4" s="31"/>
      <c r="N4" s="31"/>
    </row>
    <row r="5" spans="1:14" x14ac:dyDescent="0.25">
      <c r="A5" s="28"/>
      <c r="B5" s="31">
        <v>1</v>
      </c>
      <c r="C5" s="31"/>
      <c r="D5" s="18" t="s">
        <v>8</v>
      </c>
      <c r="E5" t="s">
        <v>9</v>
      </c>
      <c r="G5" s="6" t="s">
        <v>10</v>
      </c>
      <c r="H5" s="28"/>
      <c r="I5" s="31"/>
      <c r="J5" s="31"/>
      <c r="K5" s="31"/>
      <c r="L5" s="31"/>
      <c r="M5" s="31"/>
      <c r="N5" s="31"/>
    </row>
    <row r="6" spans="1:14" x14ac:dyDescent="0.25">
      <c r="A6" s="7"/>
      <c r="B6" s="31"/>
      <c r="C6" s="31"/>
      <c r="G6" s="6"/>
      <c r="H6" s="28"/>
      <c r="I6" s="31"/>
      <c r="J6" s="31"/>
      <c r="K6" s="31"/>
      <c r="L6" s="31"/>
      <c r="M6" s="31"/>
      <c r="N6" s="31"/>
    </row>
    <row r="7" spans="1:14" x14ac:dyDescent="0.25">
      <c r="A7" t="s">
        <v>126</v>
      </c>
      <c r="B7" s="31"/>
      <c r="C7" s="31"/>
      <c r="D7" s="8" t="e">
        <f>VLOOKUP(A7,Aliments[],2,FALSE)</f>
        <v>#N/A</v>
      </c>
      <c r="E7">
        <f>200*B5</f>
        <v>200</v>
      </c>
      <c r="F7" t="s">
        <v>11</v>
      </c>
      <c r="G7" s="9" t="e">
        <f>D7*E7/1000</f>
        <v>#N/A</v>
      </c>
      <c r="H7" s="28"/>
      <c r="I7" s="31"/>
      <c r="J7" s="31"/>
      <c r="K7" s="31"/>
      <c r="L7" s="31"/>
      <c r="M7" s="31"/>
      <c r="N7" s="31"/>
    </row>
    <row r="8" spans="1:14" x14ac:dyDescent="0.25">
      <c r="A8" s="7" t="s">
        <v>126</v>
      </c>
      <c r="B8" s="31"/>
      <c r="C8" s="31"/>
      <c r="D8" s="8" t="e">
        <f>VLOOKUP(A8,Aliments[],2,FALSE)</f>
        <v>#N/A</v>
      </c>
      <c r="E8">
        <f>180*B5</f>
        <v>180</v>
      </c>
      <c r="F8" t="s">
        <v>11</v>
      </c>
      <c r="G8" s="9" t="e">
        <f t="shared" ref="G8:G15" si="0">D8*E8/1000</f>
        <v>#N/A</v>
      </c>
      <c r="H8" s="28"/>
      <c r="I8" s="31"/>
      <c r="J8" s="31"/>
      <c r="K8" s="31"/>
      <c r="L8" s="31"/>
      <c r="M8" s="31"/>
      <c r="N8" s="31"/>
    </row>
    <row r="9" spans="1:14" x14ac:dyDescent="0.25">
      <c r="A9" s="7" t="s">
        <v>123</v>
      </c>
      <c r="B9" s="31"/>
      <c r="C9" s="31"/>
      <c r="D9" s="8">
        <f>VLOOKUP(A9,Aliments[],2,FALSE)</f>
        <v>15.9</v>
      </c>
      <c r="E9">
        <f>200*B5</f>
        <v>200</v>
      </c>
      <c r="F9" t="s">
        <v>11</v>
      </c>
      <c r="G9" s="9">
        <f t="shared" si="0"/>
        <v>3.18</v>
      </c>
      <c r="H9" s="28"/>
      <c r="I9" s="31"/>
      <c r="J9" s="31"/>
      <c r="K9" s="31"/>
      <c r="L9" s="31"/>
      <c r="M9" s="31"/>
      <c r="N9" s="31"/>
    </row>
    <row r="10" spans="1:14" x14ac:dyDescent="0.25">
      <c r="A10" s="7"/>
      <c r="B10" s="31"/>
      <c r="C10" s="31"/>
      <c r="D10" s="8" t="e">
        <f>VLOOKUP(A10,Aliments[],2,FALSE)</f>
        <v>#N/A</v>
      </c>
      <c r="E10">
        <f>50*B5</f>
        <v>50</v>
      </c>
      <c r="F10" t="s">
        <v>11</v>
      </c>
      <c r="G10" s="9" t="e">
        <f t="shared" si="0"/>
        <v>#N/A</v>
      </c>
      <c r="H10" s="28"/>
      <c r="I10" s="31"/>
      <c r="J10" s="31"/>
      <c r="K10" s="31"/>
      <c r="L10" s="31"/>
      <c r="M10" s="31"/>
      <c r="N10" s="31"/>
    </row>
    <row r="11" spans="1:14" x14ac:dyDescent="0.25">
      <c r="A11" s="7"/>
      <c r="B11" s="31"/>
      <c r="C11" s="31"/>
      <c r="D11" s="8" t="e">
        <f>VLOOKUP(A11,Aliments[],2,FALSE)</f>
        <v>#N/A</v>
      </c>
      <c r="E11">
        <f>90*B5</f>
        <v>90</v>
      </c>
      <c r="F11" t="s">
        <v>11</v>
      </c>
      <c r="G11" s="9" t="e">
        <f t="shared" si="0"/>
        <v>#N/A</v>
      </c>
      <c r="H11" s="28"/>
      <c r="I11" s="31"/>
      <c r="J11" s="31"/>
      <c r="K11" s="31"/>
      <c r="L11" s="31"/>
      <c r="M11" s="31"/>
      <c r="N11" s="31"/>
    </row>
    <row r="12" spans="1:14" x14ac:dyDescent="0.25">
      <c r="A12" s="7"/>
      <c r="B12" s="31"/>
      <c r="C12" s="31"/>
      <c r="D12" s="8" t="e">
        <f>VLOOKUP(A12,Aliments[],2,FALSE)</f>
        <v>#N/A</v>
      </c>
      <c r="E12">
        <f>20*B5</f>
        <v>20</v>
      </c>
      <c r="F12" t="s">
        <v>11</v>
      </c>
      <c r="G12" s="9" t="e">
        <f t="shared" si="0"/>
        <v>#N/A</v>
      </c>
      <c r="H12" s="28"/>
      <c r="I12" s="31"/>
      <c r="J12" s="31"/>
      <c r="K12" s="31"/>
      <c r="L12" s="31"/>
      <c r="M12" s="31"/>
      <c r="N12" s="31"/>
    </row>
    <row r="13" spans="1:14" x14ac:dyDescent="0.25">
      <c r="A13" s="7"/>
      <c r="B13" s="31"/>
      <c r="C13" s="31"/>
      <c r="D13" s="8" t="e">
        <f>VLOOKUP(A13,Aliments[],2,FALSE)</f>
        <v>#N/A</v>
      </c>
      <c r="E13">
        <f>50*B5</f>
        <v>50</v>
      </c>
      <c r="F13" t="s">
        <v>11</v>
      </c>
      <c r="G13" s="9" t="e">
        <f t="shared" si="0"/>
        <v>#N/A</v>
      </c>
      <c r="H13" s="28"/>
      <c r="I13" s="31"/>
      <c r="J13" s="31"/>
      <c r="K13" s="31"/>
      <c r="L13" s="31"/>
      <c r="M13" s="31"/>
      <c r="N13" s="31"/>
    </row>
    <row r="14" spans="1:14" x14ac:dyDescent="0.25">
      <c r="A14" s="7"/>
      <c r="B14" s="31"/>
      <c r="C14" s="31"/>
      <c r="D14" s="8" t="e">
        <f>VLOOKUP(A14,Aliments[],2,FALSE)</f>
        <v>#N/A</v>
      </c>
      <c r="G14" s="9"/>
      <c r="H14" s="28"/>
      <c r="I14" s="31"/>
      <c r="J14" s="31"/>
      <c r="K14" s="31"/>
      <c r="L14" s="31"/>
      <c r="M14" s="31"/>
      <c r="N14" s="31"/>
    </row>
    <row r="15" spans="1:14" x14ac:dyDescent="0.25">
      <c r="A15" s="7"/>
      <c r="B15" s="31"/>
      <c r="C15" s="31"/>
      <c r="D15" s="8" t="e">
        <f>VLOOKUP(A15,Aliments[],2,FALSE)</f>
        <v>#N/A</v>
      </c>
      <c r="E15">
        <f>200*B5</f>
        <v>200</v>
      </c>
      <c r="F15" t="s">
        <v>11</v>
      </c>
      <c r="G15" s="9" t="e">
        <f t="shared" si="0"/>
        <v>#N/A</v>
      </c>
      <c r="H15" s="28"/>
      <c r="I15" s="31"/>
      <c r="J15" s="31"/>
      <c r="K15" s="31"/>
      <c r="L15" s="31"/>
      <c r="M15" s="31"/>
      <c r="N15" s="31"/>
    </row>
    <row r="16" spans="1:14" x14ac:dyDescent="0.25">
      <c r="A16" s="7"/>
      <c r="B16" s="31"/>
      <c r="C16" s="31"/>
      <c r="D16" s="8" t="e">
        <f>VLOOKUP(A16,Aliments[],2,FALSE)</f>
        <v>#N/A</v>
      </c>
      <c r="G16" s="9"/>
      <c r="H16" s="28"/>
      <c r="I16" s="31"/>
      <c r="J16" s="31"/>
      <c r="K16" s="31"/>
      <c r="L16" s="31"/>
      <c r="M16" s="31"/>
      <c r="N16" s="31"/>
    </row>
    <row r="17" spans="1:14" x14ac:dyDescent="0.25">
      <c r="A17" s="7"/>
      <c r="B17" s="31"/>
      <c r="C17" s="31"/>
      <c r="D17" s="8" t="e">
        <f>VLOOKUP(A17,Aliments[],2,FALSE)</f>
        <v>#N/A</v>
      </c>
      <c r="G17" s="9"/>
      <c r="H17" s="28"/>
      <c r="I17" s="31"/>
      <c r="J17" s="31"/>
      <c r="K17" s="31"/>
      <c r="L17" s="31"/>
      <c r="M17" s="31"/>
      <c r="N17" s="31"/>
    </row>
    <row r="18" spans="1:14" x14ac:dyDescent="0.25">
      <c r="A18" s="7"/>
      <c r="B18" s="31"/>
      <c r="C18" s="31"/>
      <c r="D18" s="8" t="e">
        <f>VLOOKUP(A18,Aliments[],2,FALSE)</f>
        <v>#N/A</v>
      </c>
      <c r="G18" s="9"/>
      <c r="H18" s="28"/>
      <c r="I18" s="31"/>
      <c r="J18" s="31"/>
      <c r="K18" s="31"/>
      <c r="L18" s="31"/>
      <c r="M18" s="31"/>
      <c r="N18" s="31"/>
    </row>
    <row r="19" spans="1:14" x14ac:dyDescent="0.25">
      <c r="A19" s="7"/>
      <c r="B19" s="31"/>
      <c r="C19" s="31"/>
      <c r="G19" s="6">
        <f>B19*D19*E19</f>
        <v>0</v>
      </c>
      <c r="H19" s="28"/>
      <c r="I19" s="31"/>
      <c r="J19" s="31"/>
      <c r="K19" s="31"/>
      <c r="L19" s="31"/>
      <c r="M19" s="31"/>
      <c r="N19" s="31"/>
    </row>
    <row r="20" spans="1:14" x14ac:dyDescent="0.25">
      <c r="A20" s="7" t="s">
        <v>10</v>
      </c>
      <c r="B20" s="31"/>
      <c r="C20" s="31"/>
      <c r="D20" t="s">
        <v>12</v>
      </c>
      <c r="E20">
        <f>SUM(E7:E15)/1000</f>
        <v>0.99</v>
      </c>
      <c r="F20" t="s">
        <v>13</v>
      </c>
      <c r="G20" s="9" t="e">
        <f>SUM(G7:G19)</f>
        <v>#N/A</v>
      </c>
      <c r="H20" s="28"/>
      <c r="I20" s="31"/>
      <c r="J20" s="31"/>
      <c r="K20" s="31"/>
      <c r="L20" s="31"/>
      <c r="M20" s="31"/>
      <c r="N20" s="31"/>
    </row>
    <row r="21" spans="1:14" ht="15.75" thickBot="1" x14ac:dyDescent="0.3">
      <c r="A21" s="10" t="s">
        <v>14</v>
      </c>
      <c r="B21" s="11">
        <v>50</v>
      </c>
      <c r="C21" s="11" t="s">
        <v>15</v>
      </c>
      <c r="D21" s="11">
        <f>E20/B21*1000</f>
        <v>19.799999999999997</v>
      </c>
      <c r="E21" s="32" t="s">
        <v>16</v>
      </c>
      <c r="F21" s="32"/>
      <c r="G21" s="12" t="e">
        <f>G20/D21</f>
        <v>#N/A</v>
      </c>
      <c r="H21" s="28"/>
      <c r="I21" s="31"/>
      <c r="J21" s="31"/>
      <c r="K21" s="31"/>
      <c r="L21" s="31"/>
      <c r="M21" s="31"/>
      <c r="N21" s="31"/>
    </row>
    <row r="22" spans="1:14" ht="15.75" thickBot="1" x14ac:dyDescent="0.3"/>
    <row r="23" spans="1:14" x14ac:dyDescent="0.25">
      <c r="A23" s="19" t="s">
        <v>25</v>
      </c>
      <c r="B23" s="20"/>
      <c r="C23" s="20"/>
      <c r="D23" s="20"/>
      <c r="E23" s="20"/>
      <c r="F23" s="20"/>
      <c r="G23" s="21"/>
    </row>
    <row r="24" spans="1:14" x14ac:dyDescent="0.25">
      <c r="A24" s="22"/>
      <c r="B24" s="23"/>
      <c r="C24" s="23"/>
      <c r="D24" s="23"/>
      <c r="E24" s="23"/>
      <c r="F24" s="23"/>
      <c r="G24" s="24"/>
    </row>
    <row r="25" spans="1:14" ht="15.75" thickBot="1" x14ac:dyDescent="0.3">
      <c r="A25" s="25"/>
      <c r="B25" s="26"/>
      <c r="C25" s="26"/>
      <c r="D25" s="26"/>
      <c r="E25" s="26"/>
      <c r="F25" s="26"/>
      <c r="G25" s="27"/>
    </row>
    <row r="26" spans="1:14" x14ac:dyDescent="0.25">
      <c r="A26" s="28" t="s">
        <v>6</v>
      </c>
      <c r="B26" s="29" t="s">
        <v>7</v>
      </c>
      <c r="C26" s="29"/>
      <c r="D26" s="18"/>
      <c r="G26" s="6"/>
      <c r="H26" s="30"/>
      <c r="I26" s="31"/>
      <c r="J26" s="31"/>
      <c r="K26" s="31"/>
      <c r="L26" s="31"/>
      <c r="M26" s="31"/>
      <c r="N26" s="31"/>
    </row>
    <row r="27" spans="1:14" x14ac:dyDescent="0.25">
      <c r="A27" s="28"/>
      <c r="B27" s="31">
        <v>1</v>
      </c>
      <c r="C27" s="31"/>
      <c r="D27" s="18" t="s">
        <v>8</v>
      </c>
      <c r="E27" t="s">
        <v>9</v>
      </c>
      <c r="G27" s="6" t="s">
        <v>10</v>
      </c>
      <c r="H27" s="28"/>
      <c r="I27" s="31"/>
      <c r="J27" s="31"/>
      <c r="K27" s="31"/>
      <c r="L27" s="31"/>
      <c r="M27" s="31"/>
      <c r="N27" s="31"/>
    </row>
    <row r="28" spans="1:14" x14ac:dyDescent="0.25">
      <c r="A28" s="7"/>
      <c r="B28" s="31"/>
      <c r="C28" s="31"/>
      <c r="G28" s="6"/>
      <c r="H28" s="28"/>
      <c r="I28" s="31"/>
      <c r="J28" s="31"/>
      <c r="K28" s="31"/>
      <c r="L28" s="31"/>
      <c r="M28" s="31"/>
      <c r="N28" s="31"/>
    </row>
    <row r="29" spans="1:14" x14ac:dyDescent="0.25">
      <c r="B29" s="31"/>
      <c r="C29" s="31"/>
      <c r="D29" s="8" t="e">
        <f>VLOOKUP(A29,Aliments[],2,FALSE)</f>
        <v>#N/A</v>
      </c>
      <c r="E29">
        <f>200*B27</f>
        <v>200</v>
      </c>
      <c r="F29" t="s">
        <v>11</v>
      </c>
      <c r="G29" s="9" t="e">
        <f>D29*E29/1000</f>
        <v>#N/A</v>
      </c>
      <c r="H29" s="28"/>
      <c r="I29" s="31"/>
      <c r="J29" s="31"/>
      <c r="K29" s="31"/>
      <c r="L29" s="31"/>
      <c r="M29" s="31"/>
      <c r="N29" s="31"/>
    </row>
    <row r="30" spans="1:14" x14ac:dyDescent="0.25">
      <c r="A30" s="7" t="s">
        <v>126</v>
      </c>
      <c r="B30" s="31"/>
      <c r="C30" s="31"/>
      <c r="D30" s="8" t="e">
        <f>VLOOKUP(A30,Aliments[],2,FALSE)</f>
        <v>#N/A</v>
      </c>
      <c r="E30">
        <f>180*B27</f>
        <v>180</v>
      </c>
      <c r="F30" t="s">
        <v>11</v>
      </c>
      <c r="G30" s="9" t="e">
        <f t="shared" ref="G30:G35" si="1">D30*E30/1000</f>
        <v>#N/A</v>
      </c>
      <c r="H30" s="28"/>
      <c r="I30" s="31"/>
      <c r="J30" s="31"/>
      <c r="K30" s="31"/>
      <c r="L30" s="31"/>
      <c r="M30" s="31"/>
      <c r="N30" s="31"/>
    </row>
    <row r="31" spans="1:14" x14ac:dyDescent="0.25">
      <c r="A31" s="7"/>
      <c r="B31" s="31"/>
      <c r="C31" s="31"/>
      <c r="D31" s="8" t="e">
        <f>VLOOKUP(A31,Aliments[],2,FALSE)</f>
        <v>#N/A</v>
      </c>
      <c r="E31">
        <f>200*B27</f>
        <v>200</v>
      </c>
      <c r="F31" t="s">
        <v>11</v>
      </c>
      <c r="G31" s="9" t="e">
        <f t="shared" si="1"/>
        <v>#N/A</v>
      </c>
      <c r="H31" s="28"/>
      <c r="I31" s="31"/>
      <c r="J31" s="31"/>
      <c r="K31" s="31"/>
      <c r="L31" s="31"/>
      <c r="M31" s="31"/>
      <c r="N31" s="31"/>
    </row>
    <row r="32" spans="1:14" x14ac:dyDescent="0.25">
      <c r="A32" s="7"/>
      <c r="B32" s="31"/>
      <c r="C32" s="31"/>
      <c r="D32" s="8" t="e">
        <f>VLOOKUP(A32,Aliments[],2,FALSE)</f>
        <v>#N/A</v>
      </c>
      <c r="E32">
        <f>50*B27</f>
        <v>50</v>
      </c>
      <c r="F32" t="s">
        <v>11</v>
      </c>
      <c r="G32" s="9" t="e">
        <f t="shared" si="1"/>
        <v>#N/A</v>
      </c>
      <c r="H32" s="28"/>
      <c r="I32" s="31"/>
      <c r="J32" s="31"/>
      <c r="K32" s="31"/>
      <c r="L32" s="31"/>
      <c r="M32" s="31"/>
      <c r="N32" s="31"/>
    </row>
    <row r="33" spans="1:14" x14ac:dyDescent="0.25">
      <c r="A33" s="7"/>
      <c r="B33" s="31"/>
      <c r="C33" s="31"/>
      <c r="D33" s="8" t="e">
        <f>VLOOKUP(A33,Aliments[],2,FALSE)</f>
        <v>#N/A</v>
      </c>
      <c r="E33">
        <f>90*B27</f>
        <v>90</v>
      </c>
      <c r="F33" t="s">
        <v>11</v>
      </c>
      <c r="G33" s="9" t="e">
        <f t="shared" si="1"/>
        <v>#N/A</v>
      </c>
      <c r="H33" s="28"/>
      <c r="I33" s="31"/>
      <c r="J33" s="31"/>
      <c r="K33" s="31"/>
      <c r="L33" s="31"/>
      <c r="M33" s="31"/>
      <c r="N33" s="31"/>
    </row>
    <row r="34" spans="1:14" x14ac:dyDescent="0.25">
      <c r="A34" s="7"/>
      <c r="B34" s="31"/>
      <c r="C34" s="31"/>
      <c r="D34" s="8" t="e">
        <f>VLOOKUP(A34,Aliments[],2,FALSE)</f>
        <v>#N/A</v>
      </c>
      <c r="E34">
        <f>20*B27</f>
        <v>20</v>
      </c>
      <c r="F34" t="s">
        <v>11</v>
      </c>
      <c r="G34" s="9" t="e">
        <f t="shared" si="1"/>
        <v>#N/A</v>
      </c>
      <c r="H34" s="28"/>
      <c r="I34" s="31"/>
      <c r="J34" s="31"/>
      <c r="K34" s="31"/>
      <c r="L34" s="31"/>
      <c r="M34" s="31"/>
      <c r="N34" s="31"/>
    </row>
    <row r="35" spans="1:14" x14ac:dyDescent="0.25">
      <c r="A35" s="7"/>
      <c r="B35" s="31"/>
      <c r="C35" s="31"/>
      <c r="D35" s="8" t="e">
        <f>VLOOKUP(A35,Aliments[],2,FALSE)</f>
        <v>#N/A</v>
      </c>
      <c r="E35">
        <f>50*B27</f>
        <v>50</v>
      </c>
      <c r="F35" t="s">
        <v>11</v>
      </c>
      <c r="G35" s="9" t="e">
        <f t="shared" si="1"/>
        <v>#N/A</v>
      </c>
      <c r="H35" s="28"/>
      <c r="I35" s="31"/>
      <c r="J35" s="31"/>
      <c r="K35" s="31"/>
      <c r="L35" s="31"/>
      <c r="M35" s="31"/>
      <c r="N35" s="31"/>
    </row>
    <row r="36" spans="1:14" x14ac:dyDescent="0.25">
      <c r="A36" s="7"/>
      <c r="B36" s="31"/>
      <c r="C36" s="31"/>
      <c r="D36" s="8" t="e">
        <f>VLOOKUP(A36,Aliments[],2,FALSE)</f>
        <v>#N/A</v>
      </c>
      <c r="G36" s="9"/>
      <c r="H36" s="28"/>
      <c r="I36" s="31"/>
      <c r="J36" s="31"/>
      <c r="K36" s="31"/>
      <c r="L36" s="31"/>
      <c r="M36" s="31"/>
      <c r="N36" s="31"/>
    </row>
    <row r="37" spans="1:14" x14ac:dyDescent="0.25">
      <c r="A37" s="7"/>
      <c r="B37" s="31"/>
      <c r="C37" s="31"/>
      <c r="D37" s="8" t="e">
        <f>VLOOKUP(A37,Aliments[],2,FALSE)</f>
        <v>#N/A</v>
      </c>
      <c r="E37">
        <f>200*B27</f>
        <v>200</v>
      </c>
      <c r="F37" t="s">
        <v>11</v>
      </c>
      <c r="G37" s="9" t="e">
        <f t="shared" ref="G37" si="2">D37*E37/1000</f>
        <v>#N/A</v>
      </c>
      <c r="H37" s="28"/>
      <c r="I37" s="31"/>
      <c r="J37" s="31"/>
      <c r="K37" s="31"/>
      <c r="L37" s="31"/>
      <c r="M37" s="31"/>
      <c r="N37" s="31"/>
    </row>
    <row r="38" spans="1:14" x14ac:dyDescent="0.25">
      <c r="A38" s="7"/>
      <c r="B38" s="31"/>
      <c r="C38" s="31"/>
      <c r="D38" s="8" t="e">
        <f>VLOOKUP(A38,Aliments[],2,FALSE)</f>
        <v>#N/A</v>
      </c>
      <c r="G38" s="9"/>
      <c r="H38" s="28"/>
      <c r="I38" s="31"/>
      <c r="J38" s="31"/>
      <c r="K38" s="31"/>
      <c r="L38" s="31"/>
      <c r="M38" s="31"/>
      <c r="N38" s="31"/>
    </row>
    <row r="39" spans="1:14" x14ac:dyDescent="0.25">
      <c r="A39" s="7"/>
      <c r="B39" s="31"/>
      <c r="C39" s="31"/>
      <c r="D39" s="8" t="e">
        <f>VLOOKUP(A39,Aliments[],2,FALSE)</f>
        <v>#N/A</v>
      </c>
      <c r="G39" s="9"/>
      <c r="H39" s="28"/>
      <c r="I39" s="31"/>
      <c r="J39" s="31"/>
      <c r="K39" s="31"/>
      <c r="L39" s="31"/>
      <c r="M39" s="31"/>
      <c r="N39" s="31"/>
    </row>
    <row r="40" spans="1:14" x14ac:dyDescent="0.25">
      <c r="A40" s="7"/>
      <c r="B40" s="31"/>
      <c r="C40" s="31"/>
      <c r="D40" s="8" t="e">
        <f>VLOOKUP(A40,Aliments[],2,FALSE)</f>
        <v>#N/A</v>
      </c>
      <c r="G40" s="9"/>
      <c r="H40" s="28"/>
      <c r="I40" s="31"/>
      <c r="J40" s="31"/>
      <c r="K40" s="31"/>
      <c r="L40" s="31"/>
      <c r="M40" s="31"/>
      <c r="N40" s="31"/>
    </row>
    <row r="41" spans="1:14" x14ac:dyDescent="0.25">
      <c r="A41" s="7"/>
      <c r="B41" s="31"/>
      <c r="C41" s="31"/>
      <c r="G41" s="6">
        <f>B41*D41*E41</f>
        <v>0</v>
      </c>
      <c r="H41" s="28"/>
      <c r="I41" s="31"/>
      <c r="J41" s="31"/>
      <c r="K41" s="31"/>
      <c r="L41" s="31"/>
      <c r="M41" s="31"/>
      <c r="N41" s="31"/>
    </row>
    <row r="42" spans="1:14" x14ac:dyDescent="0.25">
      <c r="A42" s="7" t="s">
        <v>10</v>
      </c>
      <c r="B42" s="31"/>
      <c r="C42" s="31"/>
      <c r="D42" t="s">
        <v>12</v>
      </c>
      <c r="E42">
        <f>SUM(E29:E37)/1000</f>
        <v>0.99</v>
      </c>
      <c r="F42" t="s">
        <v>13</v>
      </c>
      <c r="G42" s="9" t="e">
        <f>SUM(G29:G41)</f>
        <v>#N/A</v>
      </c>
      <c r="H42" s="28"/>
      <c r="I42" s="31"/>
      <c r="J42" s="31"/>
      <c r="K42" s="31"/>
      <c r="L42" s="31"/>
      <c r="M42" s="31"/>
      <c r="N42" s="31"/>
    </row>
    <row r="43" spans="1:14" ht="15.75" thickBot="1" x14ac:dyDescent="0.3">
      <c r="A43" s="10" t="s">
        <v>14</v>
      </c>
      <c r="B43" s="11">
        <v>50</v>
      </c>
      <c r="C43" s="11" t="s">
        <v>15</v>
      </c>
      <c r="D43" s="11">
        <f>E42/B43*1000</f>
        <v>19.799999999999997</v>
      </c>
      <c r="E43" s="32" t="s">
        <v>16</v>
      </c>
      <c r="F43" s="32"/>
      <c r="G43" s="12" t="e">
        <f>G42/D43</f>
        <v>#N/A</v>
      </c>
      <c r="H43" s="28"/>
      <c r="I43" s="31"/>
      <c r="J43" s="31"/>
      <c r="K43" s="31"/>
      <c r="L43" s="31"/>
      <c r="M43" s="31"/>
      <c r="N43" s="31"/>
    </row>
    <row r="44" spans="1:14" ht="15.75" thickBot="1" x14ac:dyDescent="0.3"/>
    <row r="45" spans="1:14" x14ac:dyDescent="0.25">
      <c r="A45" s="19" t="s">
        <v>26</v>
      </c>
      <c r="B45" s="20"/>
      <c r="C45" s="20"/>
      <c r="D45" s="20"/>
      <c r="E45" s="20"/>
      <c r="F45" s="20"/>
      <c r="G45" s="21"/>
    </row>
    <row r="46" spans="1:14" x14ac:dyDescent="0.25">
      <c r="A46" s="22"/>
      <c r="B46" s="23"/>
      <c r="C46" s="23"/>
      <c r="D46" s="23"/>
      <c r="E46" s="23"/>
      <c r="F46" s="23"/>
      <c r="G46" s="24"/>
    </row>
    <row r="47" spans="1:14" ht="15.75" thickBot="1" x14ac:dyDescent="0.3">
      <c r="A47" s="25"/>
      <c r="B47" s="26"/>
      <c r="C47" s="26"/>
      <c r="D47" s="26"/>
      <c r="E47" s="26"/>
      <c r="F47" s="26"/>
      <c r="G47" s="27"/>
    </row>
    <row r="48" spans="1:14" x14ac:dyDescent="0.25">
      <c r="A48" s="28" t="s">
        <v>6</v>
      </c>
      <c r="B48" s="29" t="s">
        <v>7</v>
      </c>
      <c r="C48" s="29"/>
      <c r="D48" s="18"/>
      <c r="G48" s="6"/>
      <c r="H48" s="30"/>
      <c r="I48" s="31"/>
      <c r="J48" s="31"/>
      <c r="K48" s="31"/>
      <c r="L48" s="31"/>
      <c r="M48" s="31"/>
      <c r="N48" s="31"/>
    </row>
    <row r="49" spans="1:14" x14ac:dyDescent="0.25">
      <c r="A49" s="28"/>
      <c r="B49" s="31">
        <v>1</v>
      </c>
      <c r="C49" s="31"/>
      <c r="D49" s="18" t="s">
        <v>8</v>
      </c>
      <c r="E49" t="s">
        <v>9</v>
      </c>
      <c r="G49" s="6" t="s">
        <v>10</v>
      </c>
      <c r="H49" s="28"/>
      <c r="I49" s="31"/>
      <c r="J49" s="31"/>
      <c r="K49" s="31"/>
      <c r="L49" s="31"/>
      <c r="M49" s="31"/>
      <c r="N49" s="31"/>
    </row>
    <row r="50" spans="1:14" x14ac:dyDescent="0.25">
      <c r="A50" s="7"/>
      <c r="B50" s="31"/>
      <c r="C50" s="31"/>
      <c r="G50" s="6"/>
      <c r="H50" s="28"/>
      <c r="I50" s="31"/>
      <c r="J50" s="31"/>
      <c r="K50" s="31"/>
      <c r="L50" s="31"/>
      <c r="M50" s="31"/>
      <c r="N50" s="31"/>
    </row>
    <row r="51" spans="1:14" x14ac:dyDescent="0.25">
      <c r="B51" s="31"/>
      <c r="C51" s="31"/>
      <c r="D51" s="8" t="e">
        <f>VLOOKUP(A51,Aliments[],2,FALSE)</f>
        <v>#N/A</v>
      </c>
      <c r="E51">
        <f>200*B49</f>
        <v>200</v>
      </c>
      <c r="F51" t="s">
        <v>11</v>
      </c>
      <c r="G51" s="9" t="e">
        <f>D51*E51/1000</f>
        <v>#N/A</v>
      </c>
      <c r="H51" s="28"/>
      <c r="I51" s="31"/>
      <c r="J51" s="31"/>
      <c r="K51" s="31"/>
      <c r="L51" s="31"/>
      <c r="M51" s="31"/>
      <c r="N51" s="31"/>
    </row>
    <row r="52" spans="1:14" x14ac:dyDescent="0.25">
      <c r="A52" s="7"/>
      <c r="B52" s="31"/>
      <c r="C52" s="31"/>
      <c r="D52" s="8" t="e">
        <f>VLOOKUP(A52,Aliments[],2,FALSE)</f>
        <v>#N/A</v>
      </c>
      <c r="E52">
        <f>180*B49</f>
        <v>180</v>
      </c>
      <c r="F52" t="s">
        <v>11</v>
      </c>
      <c r="G52" s="9" t="e">
        <f t="shared" ref="G52:G57" si="3">D52*E52/1000</f>
        <v>#N/A</v>
      </c>
      <c r="H52" s="28"/>
      <c r="I52" s="31"/>
      <c r="J52" s="31"/>
      <c r="K52" s="31"/>
      <c r="L52" s="31"/>
      <c r="M52" s="31"/>
      <c r="N52" s="31"/>
    </row>
    <row r="53" spans="1:14" x14ac:dyDescent="0.25">
      <c r="A53" s="7"/>
      <c r="B53" s="31"/>
      <c r="C53" s="31"/>
      <c r="D53" s="8" t="e">
        <f>VLOOKUP(A53,Aliments[],2,FALSE)</f>
        <v>#N/A</v>
      </c>
      <c r="E53">
        <f>200*B49</f>
        <v>200</v>
      </c>
      <c r="F53" t="s">
        <v>11</v>
      </c>
      <c r="G53" s="9" t="e">
        <f t="shared" si="3"/>
        <v>#N/A</v>
      </c>
      <c r="H53" s="28"/>
      <c r="I53" s="31"/>
      <c r="J53" s="31"/>
      <c r="K53" s="31"/>
      <c r="L53" s="31"/>
      <c r="M53" s="31"/>
      <c r="N53" s="31"/>
    </row>
    <row r="54" spans="1:14" x14ac:dyDescent="0.25">
      <c r="A54" s="7"/>
      <c r="B54" s="31"/>
      <c r="C54" s="31"/>
      <c r="D54" s="8" t="e">
        <f>VLOOKUP(A54,Aliments[],2,FALSE)</f>
        <v>#N/A</v>
      </c>
      <c r="E54">
        <f>50*B49</f>
        <v>50</v>
      </c>
      <c r="F54" t="s">
        <v>11</v>
      </c>
      <c r="G54" s="9" t="e">
        <f t="shared" si="3"/>
        <v>#N/A</v>
      </c>
      <c r="H54" s="28"/>
      <c r="I54" s="31"/>
      <c r="J54" s="31"/>
      <c r="K54" s="31"/>
      <c r="L54" s="31"/>
      <c r="M54" s="31"/>
      <c r="N54" s="31"/>
    </row>
    <row r="55" spans="1:14" x14ac:dyDescent="0.25">
      <c r="A55" s="7"/>
      <c r="B55" s="31"/>
      <c r="C55" s="31"/>
      <c r="D55" s="8" t="e">
        <f>VLOOKUP(A55,Aliments[],2,FALSE)</f>
        <v>#N/A</v>
      </c>
      <c r="E55">
        <f>90*B49</f>
        <v>90</v>
      </c>
      <c r="F55" t="s">
        <v>11</v>
      </c>
      <c r="G55" s="9" t="e">
        <f t="shared" si="3"/>
        <v>#N/A</v>
      </c>
      <c r="H55" s="28"/>
      <c r="I55" s="31"/>
      <c r="J55" s="31"/>
      <c r="K55" s="31"/>
      <c r="L55" s="31"/>
      <c r="M55" s="31"/>
      <c r="N55" s="31"/>
    </row>
    <row r="56" spans="1:14" x14ac:dyDescent="0.25">
      <c r="A56" s="7"/>
      <c r="B56" s="31"/>
      <c r="C56" s="31"/>
      <c r="D56" s="8" t="e">
        <f>VLOOKUP(A56,Aliments[],2,FALSE)</f>
        <v>#N/A</v>
      </c>
      <c r="E56">
        <f>20*B49</f>
        <v>20</v>
      </c>
      <c r="F56" t="s">
        <v>11</v>
      </c>
      <c r="G56" s="9" t="e">
        <f t="shared" si="3"/>
        <v>#N/A</v>
      </c>
      <c r="H56" s="28"/>
      <c r="I56" s="31"/>
      <c r="J56" s="31"/>
      <c r="K56" s="31"/>
      <c r="L56" s="31"/>
      <c r="M56" s="31"/>
      <c r="N56" s="31"/>
    </row>
    <row r="57" spans="1:14" x14ac:dyDescent="0.25">
      <c r="A57" s="7"/>
      <c r="B57" s="31"/>
      <c r="C57" s="31"/>
      <c r="D57" s="8" t="e">
        <f>VLOOKUP(A57,Aliments[],2,FALSE)</f>
        <v>#N/A</v>
      </c>
      <c r="E57">
        <f>50*B49</f>
        <v>50</v>
      </c>
      <c r="F57" t="s">
        <v>11</v>
      </c>
      <c r="G57" s="9" t="e">
        <f t="shared" si="3"/>
        <v>#N/A</v>
      </c>
      <c r="H57" s="28"/>
      <c r="I57" s="31"/>
      <c r="J57" s="31"/>
      <c r="K57" s="31"/>
      <c r="L57" s="31"/>
      <c r="M57" s="31"/>
      <c r="N57" s="31"/>
    </row>
    <row r="58" spans="1:14" x14ac:dyDescent="0.25">
      <c r="A58" s="7"/>
      <c r="B58" s="31"/>
      <c r="C58" s="31"/>
      <c r="D58" s="8" t="e">
        <f>VLOOKUP(A58,Aliments[],2,FALSE)</f>
        <v>#N/A</v>
      </c>
      <c r="G58" s="9"/>
      <c r="H58" s="28"/>
      <c r="I58" s="31"/>
      <c r="J58" s="31"/>
      <c r="K58" s="31"/>
      <c r="L58" s="31"/>
      <c r="M58" s="31"/>
      <c r="N58" s="31"/>
    </row>
    <row r="59" spans="1:14" x14ac:dyDescent="0.25">
      <c r="A59" s="7"/>
      <c r="B59" s="31"/>
      <c r="C59" s="31"/>
      <c r="D59" s="8" t="e">
        <f>VLOOKUP(A59,Aliments[],2,FALSE)</f>
        <v>#N/A</v>
      </c>
      <c r="E59">
        <f>200*B49</f>
        <v>200</v>
      </c>
      <c r="F59" t="s">
        <v>11</v>
      </c>
      <c r="G59" s="9" t="e">
        <f t="shared" ref="G59" si="4">D59*E59/1000</f>
        <v>#N/A</v>
      </c>
      <c r="H59" s="28"/>
      <c r="I59" s="31"/>
      <c r="J59" s="31"/>
      <c r="K59" s="31"/>
      <c r="L59" s="31"/>
      <c r="M59" s="31"/>
      <c r="N59" s="31"/>
    </row>
    <row r="60" spans="1:14" x14ac:dyDescent="0.25">
      <c r="A60" s="7"/>
      <c r="B60" s="31"/>
      <c r="C60" s="31"/>
      <c r="D60" s="8" t="e">
        <f>VLOOKUP(A60,Aliments[],2,FALSE)</f>
        <v>#N/A</v>
      </c>
      <c r="G60" s="9"/>
      <c r="H60" s="28"/>
      <c r="I60" s="31"/>
      <c r="J60" s="31"/>
      <c r="K60" s="31"/>
      <c r="L60" s="31"/>
      <c r="M60" s="31"/>
      <c r="N60" s="31"/>
    </row>
    <row r="61" spans="1:14" x14ac:dyDescent="0.25">
      <c r="A61" s="7"/>
      <c r="B61" s="31"/>
      <c r="C61" s="31"/>
      <c r="D61" s="8" t="e">
        <f>VLOOKUP(A61,Aliments[],2,FALSE)</f>
        <v>#N/A</v>
      </c>
      <c r="G61" s="9"/>
      <c r="H61" s="28"/>
      <c r="I61" s="31"/>
      <c r="J61" s="31"/>
      <c r="K61" s="31"/>
      <c r="L61" s="31"/>
      <c r="M61" s="31"/>
      <c r="N61" s="31"/>
    </row>
    <row r="62" spans="1:14" x14ac:dyDescent="0.25">
      <c r="A62" s="7"/>
      <c r="B62" s="31"/>
      <c r="C62" s="31"/>
      <c r="D62" s="8" t="e">
        <f>VLOOKUP(A62,Aliments[],2,FALSE)</f>
        <v>#N/A</v>
      </c>
      <c r="G62" s="9"/>
      <c r="H62" s="28"/>
      <c r="I62" s="31"/>
      <c r="J62" s="31"/>
      <c r="K62" s="31"/>
      <c r="L62" s="31"/>
      <c r="M62" s="31"/>
      <c r="N62" s="31"/>
    </row>
    <row r="63" spans="1:14" x14ac:dyDescent="0.25">
      <c r="A63" s="7"/>
      <c r="B63" s="31"/>
      <c r="C63" s="31"/>
      <c r="G63" s="6">
        <f>B63*D63*E63</f>
        <v>0</v>
      </c>
      <c r="H63" s="28"/>
      <c r="I63" s="31"/>
      <c r="J63" s="31"/>
      <c r="K63" s="31"/>
      <c r="L63" s="31"/>
      <c r="M63" s="31"/>
      <c r="N63" s="31"/>
    </row>
    <row r="64" spans="1:14" x14ac:dyDescent="0.25">
      <c r="A64" s="7" t="s">
        <v>10</v>
      </c>
      <c r="B64" s="31"/>
      <c r="C64" s="31"/>
      <c r="D64" t="s">
        <v>12</v>
      </c>
      <c r="E64">
        <f>SUM(E51:E59)/1000</f>
        <v>0.99</v>
      </c>
      <c r="F64" t="s">
        <v>13</v>
      </c>
      <c r="G64" s="9" t="e">
        <f>SUM(G51:G63)</f>
        <v>#N/A</v>
      </c>
      <c r="H64" s="28"/>
      <c r="I64" s="31"/>
      <c r="J64" s="31"/>
      <c r="K64" s="31"/>
      <c r="L64" s="31"/>
      <c r="M64" s="31"/>
      <c r="N64" s="31"/>
    </row>
    <row r="65" spans="1:14" ht="15.75" thickBot="1" x14ac:dyDescent="0.3">
      <c r="A65" s="10" t="s">
        <v>14</v>
      </c>
      <c r="B65" s="11">
        <v>50</v>
      </c>
      <c r="C65" s="11" t="s">
        <v>15</v>
      </c>
      <c r="D65" s="11">
        <f>E64/B65*1000</f>
        <v>19.799999999999997</v>
      </c>
      <c r="E65" s="32" t="s">
        <v>16</v>
      </c>
      <c r="F65" s="32"/>
      <c r="G65" s="12" t="e">
        <f>G64/D65</f>
        <v>#N/A</v>
      </c>
      <c r="H65" s="28"/>
      <c r="I65" s="31"/>
      <c r="J65" s="31"/>
      <c r="K65" s="31"/>
      <c r="L65" s="31"/>
      <c r="M65" s="31"/>
      <c r="N65" s="31"/>
    </row>
    <row r="66" spans="1:14" ht="15.75" thickBot="1" x14ac:dyDescent="0.3"/>
    <row r="67" spans="1:14" x14ac:dyDescent="0.25">
      <c r="A67" s="19" t="s">
        <v>31</v>
      </c>
      <c r="B67" s="20"/>
      <c r="C67" s="20"/>
      <c r="D67" s="20"/>
      <c r="E67" s="20"/>
      <c r="F67" s="20"/>
      <c r="G67" s="21"/>
    </row>
    <row r="68" spans="1:14" x14ac:dyDescent="0.25">
      <c r="A68" s="22"/>
      <c r="B68" s="23"/>
      <c r="C68" s="23"/>
      <c r="D68" s="23"/>
      <c r="E68" s="23"/>
      <c r="F68" s="23"/>
      <c r="G68" s="24"/>
    </row>
    <row r="69" spans="1:14" ht="15.75" thickBot="1" x14ac:dyDescent="0.3">
      <c r="A69" s="25"/>
      <c r="B69" s="26"/>
      <c r="C69" s="26"/>
      <c r="D69" s="26"/>
      <c r="E69" s="26"/>
      <c r="F69" s="26"/>
      <c r="G69" s="27"/>
    </row>
    <row r="70" spans="1:14" x14ac:dyDescent="0.25">
      <c r="A70" s="28" t="s">
        <v>6</v>
      </c>
      <c r="B70" s="29" t="s">
        <v>7</v>
      </c>
      <c r="C70" s="29"/>
      <c r="D70" s="18"/>
      <c r="G70" s="6"/>
      <c r="H70" s="30"/>
      <c r="I70" s="31"/>
      <c r="J70" s="31"/>
      <c r="K70" s="31"/>
      <c r="L70" s="31"/>
      <c r="M70" s="31"/>
      <c r="N70" s="31"/>
    </row>
    <row r="71" spans="1:14" x14ac:dyDescent="0.25">
      <c r="A71" s="28"/>
      <c r="B71" s="31">
        <v>1</v>
      </c>
      <c r="C71" s="31"/>
      <c r="D71" s="18" t="s">
        <v>8</v>
      </c>
      <c r="E71" t="s">
        <v>9</v>
      </c>
      <c r="G71" s="6" t="s">
        <v>10</v>
      </c>
      <c r="H71" s="28"/>
      <c r="I71" s="31"/>
      <c r="J71" s="31"/>
      <c r="K71" s="31"/>
      <c r="L71" s="31"/>
      <c r="M71" s="31"/>
      <c r="N71" s="31"/>
    </row>
    <row r="72" spans="1:14" x14ac:dyDescent="0.25">
      <c r="A72" s="7"/>
      <c r="B72" s="31"/>
      <c r="C72" s="31"/>
      <c r="G72" s="6"/>
      <c r="H72" s="28"/>
      <c r="I72" s="31"/>
      <c r="J72" s="31"/>
      <c r="K72" s="31"/>
      <c r="L72" s="31"/>
      <c r="M72" s="31"/>
      <c r="N72" s="31"/>
    </row>
    <row r="73" spans="1:14" x14ac:dyDescent="0.25">
      <c r="B73" s="31"/>
      <c r="C73" s="31"/>
      <c r="D73" s="8" t="e">
        <f>VLOOKUP(A73,Aliments[],2,FALSE)</f>
        <v>#N/A</v>
      </c>
      <c r="E73">
        <f>200*B71</f>
        <v>200</v>
      </c>
      <c r="F73" t="s">
        <v>11</v>
      </c>
      <c r="G73" s="9" t="e">
        <f>D73*E73/1000</f>
        <v>#N/A</v>
      </c>
      <c r="H73" s="28"/>
      <c r="I73" s="31"/>
      <c r="J73" s="31"/>
      <c r="K73" s="31"/>
      <c r="L73" s="31"/>
      <c r="M73" s="31"/>
      <c r="N73" s="31"/>
    </row>
    <row r="74" spans="1:14" x14ac:dyDescent="0.25">
      <c r="A74" s="7"/>
      <c r="B74" s="31"/>
      <c r="C74" s="31"/>
      <c r="D74" s="8" t="e">
        <f>VLOOKUP(A74,Aliments[],2,FALSE)</f>
        <v>#N/A</v>
      </c>
      <c r="E74">
        <f>180*B71</f>
        <v>180</v>
      </c>
      <c r="F74" t="s">
        <v>11</v>
      </c>
      <c r="G74" s="9" t="e">
        <f t="shared" ref="G74:G79" si="5">D74*E74/1000</f>
        <v>#N/A</v>
      </c>
      <c r="H74" s="28"/>
      <c r="I74" s="31"/>
      <c r="J74" s="31"/>
      <c r="K74" s="31"/>
      <c r="L74" s="31"/>
      <c r="M74" s="31"/>
      <c r="N74" s="31"/>
    </row>
    <row r="75" spans="1:14" x14ac:dyDescent="0.25">
      <c r="A75" s="7"/>
      <c r="B75" s="31"/>
      <c r="C75" s="31"/>
      <c r="D75" s="8" t="e">
        <f>VLOOKUP(A75,Aliments[],2,FALSE)</f>
        <v>#N/A</v>
      </c>
      <c r="E75">
        <f>200*B71</f>
        <v>200</v>
      </c>
      <c r="F75" t="s">
        <v>11</v>
      </c>
      <c r="G75" s="9" t="e">
        <f t="shared" si="5"/>
        <v>#N/A</v>
      </c>
      <c r="H75" s="28"/>
      <c r="I75" s="31"/>
      <c r="J75" s="31"/>
      <c r="K75" s="31"/>
      <c r="L75" s="31"/>
      <c r="M75" s="31"/>
      <c r="N75" s="31"/>
    </row>
    <row r="76" spans="1:14" x14ac:dyDescent="0.25">
      <c r="A76" s="7"/>
      <c r="B76" s="31"/>
      <c r="C76" s="31"/>
      <c r="D76" s="8" t="e">
        <f>VLOOKUP(A76,Aliments[],2,FALSE)</f>
        <v>#N/A</v>
      </c>
      <c r="E76">
        <f>50*B71</f>
        <v>50</v>
      </c>
      <c r="F76" t="s">
        <v>11</v>
      </c>
      <c r="G76" s="9" t="e">
        <f t="shared" si="5"/>
        <v>#N/A</v>
      </c>
      <c r="H76" s="28"/>
      <c r="I76" s="31"/>
      <c r="J76" s="31"/>
      <c r="K76" s="31"/>
      <c r="L76" s="31"/>
      <c r="M76" s="31"/>
      <c r="N76" s="31"/>
    </row>
    <row r="77" spans="1:14" x14ac:dyDescent="0.25">
      <c r="A77" s="7"/>
      <c r="B77" s="31"/>
      <c r="C77" s="31"/>
      <c r="D77" s="8" t="e">
        <f>VLOOKUP(A77,Aliments[],2,FALSE)</f>
        <v>#N/A</v>
      </c>
      <c r="E77">
        <f>90*B71</f>
        <v>90</v>
      </c>
      <c r="F77" t="s">
        <v>11</v>
      </c>
      <c r="G77" s="9" t="e">
        <f t="shared" si="5"/>
        <v>#N/A</v>
      </c>
      <c r="H77" s="28"/>
      <c r="I77" s="31"/>
      <c r="J77" s="31"/>
      <c r="K77" s="31"/>
      <c r="L77" s="31"/>
      <c r="M77" s="31"/>
      <c r="N77" s="31"/>
    </row>
    <row r="78" spans="1:14" x14ac:dyDescent="0.25">
      <c r="A78" s="7"/>
      <c r="B78" s="31"/>
      <c r="C78" s="31"/>
      <c r="D78" s="8" t="e">
        <f>VLOOKUP(A78,Aliments[],2,FALSE)</f>
        <v>#N/A</v>
      </c>
      <c r="E78">
        <f>20*B71</f>
        <v>20</v>
      </c>
      <c r="F78" t="s">
        <v>11</v>
      </c>
      <c r="G78" s="9" t="e">
        <f t="shared" si="5"/>
        <v>#N/A</v>
      </c>
      <c r="H78" s="28"/>
      <c r="I78" s="31"/>
      <c r="J78" s="31"/>
      <c r="K78" s="31"/>
      <c r="L78" s="31"/>
      <c r="M78" s="31"/>
      <c r="N78" s="31"/>
    </row>
    <row r="79" spans="1:14" x14ac:dyDescent="0.25">
      <c r="A79" s="7"/>
      <c r="B79" s="31"/>
      <c r="C79" s="31"/>
      <c r="D79" s="8" t="e">
        <f>VLOOKUP(A79,Aliments[],2,FALSE)</f>
        <v>#N/A</v>
      </c>
      <c r="E79">
        <f>50*B71</f>
        <v>50</v>
      </c>
      <c r="F79" t="s">
        <v>11</v>
      </c>
      <c r="G79" s="9" t="e">
        <f t="shared" si="5"/>
        <v>#N/A</v>
      </c>
      <c r="H79" s="28"/>
      <c r="I79" s="31"/>
      <c r="J79" s="31"/>
      <c r="K79" s="31"/>
      <c r="L79" s="31"/>
      <c r="M79" s="31"/>
      <c r="N79" s="31"/>
    </row>
    <row r="80" spans="1:14" x14ac:dyDescent="0.25">
      <c r="A80" s="7"/>
      <c r="B80" s="31"/>
      <c r="C80" s="31"/>
      <c r="D80" s="8" t="e">
        <f>VLOOKUP(A80,Aliments[],2,FALSE)</f>
        <v>#N/A</v>
      </c>
      <c r="G80" s="9"/>
      <c r="H80" s="28"/>
      <c r="I80" s="31"/>
      <c r="J80" s="31"/>
      <c r="K80" s="31"/>
      <c r="L80" s="31"/>
      <c r="M80" s="31"/>
      <c r="N80" s="31"/>
    </row>
    <row r="81" spans="1:14" x14ac:dyDescent="0.25">
      <c r="A81" s="7"/>
      <c r="B81" s="31"/>
      <c r="C81" s="31"/>
      <c r="D81" s="8" t="e">
        <f>VLOOKUP(A81,Aliments[],2,FALSE)</f>
        <v>#N/A</v>
      </c>
      <c r="E81">
        <f>200*B71</f>
        <v>200</v>
      </c>
      <c r="F81" t="s">
        <v>11</v>
      </c>
      <c r="G81" s="9" t="e">
        <f t="shared" ref="G81" si="6">D81*E81/1000</f>
        <v>#N/A</v>
      </c>
      <c r="H81" s="28"/>
      <c r="I81" s="31"/>
      <c r="J81" s="31"/>
      <c r="K81" s="31"/>
      <c r="L81" s="31"/>
      <c r="M81" s="31"/>
      <c r="N81" s="31"/>
    </row>
    <row r="82" spans="1:14" x14ac:dyDescent="0.25">
      <c r="A82" s="7"/>
      <c r="B82" s="31"/>
      <c r="C82" s="31"/>
      <c r="D82" s="8" t="e">
        <f>VLOOKUP(A82,Aliments[],2,FALSE)</f>
        <v>#N/A</v>
      </c>
      <c r="G82" s="9"/>
      <c r="H82" s="28"/>
      <c r="I82" s="31"/>
      <c r="J82" s="31"/>
      <c r="K82" s="31"/>
      <c r="L82" s="31"/>
      <c r="M82" s="31"/>
      <c r="N82" s="31"/>
    </row>
    <row r="83" spans="1:14" x14ac:dyDescent="0.25">
      <c r="A83" s="7"/>
      <c r="B83" s="31"/>
      <c r="C83" s="31"/>
      <c r="D83" s="8" t="e">
        <f>VLOOKUP(A83,Aliments[],2,FALSE)</f>
        <v>#N/A</v>
      </c>
      <c r="G83" s="9"/>
      <c r="H83" s="28"/>
      <c r="I83" s="31"/>
      <c r="J83" s="31"/>
      <c r="K83" s="31"/>
      <c r="L83" s="31"/>
      <c r="M83" s="31"/>
      <c r="N83" s="31"/>
    </row>
    <row r="84" spans="1:14" x14ac:dyDescent="0.25">
      <c r="A84" s="7"/>
      <c r="B84" s="31"/>
      <c r="C84" s="31"/>
      <c r="D84" s="8" t="e">
        <f>VLOOKUP(A84,Aliments[],2,FALSE)</f>
        <v>#N/A</v>
      </c>
      <c r="G84" s="9"/>
      <c r="H84" s="28"/>
      <c r="I84" s="31"/>
      <c r="J84" s="31"/>
      <c r="K84" s="31"/>
      <c r="L84" s="31"/>
      <c r="M84" s="31"/>
      <c r="N84" s="31"/>
    </row>
    <row r="85" spans="1:14" x14ac:dyDescent="0.25">
      <c r="A85" s="7"/>
      <c r="B85" s="31"/>
      <c r="C85" s="31"/>
      <c r="G85" s="6">
        <f>B85*D85*E85</f>
        <v>0</v>
      </c>
      <c r="H85" s="28"/>
      <c r="I85" s="31"/>
      <c r="J85" s="31"/>
      <c r="K85" s="31"/>
      <c r="L85" s="31"/>
      <c r="M85" s="31"/>
      <c r="N85" s="31"/>
    </row>
    <row r="86" spans="1:14" x14ac:dyDescent="0.25">
      <c r="A86" s="7" t="s">
        <v>10</v>
      </c>
      <c r="B86" s="31"/>
      <c r="C86" s="31"/>
      <c r="D86" t="s">
        <v>12</v>
      </c>
      <c r="E86">
        <f>SUM(E73:E81)/1000</f>
        <v>0.99</v>
      </c>
      <c r="F86" t="s">
        <v>13</v>
      </c>
      <c r="G86" s="9" t="e">
        <f>SUM(G73:G85)</f>
        <v>#N/A</v>
      </c>
      <c r="H86" s="28"/>
      <c r="I86" s="31"/>
      <c r="J86" s="31"/>
      <c r="K86" s="31"/>
      <c r="L86" s="31"/>
      <c r="M86" s="31"/>
      <c r="N86" s="31"/>
    </row>
    <row r="87" spans="1:14" ht="15.75" thickBot="1" x14ac:dyDescent="0.3">
      <c r="A87" s="10" t="s">
        <v>14</v>
      </c>
      <c r="B87" s="11">
        <v>50</v>
      </c>
      <c r="C87" s="11" t="s">
        <v>15</v>
      </c>
      <c r="D87" s="11">
        <f>E86/B87*1000</f>
        <v>19.799999999999997</v>
      </c>
      <c r="E87" s="32" t="s">
        <v>16</v>
      </c>
      <c r="F87" s="32"/>
      <c r="G87" s="12" t="e">
        <f>G86/D87</f>
        <v>#N/A</v>
      </c>
      <c r="H87" s="28"/>
      <c r="I87" s="31"/>
      <c r="J87" s="31"/>
      <c r="K87" s="31"/>
      <c r="L87" s="31"/>
      <c r="M87" s="31"/>
      <c r="N87" s="31"/>
    </row>
    <row r="88" spans="1:14" ht="15.75" thickBot="1" x14ac:dyDescent="0.3"/>
    <row r="89" spans="1:14" x14ac:dyDescent="0.25">
      <c r="A89" s="19" t="s">
        <v>27</v>
      </c>
      <c r="B89" s="20"/>
      <c r="C89" s="20"/>
      <c r="D89" s="20"/>
      <c r="E89" s="20"/>
      <c r="F89" s="20"/>
      <c r="G89" s="21"/>
    </row>
    <row r="90" spans="1:14" x14ac:dyDescent="0.25">
      <c r="A90" s="22"/>
      <c r="B90" s="23"/>
      <c r="C90" s="23"/>
      <c r="D90" s="23"/>
      <c r="E90" s="23"/>
      <c r="F90" s="23"/>
      <c r="G90" s="24"/>
    </row>
    <row r="91" spans="1:14" ht="15.75" thickBot="1" x14ac:dyDescent="0.3">
      <c r="A91" s="25"/>
      <c r="B91" s="26"/>
      <c r="C91" s="26"/>
      <c r="D91" s="26"/>
      <c r="E91" s="26"/>
      <c r="F91" s="26"/>
      <c r="G91" s="27"/>
    </row>
    <row r="92" spans="1:14" x14ac:dyDescent="0.25">
      <c r="A92" s="28" t="s">
        <v>6</v>
      </c>
      <c r="B92" s="29" t="s">
        <v>7</v>
      </c>
      <c r="C92" s="29"/>
      <c r="D92" s="18"/>
      <c r="G92" s="6"/>
      <c r="H92" s="30"/>
      <c r="I92" s="31"/>
      <c r="J92" s="31"/>
      <c r="K92" s="31"/>
      <c r="L92" s="31"/>
      <c r="M92" s="31"/>
      <c r="N92" s="31"/>
    </row>
    <row r="93" spans="1:14" x14ac:dyDescent="0.25">
      <c r="A93" s="28"/>
      <c r="B93" s="31">
        <v>1</v>
      </c>
      <c r="C93" s="31"/>
      <c r="D93" s="18" t="s">
        <v>8</v>
      </c>
      <c r="E93" t="s">
        <v>9</v>
      </c>
      <c r="G93" s="6" t="s">
        <v>10</v>
      </c>
      <c r="H93" s="28"/>
      <c r="I93" s="31"/>
      <c r="J93" s="31"/>
      <c r="K93" s="31"/>
      <c r="L93" s="31"/>
      <c r="M93" s="31"/>
      <c r="N93" s="31"/>
    </row>
    <row r="94" spans="1:14" x14ac:dyDescent="0.25">
      <c r="A94" s="7"/>
      <c r="B94" s="31"/>
      <c r="C94" s="31"/>
      <c r="G94" s="6"/>
      <c r="H94" s="28"/>
      <c r="I94" s="31"/>
      <c r="J94" s="31"/>
      <c r="K94" s="31"/>
      <c r="L94" s="31"/>
      <c r="M94" s="31"/>
      <c r="N94" s="31"/>
    </row>
    <row r="95" spans="1:14" x14ac:dyDescent="0.25">
      <c r="B95" s="31"/>
      <c r="C95" s="31"/>
      <c r="D95" s="8" t="e">
        <f>VLOOKUP(A95,Aliments[],2,FALSE)</f>
        <v>#N/A</v>
      </c>
      <c r="E95">
        <f>200*B93</f>
        <v>200</v>
      </c>
      <c r="F95" t="s">
        <v>11</v>
      </c>
      <c r="G95" s="9" t="e">
        <f>D95*E95/1000</f>
        <v>#N/A</v>
      </c>
      <c r="H95" s="28"/>
      <c r="I95" s="31"/>
      <c r="J95" s="31"/>
      <c r="K95" s="31"/>
      <c r="L95" s="31"/>
      <c r="M95" s="31"/>
      <c r="N95" s="31"/>
    </row>
    <row r="96" spans="1:14" x14ac:dyDescent="0.25">
      <c r="A96" s="7"/>
      <c r="B96" s="31"/>
      <c r="C96" s="31"/>
      <c r="D96" s="8" t="e">
        <f>VLOOKUP(A96,Aliments[],2,FALSE)</f>
        <v>#N/A</v>
      </c>
      <c r="E96">
        <f>180*B93</f>
        <v>180</v>
      </c>
      <c r="F96" t="s">
        <v>11</v>
      </c>
      <c r="G96" s="9" t="e">
        <f t="shared" ref="G96:G101" si="7">D96*E96/1000</f>
        <v>#N/A</v>
      </c>
      <c r="H96" s="28"/>
      <c r="I96" s="31"/>
      <c r="J96" s="31"/>
      <c r="K96" s="31"/>
      <c r="L96" s="31"/>
      <c r="M96" s="31"/>
      <c r="N96" s="31"/>
    </row>
    <row r="97" spans="1:14" x14ac:dyDescent="0.25">
      <c r="A97" s="7"/>
      <c r="B97" s="31"/>
      <c r="C97" s="31"/>
      <c r="D97" s="8" t="e">
        <f>VLOOKUP(A97,Aliments[],2,FALSE)</f>
        <v>#N/A</v>
      </c>
      <c r="E97">
        <f>200*B93</f>
        <v>200</v>
      </c>
      <c r="F97" t="s">
        <v>11</v>
      </c>
      <c r="G97" s="9" t="e">
        <f t="shared" si="7"/>
        <v>#N/A</v>
      </c>
      <c r="H97" s="28"/>
      <c r="I97" s="31"/>
      <c r="J97" s="31"/>
      <c r="K97" s="31"/>
      <c r="L97" s="31"/>
      <c r="M97" s="31"/>
      <c r="N97" s="31"/>
    </row>
    <row r="98" spans="1:14" x14ac:dyDescent="0.25">
      <c r="A98" s="7"/>
      <c r="B98" s="31"/>
      <c r="C98" s="31"/>
      <c r="D98" s="8" t="e">
        <f>VLOOKUP(A98,Aliments[],2,FALSE)</f>
        <v>#N/A</v>
      </c>
      <c r="E98">
        <f>50*B93</f>
        <v>50</v>
      </c>
      <c r="F98" t="s">
        <v>11</v>
      </c>
      <c r="G98" s="9" t="e">
        <f t="shared" si="7"/>
        <v>#N/A</v>
      </c>
      <c r="H98" s="28"/>
      <c r="I98" s="31"/>
      <c r="J98" s="31"/>
      <c r="K98" s="31"/>
      <c r="L98" s="31"/>
      <c r="M98" s="31"/>
      <c r="N98" s="31"/>
    </row>
    <row r="99" spans="1:14" x14ac:dyDescent="0.25">
      <c r="A99" s="7"/>
      <c r="B99" s="31"/>
      <c r="C99" s="31"/>
      <c r="D99" s="8" t="e">
        <f>VLOOKUP(A99,Aliments[],2,FALSE)</f>
        <v>#N/A</v>
      </c>
      <c r="E99">
        <f>90*B93</f>
        <v>90</v>
      </c>
      <c r="F99" t="s">
        <v>11</v>
      </c>
      <c r="G99" s="9" t="e">
        <f t="shared" si="7"/>
        <v>#N/A</v>
      </c>
      <c r="H99" s="28"/>
      <c r="I99" s="31"/>
      <c r="J99" s="31"/>
      <c r="K99" s="31"/>
      <c r="L99" s="31"/>
      <c r="M99" s="31"/>
      <c r="N99" s="31"/>
    </row>
    <row r="100" spans="1:14" x14ac:dyDescent="0.25">
      <c r="A100" s="7"/>
      <c r="B100" s="31"/>
      <c r="C100" s="31"/>
      <c r="D100" s="8" t="e">
        <f>VLOOKUP(A100,Aliments[],2,FALSE)</f>
        <v>#N/A</v>
      </c>
      <c r="E100">
        <f>20*B93</f>
        <v>20</v>
      </c>
      <c r="F100" t="s">
        <v>11</v>
      </c>
      <c r="G100" s="9" t="e">
        <f t="shared" si="7"/>
        <v>#N/A</v>
      </c>
      <c r="H100" s="28"/>
      <c r="I100" s="31"/>
      <c r="J100" s="31"/>
      <c r="K100" s="31"/>
      <c r="L100" s="31"/>
      <c r="M100" s="31"/>
      <c r="N100" s="31"/>
    </row>
    <row r="101" spans="1:14" x14ac:dyDescent="0.25">
      <c r="A101" s="7"/>
      <c r="B101" s="31"/>
      <c r="C101" s="31"/>
      <c r="D101" s="8" t="e">
        <f>VLOOKUP(A101,Aliments[],2,FALSE)</f>
        <v>#N/A</v>
      </c>
      <c r="E101">
        <f>50*B93</f>
        <v>50</v>
      </c>
      <c r="F101" t="s">
        <v>11</v>
      </c>
      <c r="G101" s="9" t="e">
        <f t="shared" si="7"/>
        <v>#N/A</v>
      </c>
      <c r="H101" s="28"/>
      <c r="I101" s="31"/>
      <c r="J101" s="31"/>
      <c r="K101" s="31"/>
      <c r="L101" s="31"/>
      <c r="M101" s="31"/>
      <c r="N101" s="31"/>
    </row>
    <row r="102" spans="1:14" x14ac:dyDescent="0.25">
      <c r="A102" s="7"/>
      <c r="B102" s="31"/>
      <c r="C102" s="31"/>
      <c r="D102" s="8" t="e">
        <f>VLOOKUP(A102,Aliments[],2,FALSE)</f>
        <v>#N/A</v>
      </c>
      <c r="G102" s="9"/>
      <c r="H102" s="28"/>
      <c r="I102" s="31"/>
      <c r="J102" s="31"/>
      <c r="K102" s="31"/>
      <c r="L102" s="31"/>
      <c r="M102" s="31"/>
      <c r="N102" s="31"/>
    </row>
    <row r="103" spans="1:14" x14ac:dyDescent="0.25">
      <c r="A103" s="7"/>
      <c r="B103" s="31"/>
      <c r="C103" s="31"/>
      <c r="D103" s="8" t="e">
        <f>VLOOKUP(A103,Aliments[],2,FALSE)</f>
        <v>#N/A</v>
      </c>
      <c r="E103">
        <f>200*B93</f>
        <v>200</v>
      </c>
      <c r="F103" t="s">
        <v>11</v>
      </c>
      <c r="G103" s="9" t="e">
        <f t="shared" ref="G103" si="8">D103*E103/1000</f>
        <v>#N/A</v>
      </c>
      <c r="H103" s="28"/>
      <c r="I103" s="31"/>
      <c r="J103" s="31"/>
      <c r="K103" s="31"/>
      <c r="L103" s="31"/>
      <c r="M103" s="31"/>
      <c r="N103" s="31"/>
    </row>
    <row r="104" spans="1:14" x14ac:dyDescent="0.25">
      <c r="A104" s="7"/>
      <c r="B104" s="31"/>
      <c r="C104" s="31"/>
      <c r="D104" s="8" t="e">
        <f>VLOOKUP(A104,Aliments[],2,FALSE)</f>
        <v>#N/A</v>
      </c>
      <c r="G104" s="9"/>
      <c r="H104" s="28"/>
      <c r="I104" s="31"/>
      <c r="J104" s="31"/>
      <c r="K104" s="31"/>
      <c r="L104" s="31"/>
      <c r="M104" s="31"/>
      <c r="N104" s="31"/>
    </row>
    <row r="105" spans="1:14" x14ac:dyDescent="0.25">
      <c r="A105" s="7"/>
      <c r="B105" s="31"/>
      <c r="C105" s="31"/>
      <c r="D105" s="8" t="e">
        <f>VLOOKUP(A105,Aliments[],2,FALSE)</f>
        <v>#N/A</v>
      </c>
      <c r="G105" s="9"/>
      <c r="H105" s="28"/>
      <c r="I105" s="31"/>
      <c r="J105" s="31"/>
      <c r="K105" s="31"/>
      <c r="L105" s="31"/>
      <c r="M105" s="31"/>
      <c r="N105" s="31"/>
    </row>
    <row r="106" spans="1:14" x14ac:dyDescent="0.25">
      <c r="A106" s="7"/>
      <c r="B106" s="31"/>
      <c r="C106" s="31"/>
      <c r="D106" s="8" t="e">
        <f>VLOOKUP(A106,Aliments[],2,FALSE)</f>
        <v>#N/A</v>
      </c>
      <c r="G106" s="9"/>
      <c r="H106" s="28"/>
      <c r="I106" s="31"/>
      <c r="J106" s="31"/>
      <c r="K106" s="31"/>
      <c r="L106" s="31"/>
      <c r="M106" s="31"/>
      <c r="N106" s="31"/>
    </row>
    <row r="107" spans="1:14" x14ac:dyDescent="0.25">
      <c r="A107" s="7"/>
      <c r="B107" s="31"/>
      <c r="C107" s="31"/>
      <c r="G107" s="6">
        <f>B107*D107*E107</f>
        <v>0</v>
      </c>
      <c r="H107" s="28"/>
      <c r="I107" s="31"/>
      <c r="J107" s="31"/>
      <c r="K107" s="31"/>
      <c r="L107" s="31"/>
      <c r="M107" s="31"/>
      <c r="N107" s="31"/>
    </row>
    <row r="108" spans="1:14" x14ac:dyDescent="0.25">
      <c r="A108" s="7" t="s">
        <v>10</v>
      </c>
      <c r="B108" s="31"/>
      <c r="C108" s="31"/>
      <c r="D108" t="s">
        <v>12</v>
      </c>
      <c r="E108">
        <f>SUM(E95:E103)/1000</f>
        <v>0.99</v>
      </c>
      <c r="F108" t="s">
        <v>13</v>
      </c>
      <c r="G108" s="9" t="e">
        <f>SUM(G95:G107)</f>
        <v>#N/A</v>
      </c>
      <c r="H108" s="28"/>
      <c r="I108" s="31"/>
      <c r="J108" s="31"/>
      <c r="K108" s="31"/>
      <c r="L108" s="31"/>
      <c r="M108" s="31"/>
      <c r="N108" s="31"/>
    </row>
    <row r="109" spans="1:14" ht="15.75" thickBot="1" x14ac:dyDescent="0.3">
      <c r="A109" s="10" t="s">
        <v>14</v>
      </c>
      <c r="B109" s="11">
        <v>50</v>
      </c>
      <c r="C109" s="11" t="s">
        <v>15</v>
      </c>
      <c r="D109" s="11">
        <f>E108/B109*1000</f>
        <v>19.799999999999997</v>
      </c>
      <c r="E109" s="32" t="s">
        <v>16</v>
      </c>
      <c r="F109" s="32"/>
      <c r="G109" s="12" t="e">
        <f>G108/D109</f>
        <v>#N/A</v>
      </c>
      <c r="H109" s="28"/>
      <c r="I109" s="31"/>
      <c r="J109" s="31"/>
      <c r="K109" s="31"/>
      <c r="L109" s="31"/>
      <c r="M109" s="31"/>
      <c r="N109" s="31"/>
    </row>
    <row r="110" spans="1:14" ht="15.75" thickBot="1" x14ac:dyDescent="0.3"/>
    <row r="111" spans="1:14" x14ac:dyDescent="0.25">
      <c r="A111" s="19" t="s">
        <v>28</v>
      </c>
      <c r="B111" s="20"/>
      <c r="C111" s="20"/>
      <c r="D111" s="20"/>
      <c r="E111" s="20"/>
      <c r="F111" s="20"/>
      <c r="G111" s="21"/>
    </row>
    <row r="112" spans="1:14" x14ac:dyDescent="0.25">
      <c r="A112" s="22"/>
      <c r="B112" s="23"/>
      <c r="C112" s="23"/>
      <c r="D112" s="23"/>
      <c r="E112" s="23"/>
      <c r="F112" s="23"/>
      <c r="G112" s="24"/>
    </row>
    <row r="113" spans="1:14" ht="15.75" thickBot="1" x14ac:dyDescent="0.3">
      <c r="A113" s="25"/>
      <c r="B113" s="26"/>
      <c r="C113" s="26"/>
      <c r="D113" s="26"/>
      <c r="E113" s="26"/>
      <c r="F113" s="26"/>
      <c r="G113" s="27"/>
    </row>
    <row r="114" spans="1:14" x14ac:dyDescent="0.25">
      <c r="A114" s="28" t="s">
        <v>6</v>
      </c>
      <c r="B114" s="29" t="s">
        <v>7</v>
      </c>
      <c r="C114" s="29"/>
      <c r="D114" s="18"/>
      <c r="G114" s="6"/>
      <c r="H114" s="30"/>
      <c r="I114" s="31"/>
      <c r="J114" s="31"/>
      <c r="K114" s="31"/>
      <c r="L114" s="31"/>
      <c r="M114" s="31"/>
      <c r="N114" s="31"/>
    </row>
    <row r="115" spans="1:14" x14ac:dyDescent="0.25">
      <c r="A115" s="28"/>
      <c r="B115" s="31">
        <v>1</v>
      </c>
      <c r="C115" s="31"/>
      <c r="D115" s="18" t="s">
        <v>8</v>
      </c>
      <c r="E115" t="s">
        <v>9</v>
      </c>
      <c r="G115" s="6" t="s">
        <v>10</v>
      </c>
      <c r="H115" s="28"/>
      <c r="I115" s="31"/>
      <c r="J115" s="31"/>
      <c r="K115" s="31"/>
      <c r="L115" s="31"/>
      <c r="M115" s="31"/>
      <c r="N115" s="31"/>
    </row>
    <row r="116" spans="1:14" x14ac:dyDescent="0.25">
      <c r="A116" s="7"/>
      <c r="B116" s="31"/>
      <c r="C116" s="31"/>
      <c r="G116" s="6"/>
      <c r="H116" s="28"/>
      <c r="I116" s="31"/>
      <c r="J116" s="31"/>
      <c r="K116" s="31"/>
      <c r="L116" s="31"/>
      <c r="M116" s="31"/>
      <c r="N116" s="31"/>
    </row>
    <row r="117" spans="1:14" x14ac:dyDescent="0.25">
      <c r="B117" s="31"/>
      <c r="C117" s="31"/>
      <c r="D117" s="8" t="e">
        <f>VLOOKUP(A117,Aliments[],2,FALSE)</f>
        <v>#N/A</v>
      </c>
      <c r="E117">
        <f>200*B115</f>
        <v>200</v>
      </c>
      <c r="F117" t="s">
        <v>11</v>
      </c>
      <c r="G117" s="9" t="e">
        <f>D117*E117/1000</f>
        <v>#N/A</v>
      </c>
      <c r="H117" s="28"/>
      <c r="I117" s="31"/>
      <c r="J117" s="31"/>
      <c r="K117" s="31"/>
      <c r="L117" s="31"/>
      <c r="M117" s="31"/>
      <c r="N117" s="31"/>
    </row>
    <row r="118" spans="1:14" x14ac:dyDescent="0.25">
      <c r="A118" s="7" t="s">
        <v>126</v>
      </c>
      <c r="B118" s="31"/>
      <c r="C118" s="31"/>
      <c r="D118" s="8" t="e">
        <f>VLOOKUP(A118,Aliments[],2,FALSE)</f>
        <v>#N/A</v>
      </c>
      <c r="E118">
        <f>180*B115</f>
        <v>180</v>
      </c>
      <c r="F118" t="s">
        <v>11</v>
      </c>
      <c r="G118" s="9" t="e">
        <f t="shared" ref="G118:G123" si="9">D118*E118/1000</f>
        <v>#N/A</v>
      </c>
      <c r="H118" s="28"/>
      <c r="I118" s="31"/>
      <c r="J118" s="31"/>
      <c r="K118" s="31"/>
      <c r="L118" s="31"/>
      <c r="M118" s="31"/>
      <c r="N118" s="31"/>
    </row>
    <row r="119" spans="1:14" x14ac:dyDescent="0.25">
      <c r="A119" s="7"/>
      <c r="B119" s="31"/>
      <c r="C119" s="31"/>
      <c r="D119" s="8" t="e">
        <f>VLOOKUP(A119,Aliments[],2,FALSE)</f>
        <v>#N/A</v>
      </c>
      <c r="E119">
        <f>200*B115</f>
        <v>200</v>
      </c>
      <c r="F119" t="s">
        <v>11</v>
      </c>
      <c r="G119" s="9" t="e">
        <f t="shared" si="9"/>
        <v>#N/A</v>
      </c>
      <c r="H119" s="28"/>
      <c r="I119" s="31"/>
      <c r="J119" s="31"/>
      <c r="K119" s="31"/>
      <c r="L119" s="31"/>
      <c r="M119" s="31"/>
      <c r="N119" s="31"/>
    </row>
    <row r="120" spans="1:14" x14ac:dyDescent="0.25">
      <c r="A120" s="7"/>
      <c r="B120" s="31"/>
      <c r="C120" s="31"/>
      <c r="D120" s="8" t="e">
        <f>VLOOKUP(A120,Aliments[],2,FALSE)</f>
        <v>#N/A</v>
      </c>
      <c r="E120">
        <f>50*B115</f>
        <v>50</v>
      </c>
      <c r="F120" t="s">
        <v>11</v>
      </c>
      <c r="G120" s="9" t="e">
        <f t="shared" si="9"/>
        <v>#N/A</v>
      </c>
      <c r="H120" s="28"/>
      <c r="I120" s="31"/>
      <c r="J120" s="31"/>
      <c r="K120" s="31"/>
      <c r="L120" s="31"/>
      <c r="M120" s="31"/>
      <c r="N120" s="31"/>
    </row>
    <row r="121" spans="1:14" x14ac:dyDescent="0.25">
      <c r="A121" s="7"/>
      <c r="B121" s="31"/>
      <c r="C121" s="31"/>
      <c r="D121" s="8" t="e">
        <f>VLOOKUP(A121,Aliments[],2,FALSE)</f>
        <v>#N/A</v>
      </c>
      <c r="E121">
        <f>90*B115</f>
        <v>90</v>
      </c>
      <c r="F121" t="s">
        <v>11</v>
      </c>
      <c r="G121" s="9" t="e">
        <f t="shared" si="9"/>
        <v>#N/A</v>
      </c>
      <c r="H121" s="28"/>
      <c r="I121" s="31"/>
      <c r="J121" s="31"/>
      <c r="K121" s="31"/>
      <c r="L121" s="31"/>
      <c r="M121" s="31"/>
      <c r="N121" s="31"/>
    </row>
    <row r="122" spans="1:14" x14ac:dyDescent="0.25">
      <c r="A122" s="7"/>
      <c r="B122" s="31"/>
      <c r="C122" s="31"/>
      <c r="D122" s="8" t="e">
        <f>VLOOKUP(A122,Aliments[],2,FALSE)</f>
        <v>#N/A</v>
      </c>
      <c r="E122">
        <f>20*B115</f>
        <v>20</v>
      </c>
      <c r="F122" t="s">
        <v>11</v>
      </c>
      <c r="G122" s="9" t="e">
        <f t="shared" si="9"/>
        <v>#N/A</v>
      </c>
      <c r="H122" s="28"/>
      <c r="I122" s="31"/>
      <c r="J122" s="31"/>
      <c r="K122" s="31"/>
      <c r="L122" s="31"/>
      <c r="M122" s="31"/>
      <c r="N122" s="31"/>
    </row>
    <row r="123" spans="1:14" x14ac:dyDescent="0.25">
      <c r="A123" s="7"/>
      <c r="B123" s="31"/>
      <c r="C123" s="31"/>
      <c r="D123" s="8" t="e">
        <f>VLOOKUP(A123,Aliments[],2,FALSE)</f>
        <v>#N/A</v>
      </c>
      <c r="E123">
        <f>50*B115</f>
        <v>50</v>
      </c>
      <c r="F123" t="s">
        <v>11</v>
      </c>
      <c r="G123" s="9" t="e">
        <f t="shared" si="9"/>
        <v>#N/A</v>
      </c>
      <c r="H123" s="28"/>
      <c r="I123" s="31"/>
      <c r="J123" s="31"/>
      <c r="K123" s="31"/>
      <c r="L123" s="31"/>
      <c r="M123" s="31"/>
      <c r="N123" s="31"/>
    </row>
    <row r="124" spans="1:14" x14ac:dyDescent="0.25">
      <c r="A124" s="7"/>
      <c r="B124" s="31"/>
      <c r="C124" s="31"/>
      <c r="D124" s="8" t="e">
        <f>VLOOKUP(A124,Aliments[],2,FALSE)</f>
        <v>#N/A</v>
      </c>
      <c r="G124" s="9"/>
      <c r="H124" s="28"/>
      <c r="I124" s="31"/>
      <c r="J124" s="31"/>
      <c r="K124" s="31"/>
      <c r="L124" s="31"/>
      <c r="M124" s="31"/>
      <c r="N124" s="31"/>
    </row>
    <row r="125" spans="1:14" x14ac:dyDescent="0.25">
      <c r="A125" s="7"/>
      <c r="B125" s="31"/>
      <c r="C125" s="31"/>
      <c r="D125" s="8" t="e">
        <f>VLOOKUP(A125,Aliments[],2,FALSE)</f>
        <v>#N/A</v>
      </c>
      <c r="E125">
        <f>200*B115</f>
        <v>200</v>
      </c>
      <c r="F125" t="s">
        <v>11</v>
      </c>
      <c r="G125" s="9" t="e">
        <f t="shared" ref="G125" si="10">D125*E125/1000</f>
        <v>#N/A</v>
      </c>
      <c r="H125" s="28"/>
      <c r="I125" s="31"/>
      <c r="J125" s="31"/>
      <c r="K125" s="31"/>
      <c r="L125" s="31"/>
      <c r="M125" s="31"/>
      <c r="N125" s="31"/>
    </row>
    <row r="126" spans="1:14" x14ac:dyDescent="0.25">
      <c r="A126" s="7"/>
      <c r="B126" s="31"/>
      <c r="C126" s="31"/>
      <c r="D126" s="8" t="e">
        <f>VLOOKUP(A126,Aliments[],2,FALSE)</f>
        <v>#N/A</v>
      </c>
      <c r="G126" s="9"/>
      <c r="H126" s="28"/>
      <c r="I126" s="31"/>
      <c r="J126" s="31"/>
      <c r="K126" s="31"/>
      <c r="L126" s="31"/>
      <c r="M126" s="31"/>
      <c r="N126" s="31"/>
    </row>
    <row r="127" spans="1:14" x14ac:dyDescent="0.25">
      <c r="A127" s="7"/>
      <c r="B127" s="31"/>
      <c r="C127" s="31"/>
      <c r="D127" s="8" t="e">
        <f>VLOOKUP(A127,Aliments[],2,FALSE)</f>
        <v>#N/A</v>
      </c>
      <c r="G127" s="9"/>
      <c r="H127" s="28"/>
      <c r="I127" s="31"/>
      <c r="J127" s="31"/>
      <c r="K127" s="31"/>
      <c r="L127" s="31"/>
      <c r="M127" s="31"/>
      <c r="N127" s="31"/>
    </row>
    <row r="128" spans="1:14" x14ac:dyDescent="0.25">
      <c r="A128" s="7"/>
      <c r="B128" s="31"/>
      <c r="C128" s="31"/>
      <c r="D128" s="8" t="e">
        <f>VLOOKUP(A128,Aliments[],2,FALSE)</f>
        <v>#N/A</v>
      </c>
      <c r="G128" s="9"/>
      <c r="H128" s="28"/>
      <c r="I128" s="31"/>
      <c r="J128" s="31"/>
      <c r="K128" s="31"/>
      <c r="L128" s="31"/>
      <c r="M128" s="31"/>
      <c r="N128" s="31"/>
    </row>
    <row r="129" spans="1:14" x14ac:dyDescent="0.25">
      <c r="A129" s="7"/>
      <c r="B129" s="31"/>
      <c r="C129" s="31"/>
      <c r="G129" s="6">
        <f>B129*D129*E129</f>
        <v>0</v>
      </c>
      <c r="H129" s="28"/>
      <c r="I129" s="31"/>
      <c r="J129" s="31"/>
      <c r="K129" s="31"/>
      <c r="L129" s="31"/>
      <c r="M129" s="31"/>
      <c r="N129" s="31"/>
    </row>
    <row r="130" spans="1:14" x14ac:dyDescent="0.25">
      <c r="A130" s="7" t="s">
        <v>10</v>
      </c>
      <c r="B130" s="31"/>
      <c r="C130" s="31"/>
      <c r="D130" t="s">
        <v>12</v>
      </c>
      <c r="E130">
        <f>SUM(E117:E125)/1000</f>
        <v>0.99</v>
      </c>
      <c r="F130" t="s">
        <v>13</v>
      </c>
      <c r="G130" s="9" t="e">
        <f>SUM(G117:G129)</f>
        <v>#N/A</v>
      </c>
      <c r="H130" s="28"/>
      <c r="I130" s="31"/>
      <c r="J130" s="31"/>
      <c r="K130" s="31"/>
      <c r="L130" s="31"/>
      <c r="M130" s="31"/>
      <c r="N130" s="31"/>
    </row>
    <row r="131" spans="1:14" ht="15.75" thickBot="1" x14ac:dyDescent="0.3">
      <c r="A131" s="10" t="s">
        <v>14</v>
      </c>
      <c r="B131" s="11">
        <v>50</v>
      </c>
      <c r="C131" s="11" t="s">
        <v>15</v>
      </c>
      <c r="D131" s="11">
        <f>E130/B131*1000</f>
        <v>19.799999999999997</v>
      </c>
      <c r="E131" s="32" t="s">
        <v>16</v>
      </c>
      <c r="F131" s="32"/>
      <c r="G131" s="12" t="e">
        <f>G130/D131</f>
        <v>#N/A</v>
      </c>
      <c r="H131" s="28"/>
      <c r="I131" s="31"/>
      <c r="J131" s="31"/>
      <c r="K131" s="31"/>
      <c r="L131" s="31"/>
      <c r="M131" s="31"/>
      <c r="N131" s="31"/>
    </row>
  </sheetData>
  <mergeCells count="126">
    <mergeCell ref="B127:C127"/>
    <mergeCell ref="B128:C128"/>
    <mergeCell ref="B129:C129"/>
    <mergeCell ref="B130:C130"/>
    <mergeCell ref="E131:F131"/>
    <mergeCell ref="B121:C121"/>
    <mergeCell ref="B122:C122"/>
    <mergeCell ref="B123:C123"/>
    <mergeCell ref="B124:C124"/>
    <mergeCell ref="B125:C125"/>
    <mergeCell ref="B126:C126"/>
    <mergeCell ref="A111:G113"/>
    <mergeCell ref="A114:A115"/>
    <mergeCell ref="B114:C114"/>
    <mergeCell ref="H114:N131"/>
    <mergeCell ref="B115:C115"/>
    <mergeCell ref="B116:C116"/>
    <mergeCell ref="B117:C117"/>
    <mergeCell ref="B118:C118"/>
    <mergeCell ref="B119:C119"/>
    <mergeCell ref="B120:C120"/>
    <mergeCell ref="B104:C104"/>
    <mergeCell ref="B105:C105"/>
    <mergeCell ref="B106:C106"/>
    <mergeCell ref="B107:C107"/>
    <mergeCell ref="B108:C108"/>
    <mergeCell ref="E109:F109"/>
    <mergeCell ref="B98:C98"/>
    <mergeCell ref="B99:C99"/>
    <mergeCell ref="B100:C100"/>
    <mergeCell ref="B101:C101"/>
    <mergeCell ref="B102:C102"/>
    <mergeCell ref="B103:C103"/>
    <mergeCell ref="E87:F87"/>
    <mergeCell ref="A89:G91"/>
    <mergeCell ref="A92:A93"/>
    <mergeCell ref="B92:C92"/>
    <mergeCell ref="H92:N109"/>
    <mergeCell ref="B93:C93"/>
    <mergeCell ref="B94:C94"/>
    <mergeCell ref="B95:C95"/>
    <mergeCell ref="B96:C96"/>
    <mergeCell ref="B97:C97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4:C64"/>
    <mergeCell ref="E65:F65"/>
    <mergeCell ref="A67:G69"/>
    <mergeCell ref="A70:A71"/>
    <mergeCell ref="B70:C70"/>
    <mergeCell ref="H70:N87"/>
    <mergeCell ref="B71:C71"/>
    <mergeCell ref="B72:C72"/>
    <mergeCell ref="B73:C73"/>
    <mergeCell ref="B74:C74"/>
    <mergeCell ref="B58:C58"/>
    <mergeCell ref="B59:C59"/>
    <mergeCell ref="B60:C60"/>
    <mergeCell ref="B61:C61"/>
    <mergeCell ref="B62:C62"/>
    <mergeCell ref="B63:C63"/>
    <mergeCell ref="H48:N65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40:C40"/>
    <mergeCell ref="B41:C41"/>
    <mergeCell ref="B42:C42"/>
    <mergeCell ref="E43:F43"/>
    <mergeCell ref="A45:G47"/>
    <mergeCell ref="A48:A49"/>
    <mergeCell ref="B48:C48"/>
    <mergeCell ref="B34:C34"/>
    <mergeCell ref="B35:C35"/>
    <mergeCell ref="B36:C36"/>
    <mergeCell ref="B37:C37"/>
    <mergeCell ref="B38:C38"/>
    <mergeCell ref="B39:C39"/>
    <mergeCell ref="A26:A27"/>
    <mergeCell ref="B26:C26"/>
    <mergeCell ref="H26:N43"/>
    <mergeCell ref="B27:C27"/>
    <mergeCell ref="B28:C28"/>
    <mergeCell ref="B29:C29"/>
    <mergeCell ref="B30:C30"/>
    <mergeCell ref="B31:C31"/>
    <mergeCell ref="B32:C32"/>
    <mergeCell ref="B33:C33"/>
    <mergeCell ref="B17:C17"/>
    <mergeCell ref="B18:C18"/>
    <mergeCell ref="B19:C19"/>
    <mergeCell ref="B20:C20"/>
    <mergeCell ref="E21:F21"/>
    <mergeCell ref="A23:G25"/>
    <mergeCell ref="B11:C11"/>
    <mergeCell ref="B12:C12"/>
    <mergeCell ref="B13:C13"/>
    <mergeCell ref="B14:C14"/>
    <mergeCell ref="B15:C15"/>
    <mergeCell ref="B16:C16"/>
    <mergeCell ref="A1:G3"/>
    <mergeCell ref="A4:A5"/>
    <mergeCell ref="B4:C4"/>
    <mergeCell ref="H4:N21"/>
    <mergeCell ref="B5:C5"/>
    <mergeCell ref="B6:C6"/>
    <mergeCell ref="B7:C7"/>
    <mergeCell ref="B8:C8"/>
    <mergeCell ref="B9:C9"/>
    <mergeCell ref="B10:C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ComboBox1">
          <controlPr defaultSize="0" autoLine="0" r:id="rId4">
            <anchor moveWithCells="1">
              <from>
                <xdr:col>0</xdr:col>
                <xdr:colOff>0</xdr:colOff>
                <xdr:row>8</xdr:row>
                <xdr:rowOff>0</xdr:rowOff>
              </from>
              <to>
                <xdr:col>1</xdr:col>
                <xdr:colOff>0</xdr:colOff>
                <xdr:row>9</xdr:row>
                <xdr:rowOff>38100</xdr:rowOff>
              </to>
            </anchor>
          </controlPr>
        </control>
      </mc:Choice>
      <mc:Fallback>
        <control shapeId="8193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Index</vt:lpstr>
      <vt:lpstr>{SEM1}Lundi</vt:lpstr>
      <vt:lpstr>{SEM1}Mardi</vt:lpstr>
      <vt:lpstr>{SEM1}Mercredi</vt:lpstr>
      <vt:lpstr>{SEM1}Jeudi</vt:lpstr>
      <vt:lpstr>{SEM1}vendredi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Educateur Garderie</dc:creator>
  <cp:lastModifiedBy>johnny occhipinti</cp:lastModifiedBy>
  <dcterms:created xsi:type="dcterms:W3CDTF">2015-06-05T18:17:20Z</dcterms:created>
  <dcterms:modified xsi:type="dcterms:W3CDTF">2020-12-09T12:21:45Z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