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16095" windowHeight="10935"/>
  </bookViews>
  <sheets>
    <sheet name="Sheet1" sheetId="1" r:id="rId1"/>
    <sheet name="Sheet2" sheetId="2" r:id="rId2"/>
    <sheet name="Sheet3" sheetId="3" r:id="rId3"/>
  </sheets>
  <functionGroups/>
  <calcPr calcId="125725"/>
</workbook>
</file>

<file path=xl/calcChain.xml><?xml version="1.0" encoding="utf-8"?>
<calcChain xmlns="http://schemas.openxmlformats.org/spreadsheetml/2006/main">
  <c r="F25" i="1"/>
  <c r="E7"/>
  <c r="A20"/>
  <c r="A21"/>
  <c r="A14"/>
  <c r="C15"/>
  <c r="A15" s="1"/>
  <c r="C16"/>
  <c r="A16" s="1"/>
  <c r="C17"/>
  <c r="A17" s="1"/>
  <c r="C18"/>
  <c r="A18" s="1"/>
  <c r="C19"/>
  <c r="A19" s="1"/>
  <c r="C20"/>
  <c r="C21"/>
  <c r="C22"/>
  <c r="A22" s="1"/>
  <c r="C23"/>
  <c r="A23" s="1"/>
  <c r="C14"/>
  <c r="B23" l="1"/>
  <c r="B19"/>
  <c r="B15"/>
  <c r="B20"/>
  <c r="B14"/>
  <c r="B17"/>
  <c r="B21"/>
  <c r="B16" l="1"/>
  <c r="B22"/>
  <c r="B18"/>
  <c r="D16"/>
  <c r="I20" s="1"/>
  <c r="D17"/>
  <c r="D18"/>
  <c r="D19"/>
  <c r="D20"/>
  <c r="D21"/>
  <c r="K25" s="1"/>
  <c r="D22"/>
  <c r="D23"/>
  <c r="D15"/>
  <c r="D14"/>
  <c r="J25"/>
</calcChain>
</file>

<file path=xl/sharedStrings.xml><?xml version="1.0" encoding="utf-8"?>
<sst xmlns="http://schemas.openxmlformats.org/spreadsheetml/2006/main" count="50" uniqueCount="44">
  <si>
    <t xml:space="preserve"> </t>
  </si>
  <si>
    <t>capital</t>
  </si>
  <si>
    <t>pas de levier</t>
  </si>
  <si>
    <t>Increment haussier</t>
  </si>
  <si>
    <t>Increment baissier</t>
  </si>
  <si>
    <t>intervalle déterminant les tranches de progression des benefices en % du capital initial</t>
  </si>
  <si>
    <t>intervalle déterminant la diminution maximum par rapport au seuil d'une tranche en % du capital initial</t>
  </si>
  <si>
    <t>les cases c13 à c24 représentent les tranches d'augmentation des benefices</t>
  </si>
  <si>
    <t>les case d13 à d24 représentent le levier qui sera appliqué au capital initial dans la tranche considérée</t>
  </si>
  <si>
    <t>exemple: si les benefices atteignent 32% du capital( entre 30 et 40%) , le levier sera de 1.15 au lieu de 1</t>
  </si>
  <si>
    <t>et la taille de la position sera de</t>
  </si>
  <si>
    <t>Levier</t>
  </si>
  <si>
    <t>Barème symétrique de levier</t>
  </si>
  <si>
    <t>Dans un programme d'investissement boursier, on augmente la taille des poses en fonction des benefices.</t>
  </si>
  <si>
    <t>La taille est de montant du capital multiplié par le levier (D13 à D24)</t>
  </si>
  <si>
    <t>1er cas</t>
  </si>
  <si>
    <t>au lieu de 10 000</t>
  </si>
  <si>
    <t>la fonction VBA bareme determine automatiquement le levier en fonction de la tranche</t>
  </si>
  <si>
    <t>2ème cas</t>
  </si>
  <si>
    <t>Barème asymétrique de levier</t>
  </si>
  <si>
    <t xml:space="preserve">Barème financier </t>
  </si>
  <si>
    <t>Une fois un seuil franchi (par exemple 30%), il faudra 10% de plus de benefices pour accéder à la tranche de levier</t>
  </si>
  <si>
    <t>supérieure (soit 40%), mais seulement 5 % de baisse pour revenir à la tranche inférieure (soit 25%).</t>
  </si>
  <si>
    <t>Ci-dessous l'arbre de décision de ce barème.</t>
  </si>
  <si>
    <t>levier</t>
  </si>
  <si>
    <t>bénéfice</t>
  </si>
  <si>
    <t>de 0 à 10%</t>
  </si>
  <si>
    <t>de 5 à 20%</t>
  </si>
  <si>
    <t>€</t>
  </si>
  <si>
    <t>%</t>
  </si>
  <si>
    <t>de 15 à 30%</t>
  </si>
  <si>
    <t>de 25 à 40%</t>
  </si>
  <si>
    <t>de 35 à 50%</t>
  </si>
  <si>
    <t>levier 1</t>
  </si>
  <si>
    <t>levier 2</t>
  </si>
  <si>
    <t>levier 3</t>
  </si>
  <si>
    <t>levier 4</t>
  </si>
  <si>
    <t>levier 5</t>
  </si>
  <si>
    <t>Explication:dans la case H44, les benefices ont progressé jusqu'à 25% du capital par exemple, ce qui permet d'appliquer un levier  3</t>
  </si>
  <si>
    <t>diminuent en dessous de 15% (20% - 5%) et ainsi de suite.</t>
  </si>
  <si>
    <r>
      <t xml:space="preserve">Afin de protéger le capital, </t>
    </r>
    <r>
      <rPr>
        <u/>
        <sz val="11"/>
        <color theme="1"/>
        <rFont val="Calibri"/>
        <family val="2"/>
        <scheme val="minor"/>
      </rPr>
      <t>ce barème permet de diminuer la taille plus vite que l'on ne l'augmente.</t>
    </r>
  </si>
  <si>
    <t>Une fois franchi 20% des bénéfices, le levier correspondant sera augmenté si les bénléfices dépassent 30%, ou diminué si les bénéfices</t>
  </si>
  <si>
    <t>valeur actuelle :</t>
  </si>
  <si>
    <t>valeur précédente :</t>
  </si>
</sst>
</file>

<file path=xl/styles.xml><?xml version="1.0" encoding="utf-8"?>
<styleSheet xmlns="http://schemas.openxmlformats.org/spreadsheetml/2006/main">
  <numFmts count="1">
    <numFmt numFmtId="164" formatCode="0.0%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6"/>
      <color theme="1"/>
      <name val="Wingdings"/>
      <charset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46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2" xfId="0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9" fontId="1" fillId="0" borderId="1" xfId="0" applyNumberFormat="1" applyFont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9" fontId="4" fillId="3" borderId="0" xfId="0" applyNumberFormat="1" applyFont="1" applyFill="1" applyBorder="1" applyAlignment="1">
      <alignment horizontal="center"/>
    </xf>
    <xf numFmtId="3" fontId="1" fillId="0" borderId="1" xfId="0" applyNumberFormat="1" applyFont="1" applyBorder="1" applyAlignment="1">
      <alignment horizontal="center" vertical="center"/>
    </xf>
    <xf numFmtId="0" fontId="0" fillId="3" borderId="0" xfId="0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9" fillId="3" borderId="0" xfId="0" applyFont="1" applyFill="1" applyBorder="1"/>
    <xf numFmtId="3" fontId="0" fillId="3" borderId="0" xfId="0" applyNumberFormat="1" applyFill="1" applyBorder="1" applyAlignment="1">
      <alignment horizontal="center" vertical="center"/>
    </xf>
    <xf numFmtId="0" fontId="0" fillId="3" borderId="2" xfId="0" applyFill="1" applyBorder="1"/>
    <xf numFmtId="0" fontId="0" fillId="3" borderId="2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Border="1"/>
    <xf numFmtId="0" fontId="0" fillId="3" borderId="0" xfId="0" applyFill="1" applyBorder="1" applyAlignment="1">
      <alignment vertical="center"/>
    </xf>
    <xf numFmtId="0" fontId="6" fillId="3" borderId="0" xfId="0" applyFont="1" applyFill="1" applyBorder="1"/>
    <xf numFmtId="0" fontId="6" fillId="3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4" xfId="0" applyFont="1" applyFill="1" applyBorder="1"/>
    <xf numFmtId="0" fontId="6" fillId="3" borderId="3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top"/>
    </xf>
    <xf numFmtId="3" fontId="1" fillId="3" borderId="0" xfId="0" applyNumberFormat="1" applyFont="1" applyFill="1" applyBorder="1" applyAlignment="1">
      <alignment horizontal="center" vertical="center"/>
    </xf>
    <xf numFmtId="9" fontId="1" fillId="0" borderId="0" xfId="0" applyNumberFormat="1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" fontId="0" fillId="3" borderId="0" xfId="0" applyNumberFormat="1" applyFill="1" applyBorder="1"/>
    <xf numFmtId="10" fontId="0" fillId="3" borderId="0" xfId="1" applyNumberFormat="1" applyFont="1" applyFill="1" applyBorder="1"/>
    <xf numFmtId="0" fontId="12" fillId="0" borderId="0" xfId="0" applyFont="1" applyAlignment="1">
      <alignment horizontal="center"/>
    </xf>
    <xf numFmtId="0" fontId="11" fillId="4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3">
    <dxf>
      <font>
        <b/>
        <i val="0"/>
        <color theme="9"/>
      </font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37</xdr:row>
      <xdr:rowOff>180975</xdr:rowOff>
    </xdr:from>
    <xdr:to>
      <xdr:col>9</xdr:col>
      <xdr:colOff>257175</xdr:colOff>
      <xdr:row>45</xdr:row>
      <xdr:rowOff>19050</xdr:rowOff>
    </xdr:to>
    <xdr:cxnSp macro="">
      <xdr:nvCxnSpPr>
        <xdr:cNvPr id="3" name="Straight Arrow Connector 2"/>
        <xdr:cNvCxnSpPr/>
      </xdr:nvCxnSpPr>
      <xdr:spPr>
        <a:xfrm flipV="1">
          <a:off x="4152900" y="7229475"/>
          <a:ext cx="3000375" cy="1362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352433</xdr:colOff>
      <xdr:row>23</xdr:row>
      <xdr:rowOff>84655</xdr:rowOff>
    </xdr:from>
    <xdr:to>
      <xdr:col>13</xdr:col>
      <xdr:colOff>47626</xdr:colOff>
      <xdr:row>24</xdr:row>
      <xdr:rowOff>47624</xdr:rowOff>
    </xdr:to>
    <xdr:cxnSp macro="">
      <xdr:nvCxnSpPr>
        <xdr:cNvPr id="4" name="Straight Arrow Connector 2"/>
        <xdr:cNvCxnSpPr>
          <a:stCxn id="16" idx="1"/>
        </xdr:cNvCxnSpPr>
      </xdr:nvCxnSpPr>
      <xdr:spPr>
        <a:xfrm rot="10800000" flipV="1">
          <a:off x="7600958" y="4466155"/>
          <a:ext cx="838193" cy="153469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</xdr:colOff>
      <xdr:row>26</xdr:row>
      <xdr:rowOff>28586</xdr:rowOff>
    </xdr:from>
    <xdr:to>
      <xdr:col>11</xdr:col>
      <xdr:colOff>190499</xdr:colOff>
      <xdr:row>28</xdr:row>
      <xdr:rowOff>90489</xdr:rowOff>
    </xdr:to>
    <xdr:cxnSp macro="">
      <xdr:nvCxnSpPr>
        <xdr:cNvPr id="8" name="Straight Arrow Connector 2"/>
        <xdr:cNvCxnSpPr>
          <a:stCxn id="12" idx="1"/>
        </xdr:cNvCxnSpPr>
      </xdr:nvCxnSpPr>
      <xdr:spPr>
        <a:xfrm rot="10800000">
          <a:off x="6210308" y="4981586"/>
          <a:ext cx="1609716" cy="442903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190499</xdr:colOff>
      <xdr:row>26</xdr:row>
      <xdr:rowOff>123825</xdr:rowOff>
    </xdr:from>
    <xdr:ext cx="3457576" cy="695326"/>
    <xdr:sp macro="" textlink="">
      <xdr:nvSpPr>
        <xdr:cNvPr id="12" name="ZoneTexte 11"/>
        <xdr:cNvSpPr txBox="1"/>
      </xdr:nvSpPr>
      <xdr:spPr>
        <a:xfrm>
          <a:off x="7820024" y="5076825"/>
          <a:ext cx="3457576" cy="695326"/>
        </a:xfrm>
        <a:prstGeom prst="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permet</a:t>
          </a:r>
          <a:r>
            <a:rPr lang="fr-FR" sz="1100" baseline="0"/>
            <a:t> de savoir si les bénéfs augmentent ou diminuent.</a:t>
          </a:r>
        </a:p>
        <a:p>
          <a:r>
            <a:rPr lang="fr-FR" sz="1100" baseline="0"/>
            <a:t>Ces valeurs sont créées lorsque le bénéfice (H25) est modifié (voir macro dans le code de la première feuille)</a:t>
          </a:r>
          <a:endParaRPr lang="fr-FR" sz="1100"/>
        </a:p>
      </xdr:txBody>
    </xdr:sp>
    <xdr:clientData/>
  </xdr:oneCellAnchor>
  <xdr:oneCellAnchor>
    <xdr:from>
      <xdr:col>13</xdr:col>
      <xdr:colOff>47625</xdr:colOff>
      <xdr:row>22</xdr:row>
      <xdr:rowOff>142876</xdr:rowOff>
    </xdr:from>
    <xdr:ext cx="1071960" cy="264560"/>
    <xdr:sp macro="" textlink="">
      <xdr:nvSpPr>
        <xdr:cNvPr id="16" name="ZoneTexte 15"/>
        <xdr:cNvSpPr txBox="1"/>
      </xdr:nvSpPr>
      <xdr:spPr>
        <a:xfrm>
          <a:off x="8439150" y="4333876"/>
          <a:ext cx="1071960" cy="26456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valeur du levier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V55"/>
  <sheetViews>
    <sheetView showGridLines="0" tabSelected="1" workbookViewId="0">
      <selection activeCell="K25" sqref="K25"/>
    </sheetView>
  </sheetViews>
  <sheetFormatPr baseColWidth="10" defaultColWidth="9.140625" defaultRowHeight="15"/>
  <cols>
    <col min="1" max="1" width="18.28515625" customWidth="1"/>
    <col min="2" max="2" width="11.28515625" style="8" customWidth="1"/>
    <col min="3" max="3" width="12.28515625" style="8" customWidth="1"/>
    <col min="4" max="4" width="10.7109375" style="8" customWidth="1"/>
    <col min="5" max="5" width="10.140625" style="8" customWidth="1"/>
    <col min="6" max="7" width="9.140625" style="8"/>
    <col min="8" max="8" width="12.140625" style="8" customWidth="1"/>
    <col min="9" max="9" width="10.28515625" style="8" customWidth="1"/>
    <col min="10" max="10" width="5.28515625" style="8" bestFit="1" customWidth="1"/>
    <col min="11" max="19" width="5.7109375" style="8" customWidth="1"/>
    <col min="20" max="20" width="6.5703125" style="8" customWidth="1"/>
  </cols>
  <sheetData>
    <row r="2" spans="1:22">
      <c r="C2" s="18" t="s">
        <v>20</v>
      </c>
      <c r="K2" s="9"/>
      <c r="L2" s="9"/>
      <c r="M2" s="9"/>
      <c r="N2" s="9"/>
      <c r="O2" s="9"/>
      <c r="P2" s="9"/>
      <c r="Q2" s="9"/>
      <c r="R2" s="9"/>
      <c r="S2" s="9"/>
      <c r="T2" s="9"/>
    </row>
    <row r="3" spans="1:22">
      <c r="C3" s="18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2">
      <c r="C4" s="10"/>
      <c r="D4" s="10"/>
      <c r="F4" s="11"/>
      <c r="G4" s="11"/>
      <c r="H4" s="11"/>
      <c r="I4" s="11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2">
      <c r="C5" s="17" t="s">
        <v>1</v>
      </c>
      <c r="E5" s="13">
        <v>10000</v>
      </c>
    </row>
    <row r="6" spans="1:22">
      <c r="C6" s="17" t="s">
        <v>3</v>
      </c>
      <c r="E6" s="1">
        <v>0.1</v>
      </c>
      <c r="F6" s="15" t="s">
        <v>5</v>
      </c>
      <c r="K6" s="9"/>
      <c r="L6" s="9"/>
      <c r="M6" s="9"/>
      <c r="N6" s="9"/>
      <c r="O6" s="9"/>
      <c r="P6" s="9"/>
      <c r="Q6" s="9"/>
      <c r="R6" s="9"/>
      <c r="S6" s="9"/>
      <c r="T6" s="9"/>
    </row>
    <row r="7" spans="1:22">
      <c r="C7" s="17" t="s">
        <v>4</v>
      </c>
      <c r="E7" s="1">
        <f>E6/2</f>
        <v>0.05</v>
      </c>
      <c r="F7" s="15" t="s">
        <v>6</v>
      </c>
      <c r="K7" s="9"/>
      <c r="L7" s="9"/>
      <c r="M7" s="9"/>
      <c r="N7" s="9"/>
      <c r="O7" s="9"/>
      <c r="P7" s="9"/>
      <c r="Q7" s="9"/>
      <c r="R7" s="9"/>
      <c r="S7" s="9"/>
      <c r="T7" s="9"/>
      <c r="V7" t="s">
        <v>0</v>
      </c>
    </row>
    <row r="8" spans="1:22">
      <c r="B8" s="20"/>
      <c r="C8" s="20"/>
      <c r="D8" s="20"/>
      <c r="E8" s="20"/>
      <c r="F8" s="21"/>
      <c r="G8" s="20"/>
      <c r="H8" s="20"/>
      <c r="I8" s="20"/>
      <c r="J8" s="20"/>
      <c r="K8" s="21"/>
      <c r="L8" s="21"/>
      <c r="M8" s="21"/>
      <c r="N8" s="21"/>
      <c r="O8" s="21"/>
      <c r="P8" s="21"/>
      <c r="Q8" s="21"/>
      <c r="R8" s="21"/>
      <c r="S8" s="21"/>
      <c r="T8" s="21"/>
      <c r="U8" s="4"/>
    </row>
    <row r="9" spans="1:22">
      <c r="C9" s="45" t="s">
        <v>0</v>
      </c>
      <c r="D9" s="45"/>
      <c r="F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2">
      <c r="F10" s="22" t="s">
        <v>15</v>
      </c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2">
      <c r="E11"/>
      <c r="F11" s="22" t="s">
        <v>12</v>
      </c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2">
      <c r="B12" s="9" t="s">
        <v>28</v>
      </c>
      <c r="C12" s="5" t="s">
        <v>29</v>
      </c>
      <c r="D12" s="23" t="s">
        <v>11</v>
      </c>
      <c r="E12"/>
      <c r="F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2">
      <c r="A13">
        <v>0</v>
      </c>
      <c r="B13" s="26">
        <v>0</v>
      </c>
      <c r="C13" s="7">
        <v>0</v>
      </c>
      <c r="D13" s="2">
        <v>1</v>
      </c>
      <c r="E13" s="6">
        <v>1</v>
      </c>
      <c r="F13" s="8" t="s">
        <v>13</v>
      </c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2">
      <c r="A14">
        <f>CEILING($E$5*(C14-$E$7),1)</f>
        <v>500</v>
      </c>
      <c r="B14" s="26">
        <f>$E$5*C14</f>
        <v>1000</v>
      </c>
      <c r="C14" s="7">
        <f>$E$6*ROWS($C$14:C14)</f>
        <v>0.1</v>
      </c>
      <c r="D14" s="2">
        <f t="shared" ref="D14:D23" si="0">$D$13+$D$13*$D$26*E13</f>
        <v>1.05</v>
      </c>
      <c r="E14" s="6">
        <v>2</v>
      </c>
      <c r="F14" s="8" t="s">
        <v>14</v>
      </c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2">
      <c r="A15">
        <f t="shared" ref="A15:A23" si="1">CEILING($E$5*(C15-$E$7),1)</f>
        <v>1500</v>
      </c>
      <c r="B15" s="26">
        <f t="shared" ref="B15:B23" si="2">$E$5*C15</f>
        <v>2000</v>
      </c>
      <c r="C15" s="7">
        <f>$E$6*ROWS($C$14:C15)</f>
        <v>0.2</v>
      </c>
      <c r="D15" s="2">
        <f t="shared" si="0"/>
        <v>1.1000000000000001</v>
      </c>
      <c r="E15" s="6">
        <v>3</v>
      </c>
    </row>
    <row r="16" spans="1:22">
      <c r="A16">
        <f t="shared" si="1"/>
        <v>2500</v>
      </c>
      <c r="B16" s="26">
        <f t="shared" si="2"/>
        <v>3000.0000000000005</v>
      </c>
      <c r="C16" s="7">
        <f>$E$6*ROWS($C$14:C16)</f>
        <v>0.30000000000000004</v>
      </c>
      <c r="D16" s="2">
        <f t="shared" si="0"/>
        <v>1.1499999999999999</v>
      </c>
      <c r="E16" s="6">
        <v>4</v>
      </c>
      <c r="F16" s="14" t="s">
        <v>7</v>
      </c>
    </row>
    <row r="17" spans="1:21">
      <c r="A17">
        <f t="shared" si="1"/>
        <v>3500</v>
      </c>
      <c r="B17" s="26">
        <f t="shared" si="2"/>
        <v>4000</v>
      </c>
      <c r="C17" s="7">
        <f>$E$6*ROWS($C$14:C17)</f>
        <v>0.4</v>
      </c>
      <c r="D17" s="2">
        <f t="shared" si="0"/>
        <v>1.2</v>
      </c>
      <c r="E17" s="6">
        <v>5</v>
      </c>
      <c r="F17" s="14" t="s">
        <v>8</v>
      </c>
    </row>
    <row r="18" spans="1:21">
      <c r="A18">
        <f t="shared" si="1"/>
        <v>4500</v>
      </c>
      <c r="B18" s="26">
        <f t="shared" si="2"/>
        <v>5000</v>
      </c>
      <c r="C18" s="7">
        <f>$E$6*ROWS($C$14:C18)</f>
        <v>0.5</v>
      </c>
      <c r="D18" s="2">
        <f t="shared" si="0"/>
        <v>1.25</v>
      </c>
      <c r="E18" s="6">
        <v>6</v>
      </c>
    </row>
    <row r="19" spans="1:21">
      <c r="A19">
        <f t="shared" si="1"/>
        <v>5500</v>
      </c>
      <c r="B19" s="26">
        <f t="shared" si="2"/>
        <v>6000.0000000000009</v>
      </c>
      <c r="C19" s="7">
        <f>$E$6*ROWS($C$14:C19)</f>
        <v>0.60000000000000009</v>
      </c>
      <c r="D19" s="2">
        <f t="shared" si="0"/>
        <v>1.3</v>
      </c>
      <c r="E19" s="6">
        <v>7</v>
      </c>
      <c r="F19" s="8" t="s">
        <v>9</v>
      </c>
    </row>
    <row r="20" spans="1:21">
      <c r="A20">
        <f t="shared" si="1"/>
        <v>6500</v>
      </c>
      <c r="B20" s="26">
        <f t="shared" si="2"/>
        <v>7000.0000000000009</v>
      </c>
      <c r="C20" s="7">
        <f>$E$6*ROWS($C$14:C20)</f>
        <v>0.70000000000000007</v>
      </c>
      <c r="D20" s="2">
        <f t="shared" si="0"/>
        <v>1.35</v>
      </c>
      <c r="E20" s="6">
        <v>8</v>
      </c>
      <c r="F20" s="8" t="s">
        <v>10</v>
      </c>
      <c r="I20" s="19">
        <f>E5*D16</f>
        <v>11500</v>
      </c>
      <c r="K20" s="8" t="s">
        <v>16</v>
      </c>
    </row>
    <row r="21" spans="1:21">
      <c r="A21">
        <f t="shared" si="1"/>
        <v>7500</v>
      </c>
      <c r="B21" s="26">
        <f t="shared" si="2"/>
        <v>8000</v>
      </c>
      <c r="C21" s="7">
        <f>$E$6*ROWS($C$14:C21)</f>
        <v>0.8</v>
      </c>
      <c r="D21" s="2">
        <f t="shared" si="0"/>
        <v>1.4</v>
      </c>
      <c r="E21" s="6">
        <v>9</v>
      </c>
    </row>
    <row r="22" spans="1:21">
      <c r="A22">
        <f t="shared" si="1"/>
        <v>8500</v>
      </c>
      <c r="B22" s="26">
        <f t="shared" si="2"/>
        <v>9000</v>
      </c>
      <c r="C22" s="7">
        <f>$E$6*ROWS($C$14:C22)</f>
        <v>0.9</v>
      </c>
      <c r="D22" s="2">
        <f t="shared" si="0"/>
        <v>1.45</v>
      </c>
      <c r="E22" s="6">
        <v>10</v>
      </c>
      <c r="F22" s="8" t="s">
        <v>17</v>
      </c>
    </row>
    <row r="23" spans="1:21">
      <c r="A23">
        <f t="shared" si="1"/>
        <v>9500</v>
      </c>
      <c r="B23" s="26">
        <f t="shared" si="2"/>
        <v>10000</v>
      </c>
      <c r="C23" s="7">
        <f>$E$6*ROWS($C$14:C23)</f>
        <v>1</v>
      </c>
      <c r="D23" s="2">
        <f t="shared" si="0"/>
        <v>1.5</v>
      </c>
      <c r="E23" s="6">
        <v>11</v>
      </c>
    </row>
    <row r="24" spans="1:21">
      <c r="B24" s="37"/>
      <c r="C24" s="38"/>
      <c r="D24" s="39"/>
      <c r="E24" s="40"/>
      <c r="H24" s="42"/>
    </row>
    <row r="25" spans="1:21" ht="19.5">
      <c r="F25" s="43" t="str">
        <f>IF(H27&gt;H26,"ä",IF(H27&lt;H26,"æ","à"))</f>
        <v>à</v>
      </c>
      <c r="G25" s="28" t="s">
        <v>25</v>
      </c>
      <c r="H25" s="25">
        <v>8655</v>
      </c>
      <c r="I25" s="9" t="s">
        <v>24</v>
      </c>
      <c r="J25" s="24">
        <f ca="1">levier(H25)</f>
        <v>1.4</v>
      </c>
      <c r="K25" s="44">
        <f>IF(H25&lt;H26,VLOOKUP(CEILING(ROUNDDOWN((H25+1/10^10)/($E$7*$E$5),0)*$E$7*$E$5,1),$A$13:$D$23,4,TRUE),VLOOKUP(ROUNDUP(H25,-3)-1/10^10,$B$13:$D$23,3,TRUE))</f>
        <v>1.4</v>
      </c>
    </row>
    <row r="26" spans="1:21">
      <c r="C26" s="16" t="s">
        <v>2</v>
      </c>
      <c r="D26" s="3">
        <v>0.05</v>
      </c>
      <c r="F26" s="8" t="s">
        <v>43</v>
      </c>
      <c r="H26" s="8">
        <v>8655</v>
      </c>
      <c r="J26" s="41"/>
    </row>
    <row r="27" spans="1:21">
      <c r="F27" s="8" t="s">
        <v>42</v>
      </c>
      <c r="H27" s="8">
        <v>8655</v>
      </c>
    </row>
    <row r="28" spans="1:21"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4"/>
    </row>
    <row r="30" spans="1:21">
      <c r="F30" s="27" t="s">
        <v>18</v>
      </c>
      <c r="G30" s="8" t="s">
        <v>0</v>
      </c>
    </row>
    <row r="31" spans="1:21">
      <c r="F31" s="27" t="s">
        <v>19</v>
      </c>
    </row>
    <row r="33" spans="4:19">
      <c r="F33" s="8" t="s">
        <v>40</v>
      </c>
    </row>
    <row r="34" spans="4:19">
      <c r="F34" s="8" t="s">
        <v>21</v>
      </c>
    </row>
    <row r="35" spans="4:19">
      <c r="F35" s="8" t="s">
        <v>22</v>
      </c>
    </row>
    <row r="36" spans="4:19">
      <c r="F36" s="8" t="s">
        <v>23</v>
      </c>
    </row>
    <row r="40" spans="4:19">
      <c r="D40" s="30" t="s">
        <v>37</v>
      </c>
      <c r="F40" s="29"/>
      <c r="G40" s="29"/>
      <c r="H40" s="29"/>
      <c r="I40" s="29"/>
      <c r="J40" s="29"/>
      <c r="K40" s="32" t="s">
        <v>32</v>
      </c>
      <c r="L40" s="33"/>
      <c r="M40" s="29"/>
      <c r="N40" s="29"/>
      <c r="O40" s="29"/>
      <c r="P40" s="29"/>
      <c r="Q40" s="29"/>
      <c r="R40" s="29"/>
      <c r="S40" s="29"/>
    </row>
    <row r="41" spans="4:19">
      <c r="D41" s="30"/>
      <c r="F41" s="29"/>
      <c r="G41" s="29"/>
      <c r="H41" s="29"/>
      <c r="I41" s="29"/>
      <c r="J41" s="29"/>
      <c r="M41" s="29"/>
      <c r="N41" s="29"/>
      <c r="O41" s="29"/>
      <c r="P41" s="29"/>
      <c r="Q41" s="29"/>
      <c r="R41" s="29"/>
      <c r="S41" s="29"/>
    </row>
    <row r="42" spans="4:19">
      <c r="D42" s="30" t="s">
        <v>36</v>
      </c>
      <c r="F42" s="30"/>
      <c r="G42" s="30"/>
      <c r="H42" s="30"/>
      <c r="I42" s="31" t="s">
        <v>31</v>
      </c>
      <c r="J42" s="30"/>
      <c r="K42" s="30"/>
      <c r="L42" s="30"/>
      <c r="M42" s="30"/>
      <c r="N42" s="30"/>
      <c r="O42" s="30"/>
      <c r="P42" s="30"/>
      <c r="Q42" s="30"/>
      <c r="R42" s="30"/>
      <c r="S42" s="29"/>
    </row>
    <row r="43" spans="4:19">
      <c r="D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29"/>
    </row>
    <row r="44" spans="4:19">
      <c r="D44" s="30" t="s">
        <v>35</v>
      </c>
      <c r="F44" s="30"/>
      <c r="G44" s="30"/>
      <c r="H44" s="34" t="s">
        <v>30</v>
      </c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29"/>
    </row>
    <row r="45" spans="4:19">
      <c r="D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29"/>
    </row>
    <row r="46" spans="4:19">
      <c r="D46" s="30" t="s">
        <v>34</v>
      </c>
      <c r="F46" s="30"/>
      <c r="G46" s="31" t="s">
        <v>27</v>
      </c>
      <c r="H46" s="30"/>
      <c r="I46" s="31" t="s">
        <v>27</v>
      </c>
      <c r="J46" s="30"/>
      <c r="K46" s="30"/>
      <c r="L46" s="30"/>
      <c r="M46" s="30"/>
      <c r="N46" s="30"/>
      <c r="O46" s="30"/>
      <c r="P46" s="30"/>
      <c r="Q46" s="30"/>
      <c r="R46" s="30"/>
      <c r="S46" s="29"/>
    </row>
    <row r="47" spans="4:19">
      <c r="D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29"/>
    </row>
    <row r="48" spans="4:19">
      <c r="D48" s="30" t="s">
        <v>33</v>
      </c>
      <c r="F48" s="31" t="s">
        <v>26</v>
      </c>
      <c r="G48" s="30"/>
      <c r="H48" s="31" t="s">
        <v>26</v>
      </c>
      <c r="I48" s="30"/>
      <c r="J48" s="30" t="s">
        <v>0</v>
      </c>
      <c r="K48" s="30" t="s">
        <v>0</v>
      </c>
      <c r="L48" s="30"/>
      <c r="M48" s="30"/>
      <c r="N48" s="30"/>
      <c r="O48" s="30"/>
      <c r="P48" s="30"/>
      <c r="Q48" s="30"/>
      <c r="R48" s="30"/>
      <c r="S48" s="29"/>
    </row>
    <row r="49" spans="2:21"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29"/>
    </row>
    <row r="50" spans="2:21"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29"/>
    </row>
    <row r="51" spans="2:21"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29"/>
    </row>
    <row r="52" spans="2:21">
      <c r="F52" s="36" t="s">
        <v>38</v>
      </c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29"/>
    </row>
    <row r="53" spans="2:21">
      <c r="F53" s="35" t="s">
        <v>41</v>
      </c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29"/>
    </row>
    <row r="54" spans="2:21">
      <c r="F54" s="29" t="s">
        <v>39</v>
      </c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</row>
    <row r="55" spans="2:21"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4"/>
    </row>
  </sheetData>
  <mergeCells count="1">
    <mergeCell ref="C9:D9"/>
  </mergeCells>
  <conditionalFormatting sqref="F25">
    <cfRule type="cellIs" dxfId="2" priority="3" operator="equal">
      <formula>"æ"</formula>
    </cfRule>
    <cfRule type="cellIs" dxfId="1" priority="2" operator="equal">
      <formula>"ä"</formula>
    </cfRule>
    <cfRule type="cellIs" dxfId="0" priority="1" operator="equal">
      <formula>"à"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Betini</dc:creator>
  <cp:lastModifiedBy>Betini</cp:lastModifiedBy>
  <dcterms:created xsi:type="dcterms:W3CDTF">2010-01-13T09:06:11Z</dcterms:created>
  <dcterms:modified xsi:type="dcterms:W3CDTF">2010-01-15T23:35:52Z</dcterms:modified>
</cp:coreProperties>
</file>