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105" windowWidth="15195" windowHeight="7935" tabRatio="680" firstSheet="1" activeTab="2"/>
  </bookViews>
  <sheets>
    <sheet name="Menu" sheetId="56" r:id="rId1"/>
    <sheet name="DECLINAISON " sheetId="50" r:id="rId2"/>
    <sheet name="EFFECTIF MIDI" sheetId="64" r:id="rId3"/>
    <sheet name="CLIENT 1 MIDI" sheetId="57" r:id="rId4"/>
    <sheet name="CLIENT 2 MIDI" sheetId="81" r:id="rId5"/>
    <sheet name="CLIENT 3 MIDI" sheetId="82" r:id="rId6"/>
    <sheet name="Total MIDI" sheetId="62" r:id="rId7"/>
    <sheet name="EFFECTIF SOIR" sheetId="67" r:id="rId8"/>
    <sheet name="CLIENT 1 SOIR" sheetId="71" r:id="rId9"/>
    <sheet name="Total  SOIR" sheetId="76" r:id="rId10"/>
    <sheet name="Feuil4" sheetId="73" r:id="rId11"/>
  </sheets>
  <externalReferences>
    <externalReference r:id="rId12"/>
  </externalReferences>
  <definedNames>
    <definedName name="dessertlundimidi">Menu!$Q$5:$Q$13</definedName>
    <definedName name="dessertlundisoir">Menu!$AL$6:$AL$13</definedName>
    <definedName name="Entrée_1" localSheetId="1">'DECLINAISON '!$B$6:$B$6</definedName>
    <definedName name="Entrée_1" localSheetId="0">Menu!$A$6:$A$6</definedName>
    <definedName name="entree1" localSheetId="0">Menu!$A$6:$A$6</definedName>
    <definedName name="entree1">'DECLINAISON '!$B$6:$B$6</definedName>
    <definedName name="entreelundimidi">Menu!$A$6:$A$13</definedName>
    <definedName name="entreelundisoir">Menu!$V$6:$V$13</definedName>
    <definedName name="fromagelundimidi">Menu!$M$5:$M$13</definedName>
    <definedName name="fromagelundisoir">Menu!$AH$6:$AH$13</definedName>
    <definedName name="garniture1lundimidi">Menu!$I$6:$I$13</definedName>
    <definedName name="garniturelundisoir">Menu!$AD$6:$AD$13</definedName>
    <definedName name="platlundimidi">Menu!$E$6:$E$13</definedName>
    <definedName name="platlundisoir">Menu!$Z$6:$Z$13</definedName>
    <definedName name="_xlnm.Print_Area" localSheetId="2">'EFFECTIF MIDI'!$A$1:$AS$56</definedName>
    <definedName name="_xlnm.Print_Area" localSheetId="7">'EFFECTIF SOIR'!$A$1:$AS$56</definedName>
  </definedNames>
  <calcPr calcId="145621"/>
</workbook>
</file>

<file path=xl/calcChain.xml><?xml version="1.0" encoding="utf-8"?>
<calcChain xmlns="http://schemas.openxmlformats.org/spreadsheetml/2006/main">
  <c r="R7" i="82" l="1"/>
  <c r="Q7" i="82"/>
  <c r="A1" i="82"/>
  <c r="A31" i="82"/>
  <c r="A30" i="82"/>
  <c r="A29" i="82"/>
  <c r="A28" i="82"/>
  <c r="A27" i="82"/>
  <c r="J22" i="82"/>
  <c r="A22" i="82"/>
  <c r="N15" i="82"/>
  <c r="K15" i="82"/>
  <c r="H15" i="82"/>
  <c r="E15" i="82"/>
  <c r="E17" i="82" s="1"/>
  <c r="B15" i="82"/>
  <c r="O14" i="82"/>
  <c r="M14" i="82"/>
  <c r="L14" i="82"/>
  <c r="J14" i="82"/>
  <c r="I14" i="82"/>
  <c r="G14" i="82"/>
  <c r="F14" i="82"/>
  <c r="D14" i="82"/>
  <c r="C14" i="82"/>
  <c r="A14" i="82"/>
  <c r="O13" i="82"/>
  <c r="M13" i="82"/>
  <c r="L13" i="82"/>
  <c r="J13" i="82"/>
  <c r="I13" i="82"/>
  <c r="G13" i="82"/>
  <c r="F13" i="82"/>
  <c r="D13" i="82"/>
  <c r="C13" i="82"/>
  <c r="A13" i="82"/>
  <c r="O12" i="82"/>
  <c r="M12" i="82"/>
  <c r="L12" i="82"/>
  <c r="J12" i="82"/>
  <c r="I12" i="82"/>
  <c r="G12" i="82"/>
  <c r="F12" i="82"/>
  <c r="D12" i="82"/>
  <c r="C12" i="82"/>
  <c r="A12" i="82"/>
  <c r="O11" i="82"/>
  <c r="M11" i="82"/>
  <c r="L11" i="82"/>
  <c r="J11" i="82"/>
  <c r="I11" i="82"/>
  <c r="G11" i="82"/>
  <c r="F11" i="82"/>
  <c r="D11" i="82"/>
  <c r="C11" i="82"/>
  <c r="A11" i="82"/>
  <c r="O10" i="82"/>
  <c r="M10" i="82"/>
  <c r="L10" i="82"/>
  <c r="J10" i="82"/>
  <c r="I10" i="82"/>
  <c r="G10" i="82"/>
  <c r="F10" i="82"/>
  <c r="D10" i="82"/>
  <c r="C10" i="82"/>
  <c r="A10" i="82"/>
  <c r="O9" i="82"/>
  <c r="M9" i="82"/>
  <c r="L9" i="82"/>
  <c r="J9" i="82"/>
  <c r="I9" i="82"/>
  <c r="G9" i="82"/>
  <c r="F9" i="82"/>
  <c r="D9" i="82"/>
  <c r="C9" i="82"/>
  <c r="A9" i="82"/>
  <c r="O8" i="82"/>
  <c r="M8" i="82"/>
  <c r="L8" i="82"/>
  <c r="J8" i="82"/>
  <c r="I8" i="82"/>
  <c r="G8" i="82"/>
  <c r="F8" i="82"/>
  <c r="D8" i="82"/>
  <c r="C8" i="82"/>
  <c r="A8" i="82"/>
  <c r="E19" i="82"/>
  <c r="E18" i="82"/>
  <c r="O7" i="82"/>
  <c r="M7" i="82"/>
  <c r="L7" i="82"/>
  <c r="J7" i="82"/>
  <c r="I7" i="82"/>
  <c r="G7" i="82"/>
  <c r="F7" i="82"/>
  <c r="D7" i="82"/>
  <c r="C7" i="82"/>
  <c r="A7" i="82"/>
  <c r="N1" i="82"/>
  <c r="K1" i="82"/>
  <c r="E1" i="82"/>
  <c r="A1" i="81"/>
  <c r="A31" i="81"/>
  <c r="A30" i="81"/>
  <c r="A29" i="81"/>
  <c r="A28" i="81"/>
  <c r="A27" i="81"/>
  <c r="J22" i="81"/>
  <c r="A22" i="81"/>
  <c r="N15" i="81"/>
  <c r="K15" i="81"/>
  <c r="H15" i="81"/>
  <c r="E15" i="81"/>
  <c r="E17" i="81" s="1"/>
  <c r="B15" i="81"/>
  <c r="O14" i="81"/>
  <c r="M14" i="81"/>
  <c r="L14" i="81"/>
  <c r="J14" i="81"/>
  <c r="I14" i="81"/>
  <c r="G14" i="81"/>
  <c r="F14" i="81"/>
  <c r="D14" i="81"/>
  <c r="C14" i="81"/>
  <c r="A14" i="81"/>
  <c r="O13" i="81"/>
  <c r="M13" i="81"/>
  <c r="L13" i="81"/>
  <c r="J13" i="81"/>
  <c r="I13" i="81"/>
  <c r="G13" i="81"/>
  <c r="F13" i="81"/>
  <c r="D13" i="81"/>
  <c r="C13" i="81"/>
  <c r="A13" i="81"/>
  <c r="O12" i="81"/>
  <c r="M12" i="81"/>
  <c r="L12" i="81"/>
  <c r="J12" i="81"/>
  <c r="I12" i="81"/>
  <c r="G12" i="81"/>
  <c r="F12" i="81"/>
  <c r="D12" i="81"/>
  <c r="C12" i="81"/>
  <c r="A12" i="81"/>
  <c r="O11" i="81"/>
  <c r="M11" i="81"/>
  <c r="L11" i="81"/>
  <c r="J11" i="81"/>
  <c r="I11" i="81"/>
  <c r="G11" i="81"/>
  <c r="F11" i="81"/>
  <c r="D11" i="81"/>
  <c r="C11" i="81"/>
  <c r="A11" i="81"/>
  <c r="O10" i="81"/>
  <c r="M10" i="81"/>
  <c r="L10" i="81"/>
  <c r="J10" i="81"/>
  <c r="I10" i="81"/>
  <c r="G10" i="81"/>
  <c r="F10" i="81"/>
  <c r="D10" i="81"/>
  <c r="C10" i="81"/>
  <c r="A10" i="81"/>
  <c r="O9" i="81"/>
  <c r="M9" i="81"/>
  <c r="L9" i="81"/>
  <c r="J9" i="81"/>
  <c r="I9" i="81"/>
  <c r="G9" i="81"/>
  <c r="F9" i="81"/>
  <c r="D9" i="81"/>
  <c r="C9" i="81"/>
  <c r="A9" i="81"/>
  <c r="O8" i="81"/>
  <c r="M8" i="81"/>
  <c r="L8" i="81"/>
  <c r="J8" i="81"/>
  <c r="I8" i="81"/>
  <c r="G8" i="81"/>
  <c r="F8" i="81"/>
  <c r="D8" i="81"/>
  <c r="C8" i="81"/>
  <c r="A8" i="81"/>
  <c r="R7" i="81"/>
  <c r="E19" i="81" s="1"/>
  <c r="Q7" i="81"/>
  <c r="E18" i="81" s="1"/>
  <c r="O7" i="81"/>
  <c r="M7" i="81"/>
  <c r="L7" i="81"/>
  <c r="J7" i="81"/>
  <c r="I7" i="81"/>
  <c r="G7" i="81"/>
  <c r="F7" i="81"/>
  <c r="D7" i="81"/>
  <c r="C7" i="81"/>
  <c r="A7" i="81"/>
  <c r="N1" i="81"/>
  <c r="K1" i="81"/>
  <c r="E1" i="81"/>
  <c r="A2" i="50"/>
  <c r="E1" i="76"/>
  <c r="K1" i="76"/>
  <c r="N1" i="76"/>
  <c r="E19" i="71"/>
  <c r="E18" i="71"/>
  <c r="E1" i="62"/>
  <c r="K1" i="62"/>
  <c r="N1" i="62"/>
  <c r="E1" i="57"/>
  <c r="K1" i="57"/>
  <c r="N1" i="57"/>
  <c r="B25" i="56"/>
  <c r="F25" i="56"/>
  <c r="K24" i="56"/>
  <c r="E19" i="57"/>
  <c r="R7" i="57"/>
  <c r="Q7" i="57"/>
  <c r="E18" i="57" s="1"/>
  <c r="O8" i="57"/>
  <c r="O9" i="57"/>
  <c r="O10" i="57"/>
  <c r="O11" i="57"/>
  <c r="O12" i="57"/>
  <c r="O13" i="57"/>
  <c r="O14" i="57"/>
  <c r="N15" i="62"/>
  <c r="K15" i="62"/>
  <c r="H15" i="62"/>
  <c r="E15" i="62"/>
  <c r="B15" i="62"/>
  <c r="M14" i="62"/>
  <c r="J14" i="62"/>
  <c r="G14" i="62"/>
  <c r="D14" i="62"/>
  <c r="A14" i="62"/>
  <c r="M13" i="62"/>
  <c r="J13" i="62"/>
  <c r="G13" i="62"/>
  <c r="D13" i="62"/>
  <c r="A13" i="62"/>
  <c r="M12" i="62"/>
  <c r="J12" i="62"/>
  <c r="G12" i="62"/>
  <c r="D12" i="62"/>
  <c r="A12" i="62"/>
  <c r="M11" i="62"/>
  <c r="J11" i="62"/>
  <c r="G11" i="62"/>
  <c r="D11" i="62"/>
  <c r="A11" i="62"/>
  <c r="M10" i="62"/>
  <c r="J10" i="62"/>
  <c r="G10" i="62"/>
  <c r="D10" i="62"/>
  <c r="A10" i="62"/>
  <c r="M9" i="62"/>
  <c r="J9" i="62"/>
  <c r="G9" i="62"/>
  <c r="D9" i="62"/>
  <c r="A9" i="62"/>
  <c r="M8" i="62"/>
  <c r="J8" i="62"/>
  <c r="G8" i="62"/>
  <c r="D8" i="62"/>
  <c r="A8" i="62"/>
  <c r="M7" i="62"/>
  <c r="J7" i="62"/>
  <c r="G7" i="62"/>
  <c r="D7" i="62"/>
  <c r="A7" i="62"/>
  <c r="N15" i="76"/>
  <c r="K15" i="76"/>
  <c r="H15" i="76"/>
  <c r="E15" i="76"/>
  <c r="B15" i="76"/>
  <c r="O14" i="76"/>
  <c r="M14" i="76"/>
  <c r="L14" i="76"/>
  <c r="J14" i="76"/>
  <c r="I14" i="76"/>
  <c r="G14" i="76"/>
  <c r="F14" i="76"/>
  <c r="D14" i="76"/>
  <c r="C14" i="76"/>
  <c r="A14" i="76"/>
  <c r="O13" i="76"/>
  <c r="M13" i="76"/>
  <c r="L13" i="76"/>
  <c r="J13" i="76"/>
  <c r="I13" i="76"/>
  <c r="G13" i="76"/>
  <c r="F13" i="76"/>
  <c r="D13" i="76"/>
  <c r="C13" i="76"/>
  <c r="A13" i="76"/>
  <c r="O12" i="76"/>
  <c r="M12" i="76"/>
  <c r="L12" i="76"/>
  <c r="J12" i="76"/>
  <c r="I12" i="76"/>
  <c r="G12" i="76"/>
  <c r="F12" i="76"/>
  <c r="D12" i="76"/>
  <c r="A12" i="76"/>
  <c r="O11" i="76"/>
  <c r="M11" i="76"/>
  <c r="J11" i="76"/>
  <c r="G11" i="76"/>
  <c r="D11" i="76"/>
  <c r="A11" i="76"/>
  <c r="M10" i="76"/>
  <c r="J10" i="76"/>
  <c r="G10" i="76"/>
  <c r="D10" i="76"/>
  <c r="A10" i="76"/>
  <c r="M9" i="76"/>
  <c r="J9" i="76"/>
  <c r="G9" i="76"/>
  <c r="D9" i="76"/>
  <c r="A9" i="76"/>
  <c r="M8" i="76"/>
  <c r="J8" i="76"/>
  <c r="G8" i="76"/>
  <c r="D8" i="76"/>
  <c r="A8" i="76"/>
  <c r="M7" i="76"/>
  <c r="J7" i="76"/>
  <c r="G7" i="76"/>
  <c r="D7" i="76"/>
  <c r="A7" i="76"/>
  <c r="O9" i="71"/>
  <c r="O10" i="71"/>
  <c r="O11" i="71"/>
  <c r="O12" i="71"/>
  <c r="O13" i="71"/>
  <c r="O14" i="71"/>
  <c r="O7" i="57"/>
  <c r="L9" i="71"/>
  <c r="L10" i="71"/>
  <c r="L11" i="71"/>
  <c r="L12" i="71"/>
  <c r="L13" i="71"/>
  <c r="L14" i="71"/>
  <c r="I9" i="71"/>
  <c r="I10" i="71"/>
  <c r="I11" i="71"/>
  <c r="I12" i="71"/>
  <c r="I13" i="71"/>
  <c r="I14" i="71"/>
  <c r="L7" i="57"/>
  <c r="I7" i="57"/>
  <c r="F9" i="71"/>
  <c r="F10" i="71"/>
  <c r="F11" i="71"/>
  <c r="F12" i="71"/>
  <c r="F13" i="71"/>
  <c r="F14" i="71"/>
  <c r="F7" i="57"/>
  <c r="C9" i="71"/>
  <c r="C10" i="71"/>
  <c r="C11" i="71"/>
  <c r="C12" i="71"/>
  <c r="C13" i="71"/>
  <c r="C14" i="71"/>
  <c r="C7" i="57"/>
  <c r="R13" i="64"/>
  <c r="Q13" i="64"/>
  <c r="E20" i="82" l="1"/>
  <c r="E20" i="81"/>
  <c r="L14" i="57"/>
  <c r="L13" i="57"/>
  <c r="L12" i="57"/>
  <c r="L11" i="57"/>
  <c r="L10" i="57"/>
  <c r="L9" i="57"/>
  <c r="L8" i="57"/>
  <c r="I14" i="57"/>
  <c r="I13" i="57"/>
  <c r="I12" i="57"/>
  <c r="I11" i="57"/>
  <c r="I10" i="57"/>
  <c r="I9" i="57"/>
  <c r="I8" i="57"/>
  <c r="F14" i="57"/>
  <c r="F13" i="57"/>
  <c r="F12" i="57"/>
  <c r="F11" i="57"/>
  <c r="F10" i="57"/>
  <c r="F9" i="57"/>
  <c r="F8" i="57"/>
  <c r="C8" i="57"/>
  <c r="C9" i="57"/>
  <c r="C10" i="57"/>
  <c r="C11" i="57"/>
  <c r="C12" i="57"/>
  <c r="C13" i="57"/>
  <c r="C14" i="57"/>
  <c r="A7" i="71"/>
  <c r="A8" i="71"/>
  <c r="A9" i="71"/>
  <c r="A10" i="71"/>
  <c r="A11" i="71"/>
  <c r="A12" i="71"/>
  <c r="A13" i="71"/>
  <c r="A14" i="71"/>
  <c r="D7" i="71"/>
  <c r="D8" i="71"/>
  <c r="D9" i="71"/>
  <c r="D10" i="71"/>
  <c r="D11" i="71"/>
  <c r="D12" i="71"/>
  <c r="D13" i="71"/>
  <c r="D14" i="71"/>
  <c r="M14" i="57"/>
  <c r="M13" i="57"/>
  <c r="M12" i="57"/>
  <c r="M11" i="57"/>
  <c r="M10" i="57"/>
  <c r="M9" i="57"/>
  <c r="M8" i="57"/>
  <c r="M7" i="57"/>
  <c r="J14" i="57"/>
  <c r="J13" i="57"/>
  <c r="J12" i="57"/>
  <c r="J11" i="57"/>
  <c r="J10" i="57"/>
  <c r="J9" i="57"/>
  <c r="J8" i="57"/>
  <c r="J7" i="57"/>
  <c r="G14" i="57"/>
  <c r="G13" i="57"/>
  <c r="G12" i="57"/>
  <c r="G11" i="57"/>
  <c r="G10" i="57"/>
  <c r="G9" i="57"/>
  <c r="G8" i="57"/>
  <c r="G7" i="57"/>
  <c r="D14" i="57"/>
  <c r="D13" i="57"/>
  <c r="D12" i="57"/>
  <c r="D11" i="57"/>
  <c r="D10" i="57"/>
  <c r="D9" i="57"/>
  <c r="D8" i="57"/>
  <c r="D7" i="57"/>
  <c r="A8" i="57"/>
  <c r="A9" i="57"/>
  <c r="A10" i="57"/>
  <c r="A11" i="57"/>
  <c r="A12" i="57"/>
  <c r="A13" i="57"/>
  <c r="A14" i="57"/>
  <c r="A7" i="57"/>
  <c r="G10" i="71" l="1"/>
  <c r="J10" i="71"/>
  <c r="M10" i="71"/>
  <c r="G11" i="71"/>
  <c r="J11" i="71"/>
  <c r="M11" i="71"/>
  <c r="G12" i="71"/>
  <c r="J12" i="71"/>
  <c r="M12" i="71"/>
  <c r="G13" i="71"/>
  <c r="J13" i="71"/>
  <c r="M13" i="71"/>
  <c r="G14" i="71"/>
  <c r="J14" i="71"/>
  <c r="M14" i="71"/>
  <c r="M8" i="71"/>
  <c r="M9" i="71"/>
  <c r="M7" i="71"/>
  <c r="J8" i="71"/>
  <c r="J9" i="71"/>
  <c r="J7" i="71"/>
  <c r="G8" i="71"/>
  <c r="G9" i="71"/>
  <c r="G7" i="71"/>
  <c r="Q20" i="67"/>
  <c r="R20" i="64"/>
  <c r="A1" i="57" l="1"/>
  <c r="A2" i="62" l="1"/>
  <c r="A2" i="76"/>
  <c r="B20" i="76"/>
  <c r="B24" i="76" s="1"/>
  <c r="A1" i="71"/>
  <c r="A5" i="71"/>
  <c r="A31" i="71"/>
  <c r="A30" i="71"/>
  <c r="A29" i="71"/>
  <c r="A28" i="71"/>
  <c r="A27" i="71"/>
  <c r="J22" i="71"/>
  <c r="A22" i="71"/>
  <c r="N15" i="71"/>
  <c r="K15" i="71"/>
  <c r="H15" i="71"/>
  <c r="E15" i="71"/>
  <c r="E17" i="71" s="1"/>
  <c r="E20" i="71" s="1"/>
  <c r="B15" i="71"/>
  <c r="E1" i="71"/>
  <c r="K1" i="71" s="1"/>
  <c r="O7" i="71" l="1"/>
  <c r="L8" i="71"/>
  <c r="L7" i="71"/>
  <c r="I7" i="71"/>
  <c r="F8" i="71"/>
  <c r="C7" i="71"/>
  <c r="O8" i="71"/>
  <c r="I8" i="71"/>
  <c r="F7" i="71"/>
  <c r="C8" i="71"/>
  <c r="B13" i="64"/>
  <c r="B20" i="64" l="1"/>
  <c r="R20" i="67"/>
  <c r="Q20" i="64"/>
  <c r="AK54" i="67"/>
  <c r="AK53" i="67"/>
  <c r="AK52" i="67"/>
  <c r="AK51" i="67"/>
  <c r="AK50" i="67"/>
  <c r="AK49" i="67"/>
  <c r="AK48" i="67"/>
  <c r="AK47" i="67"/>
  <c r="AK46" i="67"/>
  <c r="AL48" i="67" s="1"/>
  <c r="AK45" i="67"/>
  <c r="AK44" i="67"/>
  <c r="AK43" i="67"/>
  <c r="AL42" i="67"/>
  <c r="AK42" i="67"/>
  <c r="AK41" i="67"/>
  <c r="AK40" i="67"/>
  <c r="AK39" i="67"/>
  <c r="AK38" i="67"/>
  <c r="AK37" i="67"/>
  <c r="AK36" i="67"/>
  <c r="AK35" i="67"/>
  <c r="AK34" i="67"/>
  <c r="AK33" i="67"/>
  <c r="AK32" i="67"/>
  <c r="AL31" i="67"/>
  <c r="AK31" i="67"/>
  <c r="AK30" i="67"/>
  <c r="AK29" i="67"/>
  <c r="AK28" i="67"/>
  <c r="AK27" i="67"/>
  <c r="AK26" i="67"/>
  <c r="AK25" i="67"/>
  <c r="AK24" i="67"/>
  <c r="AK23" i="67"/>
  <c r="AL23" i="67" s="1"/>
  <c r="AK22" i="67"/>
  <c r="AL21" i="67"/>
  <c r="AK21" i="67"/>
  <c r="AC20" i="67"/>
  <c r="AB20" i="67"/>
  <c r="AA20" i="67"/>
  <c r="Z20" i="67"/>
  <c r="Y20" i="67"/>
  <c r="X20" i="67"/>
  <c r="W20" i="67"/>
  <c r="V20" i="67"/>
  <c r="U20" i="67"/>
  <c r="T20" i="67"/>
  <c r="S20" i="67"/>
  <c r="P20" i="67"/>
  <c r="O20" i="67"/>
  <c r="N20" i="67"/>
  <c r="M20" i="67"/>
  <c r="L20" i="67"/>
  <c r="K20" i="67"/>
  <c r="J20" i="67"/>
  <c r="I20" i="67"/>
  <c r="H20" i="67"/>
  <c r="G20" i="67"/>
  <c r="F20" i="67"/>
  <c r="E20" i="67"/>
  <c r="AJ16" i="67"/>
  <c r="AG16" i="67"/>
  <c r="AF16" i="67"/>
  <c r="AE16" i="67"/>
  <c r="AD16" i="67"/>
  <c r="AC16" i="67"/>
  <c r="AB16" i="67"/>
  <c r="AA16" i="67"/>
  <c r="Z16" i="67"/>
  <c r="Y16" i="67"/>
  <c r="X16" i="67"/>
  <c r="W16" i="67"/>
  <c r="V16" i="67"/>
  <c r="U16" i="67"/>
  <c r="T16" i="67"/>
  <c r="S16" i="67"/>
  <c r="P16" i="67"/>
  <c r="O16" i="67"/>
  <c r="N16" i="67"/>
  <c r="M16" i="67"/>
  <c r="L16" i="67"/>
  <c r="K16" i="67"/>
  <c r="J16" i="67"/>
  <c r="I16" i="67"/>
  <c r="H16" i="67"/>
  <c r="G16" i="67"/>
  <c r="F16" i="67"/>
  <c r="E16" i="67"/>
  <c r="D16" i="67"/>
  <c r="C16" i="67"/>
  <c r="B16" i="67"/>
  <c r="AK15" i="67"/>
  <c r="AK14" i="67"/>
  <c r="AK55" i="67" s="1"/>
  <c r="AG13" i="67"/>
  <c r="AG20" i="67" s="1"/>
  <c r="AF13" i="67"/>
  <c r="AF20" i="67" s="1"/>
  <c r="AE13" i="67"/>
  <c r="AE20" i="67" s="1"/>
  <c r="AD13" i="67"/>
  <c r="AC13" i="67"/>
  <c r="AB13" i="67"/>
  <c r="AA13" i="67"/>
  <c r="Z13" i="67"/>
  <c r="Y13" i="67"/>
  <c r="X13" i="67"/>
  <c r="W13" i="67"/>
  <c r="V13" i="67"/>
  <c r="U13" i="67"/>
  <c r="T13" i="67"/>
  <c r="S13" i="67"/>
  <c r="P13" i="67"/>
  <c r="O13" i="67"/>
  <c r="N13" i="67"/>
  <c r="M13" i="67"/>
  <c r="L13" i="67"/>
  <c r="K13" i="67"/>
  <c r="J13" i="67"/>
  <c r="I13" i="67"/>
  <c r="H13" i="67"/>
  <c r="G13" i="67"/>
  <c r="F13" i="67"/>
  <c r="E13" i="67"/>
  <c r="D13" i="67"/>
  <c r="D20" i="67" s="1"/>
  <c r="C13" i="67"/>
  <c r="C20" i="67" s="1"/>
  <c r="B13" i="67"/>
  <c r="B20" i="67" s="1"/>
  <c r="AC20" i="64"/>
  <c r="AB20" i="64"/>
  <c r="AA20" i="64"/>
  <c r="Z20" i="64"/>
  <c r="Y20" i="64"/>
  <c r="X20" i="64"/>
  <c r="W20" i="64"/>
  <c r="V20" i="64"/>
  <c r="U20" i="64"/>
  <c r="T20" i="64"/>
  <c r="S20" i="64"/>
  <c r="P20" i="64"/>
  <c r="O20" i="64"/>
  <c r="N20" i="64"/>
  <c r="M20" i="64"/>
  <c r="L20" i="64"/>
  <c r="K20" i="64"/>
  <c r="J20" i="64"/>
  <c r="I20" i="64"/>
  <c r="H20" i="64"/>
  <c r="G20" i="64"/>
  <c r="F20" i="64"/>
  <c r="E20" i="64"/>
  <c r="AG13" i="64"/>
  <c r="AG20" i="64" s="1"/>
  <c r="AF13" i="64"/>
  <c r="AF20" i="64" s="1"/>
  <c r="AE13" i="64"/>
  <c r="AE20" i="64" s="1"/>
  <c r="AD13" i="64"/>
  <c r="AC13" i="64"/>
  <c r="AB13" i="64"/>
  <c r="AA13" i="64"/>
  <c r="I13" i="64"/>
  <c r="Z13" i="64"/>
  <c r="Y13" i="64"/>
  <c r="X13" i="64"/>
  <c r="W13" i="64"/>
  <c r="V13" i="64"/>
  <c r="U13" i="64"/>
  <c r="T13" i="64"/>
  <c r="S13" i="64"/>
  <c r="P13" i="64"/>
  <c r="O13" i="64"/>
  <c r="N13" i="64"/>
  <c r="H13" i="64"/>
  <c r="G13" i="64"/>
  <c r="C13" i="64"/>
  <c r="C20" i="64" s="1"/>
  <c r="M13" i="64"/>
  <c r="L13" i="64"/>
  <c r="K13" i="64"/>
  <c r="J13" i="64"/>
  <c r="D13" i="64"/>
  <c r="D20" i="64" s="1"/>
  <c r="E13" i="64"/>
  <c r="AK16" i="67" l="1"/>
  <c r="A12" i="67" s="1"/>
  <c r="F13" i="64"/>
  <c r="A31" i="57" l="1"/>
  <c r="A30" i="57"/>
  <c r="A29" i="57"/>
  <c r="A28" i="57"/>
  <c r="A27" i="57"/>
  <c r="AK51" i="64"/>
  <c r="AK52" i="64"/>
  <c r="AK53" i="64"/>
  <c r="AK54" i="64"/>
  <c r="AK50" i="64"/>
  <c r="AK49" i="64"/>
  <c r="AK48" i="64"/>
  <c r="AK47" i="64"/>
  <c r="AK46" i="64"/>
  <c r="AL48" i="64" s="1"/>
  <c r="AK45" i="64"/>
  <c r="AK44" i="64"/>
  <c r="AK43" i="64"/>
  <c r="AK42" i="64"/>
  <c r="AK41" i="64"/>
  <c r="AK40" i="64"/>
  <c r="AK39" i="64"/>
  <c r="AK38" i="64"/>
  <c r="AK37" i="64"/>
  <c r="AK36" i="64"/>
  <c r="AK35" i="64"/>
  <c r="AK34" i="64"/>
  <c r="AK33" i="64"/>
  <c r="AK32" i="64"/>
  <c r="AK31" i="64"/>
  <c r="AK30" i="64"/>
  <c r="AK29" i="64"/>
  <c r="AK28" i="64"/>
  <c r="AK27" i="64"/>
  <c r="AK26" i="64"/>
  <c r="AK25" i="64"/>
  <c r="AK24" i="64"/>
  <c r="AK23" i="64"/>
  <c r="AK22" i="64"/>
  <c r="AK21" i="64"/>
  <c r="AJ16" i="64"/>
  <c r="AG16" i="64"/>
  <c r="AF16" i="64"/>
  <c r="AE16" i="64"/>
  <c r="AD16" i="64"/>
  <c r="AC16" i="64"/>
  <c r="AB16" i="64"/>
  <c r="AA16" i="64"/>
  <c r="Z16" i="64"/>
  <c r="Y16" i="64"/>
  <c r="X16" i="64"/>
  <c r="W16" i="64"/>
  <c r="V16" i="64"/>
  <c r="U16" i="64"/>
  <c r="T16" i="64"/>
  <c r="S16" i="64"/>
  <c r="P16" i="64"/>
  <c r="O16" i="64"/>
  <c r="N16" i="64"/>
  <c r="M16" i="64"/>
  <c r="L16" i="64"/>
  <c r="K16" i="64"/>
  <c r="J16" i="64"/>
  <c r="I16" i="64"/>
  <c r="H16" i="64"/>
  <c r="G16" i="64"/>
  <c r="F16" i="64"/>
  <c r="E16" i="64"/>
  <c r="D16" i="64"/>
  <c r="C16" i="64"/>
  <c r="B16" i="64"/>
  <c r="AK15" i="64"/>
  <c r="AK14" i="64"/>
  <c r="H15" i="57"/>
  <c r="K15" i="57"/>
  <c r="N15" i="57"/>
  <c r="J22" i="57"/>
  <c r="A22" i="57"/>
  <c r="B15" i="57" l="1"/>
  <c r="E15" i="57"/>
  <c r="E17" i="57" s="1"/>
  <c r="E20" i="57" s="1"/>
  <c r="AL21" i="64"/>
  <c r="AL23" i="64"/>
  <c r="AL31" i="64"/>
  <c r="AK16" i="64"/>
  <c r="B20" i="62"/>
  <c r="B24" i="62" s="1"/>
  <c r="AL42" i="64"/>
  <c r="AK55" i="64"/>
  <c r="A12" i="64"/>
</calcChain>
</file>

<file path=xl/sharedStrings.xml><?xml version="1.0" encoding="utf-8"?>
<sst xmlns="http://schemas.openxmlformats.org/spreadsheetml/2006/main" count="1425" uniqueCount="240">
  <si>
    <t>Entrée</t>
  </si>
  <si>
    <t>Plat</t>
  </si>
  <si>
    <t>Garniture</t>
  </si>
  <si>
    <t>fromage</t>
  </si>
  <si>
    <t>dessert</t>
  </si>
  <si>
    <t>s/porc</t>
  </si>
  <si>
    <t>Normal</t>
  </si>
  <si>
    <t>s/lactose</t>
  </si>
  <si>
    <t>s/viande</t>
  </si>
  <si>
    <t>Cholestérol</t>
  </si>
  <si>
    <t>Diabétique</t>
  </si>
  <si>
    <t>s/poisson</t>
  </si>
  <si>
    <t>s/champignon</t>
  </si>
  <si>
    <t>que fibre</t>
  </si>
  <si>
    <t>que féculent</t>
  </si>
  <si>
    <t>Mixé</t>
  </si>
  <si>
    <t>Mixé fibre</t>
  </si>
  <si>
    <t>hypo -diabétique</t>
  </si>
  <si>
    <t>choles s/sel s/sucre</t>
  </si>
  <si>
    <t>S/sel</t>
  </si>
  <si>
    <t>diabétique s/sel</t>
  </si>
  <si>
    <t>hypo s/sel</t>
  </si>
  <si>
    <t>s/fruit de mer</t>
  </si>
  <si>
    <t>hypo &amp; cholestérol</t>
  </si>
  <si>
    <t>s/bœuf</t>
  </si>
  <si>
    <t>s/œuf</t>
  </si>
  <si>
    <t>M Lorimier</t>
  </si>
  <si>
    <t>M bouvier</t>
  </si>
  <si>
    <t>Mme Rault</t>
  </si>
  <si>
    <t>Mme Jenvrin</t>
  </si>
  <si>
    <t>hypoglucidique</t>
  </si>
  <si>
    <t>s/jambon</t>
  </si>
  <si>
    <t>hypo fibre</t>
  </si>
  <si>
    <t>hypo s/riz  fibre</t>
  </si>
  <si>
    <t>Lundi Midi</t>
  </si>
  <si>
    <t>pate</t>
  </si>
  <si>
    <t>yaourt 0%</t>
  </si>
  <si>
    <t>Tomates</t>
  </si>
  <si>
    <t>Tomates allégée</t>
  </si>
  <si>
    <t>Cœur de palmier</t>
  </si>
  <si>
    <t>date de livraison</t>
  </si>
  <si>
    <t>date de fabrication</t>
  </si>
  <si>
    <t>jour de consommation</t>
  </si>
  <si>
    <t>Lundi midi</t>
  </si>
  <si>
    <t>température camion</t>
  </si>
  <si>
    <t>température plat témoin</t>
  </si>
  <si>
    <t>Nombre de repas au total</t>
  </si>
  <si>
    <t>L'ENREGISTREMENT DES CONTRÔLES SUR L'ETABLISSEMENT LIVRE EN LIAISON FROIDE</t>
  </si>
  <si>
    <t>La réception</t>
  </si>
  <si>
    <t>Le stockage</t>
  </si>
  <si>
    <t>Heure sortie CF</t>
  </si>
  <si>
    <t xml:space="preserve"> La remise en température</t>
  </si>
  <si>
    <t xml:space="preserve">         La distribution</t>
  </si>
  <si>
    <t>Produit contrôlé</t>
  </si>
  <si>
    <t>aspect*</t>
  </si>
  <si>
    <t>DLC</t>
  </si>
  <si>
    <t>T° 3°C</t>
  </si>
  <si>
    <t>T° chambre froide**</t>
  </si>
  <si>
    <t>Produit</t>
  </si>
  <si>
    <t xml:space="preserve">       Début</t>
  </si>
  <si>
    <t xml:space="preserve">      Fin</t>
  </si>
  <si>
    <t xml:space="preserve"> Préparation froide</t>
  </si>
  <si>
    <t>T°</t>
  </si>
  <si>
    <t>heure</t>
  </si>
  <si>
    <t>Validation du contrôle</t>
  </si>
  <si>
    <t xml:space="preserve"> Validation du contrôle</t>
  </si>
  <si>
    <t>Non conformités</t>
  </si>
  <si>
    <t>Actions correctives</t>
  </si>
  <si>
    <t>* Inscrire " C " Pour les produits conformes à la commande ou au plan de contrôle</t>
  </si>
  <si>
    <t xml:space="preserve">  Inscrire " NC " pour les produits non conformes</t>
  </si>
  <si>
    <t>** Indiquer la température relevée</t>
  </si>
  <si>
    <t>Plats témoins ( Mettre un astérisque pour certifié la réalisation du plat témoin )</t>
  </si>
  <si>
    <t>Pour les préparations fabriquées sur site et/ ou pour les préparations ayant fait l'objet de manipulation importante.</t>
  </si>
  <si>
    <t>Total Entrée</t>
  </si>
  <si>
    <t>total dessert</t>
  </si>
  <si>
    <t>Total plat</t>
  </si>
  <si>
    <t>Total garniture</t>
  </si>
  <si>
    <t>total fromage</t>
  </si>
  <si>
    <t>fruit de saison</t>
  </si>
  <si>
    <t>fromage allégé</t>
  </si>
  <si>
    <t>aile de raie sauce creme</t>
  </si>
  <si>
    <t>épinards</t>
  </si>
  <si>
    <t>flan patissier maisson</t>
  </si>
  <si>
    <t>paté de campagne</t>
  </si>
  <si>
    <t>-</t>
  </si>
  <si>
    <t>aile de raie sauce allégée</t>
  </si>
  <si>
    <t>coquillettes</t>
  </si>
  <si>
    <t>Carottes vichy</t>
  </si>
  <si>
    <t>Purée pdt</t>
  </si>
  <si>
    <t>escalope de dinde sauce crème</t>
  </si>
  <si>
    <t>omelette</t>
  </si>
  <si>
    <t>compote</t>
  </si>
  <si>
    <t>fromage s/sel</t>
  </si>
  <si>
    <t>fromage s/ sel</t>
  </si>
  <si>
    <t>flan patissier allégé</t>
  </si>
  <si>
    <t>chèvre</t>
  </si>
  <si>
    <t>gruyère</t>
  </si>
  <si>
    <t xml:space="preserve">carottes rapées </t>
  </si>
  <si>
    <t>feuilleté au fromage</t>
  </si>
  <si>
    <t>ratatouille</t>
  </si>
  <si>
    <t>blé</t>
  </si>
  <si>
    <t>endives braisées</t>
  </si>
  <si>
    <t>fromage blanc 0%</t>
  </si>
  <si>
    <t>fromage blanc aux fruits</t>
  </si>
  <si>
    <t>Repas ADAPEI</t>
  </si>
  <si>
    <t>Repas MAS</t>
  </si>
  <si>
    <t>Repas Ecole</t>
  </si>
  <si>
    <t>TOTAL PRODUCTION</t>
  </si>
  <si>
    <t>total</t>
  </si>
  <si>
    <t xml:space="preserve"> </t>
  </si>
  <si>
    <t>Sandwich</t>
  </si>
  <si>
    <t>Garniture 2</t>
  </si>
  <si>
    <t>1 petit suisse</t>
  </si>
  <si>
    <t xml:space="preserve">Ajouter  prélevement pour les MAS </t>
  </si>
  <si>
    <t>Ajouter  prélevement pour l'autre bloc</t>
  </si>
  <si>
    <t>REPAS pour  le MIDI</t>
  </si>
  <si>
    <t>total midi</t>
  </si>
  <si>
    <t>s/total MAS</t>
  </si>
  <si>
    <t>s/gaz</t>
  </si>
  <si>
    <t xml:space="preserve">s/total  </t>
  </si>
  <si>
    <t>Site ayant plus de 0 effectif = nombre de feuille de route à vérifier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</si>
  <si>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</si>
  <si>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</si>
  <si>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</si>
  <si>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</si>
  <si>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</si>
  <si>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</si>
  <si>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</si>
  <si>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</si>
  <si>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</si>
  <si>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</si>
  <si>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</si>
  <si>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</si>
  <si>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</si>
  <si>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</si>
  <si>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</si>
  <si>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</si>
  <si>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</si>
  <si>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</si>
  <si>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</si>
  <si>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</si>
  <si>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</si>
  <si>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</si>
  <si>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</si>
  <si>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</si>
  <si>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</si>
  <si>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</si>
  <si>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</si>
  <si>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</si>
  <si>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</si>
  <si>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</si>
  <si>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</si>
  <si>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</si>
  <si>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</si>
  <si>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</si>
  <si>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 xml:space="preserve">FICHE DE COMMANDE </t>
  </si>
  <si>
    <t>s/fraise</t>
  </si>
  <si>
    <t>cholesterol mixé</t>
  </si>
  <si>
    <t>hypo source*</t>
  </si>
  <si>
    <t>hypocholesterol</t>
  </si>
  <si>
    <t>Diabétique s/œuf mixé</t>
  </si>
  <si>
    <t>hypo mixé</t>
  </si>
  <si>
    <t>mixé s/poisson</t>
  </si>
  <si>
    <t>mixé s/poisson s/pate</t>
  </si>
  <si>
    <t>Hypo</t>
  </si>
  <si>
    <t>s/lactose - fec - viande</t>
  </si>
  <si>
    <t>s/purée</t>
  </si>
  <si>
    <t>s/acide</t>
  </si>
  <si>
    <t>Mr Gougault</t>
  </si>
  <si>
    <t>M Lanos</t>
  </si>
  <si>
    <t>s/ acide mixé</t>
  </si>
  <si>
    <t>s/acide mixé fibre</t>
  </si>
  <si>
    <t>Prélèvement</t>
  </si>
  <si>
    <t>Prélevement mixé</t>
  </si>
  <si>
    <t>Prélèvement régime</t>
  </si>
  <si>
    <t>PN sandwich</t>
  </si>
  <si>
    <t>PN repas froid</t>
  </si>
  <si>
    <t>hyper calorique</t>
  </si>
  <si>
    <t>s/feculent</t>
  </si>
  <si>
    <t xml:space="preserve">Mme  Corbin </t>
  </si>
  <si>
    <t>REPAS pour  le SOIR</t>
  </si>
  <si>
    <t>total SOIR</t>
  </si>
  <si>
    <t>Mixé AUBEPINE</t>
  </si>
  <si>
    <t>2 petit suisse</t>
  </si>
  <si>
    <t>A</t>
  </si>
  <si>
    <t>B</t>
  </si>
  <si>
    <t>C</t>
  </si>
  <si>
    <t>A = ENFANT</t>
  </si>
  <si>
    <t>B = ADULTE</t>
  </si>
  <si>
    <t>C = SENIOR</t>
  </si>
  <si>
    <t>0,080</t>
  </si>
  <si>
    <t>0,100</t>
  </si>
  <si>
    <t>0,120</t>
  </si>
  <si>
    <t>0,050</t>
  </si>
  <si>
    <t>0,060</t>
  </si>
  <si>
    <t>0,06</t>
  </si>
  <si>
    <t>U</t>
  </si>
  <si>
    <t>gr</t>
  </si>
  <si>
    <t>Lundi soir</t>
  </si>
  <si>
    <t>CLIENT 1 MIDI</t>
  </si>
  <si>
    <t>CLIENT 1 SOIR</t>
  </si>
  <si>
    <t>Semaine 14 - Menu 1</t>
  </si>
  <si>
    <t xml:space="preserve">MENU </t>
  </si>
  <si>
    <t>LUNDI</t>
  </si>
  <si>
    <t>épinard/coquillette</t>
  </si>
  <si>
    <t>Effiloché de betterave</t>
  </si>
  <si>
    <t>Effiloché betterave v. allegée</t>
  </si>
  <si>
    <t>effiloché betterave NATURE</t>
  </si>
  <si>
    <t>Filet pintade rotie</t>
  </si>
  <si>
    <t>RS MIXE - concombre</t>
  </si>
  <si>
    <t>RS MIXE - Bœuf carotte</t>
  </si>
  <si>
    <t>RS MIXE ratatouille</t>
  </si>
  <si>
    <t>MIXE AUBEPINE s/mouton</t>
  </si>
  <si>
    <t>ratatouille/pate</t>
  </si>
  <si>
    <t>MIDI</t>
  </si>
  <si>
    <t>SOIR</t>
  </si>
  <si>
    <t>Midi</t>
  </si>
  <si>
    <t>Soir</t>
  </si>
  <si>
    <t>CLIENT 2 MIDI</t>
  </si>
  <si>
    <t>Pintade rotie</t>
  </si>
  <si>
    <t>CLIENT 3 MIDI</t>
  </si>
  <si>
    <t>0,300</t>
  </si>
  <si>
    <t>kg</t>
  </si>
  <si>
    <t>Indication en kg</t>
  </si>
  <si>
    <t>0,030</t>
  </si>
  <si>
    <t>0,090</t>
  </si>
  <si>
    <t>0,125</t>
  </si>
  <si>
    <t>Nombre de Sandwich</t>
  </si>
  <si>
    <t>Nombre de PN repas Froid</t>
  </si>
  <si>
    <t>PN repas Froid</t>
  </si>
  <si>
    <t>NOMBRE A LIVRER</t>
  </si>
  <si>
    <t>Lundi SOIR</t>
  </si>
  <si>
    <t>Ne changer que les cases en jaune et uniquement sur cette feuille. Ne rien toucher ailleurs</t>
  </si>
  <si>
    <t>Changer le jour</t>
  </si>
  <si>
    <t>Changer la date jaune</t>
  </si>
  <si>
    <t>Changer le jour jaune</t>
  </si>
  <si>
    <t>Changer la semaine et menu</t>
  </si>
  <si>
    <t>RS MIXE Purée de carottes</t>
  </si>
  <si>
    <t>RS MIXE Canard aux olives</t>
  </si>
  <si>
    <t>petit suisse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</si>
</sst>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F_-;\-* #,##0.00\ _F_-;_-* &quot;-&quot;??\ _F_-;_-@_-"/>
    <numFmt numFmtId="165" formatCode="d\-mmm"/>
    <numFmt numFmtId="166" formatCode="_-* #,##0.00\ [$€]_-;\-* #,##0.00\ [$€]_-;_-* &quot;-&quot;??\ [$€]_-;_-@_-"/>
    <numFmt numFmtId="167" formatCode="[$-F800]dddd\,\ mmmm\ dd\,\ yyyy"/>
  </numFmts>
  <fonts count="64" x14ac:knownFonts="1">
    <font>
      <sz val="10"/>
      <name val="Arial"/>
    </font>
    <font>
      <b/>
      <sz val="10"/>
      <name val="Arial"/>
      <family val="2"/>
    </font>
    <font>
      <b/>
      <sz val="12"/>
      <color indexed="20"/>
      <name val="Rockwell"/>
      <family val="1"/>
    </font>
    <font>
      <b/>
      <sz val="12"/>
      <color indexed="12"/>
      <name val="Monotype Corsiva"/>
      <family val="4"/>
    </font>
    <font>
      <sz val="10"/>
      <name val="Arial"/>
      <family val="2"/>
    </font>
    <font>
      <b/>
      <sz val="2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u/>
      <sz val="8"/>
      <name val="Arial"/>
      <family val="2"/>
    </font>
    <font>
      <i/>
      <sz val="10"/>
      <name val="Arial"/>
      <family val="2"/>
    </font>
    <font>
      <b/>
      <sz val="12"/>
      <color indexed="39"/>
      <name val="Arial"/>
      <family val="2"/>
    </font>
    <font>
      <b/>
      <u/>
      <sz val="10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b/>
      <i/>
      <u/>
      <sz val="10"/>
      <name val="Arial"/>
      <family val="2"/>
    </font>
    <font>
      <sz val="11"/>
      <color theme="1"/>
      <name val="Calibri"/>
      <family val="2"/>
      <scheme val="minor"/>
    </font>
    <font>
      <sz val="8"/>
      <color rgb="FFFF0000"/>
      <name val="Arial"/>
      <family val="2"/>
    </font>
    <font>
      <b/>
      <sz val="12"/>
      <color rgb="FFFF0000"/>
      <name val="Arial"/>
      <family val="2"/>
    </font>
    <font>
      <b/>
      <u/>
      <sz val="11"/>
      <name val="Arial"/>
      <family val="2"/>
    </font>
    <font>
      <b/>
      <u/>
      <sz val="10"/>
      <color rgb="FFFF0000"/>
      <name val="Arial"/>
      <family val="2"/>
    </font>
    <font>
      <b/>
      <u/>
      <sz val="10"/>
      <color indexed="10"/>
      <name val="Arial"/>
      <family val="2"/>
    </font>
    <font>
      <b/>
      <i/>
      <u/>
      <sz val="9"/>
      <name val="Arial"/>
      <family val="2"/>
    </font>
    <font>
      <b/>
      <sz val="8"/>
      <name val="Arial"/>
      <family val="2"/>
    </font>
    <font>
      <b/>
      <sz val="12"/>
      <color indexed="53"/>
      <name val="Arial"/>
      <family val="2"/>
    </font>
    <font>
      <sz val="7"/>
      <color rgb="FFFF0000"/>
      <name val="Arial"/>
      <family val="2"/>
    </font>
    <font>
      <sz val="12"/>
      <name val="Arial"/>
      <family val="2"/>
    </font>
    <font>
      <sz val="6"/>
      <color indexed="10"/>
      <name val="Arial"/>
      <family val="2"/>
    </font>
    <font>
      <sz val="8"/>
      <name val="Calibri"/>
      <family val="2"/>
      <scheme val="minor"/>
    </font>
    <font>
      <sz val="6"/>
      <name val="Calibri"/>
      <family val="2"/>
      <scheme val="minor"/>
    </font>
    <font>
      <sz val="6"/>
      <color rgb="FFFF0000"/>
      <name val="Arial"/>
      <family val="2"/>
    </font>
    <font>
      <sz val="6"/>
      <color indexed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7" tint="-0.249977111117893"/>
      <name val="Arial"/>
      <family val="2"/>
    </font>
    <font>
      <b/>
      <sz val="8"/>
      <color theme="7" tint="-0.249977111117893"/>
      <name val="Arial"/>
      <family val="2"/>
    </font>
    <font>
      <b/>
      <sz val="8"/>
      <color rgb="FFFF0000"/>
      <name val="Arial"/>
      <family val="2"/>
    </font>
    <font>
      <b/>
      <sz val="10"/>
      <color theme="4" tint="-0.499984740745262"/>
      <name val="Arial"/>
      <family val="2"/>
    </font>
    <font>
      <b/>
      <sz val="10"/>
      <color theme="3"/>
      <name val="Arial"/>
      <family val="2"/>
    </font>
    <font>
      <b/>
      <sz val="9"/>
      <color theme="4" tint="-0.499984740745262"/>
      <name val="Arial"/>
      <family val="2"/>
    </font>
    <font>
      <b/>
      <sz val="11"/>
      <color theme="3" tint="-0.249977111117893"/>
      <name val="Arial"/>
      <family val="2"/>
    </font>
    <font>
      <i/>
      <sz val="9"/>
      <name val="Arial"/>
      <family val="2"/>
    </font>
    <font>
      <b/>
      <i/>
      <sz val="10"/>
      <name val="Arial"/>
      <family val="2"/>
    </font>
    <font>
      <sz val="7"/>
      <name val="Calibri"/>
      <family val="2"/>
      <scheme val="minor"/>
    </font>
    <font>
      <b/>
      <sz val="16"/>
      <color indexed="39"/>
      <name val="Arial"/>
      <family val="2"/>
    </font>
    <font>
      <sz val="16"/>
      <name val="Arial"/>
      <family val="2"/>
    </font>
    <font>
      <b/>
      <sz val="16"/>
      <color theme="0"/>
      <name val="Arial"/>
      <family val="2"/>
    </font>
    <font>
      <sz val="16"/>
      <color theme="0"/>
      <name val="Arial"/>
      <family val="2"/>
    </font>
    <font>
      <sz val="6"/>
      <color rgb="FFFF0000"/>
      <name val="Calibri"/>
      <family val="2"/>
      <scheme val="minor"/>
    </font>
    <font>
      <sz val="7"/>
      <color theme="1"/>
      <name val="Arial"/>
      <family val="2"/>
    </font>
    <font>
      <sz val="6"/>
      <color theme="1"/>
      <name val="Arial"/>
      <family val="2"/>
    </font>
    <font>
      <sz val="10"/>
      <color rgb="FF00000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20"/>
      <color indexed="12"/>
      <name val="Calibri"/>
      <family val="2"/>
      <scheme val="minor"/>
    </font>
    <font>
      <b/>
      <sz val="16"/>
      <color indexed="10"/>
      <name val="Arial"/>
      <family val="2"/>
    </font>
    <font>
      <sz val="12"/>
      <color rgb="FFFF0000"/>
      <name val="Arial"/>
      <family val="2"/>
    </font>
    <font>
      <b/>
      <u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22" fillId="0" borderId="0"/>
  </cellStyleXfs>
  <cellXfs count="268">
    <xf numFmtId="0" fontId="0" fillId="0" borderId="0" xfId="0"/>
    <xf numFmtId="0" fontId="0" fillId="0" borderId="1" xfId="0" applyBorder="1"/>
    <xf numFmtId="0" fontId="3" fillId="0" borderId="2" xfId="0" applyFont="1" applyBorder="1"/>
    <xf numFmtId="0" fontId="0" fillId="0" borderId="3" xfId="0" applyBorder="1"/>
    <xf numFmtId="0" fontId="0" fillId="0" borderId="0" xfId="0" applyBorder="1"/>
    <xf numFmtId="0" fontId="2" fillId="0" borderId="0" xfId="0" applyFont="1" applyBorder="1"/>
    <xf numFmtId="0" fontId="4" fillId="0" borderId="4" xfId="0" applyFont="1" applyBorder="1" applyAlignment="1">
      <alignment horizontal="center" vertical="center" wrapText="1"/>
    </xf>
    <xf numFmtId="0" fontId="1" fillId="2" borderId="5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3" applyFont="1"/>
    <xf numFmtId="0" fontId="4" fillId="0" borderId="0" xfId="3"/>
    <xf numFmtId="0" fontId="6" fillId="0" borderId="0" xfId="3" applyFont="1"/>
    <xf numFmtId="165" fontId="9" fillId="0" borderId="0" xfId="3" applyNumberFormat="1" applyFont="1"/>
    <xf numFmtId="0" fontId="9" fillId="0" borderId="0" xfId="3" applyFont="1"/>
    <xf numFmtId="16" fontId="4" fillId="0" borderId="0" xfId="3" applyNumberFormat="1"/>
    <xf numFmtId="0" fontId="10" fillId="0" borderId="0" xfId="3" applyFont="1"/>
    <xf numFmtId="165" fontId="11" fillId="0" borderId="0" xfId="3" applyNumberFormat="1" applyFont="1"/>
    <xf numFmtId="0" fontId="4" fillId="0" borderId="4" xfId="3" applyBorder="1" applyAlignment="1">
      <alignment horizontal="center"/>
    </xf>
    <xf numFmtId="0" fontId="6" fillId="0" borderId="0" xfId="3" applyFont="1" applyBorder="1"/>
    <xf numFmtId="0" fontId="13" fillId="0" borderId="0" xfId="3" applyFont="1"/>
    <xf numFmtId="0" fontId="14" fillId="0" borderId="0" xfId="3" applyFont="1"/>
    <xf numFmtId="0" fontId="12" fillId="0" borderId="0" xfId="3" applyFont="1"/>
    <xf numFmtId="0" fontId="15" fillId="0" borderId="0" xfId="3" applyFont="1"/>
    <xf numFmtId="0" fontId="7" fillId="0" borderId="0" xfId="3" applyFont="1"/>
    <xf numFmtId="0" fontId="12" fillId="0" borderId="5" xfId="3" applyFont="1" applyBorder="1"/>
    <xf numFmtId="0" fontId="12" fillId="0" borderId="7" xfId="3" applyFont="1" applyBorder="1"/>
    <xf numFmtId="0" fontId="12" fillId="0" borderId="8" xfId="3" applyFont="1" applyBorder="1"/>
    <xf numFmtId="0" fontId="12" fillId="0" borderId="4" xfId="3" applyFont="1" applyBorder="1"/>
    <xf numFmtId="0" fontId="12" fillId="0" borderId="5" xfId="3" applyFont="1" applyBorder="1" applyAlignment="1">
      <alignment horizontal="center"/>
    </xf>
    <xf numFmtId="0" fontId="12" fillId="0" borderId="4" xfId="3" applyFont="1" applyBorder="1" applyAlignment="1">
      <alignment horizontal="center"/>
    </xf>
    <xf numFmtId="0" fontId="12" fillId="0" borderId="5" xfId="3" applyFont="1" applyBorder="1" applyAlignment="1">
      <alignment vertical="top"/>
    </xf>
    <xf numFmtId="0" fontId="12" fillId="0" borderId="9" xfId="3" applyFont="1" applyBorder="1"/>
    <xf numFmtId="0" fontId="12" fillId="0" borderId="10" xfId="3" applyFont="1" applyBorder="1"/>
    <xf numFmtId="0" fontId="12" fillId="0" borderId="6" xfId="3" applyFont="1" applyBorder="1"/>
    <xf numFmtId="0" fontId="4" fillId="0" borderId="0" xfId="3" applyBorder="1"/>
    <xf numFmtId="165" fontId="11" fillId="0" borderId="0" xfId="3" applyNumberFormat="1" applyFont="1" applyBorder="1"/>
    <xf numFmtId="0" fontId="4" fillId="0" borderId="4" xfId="3" applyBorder="1"/>
    <xf numFmtId="0" fontId="24" fillId="4" borderId="4" xfId="3" applyFont="1" applyFill="1" applyBorder="1"/>
    <xf numFmtId="0" fontId="4" fillId="0" borderId="4" xfId="3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24" fillId="4" borderId="4" xfId="3" applyFont="1" applyFill="1" applyBorder="1" applyAlignment="1">
      <alignment horizontal="center" vertical="center"/>
    </xf>
    <xf numFmtId="49" fontId="0" fillId="0" borderId="0" xfId="0" applyNumberFormat="1"/>
    <xf numFmtId="49" fontId="4" fillId="0" borderId="4" xfId="0" applyNumberFormat="1" applyFont="1" applyBorder="1" applyAlignment="1">
      <alignment horizontal="center" vertical="center" wrapText="1"/>
    </xf>
    <xf numFmtId="0" fontId="4" fillId="0" borderId="0" xfId="3" applyFont="1"/>
    <xf numFmtId="0" fontId="9" fillId="0" borderId="0" xfId="3" applyFont="1" applyBorder="1"/>
    <xf numFmtId="0" fontId="4" fillId="0" borderId="0" xfId="3" applyBorder="1" applyAlignment="1">
      <alignment horizontal="center"/>
    </xf>
    <xf numFmtId="0" fontId="4" fillId="0" borderId="0" xfId="3" applyFill="1" applyBorder="1"/>
    <xf numFmtId="0" fontId="4" fillId="0" borderId="0" xfId="3" applyFill="1" applyBorder="1" applyAlignment="1">
      <alignment horizontal="center"/>
    </xf>
    <xf numFmtId="0" fontId="1" fillId="0" borderId="0" xfId="3" applyFont="1" applyFill="1" applyBorder="1"/>
    <xf numFmtId="0" fontId="1" fillId="0" borderId="0" xfId="3" applyFont="1" applyFill="1" applyBorder="1" applyAlignment="1">
      <alignment horizontal="center"/>
    </xf>
    <xf numFmtId="0" fontId="4" fillId="0" borderId="0" xfId="3" applyFont="1" applyFill="1" applyBorder="1"/>
    <xf numFmtId="0" fontId="4" fillId="0" borderId="11" xfId="3" applyBorder="1"/>
    <xf numFmtId="0" fontId="6" fillId="0" borderId="4" xfId="3" applyFont="1" applyBorder="1" applyAlignment="1">
      <alignment horizontal="right"/>
    </xf>
    <xf numFmtId="165" fontId="23" fillId="0" borderId="4" xfId="3" applyNumberFormat="1" applyFont="1" applyBorder="1"/>
    <xf numFmtId="165" fontId="11" fillId="0" borderId="11" xfId="3" applyNumberFormat="1" applyFont="1" applyBorder="1"/>
    <xf numFmtId="0" fontId="9" fillId="0" borderId="4" xfId="3" applyFont="1" applyBorder="1" applyAlignment="1">
      <alignment horizontal="right"/>
    </xf>
    <xf numFmtId="165" fontId="23" fillId="4" borderId="4" xfId="3" applyNumberFormat="1" applyFont="1" applyFill="1" applyBorder="1"/>
    <xf numFmtId="0" fontId="12" fillId="0" borderId="0" xfId="3" applyFont="1" applyBorder="1"/>
    <xf numFmtId="0" fontId="15" fillId="0" borderId="0" xfId="3" applyFont="1" applyBorder="1"/>
    <xf numFmtId="0" fontId="7" fillId="0" borderId="0" xfId="3" applyFont="1" applyBorder="1"/>
    <xf numFmtId="0" fontId="12" fillId="0" borderId="0" xfId="3" applyFont="1" applyBorder="1" applyAlignment="1">
      <alignment horizontal="center"/>
    </xf>
    <xf numFmtId="0" fontId="12" fillId="0" borderId="0" xfId="3" applyFont="1" applyBorder="1" applyAlignment="1">
      <alignment vertical="top"/>
    </xf>
    <xf numFmtId="0" fontId="19" fillId="0" borderId="0" xfId="3" applyFont="1" applyAlignment="1">
      <alignment horizontal="center"/>
    </xf>
    <xf numFmtId="0" fontId="19" fillId="0" borderId="0" xfId="3" applyFont="1" applyBorder="1" applyAlignment="1">
      <alignment horizontal="center"/>
    </xf>
    <xf numFmtId="0" fontId="1" fillId="0" borderId="3" xfId="3" applyFont="1" applyBorder="1" applyAlignment="1">
      <alignment horizontal="center" vertical="center"/>
    </xf>
    <xf numFmtId="0" fontId="4" fillId="0" borderId="0" xfId="3" applyFont="1" applyAlignment="1">
      <alignment horizontal="center"/>
    </xf>
    <xf numFmtId="0" fontId="4" fillId="0" borderId="0" xfId="3" applyFont="1" applyBorder="1" applyAlignment="1">
      <alignment horizontal="center"/>
    </xf>
    <xf numFmtId="0" fontId="4" fillId="0" borderId="0" xfId="3" applyFill="1"/>
    <xf numFmtId="0" fontId="6" fillId="0" borderId="4" xfId="3" applyFont="1" applyBorder="1"/>
    <xf numFmtId="165" fontId="23" fillId="4" borderId="0" xfId="3" applyNumberFormat="1" applyFont="1" applyFill="1" applyBorder="1"/>
    <xf numFmtId="0" fontId="0" fillId="0" borderId="0" xfId="0" applyBorder="1" applyAlignment="1"/>
    <xf numFmtId="0" fontId="4" fillId="0" borderId="0" xfId="3" applyBorder="1" applyAlignment="1">
      <alignment horizontal="center" vertical="center"/>
    </xf>
    <xf numFmtId="0" fontId="12" fillId="0" borderId="7" xfId="3" applyFont="1" applyBorder="1" applyAlignment="1">
      <alignment vertical="top"/>
    </xf>
    <xf numFmtId="0" fontId="24" fillId="0" borderId="0" xfId="3" applyFont="1" applyFill="1" applyBorder="1" applyAlignment="1">
      <alignment horizontal="center" vertical="center"/>
    </xf>
    <xf numFmtId="0" fontId="9" fillId="2" borderId="4" xfId="3" applyFont="1" applyFill="1" applyBorder="1" applyAlignment="1">
      <alignment horizontal="center" vertical="center" wrapText="1"/>
    </xf>
    <xf numFmtId="0" fontId="1" fillId="0" borderId="0" xfId="3" applyFont="1" applyFill="1"/>
    <xf numFmtId="0" fontId="25" fillId="0" borderId="0" xfId="3" applyFont="1" applyFill="1"/>
    <xf numFmtId="0" fontId="4" fillId="0" borderId="0" xfId="3" applyFont="1" applyFill="1"/>
    <xf numFmtId="0" fontId="26" fillId="0" borderId="0" xfId="3" applyFont="1" applyFill="1"/>
    <xf numFmtId="0" fontId="10" fillId="0" borderId="0" xfId="3" applyFont="1" applyFill="1"/>
    <xf numFmtId="0" fontId="27" fillId="0" borderId="0" xfId="3" applyFont="1" applyFill="1"/>
    <xf numFmtId="0" fontId="18" fillId="0" borderId="0" xfId="3" applyFont="1" applyFill="1"/>
    <xf numFmtId="0" fontId="28" fillId="0" borderId="0" xfId="3" applyFont="1" applyFill="1"/>
    <xf numFmtId="0" fontId="7" fillId="0" borderId="0" xfId="3" applyFont="1" applyFill="1"/>
    <xf numFmtId="0" fontId="8" fillId="0" borderId="0" xfId="3" applyFont="1" applyFill="1"/>
    <xf numFmtId="0" fontId="29" fillId="0" borderId="0" xfId="3" applyFont="1" applyFill="1"/>
    <xf numFmtId="0" fontId="17" fillId="0" borderId="0" xfId="3" applyFont="1" applyFill="1"/>
    <xf numFmtId="0" fontId="30" fillId="0" borderId="0" xfId="3" applyFont="1" applyFill="1"/>
    <xf numFmtId="0" fontId="11" fillId="0" borderId="0" xfId="3" applyFont="1" applyFill="1" applyBorder="1" applyAlignment="1">
      <alignment textRotation="90" wrapText="1"/>
    </xf>
    <xf numFmtId="0" fontId="31" fillId="0" borderId="0" xfId="3" applyFont="1" applyFill="1" applyBorder="1" applyAlignment="1">
      <alignment horizontal="center"/>
    </xf>
    <xf numFmtId="0" fontId="32" fillId="0" borderId="0" xfId="3" applyFont="1" applyFill="1"/>
    <xf numFmtId="0" fontId="33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Alignment="1">
      <alignment horizontal="center"/>
    </xf>
    <xf numFmtId="0" fontId="11" fillId="0" borderId="0" xfId="3" applyFont="1" applyFill="1" applyBorder="1" applyAlignment="1"/>
    <xf numFmtId="0" fontId="4" fillId="0" borderId="12" xfId="3" applyFont="1" applyFill="1" applyBorder="1" applyAlignment="1">
      <alignment horizontal="center"/>
    </xf>
    <xf numFmtId="0" fontId="6" fillId="0" borderId="4" xfId="3" applyFont="1" applyFill="1" applyBorder="1" applyAlignment="1">
      <alignment horizontal="center"/>
    </xf>
    <xf numFmtId="0" fontId="38" fillId="0" borderId="4" xfId="3" applyFont="1" applyFill="1" applyBorder="1" applyAlignment="1">
      <alignment horizontal="center"/>
    </xf>
    <xf numFmtId="0" fontId="38" fillId="0" borderId="12" xfId="3" applyFont="1" applyFill="1" applyBorder="1" applyAlignment="1">
      <alignment horizontal="center"/>
    </xf>
    <xf numFmtId="0" fontId="1" fillId="0" borderId="4" xfId="3" applyFont="1" applyFill="1" applyBorder="1" applyAlignment="1">
      <alignment horizontal="center"/>
    </xf>
    <xf numFmtId="0" fontId="4" fillId="0" borderId="10" xfId="3" applyFont="1" applyFill="1" applyBorder="1" applyAlignment="1">
      <alignment horizontal="center"/>
    </xf>
    <xf numFmtId="0" fontId="4" fillId="0" borderId="4" xfId="3" applyFont="1" applyFill="1" applyBorder="1" applyAlignment="1">
      <alignment horizontal="center"/>
    </xf>
    <xf numFmtId="0" fontId="1" fillId="0" borderId="12" xfId="3" applyFont="1" applyFill="1" applyBorder="1" applyAlignment="1">
      <alignment horizontal="center"/>
    </xf>
    <xf numFmtId="0" fontId="40" fillId="0" borderId="4" xfId="3" applyFont="1" applyFill="1" applyBorder="1" applyAlignment="1">
      <alignment horizontal="center"/>
    </xf>
    <xf numFmtId="0" fontId="41" fillId="0" borderId="4" xfId="3" applyFont="1" applyFill="1" applyBorder="1" applyAlignment="1">
      <alignment horizontal="center"/>
    </xf>
    <xf numFmtId="0" fontId="42" fillId="0" borderId="4" xfId="3" applyFont="1" applyFill="1" applyBorder="1" applyAlignment="1">
      <alignment horizontal="center"/>
    </xf>
    <xf numFmtId="0" fontId="20" fillId="0" borderId="4" xfId="3" applyFont="1" applyFill="1" applyBorder="1" applyAlignment="1">
      <alignment horizontal="center"/>
    </xf>
    <xf numFmtId="0" fontId="40" fillId="0" borderId="3" xfId="3" applyFont="1" applyFill="1" applyBorder="1" applyAlignment="1">
      <alignment horizontal="center"/>
    </xf>
    <xf numFmtId="0" fontId="41" fillId="0" borderId="3" xfId="3" applyFont="1" applyFill="1" applyBorder="1" applyAlignment="1">
      <alignment horizontal="center"/>
    </xf>
    <xf numFmtId="0" fontId="42" fillId="0" borderId="3" xfId="3" applyFont="1" applyFill="1" applyBorder="1" applyAlignment="1">
      <alignment horizontal="center"/>
    </xf>
    <xf numFmtId="0" fontId="6" fillId="0" borderId="0" xfId="3" applyFont="1" applyFill="1" applyBorder="1" applyAlignment="1">
      <alignment horizontal="center"/>
    </xf>
    <xf numFmtId="0" fontId="11" fillId="0" borderId="0" xfId="3" applyFont="1" applyFill="1" applyBorder="1"/>
    <xf numFmtId="0" fontId="6" fillId="0" borderId="4" xfId="3" applyFont="1" applyFill="1" applyBorder="1" applyAlignment="1">
      <alignment horizontal="center" wrapText="1"/>
    </xf>
    <xf numFmtId="0" fontId="43" fillId="0" borderId="0" xfId="3" applyFont="1" applyFill="1" applyBorder="1"/>
    <xf numFmtId="0" fontId="44" fillId="0" borderId="0" xfId="3" applyFont="1" applyFill="1"/>
    <xf numFmtId="0" fontId="45" fillId="0" borderId="0" xfId="3" applyFont="1" applyFill="1"/>
    <xf numFmtId="0" fontId="6" fillId="0" borderId="0" xfId="3" applyFont="1" applyFill="1"/>
    <xf numFmtId="0" fontId="46" fillId="0" borderId="1" xfId="3" applyFont="1" applyFill="1" applyBorder="1" applyAlignment="1">
      <alignment horizontal="left" vertical="center"/>
    </xf>
    <xf numFmtId="0" fontId="1" fillId="0" borderId="13" xfId="3" applyFont="1" applyFill="1" applyBorder="1" applyAlignment="1">
      <alignment horizontal="center"/>
    </xf>
    <xf numFmtId="0" fontId="1" fillId="0" borderId="15" xfId="3" applyFont="1" applyFill="1" applyBorder="1" applyAlignment="1">
      <alignment horizontal="center"/>
    </xf>
    <xf numFmtId="0" fontId="1" fillId="0" borderId="16" xfId="3" applyFont="1" applyFill="1" applyBorder="1" applyAlignment="1">
      <alignment horizontal="center"/>
    </xf>
    <xf numFmtId="0" fontId="1" fillId="0" borderId="17" xfId="3" applyFont="1" applyFill="1" applyBorder="1" applyAlignment="1">
      <alignment horizontal="center"/>
    </xf>
    <xf numFmtId="0" fontId="1" fillId="0" borderId="8" xfId="3" applyFont="1" applyFill="1" applyBorder="1" applyAlignment="1">
      <alignment horizontal="center"/>
    </xf>
    <xf numFmtId="0" fontId="1" fillId="0" borderId="18" xfId="3" applyFont="1" applyFill="1" applyBorder="1" applyAlignment="1">
      <alignment horizontal="center"/>
    </xf>
    <xf numFmtId="0" fontId="1" fillId="0" borderId="19" xfId="3" applyFont="1" applyFill="1" applyBorder="1" applyAlignment="1">
      <alignment horizontal="center"/>
    </xf>
    <xf numFmtId="0" fontId="1" fillId="0" borderId="20" xfId="3" applyFont="1" applyFill="1" applyBorder="1" applyAlignment="1">
      <alignment horizontal="center"/>
    </xf>
    <xf numFmtId="0" fontId="1" fillId="0" borderId="21" xfId="3" applyFont="1" applyFill="1" applyBorder="1" applyAlignment="1">
      <alignment horizontal="center"/>
    </xf>
    <xf numFmtId="0" fontId="4" fillId="0" borderId="13" xfId="3" applyFill="1" applyBorder="1"/>
    <xf numFmtId="0" fontId="4" fillId="0" borderId="14" xfId="3" applyFill="1" applyBorder="1"/>
    <xf numFmtId="0" fontId="4" fillId="0" borderId="14" xfId="3" applyFill="1" applyBorder="1" applyAlignment="1">
      <alignment horizontal="center" vertical="center"/>
    </xf>
    <xf numFmtId="0" fontId="4" fillId="0" borderId="12" xfId="3" applyFill="1" applyBorder="1"/>
    <xf numFmtId="0" fontId="47" fillId="0" borderId="0" xfId="3" applyFont="1" applyFill="1"/>
    <xf numFmtId="0" fontId="1" fillId="0" borderId="0" xfId="3" applyFont="1" applyFill="1" applyBorder="1" applyAlignment="1">
      <alignment horizontal="right"/>
    </xf>
    <xf numFmtId="3" fontId="20" fillId="4" borderId="0" xfId="3" applyNumberFormat="1" applyFont="1" applyFill="1" applyBorder="1" applyAlignment="1">
      <alignment horizontal="center"/>
    </xf>
    <xf numFmtId="0" fontId="47" fillId="0" borderId="0" xfId="3" applyFont="1" applyFill="1" applyBorder="1"/>
    <xf numFmtId="3" fontId="20" fillId="0" borderId="0" xfId="3" applyNumberFormat="1" applyFont="1" applyFill="1" applyBorder="1" applyAlignment="1">
      <alignment horizontal="center"/>
    </xf>
    <xf numFmtId="0" fontId="21" fillId="0" borderId="0" xfId="3" applyFont="1" applyFill="1" applyBorder="1"/>
    <xf numFmtId="0" fontId="28" fillId="0" borderId="0" xfId="3" applyFont="1" applyFill="1" applyBorder="1"/>
    <xf numFmtId="0" fontId="48" fillId="0" borderId="0" xfId="3" applyFont="1" applyFill="1" applyBorder="1"/>
    <xf numFmtId="0" fontId="16" fillId="0" borderId="0" xfId="3" applyFont="1" applyFill="1" applyBorder="1"/>
    <xf numFmtId="0" fontId="4" fillId="0" borderId="13" xfId="3" applyFont="1" applyFill="1" applyBorder="1" applyAlignment="1">
      <alignment horizontal="center"/>
    </xf>
    <xf numFmtId="0" fontId="1" fillId="0" borderId="5" xfId="0" applyFont="1" applyFill="1" applyBorder="1"/>
    <xf numFmtId="0" fontId="49" fillId="2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4" xfId="3" applyFont="1" applyFill="1" applyBorder="1" applyAlignment="1">
      <alignment horizontal="center" vertical="center" wrapText="1"/>
    </xf>
    <xf numFmtId="0" fontId="11" fillId="2" borderId="4" xfId="3" applyFont="1" applyFill="1" applyBorder="1" applyAlignment="1">
      <alignment horizontal="center" vertical="center" wrapText="1"/>
    </xf>
    <xf numFmtId="0" fontId="36" fillId="2" borderId="4" xfId="3" applyFont="1" applyFill="1" applyBorder="1" applyAlignment="1">
      <alignment horizontal="center" vertical="center" wrapText="1"/>
    </xf>
    <xf numFmtId="0" fontId="11" fillId="2" borderId="4" xfId="3" applyFont="1" applyFill="1" applyBorder="1" applyAlignment="1">
      <alignment horizontal="center" vertical="center"/>
    </xf>
    <xf numFmtId="0" fontId="11" fillId="2" borderId="5" xfId="3" applyFont="1" applyFill="1" applyBorder="1" applyAlignment="1">
      <alignment horizontal="center" vertical="center" wrapText="1"/>
    </xf>
    <xf numFmtId="0" fontId="39" fillId="0" borderId="12" xfId="3" applyFont="1" applyFill="1" applyBorder="1" applyAlignment="1">
      <alignment horizontal="center"/>
    </xf>
    <xf numFmtId="0" fontId="34" fillId="0" borderId="0" xfId="3" applyFont="1" applyFill="1" applyBorder="1"/>
    <xf numFmtId="0" fontId="35" fillId="0" borderId="0" xfId="3" applyFont="1" applyFill="1" applyBorder="1" applyAlignment="1">
      <alignment horizontal="center"/>
    </xf>
    <xf numFmtId="0" fontId="37" fillId="0" borderId="0" xfId="3" applyFont="1" applyFill="1" applyBorder="1" applyAlignment="1">
      <alignment horizontal="center"/>
    </xf>
    <xf numFmtId="0" fontId="36" fillId="0" borderId="0" xfId="3" applyFont="1" applyFill="1" applyBorder="1" applyAlignment="1">
      <alignment horizontal="center"/>
    </xf>
    <xf numFmtId="0" fontId="35" fillId="2" borderId="4" xfId="3" applyFont="1" applyFill="1" applyBorder="1" applyAlignment="1">
      <alignment horizontal="center" vertical="center" wrapText="1"/>
    </xf>
    <xf numFmtId="0" fontId="41" fillId="0" borderId="0" xfId="3" applyFont="1" applyFill="1" applyBorder="1" applyAlignment="1">
      <alignment horizontal="center"/>
    </xf>
    <xf numFmtId="0" fontId="35" fillId="2" borderId="5" xfId="3" applyFont="1" applyFill="1" applyBorder="1" applyAlignment="1">
      <alignment horizontal="center" vertical="center" wrapText="1"/>
    </xf>
    <xf numFmtId="0" fontId="1" fillId="2" borderId="4" xfId="3" applyFont="1" applyFill="1" applyBorder="1" applyAlignment="1">
      <alignment horizontal="center" vertical="center" wrapText="1"/>
    </xf>
    <xf numFmtId="0" fontId="1" fillId="4" borderId="4" xfId="3" applyFont="1" applyFill="1" applyBorder="1" applyAlignment="1">
      <alignment horizontal="center"/>
    </xf>
    <xf numFmtId="0" fontId="49" fillId="2" borderId="8" xfId="0" applyFont="1" applyFill="1" applyBorder="1" applyAlignment="1">
      <alignment horizontal="center" vertical="center" wrapText="1"/>
    </xf>
    <xf numFmtId="0" fontId="4" fillId="6" borderId="0" xfId="3" applyFont="1" applyFill="1"/>
    <xf numFmtId="0" fontId="4" fillId="6" borderId="0" xfId="3" applyFill="1"/>
    <xf numFmtId="0" fontId="17" fillId="6" borderId="0" xfId="3" applyFont="1" applyFill="1"/>
    <xf numFmtId="0" fontId="30" fillId="6" borderId="0" xfId="3" applyFont="1" applyFill="1"/>
    <xf numFmtId="0" fontId="1" fillId="5" borderId="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0" xfId="0" applyFill="1"/>
    <xf numFmtId="0" fontId="54" fillId="2" borderId="4" xfId="3" applyFont="1" applyFill="1" applyBorder="1" applyAlignment="1">
      <alignment horizontal="center" vertical="center" wrapText="1"/>
    </xf>
    <xf numFmtId="0" fontId="55" fillId="2" borderId="4" xfId="0" applyFont="1" applyFill="1" applyBorder="1" applyAlignment="1">
      <alignment horizontal="center" vertical="center" wrapText="1"/>
    </xf>
    <xf numFmtId="0" fontId="55" fillId="2" borderId="4" xfId="3" applyFont="1" applyFill="1" applyBorder="1" applyAlignment="1">
      <alignment horizontal="center" vertical="center" wrapText="1"/>
    </xf>
    <xf numFmtId="0" fontId="56" fillId="2" borderId="4" xfId="3" applyFont="1" applyFill="1" applyBorder="1" applyAlignment="1">
      <alignment horizontal="center" vertical="center" wrapText="1"/>
    </xf>
    <xf numFmtId="0" fontId="56" fillId="2" borderId="4" xfId="3" applyFont="1" applyFill="1" applyBorder="1" applyAlignment="1">
      <alignment horizontal="center" vertical="center"/>
    </xf>
    <xf numFmtId="0" fontId="1" fillId="2" borderId="2" xfId="0" applyFont="1" applyFill="1" applyBorder="1"/>
    <xf numFmtId="0" fontId="4" fillId="0" borderId="13" xfId="0" applyFont="1" applyBorder="1" applyAlignment="1">
      <alignment horizontal="center" vertical="center" wrapText="1"/>
    </xf>
    <xf numFmtId="0" fontId="1" fillId="0" borderId="6" xfId="0" applyFont="1" applyFill="1" applyBorder="1"/>
    <xf numFmtId="0" fontId="4" fillId="0" borderId="12" xfId="0" applyFont="1" applyFill="1" applyBorder="1" applyAlignment="1">
      <alignment horizontal="center" vertical="center" wrapText="1"/>
    </xf>
    <xf numFmtId="0" fontId="1" fillId="3" borderId="22" xfId="0" applyFont="1" applyFill="1" applyBorder="1"/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1" fillId="3" borderId="23" xfId="0" applyFont="1" applyFill="1" applyBorder="1"/>
    <xf numFmtId="0" fontId="4" fillId="0" borderId="18" xfId="0" applyFont="1" applyFill="1" applyBorder="1" applyAlignment="1">
      <alignment horizontal="center" vertical="center" wrapText="1"/>
    </xf>
    <xf numFmtId="0" fontId="1" fillId="3" borderId="24" xfId="0" applyFont="1" applyFill="1" applyBorder="1"/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1" fillId="0" borderId="2" xfId="0" applyFont="1" applyFill="1" applyBorder="1"/>
    <xf numFmtId="0" fontId="4" fillId="0" borderId="13" xfId="0" applyFont="1" applyFill="1" applyBorder="1" applyAlignment="1">
      <alignment horizontal="center" vertical="center" wrapText="1"/>
    </xf>
    <xf numFmtId="0" fontId="1" fillId="0" borderId="22" xfId="0" applyFont="1" applyFill="1" applyBorder="1"/>
    <xf numFmtId="0" fontId="1" fillId="0" borderId="24" xfId="0" applyFont="1" applyFill="1" applyBorder="1"/>
    <xf numFmtId="0" fontId="1" fillId="0" borderId="23" xfId="0" applyFont="1" applyFill="1" applyBorder="1"/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1" fillId="2" borderId="26" xfId="0" applyNumberFormat="1" applyFont="1" applyFill="1" applyBorder="1" applyAlignment="1">
      <alignment horizontal="center" vertical="center"/>
    </xf>
    <xf numFmtId="49" fontId="1" fillId="2" borderId="27" xfId="0" applyNumberFormat="1" applyFont="1" applyFill="1" applyBorder="1" applyAlignment="1">
      <alignment horizontal="center" vertical="center"/>
    </xf>
    <xf numFmtId="49" fontId="1" fillId="2" borderId="28" xfId="0" applyNumberFormat="1" applyFont="1" applyFill="1" applyBorder="1" applyAlignment="1">
      <alignment horizontal="center" vertical="center"/>
    </xf>
    <xf numFmtId="49" fontId="4" fillId="0" borderId="29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49" fontId="4" fillId="0" borderId="30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49" fontId="1" fillId="2" borderId="31" xfId="0" applyNumberFormat="1" applyFont="1" applyFill="1" applyBorder="1" applyAlignment="1">
      <alignment horizontal="center" vertical="center"/>
    </xf>
    <xf numFmtId="0" fontId="58" fillId="0" borderId="0" xfId="3" applyFont="1" applyAlignment="1">
      <alignment horizontal="center" vertical="center"/>
    </xf>
    <xf numFmtId="165" fontId="23" fillId="0" borderId="0" xfId="3" applyNumberFormat="1" applyFont="1" applyBorder="1"/>
    <xf numFmtId="49" fontId="4" fillId="0" borderId="32" xfId="0" applyNumberFormat="1" applyFont="1" applyBorder="1" applyAlignment="1">
      <alignment horizontal="center" vertical="center" wrapText="1"/>
    </xf>
    <xf numFmtId="0" fontId="1" fillId="0" borderId="0" xfId="3" applyFont="1" applyBorder="1" applyAlignment="1">
      <alignment horizontal="center" vertical="center"/>
    </xf>
    <xf numFmtId="49" fontId="4" fillId="0" borderId="33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4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1" fillId="0" borderId="35" xfId="0" applyFont="1" applyFill="1" applyBorder="1"/>
    <xf numFmtId="0" fontId="61" fillId="0" borderId="0" xfId="3" applyFont="1"/>
    <xf numFmtId="0" fontId="6" fillId="0" borderId="0" xfId="3" applyFont="1" applyFill="1" applyBorder="1" applyAlignment="1"/>
    <xf numFmtId="0" fontId="1" fillId="2" borderId="4" xfId="3" applyFont="1" applyFill="1" applyBorder="1" applyAlignment="1">
      <alignment horizontal="center" vertical="center"/>
    </xf>
    <xf numFmtId="0" fontId="4" fillId="0" borderId="0" xfId="0" applyFont="1"/>
    <xf numFmtId="0" fontId="32" fillId="0" borderId="0" xfId="3" applyFont="1"/>
    <xf numFmtId="0" fontId="32" fillId="0" borderId="0" xfId="3" applyFont="1" applyAlignment="1">
      <alignment horizontal="center" vertical="center"/>
    </xf>
    <xf numFmtId="0" fontId="32" fillId="0" borderId="0" xfId="3" applyFont="1" applyAlignment="1">
      <alignment horizontal="center"/>
    </xf>
    <xf numFmtId="0" fontId="14" fillId="0" borderId="0" xfId="3" applyFont="1" applyAlignment="1">
      <alignment horizontal="center"/>
    </xf>
    <xf numFmtId="0" fontId="6" fillId="0" borderId="0" xfId="3" applyFont="1" applyFill="1" applyBorder="1"/>
    <xf numFmtId="0" fontId="9" fillId="0" borderId="0" xfId="3" applyFont="1" applyFill="1" applyBorder="1" applyAlignment="1">
      <alignment horizontal="center" vertical="center" wrapText="1"/>
    </xf>
    <xf numFmtId="165" fontId="11" fillId="0" borderId="0" xfId="3" applyNumberFormat="1" applyFont="1" applyFill="1" applyBorder="1"/>
    <xf numFmtId="0" fontId="0" fillId="0" borderId="0" xfId="0" applyAlignment="1">
      <alignment horizontal="center" vertical="center"/>
    </xf>
    <xf numFmtId="165" fontId="62" fillId="4" borderId="4" xfId="3" applyNumberFormat="1" applyFont="1" applyFill="1" applyBorder="1" applyAlignment="1">
      <alignment horizontal="center" vertical="center"/>
    </xf>
    <xf numFmtId="0" fontId="32" fillId="0" borderId="4" xfId="3" applyFont="1" applyBorder="1" applyAlignment="1">
      <alignment horizontal="center" vertical="center"/>
    </xf>
    <xf numFmtId="165" fontId="62" fillId="0" borderId="4" xfId="3" applyNumberFormat="1" applyFont="1" applyBorder="1" applyAlignment="1">
      <alignment horizontal="center" vertical="center"/>
    </xf>
    <xf numFmtId="165" fontId="62" fillId="0" borderId="0" xfId="3" applyNumberFormat="1" applyFont="1" applyBorder="1" applyAlignment="1">
      <alignment horizontal="center" vertical="center"/>
    </xf>
    <xf numFmtId="165" fontId="23" fillId="0" borderId="4" xfId="3" applyNumberFormat="1" applyFont="1" applyFill="1" applyBorder="1"/>
    <xf numFmtId="165" fontId="23" fillId="0" borderId="0" xfId="3" applyNumberFormat="1" applyFont="1" applyFill="1" applyBorder="1"/>
    <xf numFmtId="49" fontId="4" fillId="2" borderId="0" xfId="0" applyNumberFormat="1" applyFont="1" applyFill="1" applyBorder="1" applyAlignment="1">
      <alignment horizontal="center" vertical="center" wrapText="1"/>
    </xf>
    <xf numFmtId="0" fontId="63" fillId="0" borderId="0" xfId="0" applyFont="1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60" fillId="0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9" fillId="4" borderId="0" xfId="0" applyFont="1" applyFill="1" applyBorder="1" applyAlignment="1">
      <alignment horizontal="center" vertical="center"/>
    </xf>
    <xf numFmtId="0" fontId="59" fillId="4" borderId="0" xfId="0" applyFont="1" applyFill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0" fillId="4" borderId="4" xfId="0" applyFill="1" applyBorder="1" applyAlignment="1"/>
    <xf numFmtId="0" fontId="32" fillId="0" borderId="5" xfId="3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63" fillId="4" borderId="0" xfId="0" applyFont="1" applyFill="1" applyAlignment="1">
      <alignment horizontal="left" vertical="center"/>
    </xf>
    <xf numFmtId="0" fontId="8" fillId="2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67" fontId="50" fillId="0" borderId="0" xfId="3" applyNumberFormat="1" applyFont="1" applyFill="1" applyAlignment="1">
      <alignment horizontal="center"/>
    </xf>
    <xf numFmtId="0" fontId="51" fillId="0" borderId="0" xfId="0" applyFont="1" applyAlignment="1"/>
    <xf numFmtId="0" fontId="6" fillId="0" borderId="13" xfId="3" applyFont="1" applyFill="1" applyBorder="1" applyAlignment="1">
      <alignment horizontal="center" vertical="center"/>
    </xf>
    <xf numFmtId="0" fontId="6" fillId="0" borderId="14" xfId="3" applyFont="1" applyFill="1" applyBorder="1" applyAlignment="1">
      <alignment horizontal="center" vertical="center"/>
    </xf>
    <xf numFmtId="0" fontId="6" fillId="0" borderId="12" xfId="3" applyFont="1" applyFill="1" applyBorder="1" applyAlignment="1">
      <alignment horizontal="center" vertical="center"/>
    </xf>
    <xf numFmtId="3" fontId="1" fillId="4" borderId="4" xfId="3" applyNumberFormat="1" applyFont="1" applyFill="1" applyBorder="1" applyAlignment="1">
      <alignment horizontal="center" vertical="center"/>
    </xf>
    <xf numFmtId="3" fontId="4" fillId="4" borderId="4" xfId="3" applyNumberFormat="1" applyFont="1" applyFill="1" applyBorder="1" applyAlignment="1">
      <alignment horizontal="center" vertical="center"/>
    </xf>
    <xf numFmtId="0" fontId="43" fillId="0" borderId="13" xfId="3" applyFont="1" applyFill="1" applyBorder="1" applyAlignment="1">
      <alignment horizontal="center" vertical="center"/>
    </xf>
    <xf numFmtId="0" fontId="43" fillId="0" borderId="12" xfId="3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0" borderId="9" xfId="0" applyBorder="1" applyAlignment="1"/>
    <xf numFmtId="0" fontId="6" fillId="0" borderId="0" xfId="3" applyFont="1" applyFill="1" applyBorder="1" applyAlignment="1"/>
    <xf numFmtId="167" fontId="52" fillId="6" borderId="0" xfId="3" applyNumberFormat="1" applyFont="1" applyFill="1" applyAlignment="1">
      <alignment horizontal="center"/>
    </xf>
    <xf numFmtId="0" fontId="53" fillId="6" borderId="0" xfId="0" applyFont="1" applyFill="1" applyAlignment="1"/>
  </cellXfs>
  <cellStyles count="5">
    <cellStyle name="Euro" xfId="1"/>
    <cellStyle name="Milliers 2" xfId="2"/>
    <cellStyle name="Normal" xfId="0" builtinId="0"/>
    <cellStyle name="Normal 2" xfId="3"/>
    <cellStyle name="Normal 3" xfId="4"/>
  </cellStyles>
  <dxfs count="7">
    <dxf>
      <fill>
        <patternFill>
          <bgColor theme="2" tint="-0.49998474074526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CPR1_2/AppData/Local/Temp/feuille%20route/A%20LUNDI%20%2030%20JA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 1"/>
      <sheetName val="Client 2"/>
      <sheetName val="Client 3"/>
      <sheetName val="Client 4"/>
      <sheetName val="TOTAL Client 1 et 2"/>
      <sheetName val="TOTAL Client"/>
    </sheetNames>
    <sheetDataSet>
      <sheetData sheetId="0">
        <row r="32">
          <cell r="B32">
            <v>10</v>
          </cell>
        </row>
      </sheetData>
      <sheetData sheetId="1">
        <row r="23">
          <cell r="B23">
            <v>0</v>
          </cell>
        </row>
      </sheetData>
      <sheetData sheetId="2">
        <row r="37">
          <cell r="B37">
            <v>5</v>
          </cell>
        </row>
      </sheetData>
      <sheetData sheetId="3">
        <row r="1">
          <cell r="Q1">
            <v>40938</v>
          </cell>
        </row>
        <row r="43">
          <cell r="A43" t="str">
            <v>Pour le  chauffeur : à l'arrivée sur le site et au départ du site</v>
          </cell>
        </row>
        <row r="44">
          <cell r="A44" t="str">
            <v>Vérifier la T° du camion, la T° du plat temoin du camion - Relever la T° de la chambre froide du site. La T° doit être comprises entre 0 et 3°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28"/>
  <sheetViews>
    <sheetView topLeftCell="F1" zoomScale="80" zoomScaleNormal="80" workbookViewId="0">
      <selection activeCell="Q21" sqref="Q21"/>
    </sheetView>
  </sheetViews>
  <sheetFormatPr baseColWidth="10" defaultRowHeight="12.75" x14ac:dyDescent="0.2"/>
  <cols>
    <col min="1" max="1" width="17.140625" bestFit="1" customWidth="1"/>
    <col min="2" max="2" width="8.42578125" bestFit="1" customWidth="1"/>
    <col min="3" max="4" width="6" bestFit="1" customWidth="1"/>
    <col min="5" max="5" width="23.42578125" bestFit="1" customWidth="1"/>
    <col min="6" max="6" width="8.7109375" customWidth="1"/>
    <col min="7" max="7" width="6" bestFit="1" customWidth="1"/>
    <col min="8" max="8" width="8.42578125" bestFit="1" customWidth="1"/>
    <col min="9" max="9" width="20.5703125" customWidth="1"/>
    <col min="10" max="10" width="6" bestFit="1" customWidth="1"/>
    <col min="11" max="11" width="9.140625" customWidth="1"/>
    <col min="12" max="12" width="6.85546875" customWidth="1"/>
    <col min="13" max="13" width="17.42578125" customWidth="1"/>
    <col min="14" max="16" width="6" bestFit="1" customWidth="1"/>
    <col min="17" max="17" width="20.140625" bestFit="1" customWidth="1"/>
    <col min="18" max="20" width="6" bestFit="1" customWidth="1"/>
    <col min="21" max="21" width="3.42578125" customWidth="1"/>
    <col min="22" max="22" width="20.28515625" bestFit="1" customWidth="1"/>
    <col min="23" max="23" width="5.85546875" customWidth="1"/>
    <col min="24" max="25" width="6" bestFit="1" customWidth="1"/>
    <col min="26" max="26" width="18.42578125" bestFit="1" customWidth="1"/>
    <col min="27" max="29" width="6" bestFit="1" customWidth="1"/>
    <col min="30" max="30" width="16" bestFit="1" customWidth="1"/>
    <col min="31" max="33" width="6" bestFit="1" customWidth="1"/>
    <col min="34" max="34" width="13.85546875" bestFit="1" customWidth="1"/>
    <col min="35" max="37" width="6" bestFit="1" customWidth="1"/>
    <col min="38" max="38" width="22.42578125" bestFit="1" customWidth="1"/>
    <col min="39" max="41" width="6" bestFit="1" customWidth="1"/>
    <col min="42" max="42" width="4.140625" customWidth="1"/>
  </cols>
  <sheetData>
    <row r="1" spans="1:41" ht="36" customHeight="1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234" t="s">
        <v>201</v>
      </c>
      <c r="O1" s="235"/>
      <c r="P1" s="235"/>
      <c r="Q1" s="235"/>
      <c r="R1" s="235"/>
      <c r="S1" s="235"/>
      <c r="T1" s="235"/>
      <c r="U1" s="235"/>
      <c r="V1" s="235"/>
      <c r="X1" s="233" t="s">
        <v>236</v>
      </c>
    </row>
    <row r="2" spans="1:41" ht="54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236" t="s">
        <v>203</v>
      </c>
      <c r="O2" s="237"/>
      <c r="P2" s="237"/>
      <c r="Q2" s="237"/>
      <c r="R2" s="237"/>
      <c r="S2" s="237"/>
      <c r="T2" s="237"/>
      <c r="U2" s="237"/>
      <c r="V2" s="237"/>
      <c r="X2" s="233" t="s">
        <v>233</v>
      </c>
    </row>
    <row r="3" spans="1:41" ht="15.75" x14ac:dyDescent="0.25">
      <c r="A3" s="4"/>
      <c r="B3" s="4"/>
      <c r="C3" s="4"/>
      <c r="D3" s="4"/>
      <c r="E3" s="5"/>
      <c r="F3" s="5"/>
      <c r="G3" s="5"/>
      <c r="H3" s="5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41" ht="19.5" customHeight="1" thickBot="1" x14ac:dyDescent="0.25">
      <c r="A4" s="241" t="s">
        <v>214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2"/>
      <c r="S4" s="242"/>
      <c r="T4" s="242"/>
      <c r="V4" s="243" t="s">
        <v>215</v>
      </c>
      <c r="W4" s="244"/>
      <c r="X4" s="244"/>
      <c r="Y4" s="244"/>
      <c r="Z4" s="244"/>
      <c r="AA4" s="244"/>
      <c r="AB4" s="244"/>
      <c r="AC4" s="244"/>
      <c r="AD4" s="244"/>
      <c r="AE4" s="244"/>
      <c r="AF4" s="244"/>
      <c r="AG4" s="244"/>
      <c r="AH4" s="244"/>
      <c r="AI4" s="244"/>
      <c r="AJ4" s="244"/>
      <c r="AK4" s="244"/>
      <c r="AL4" s="244"/>
      <c r="AM4" s="245"/>
      <c r="AN4" s="245"/>
      <c r="AO4" s="246"/>
    </row>
    <row r="5" spans="1:41" ht="20.100000000000001" customHeight="1" x14ac:dyDescent="0.2">
      <c r="A5" s="201" t="s">
        <v>0</v>
      </c>
      <c r="B5" s="194" t="s">
        <v>184</v>
      </c>
      <c r="C5" s="194" t="s">
        <v>185</v>
      </c>
      <c r="D5" s="195" t="s">
        <v>186</v>
      </c>
      <c r="E5" s="201" t="s">
        <v>1</v>
      </c>
      <c r="F5" s="194" t="s">
        <v>184</v>
      </c>
      <c r="G5" s="194" t="s">
        <v>185</v>
      </c>
      <c r="H5" s="195" t="s">
        <v>186</v>
      </c>
      <c r="I5" s="201" t="s">
        <v>2</v>
      </c>
      <c r="J5" s="194" t="s">
        <v>184</v>
      </c>
      <c r="K5" s="194" t="s">
        <v>185</v>
      </c>
      <c r="L5" s="195" t="s">
        <v>186</v>
      </c>
      <c r="M5" s="201" t="s">
        <v>3</v>
      </c>
      <c r="N5" s="194" t="s">
        <v>184</v>
      </c>
      <c r="O5" s="194" t="s">
        <v>185</v>
      </c>
      <c r="P5" s="195" t="s">
        <v>186</v>
      </c>
      <c r="Q5" s="193" t="s">
        <v>4</v>
      </c>
      <c r="R5" s="194" t="s">
        <v>184</v>
      </c>
      <c r="S5" s="194" t="s">
        <v>185</v>
      </c>
      <c r="T5" s="195" t="s">
        <v>186</v>
      </c>
      <c r="U5" s="42"/>
      <c r="V5" s="201" t="s">
        <v>0</v>
      </c>
      <c r="W5" s="194" t="s">
        <v>184</v>
      </c>
      <c r="X5" s="194" t="s">
        <v>185</v>
      </c>
      <c r="Y5" s="194" t="s">
        <v>186</v>
      </c>
      <c r="Z5" s="201" t="s">
        <v>1</v>
      </c>
      <c r="AA5" s="194" t="s">
        <v>184</v>
      </c>
      <c r="AB5" s="194" t="s">
        <v>185</v>
      </c>
      <c r="AC5" s="195" t="s">
        <v>186</v>
      </c>
      <c r="AD5" s="201" t="s">
        <v>2</v>
      </c>
      <c r="AE5" s="194" t="s">
        <v>184</v>
      </c>
      <c r="AF5" s="194" t="s">
        <v>185</v>
      </c>
      <c r="AG5" s="195" t="s">
        <v>186</v>
      </c>
      <c r="AH5" s="201" t="s">
        <v>3</v>
      </c>
      <c r="AI5" s="194" t="s">
        <v>184</v>
      </c>
      <c r="AJ5" s="194" t="s">
        <v>185</v>
      </c>
      <c r="AK5" s="195" t="s">
        <v>186</v>
      </c>
      <c r="AL5" s="193" t="s">
        <v>4</v>
      </c>
      <c r="AM5" s="194" t="s">
        <v>184</v>
      </c>
      <c r="AN5" s="194" t="s">
        <v>185</v>
      </c>
      <c r="AO5" s="195" t="s">
        <v>186</v>
      </c>
    </row>
    <row r="6" spans="1:41" ht="27" customHeight="1" x14ac:dyDescent="0.2">
      <c r="A6" s="196" t="s">
        <v>37</v>
      </c>
      <c r="B6" s="43" t="s">
        <v>190</v>
      </c>
      <c r="C6" s="43" t="s">
        <v>191</v>
      </c>
      <c r="D6" s="197" t="s">
        <v>192</v>
      </c>
      <c r="E6" s="196" t="s">
        <v>80</v>
      </c>
      <c r="F6" s="43" t="s">
        <v>191</v>
      </c>
      <c r="G6" s="43" t="s">
        <v>191</v>
      </c>
      <c r="H6" s="197" t="s">
        <v>192</v>
      </c>
      <c r="I6" s="196" t="s">
        <v>81</v>
      </c>
      <c r="J6" s="43" t="s">
        <v>190</v>
      </c>
      <c r="K6" s="43" t="s">
        <v>191</v>
      </c>
      <c r="L6" s="197" t="s">
        <v>192</v>
      </c>
      <c r="M6" s="196" t="s">
        <v>95</v>
      </c>
      <c r="N6" s="43" t="s">
        <v>224</v>
      </c>
      <c r="O6" s="43" t="s">
        <v>224</v>
      </c>
      <c r="P6" s="43" t="s">
        <v>224</v>
      </c>
      <c r="Q6" s="196" t="s">
        <v>82</v>
      </c>
      <c r="R6" s="43" t="s">
        <v>221</v>
      </c>
      <c r="S6" s="43" t="s">
        <v>191</v>
      </c>
      <c r="T6" s="197" t="s">
        <v>192</v>
      </c>
      <c r="U6" s="42"/>
      <c r="V6" s="196" t="s">
        <v>205</v>
      </c>
      <c r="W6" s="43" t="s">
        <v>190</v>
      </c>
      <c r="X6" s="43" t="s">
        <v>191</v>
      </c>
      <c r="Y6" s="192" t="s">
        <v>192</v>
      </c>
      <c r="Z6" s="196" t="s">
        <v>219</v>
      </c>
      <c r="AA6" s="43" t="s">
        <v>190</v>
      </c>
      <c r="AB6" s="43" t="s">
        <v>191</v>
      </c>
      <c r="AC6" s="197" t="s">
        <v>192</v>
      </c>
      <c r="AD6" s="196" t="s">
        <v>99</v>
      </c>
      <c r="AE6" s="43" t="s">
        <v>190</v>
      </c>
      <c r="AF6" s="43" t="s">
        <v>191</v>
      </c>
      <c r="AG6" s="197" t="s">
        <v>192</v>
      </c>
      <c r="AH6" s="196" t="s">
        <v>96</v>
      </c>
      <c r="AI6" s="43" t="s">
        <v>190</v>
      </c>
      <c r="AJ6" s="43" t="s">
        <v>191</v>
      </c>
      <c r="AK6" s="197" t="s">
        <v>192</v>
      </c>
      <c r="AL6" s="196" t="s">
        <v>103</v>
      </c>
      <c r="AM6" s="43" t="s">
        <v>190</v>
      </c>
      <c r="AN6" s="43" t="s">
        <v>191</v>
      </c>
      <c r="AO6" s="197" t="s">
        <v>192</v>
      </c>
    </row>
    <row r="7" spans="1:41" ht="31.5" customHeight="1" x14ac:dyDescent="0.2">
      <c r="A7" s="196" t="s">
        <v>38</v>
      </c>
      <c r="B7" s="43" t="s">
        <v>190</v>
      </c>
      <c r="C7" s="43" t="s">
        <v>191</v>
      </c>
      <c r="D7" s="197" t="s">
        <v>192</v>
      </c>
      <c r="E7" s="196" t="s">
        <v>85</v>
      </c>
      <c r="F7" s="43" t="s">
        <v>191</v>
      </c>
      <c r="G7" s="43" t="s">
        <v>191</v>
      </c>
      <c r="H7" s="197" t="s">
        <v>192</v>
      </c>
      <c r="I7" s="196" t="s">
        <v>86</v>
      </c>
      <c r="J7" s="43" t="s">
        <v>190</v>
      </c>
      <c r="K7" s="43" t="s">
        <v>191</v>
      </c>
      <c r="L7" s="197" t="s">
        <v>192</v>
      </c>
      <c r="M7" s="196" t="s">
        <v>79</v>
      </c>
      <c r="N7" s="43" t="s">
        <v>224</v>
      </c>
      <c r="O7" s="43" t="s">
        <v>224</v>
      </c>
      <c r="P7" s="43" t="s">
        <v>224</v>
      </c>
      <c r="Q7" s="196" t="s">
        <v>94</v>
      </c>
      <c r="R7" s="43" t="s">
        <v>221</v>
      </c>
      <c r="S7" s="43" t="s">
        <v>191</v>
      </c>
      <c r="T7" s="197" t="s">
        <v>192</v>
      </c>
      <c r="U7" s="42"/>
      <c r="V7" s="196" t="s">
        <v>206</v>
      </c>
      <c r="W7" s="43" t="s">
        <v>190</v>
      </c>
      <c r="X7" s="43" t="s">
        <v>191</v>
      </c>
      <c r="Y7" s="192" t="s">
        <v>192</v>
      </c>
      <c r="Z7" s="196" t="s">
        <v>208</v>
      </c>
      <c r="AA7" s="43" t="s">
        <v>190</v>
      </c>
      <c r="AB7" s="43" t="s">
        <v>191</v>
      </c>
      <c r="AC7" s="192" t="s">
        <v>192</v>
      </c>
      <c r="AD7" s="196" t="s">
        <v>100</v>
      </c>
      <c r="AE7" s="43" t="s">
        <v>190</v>
      </c>
      <c r="AF7" s="43" t="s">
        <v>191</v>
      </c>
      <c r="AG7" s="192" t="s">
        <v>192</v>
      </c>
      <c r="AH7" s="196" t="s">
        <v>79</v>
      </c>
      <c r="AI7" s="43" t="s">
        <v>190</v>
      </c>
      <c r="AJ7" s="43" t="s">
        <v>191</v>
      </c>
      <c r="AK7" s="192" t="s">
        <v>192</v>
      </c>
      <c r="AL7" s="196" t="s">
        <v>102</v>
      </c>
      <c r="AM7" s="43" t="s">
        <v>190</v>
      </c>
      <c r="AN7" s="43" t="s">
        <v>191</v>
      </c>
      <c r="AO7" s="197" t="s">
        <v>192</v>
      </c>
    </row>
    <row r="8" spans="1:41" ht="30" customHeight="1" x14ac:dyDescent="0.2">
      <c r="A8" s="196" t="s">
        <v>39</v>
      </c>
      <c r="B8" s="43" t="s">
        <v>190</v>
      </c>
      <c r="C8" s="43" t="s">
        <v>191</v>
      </c>
      <c r="D8" s="197" t="s">
        <v>192</v>
      </c>
      <c r="E8" s="196" t="s">
        <v>89</v>
      </c>
      <c r="F8" s="43" t="s">
        <v>191</v>
      </c>
      <c r="G8" s="43" t="s">
        <v>191</v>
      </c>
      <c r="H8" s="197" t="s">
        <v>192</v>
      </c>
      <c r="I8" s="196" t="s">
        <v>87</v>
      </c>
      <c r="J8" s="43" t="s">
        <v>190</v>
      </c>
      <c r="K8" s="43" t="s">
        <v>191</v>
      </c>
      <c r="L8" s="197" t="s">
        <v>192</v>
      </c>
      <c r="M8" s="196" t="s">
        <v>93</v>
      </c>
      <c r="N8" s="43" t="s">
        <v>224</v>
      </c>
      <c r="O8" s="43" t="s">
        <v>224</v>
      </c>
      <c r="P8" s="43" t="s">
        <v>224</v>
      </c>
      <c r="Q8" s="196" t="s">
        <v>36</v>
      </c>
      <c r="R8" s="43" t="s">
        <v>221</v>
      </c>
      <c r="S8" s="43" t="s">
        <v>191</v>
      </c>
      <c r="T8" s="197" t="s">
        <v>192</v>
      </c>
      <c r="U8" s="42"/>
      <c r="V8" s="196" t="s">
        <v>207</v>
      </c>
      <c r="W8" s="43" t="s">
        <v>190</v>
      </c>
      <c r="X8" s="43" t="s">
        <v>191</v>
      </c>
      <c r="Y8" s="192" t="s">
        <v>192</v>
      </c>
      <c r="Z8" s="196" t="s">
        <v>98</v>
      </c>
      <c r="AA8" s="43" t="s">
        <v>190</v>
      </c>
      <c r="AB8" s="43" t="s">
        <v>191</v>
      </c>
      <c r="AC8" s="192" t="s">
        <v>192</v>
      </c>
      <c r="AD8" s="196" t="s">
        <v>101</v>
      </c>
      <c r="AE8" s="43" t="s">
        <v>190</v>
      </c>
      <c r="AF8" s="43" t="s">
        <v>191</v>
      </c>
      <c r="AG8" s="192" t="s">
        <v>192</v>
      </c>
      <c r="AH8" s="196" t="s">
        <v>92</v>
      </c>
      <c r="AI8" s="43" t="s">
        <v>190</v>
      </c>
      <c r="AJ8" s="43" t="s">
        <v>191</v>
      </c>
      <c r="AK8" s="192" t="s">
        <v>192</v>
      </c>
      <c r="AL8" s="196" t="s">
        <v>91</v>
      </c>
      <c r="AM8" s="43" t="s">
        <v>190</v>
      </c>
      <c r="AN8" s="43" t="s">
        <v>191</v>
      </c>
      <c r="AO8" s="197" t="s">
        <v>192</v>
      </c>
    </row>
    <row r="9" spans="1:41" ht="20.100000000000001" customHeight="1" x14ac:dyDescent="0.2">
      <c r="A9" s="196" t="s">
        <v>83</v>
      </c>
      <c r="B9" s="43" t="s">
        <v>193</v>
      </c>
      <c r="C9" s="43" t="s">
        <v>194</v>
      </c>
      <c r="D9" s="197" t="s">
        <v>195</v>
      </c>
      <c r="E9" s="196" t="s">
        <v>90</v>
      </c>
      <c r="F9" s="43" t="s">
        <v>191</v>
      </c>
      <c r="G9" s="43" t="s">
        <v>191</v>
      </c>
      <c r="H9" s="197" t="s">
        <v>192</v>
      </c>
      <c r="I9" s="196" t="s">
        <v>88</v>
      </c>
      <c r="J9" s="43" t="s">
        <v>190</v>
      </c>
      <c r="K9" s="43" t="s">
        <v>191</v>
      </c>
      <c r="L9" s="197" t="s">
        <v>192</v>
      </c>
      <c r="M9" s="196" t="s">
        <v>36</v>
      </c>
      <c r="N9" s="43" t="s">
        <v>226</v>
      </c>
      <c r="O9" s="43" t="s">
        <v>226</v>
      </c>
      <c r="P9" s="43" t="s">
        <v>226</v>
      </c>
      <c r="Q9" s="196" t="s">
        <v>78</v>
      </c>
      <c r="R9" s="43" t="s">
        <v>221</v>
      </c>
      <c r="S9" s="43" t="s">
        <v>191</v>
      </c>
      <c r="T9" s="197" t="s">
        <v>192</v>
      </c>
      <c r="U9" s="42"/>
      <c r="V9" s="196" t="s">
        <v>84</v>
      </c>
      <c r="W9" s="43"/>
      <c r="X9" s="43"/>
      <c r="Y9" s="192"/>
      <c r="Z9" s="196" t="s">
        <v>84</v>
      </c>
      <c r="AA9" s="43"/>
      <c r="AB9" s="43"/>
      <c r="AC9" s="197"/>
      <c r="AD9" s="196" t="s">
        <v>213</v>
      </c>
      <c r="AE9" s="43" t="s">
        <v>190</v>
      </c>
      <c r="AF9" s="43" t="s">
        <v>191</v>
      </c>
      <c r="AG9" s="192" t="s">
        <v>192</v>
      </c>
      <c r="AH9" s="196" t="s">
        <v>36</v>
      </c>
      <c r="AI9" s="43" t="s">
        <v>190</v>
      </c>
      <c r="AJ9" s="43" t="s">
        <v>191</v>
      </c>
      <c r="AK9" s="192" t="s">
        <v>192</v>
      </c>
      <c r="AL9" s="196" t="s">
        <v>84</v>
      </c>
      <c r="AM9" s="43"/>
      <c r="AN9" s="43"/>
      <c r="AO9" s="197"/>
    </row>
    <row r="10" spans="1:41" ht="20.100000000000001" customHeight="1" x14ac:dyDescent="0.2">
      <c r="A10" s="196" t="s">
        <v>84</v>
      </c>
      <c r="B10" s="43"/>
      <c r="C10" s="43"/>
      <c r="D10" s="197"/>
      <c r="E10" s="196" t="s">
        <v>84</v>
      </c>
      <c r="F10" s="43"/>
      <c r="G10" s="43"/>
      <c r="H10" s="197"/>
      <c r="I10" s="196" t="s">
        <v>204</v>
      </c>
      <c r="J10" s="43" t="s">
        <v>190</v>
      </c>
      <c r="K10" s="43" t="s">
        <v>191</v>
      </c>
      <c r="L10" s="197" t="s">
        <v>192</v>
      </c>
      <c r="M10" s="196" t="s">
        <v>91</v>
      </c>
      <c r="N10" s="43" t="s">
        <v>191</v>
      </c>
      <c r="O10" s="43" t="s">
        <v>191</v>
      </c>
      <c r="P10" s="197" t="s">
        <v>191</v>
      </c>
      <c r="Q10" s="196" t="s">
        <v>91</v>
      </c>
      <c r="R10" s="43" t="s">
        <v>221</v>
      </c>
      <c r="S10" s="43" t="s">
        <v>191</v>
      </c>
      <c r="T10" s="197" t="s">
        <v>192</v>
      </c>
      <c r="U10" s="42"/>
      <c r="V10" s="196" t="s">
        <v>84</v>
      </c>
      <c r="W10" s="43"/>
      <c r="X10" s="43"/>
      <c r="Y10" s="192"/>
      <c r="Z10" s="196" t="s">
        <v>84</v>
      </c>
      <c r="AA10" s="43"/>
      <c r="AB10" s="43"/>
      <c r="AC10" s="197"/>
      <c r="AD10" s="196" t="s">
        <v>84</v>
      </c>
      <c r="AE10" s="43"/>
      <c r="AF10" s="43"/>
      <c r="AG10" s="197"/>
      <c r="AH10" s="196" t="s">
        <v>91</v>
      </c>
      <c r="AI10" s="43" t="s">
        <v>190</v>
      </c>
      <c r="AJ10" s="43" t="s">
        <v>191</v>
      </c>
      <c r="AK10" s="192" t="s">
        <v>192</v>
      </c>
      <c r="AL10" s="196" t="s">
        <v>84</v>
      </c>
      <c r="AM10" s="43"/>
      <c r="AN10" s="43"/>
      <c r="AO10" s="197"/>
    </row>
    <row r="11" spans="1:41" ht="20.100000000000001" customHeight="1" x14ac:dyDescent="0.2">
      <c r="A11" s="196" t="s">
        <v>84</v>
      </c>
      <c r="B11" s="207"/>
      <c r="C11" s="207"/>
      <c r="D11" s="208"/>
      <c r="E11" s="196" t="s">
        <v>84</v>
      </c>
      <c r="F11" s="207"/>
      <c r="G11" s="207"/>
      <c r="H11" s="208"/>
      <c r="I11" s="206" t="s">
        <v>84</v>
      </c>
      <c r="J11" s="207"/>
      <c r="K11" s="207"/>
      <c r="L11" s="208"/>
      <c r="M11" s="206" t="s">
        <v>112</v>
      </c>
      <c r="N11" s="43" t="s">
        <v>225</v>
      </c>
      <c r="O11" s="43" t="s">
        <v>225</v>
      </c>
      <c r="P11" s="43" t="s">
        <v>225</v>
      </c>
      <c r="Q11" s="206" t="s">
        <v>84</v>
      </c>
      <c r="R11" s="207"/>
      <c r="S11" s="207"/>
      <c r="T11" s="208"/>
      <c r="U11" s="42"/>
      <c r="V11" s="206" t="s">
        <v>84</v>
      </c>
      <c r="W11" s="207"/>
      <c r="X11" s="207"/>
      <c r="Y11" s="209"/>
      <c r="Z11" s="206" t="s">
        <v>84</v>
      </c>
      <c r="AA11" s="207"/>
      <c r="AB11" s="207"/>
      <c r="AC11" s="208"/>
      <c r="AD11" s="206" t="s">
        <v>84</v>
      </c>
      <c r="AE11" s="207"/>
      <c r="AF11" s="207"/>
      <c r="AG11" s="208"/>
      <c r="AH11" s="206" t="s">
        <v>84</v>
      </c>
      <c r="AI11" s="207"/>
      <c r="AJ11" s="207"/>
      <c r="AK11" s="208"/>
      <c r="AL11" s="206" t="s">
        <v>84</v>
      </c>
      <c r="AM11" s="207"/>
      <c r="AN11" s="207"/>
      <c r="AO11" s="208"/>
    </row>
    <row r="12" spans="1:41" ht="27" customHeight="1" x14ac:dyDescent="0.2">
      <c r="A12" s="196" t="s">
        <v>209</v>
      </c>
      <c r="B12" s="43" t="s">
        <v>193</v>
      </c>
      <c r="C12" s="43" t="s">
        <v>194</v>
      </c>
      <c r="D12" s="197" t="s">
        <v>195</v>
      </c>
      <c r="E12" s="196" t="s">
        <v>210</v>
      </c>
      <c r="F12" s="43" t="s">
        <v>193</v>
      </c>
      <c r="G12" s="43" t="s">
        <v>194</v>
      </c>
      <c r="H12" s="197" t="s">
        <v>195</v>
      </c>
      <c r="I12" s="206" t="s">
        <v>211</v>
      </c>
      <c r="J12" s="43" t="s">
        <v>193</v>
      </c>
      <c r="K12" s="43" t="s">
        <v>194</v>
      </c>
      <c r="L12" s="197" t="s">
        <v>195</v>
      </c>
      <c r="M12" s="206" t="s">
        <v>84</v>
      </c>
      <c r="N12" s="207"/>
      <c r="O12" s="207"/>
      <c r="P12" s="208"/>
      <c r="Q12" s="206" t="s">
        <v>84</v>
      </c>
      <c r="R12" s="207"/>
      <c r="S12" s="207"/>
      <c r="T12" s="208"/>
      <c r="U12" s="42"/>
      <c r="V12" s="206" t="s">
        <v>237</v>
      </c>
      <c r="W12" s="43" t="s">
        <v>190</v>
      </c>
      <c r="X12" s="43" t="s">
        <v>191</v>
      </c>
      <c r="Y12" s="192" t="s">
        <v>192</v>
      </c>
      <c r="Z12" s="206" t="s">
        <v>238</v>
      </c>
      <c r="AA12" s="207"/>
      <c r="AB12" s="207"/>
      <c r="AC12" s="208"/>
      <c r="AD12" s="206" t="s">
        <v>84</v>
      </c>
      <c r="AE12" s="43" t="s">
        <v>190</v>
      </c>
      <c r="AF12" s="43" t="s">
        <v>191</v>
      </c>
      <c r="AG12" s="192" t="s">
        <v>192</v>
      </c>
      <c r="AH12" s="206" t="s">
        <v>239</v>
      </c>
      <c r="AI12" s="43" t="s">
        <v>190</v>
      </c>
      <c r="AJ12" s="43" t="s">
        <v>191</v>
      </c>
      <c r="AK12" s="192" t="s">
        <v>192</v>
      </c>
      <c r="AL12" s="206" t="s">
        <v>84</v>
      </c>
      <c r="AM12" s="43" t="s">
        <v>190</v>
      </c>
      <c r="AN12" s="43" t="s">
        <v>191</v>
      </c>
      <c r="AO12" s="197" t="s">
        <v>192</v>
      </c>
    </row>
    <row r="13" spans="1:41" ht="20.100000000000001" customHeight="1" thickBot="1" x14ac:dyDescent="0.25">
      <c r="A13" s="198" t="s">
        <v>84</v>
      </c>
      <c r="B13" s="199"/>
      <c r="C13" s="199"/>
      <c r="D13" s="200"/>
      <c r="E13" s="198" t="s">
        <v>84</v>
      </c>
      <c r="F13" s="199"/>
      <c r="G13" s="199"/>
      <c r="H13" s="200"/>
      <c r="I13" s="198" t="s">
        <v>84</v>
      </c>
      <c r="J13" s="199"/>
      <c r="K13" s="199"/>
      <c r="L13" s="200"/>
      <c r="M13" s="198" t="s">
        <v>84</v>
      </c>
      <c r="N13" s="199"/>
      <c r="O13" s="199"/>
      <c r="P13" s="200"/>
      <c r="Q13" s="198" t="s">
        <v>84</v>
      </c>
      <c r="R13" s="199"/>
      <c r="S13" s="199"/>
      <c r="T13" s="200"/>
      <c r="U13" s="42"/>
      <c r="V13" s="198" t="s">
        <v>84</v>
      </c>
      <c r="W13" s="199"/>
      <c r="X13" s="199"/>
      <c r="Y13" s="204"/>
      <c r="Z13" s="198" t="s">
        <v>84</v>
      </c>
      <c r="AA13" s="199"/>
      <c r="AB13" s="199"/>
      <c r="AC13" s="200"/>
      <c r="AD13" s="198" t="s">
        <v>84</v>
      </c>
      <c r="AE13" s="199"/>
      <c r="AF13" s="199"/>
      <c r="AG13" s="200"/>
      <c r="AH13" s="198" t="s">
        <v>84</v>
      </c>
      <c r="AI13" s="199"/>
      <c r="AJ13" s="199"/>
      <c r="AK13" s="200"/>
      <c r="AL13" s="198" t="s">
        <v>84</v>
      </c>
      <c r="AM13" s="199"/>
      <c r="AN13" s="199"/>
      <c r="AO13" s="200"/>
    </row>
    <row r="14" spans="1:41" ht="20.100000000000001" customHeight="1" x14ac:dyDescent="0.2">
      <c r="A14" s="42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</row>
    <row r="15" spans="1:41" ht="20.100000000000001" customHeight="1" x14ac:dyDescent="0.2">
      <c r="A15" s="229" t="s">
        <v>187</v>
      </c>
    </row>
    <row r="16" spans="1:41" ht="20.100000000000001" customHeight="1" x14ac:dyDescent="0.2">
      <c r="A16" s="229" t="s">
        <v>188</v>
      </c>
    </row>
    <row r="17" spans="1:13" ht="20.100000000000001" customHeight="1" x14ac:dyDescent="0.2">
      <c r="A17" s="229" t="s">
        <v>189</v>
      </c>
    </row>
    <row r="18" spans="1:13" ht="20.100000000000001" customHeight="1" x14ac:dyDescent="0.2">
      <c r="A18" s="229" t="s">
        <v>223</v>
      </c>
    </row>
    <row r="19" spans="1:13" ht="20.100000000000001" customHeight="1" x14ac:dyDescent="0.2">
      <c r="A19" s="191"/>
      <c r="E19" s="214"/>
    </row>
    <row r="20" spans="1:13" ht="20.100000000000001" customHeight="1" x14ac:dyDescent="0.2">
      <c r="A20" s="191"/>
      <c r="B20" s="214"/>
    </row>
    <row r="21" spans="1:13" ht="20.100000000000001" customHeight="1" x14ac:dyDescent="0.2">
      <c r="A21" s="191"/>
    </row>
    <row r="22" spans="1:13" ht="34.5" customHeight="1" x14ac:dyDescent="0.2">
      <c r="A22" s="240" t="s">
        <v>232</v>
      </c>
      <c r="B22" s="240"/>
      <c r="C22" s="240"/>
      <c r="D22" s="240"/>
      <c r="E22" s="240"/>
      <c r="F22" s="240"/>
      <c r="G22" s="240"/>
      <c r="H22" s="240"/>
      <c r="I22" s="240"/>
      <c r="J22" s="240"/>
      <c r="K22" s="240"/>
      <c r="L22" s="240"/>
    </row>
    <row r="23" spans="1:13" s="168" customFormat="1" ht="34.5" customHeight="1" x14ac:dyDescent="0.2">
      <c r="A23" s="230"/>
      <c r="B23" s="230"/>
      <c r="C23" s="230"/>
      <c r="D23" s="230"/>
      <c r="E23" s="230"/>
      <c r="F23" s="230"/>
      <c r="G23" s="230"/>
      <c r="H23" s="230"/>
      <c r="I23" s="230"/>
      <c r="J23" s="230"/>
      <c r="K23" s="230"/>
      <c r="L23" s="230"/>
    </row>
    <row r="24" spans="1:13" ht="19.5" customHeight="1" x14ac:dyDescent="0.2">
      <c r="A24" s="222"/>
      <c r="B24" s="222"/>
      <c r="C24" s="222"/>
      <c r="D24" s="222"/>
      <c r="E24" s="222"/>
      <c r="F24" s="222"/>
      <c r="G24" s="222"/>
      <c r="H24" s="222"/>
      <c r="I24" s="222"/>
      <c r="J24" s="222"/>
      <c r="K24" s="231" t="str">
        <f>N2</f>
        <v>LUNDI</v>
      </c>
      <c r="M24" s="214" t="s">
        <v>235</v>
      </c>
    </row>
    <row r="25" spans="1:13" ht="23.25" customHeight="1" x14ac:dyDescent="0.2">
      <c r="A25" s="224" t="s">
        <v>40</v>
      </c>
      <c r="B25" s="225">
        <f>K25</f>
        <v>40938</v>
      </c>
      <c r="C25" s="226"/>
      <c r="D25" s="216"/>
      <c r="E25" s="224" t="s">
        <v>41</v>
      </c>
      <c r="F25" s="225">
        <f>K25-3</f>
        <v>40935</v>
      </c>
      <c r="G25" s="222"/>
      <c r="H25" s="222"/>
      <c r="I25" s="238" t="s">
        <v>42</v>
      </c>
      <c r="J25" s="239"/>
      <c r="K25" s="223">
        <v>40938</v>
      </c>
      <c r="M25" s="214" t="s">
        <v>234</v>
      </c>
    </row>
    <row r="28" spans="1:13" x14ac:dyDescent="0.2">
      <c r="A28" s="214"/>
    </row>
  </sheetData>
  <mergeCells count="6">
    <mergeCell ref="N1:V1"/>
    <mergeCell ref="N2:V2"/>
    <mergeCell ref="I25:J25"/>
    <mergeCell ref="A22:L22"/>
    <mergeCell ref="A4:T4"/>
    <mergeCell ref="V4:AO4"/>
  </mergeCells>
  <pageMargins left="0" right="0" top="0.15748031496062992" bottom="0.15748031496062992" header="0.31496062992125984" footer="0.31496062992125984"/>
  <pageSetup paperSize="9" orientation="portrait" r:id="rId1"/>
  <ignoredErrors>
    <ignoredError sqref="B6:D6 B7:D8 J6:L6 S6:T6 B9:D9 F7:H7 F8:H8 F9:H9 F6:H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59"/>
  <sheetViews>
    <sheetView topLeftCell="A40" zoomScale="80" zoomScaleNormal="80" workbookViewId="0">
      <selection activeCell="F55" sqref="F55"/>
    </sheetView>
  </sheetViews>
  <sheetFormatPr baseColWidth="10" defaultRowHeight="12.75" x14ac:dyDescent="0.2"/>
  <cols>
    <col min="1" max="1" width="29.85546875" customWidth="1"/>
    <col min="2" max="7" width="18.7109375" customWidth="1"/>
    <col min="8" max="8" width="3.42578125" customWidth="1"/>
    <col min="9" max="14" width="18.7109375" customWidth="1"/>
    <col min="15" max="15" width="4.140625" customWidth="1"/>
  </cols>
  <sheetData>
    <row r="1" spans="1:14" ht="15.75" x14ac:dyDescent="0.25">
      <c r="A1" s="2"/>
      <c r="B1" s="3"/>
      <c r="C1" s="3"/>
      <c r="D1" s="3"/>
      <c r="E1" s="3"/>
      <c r="F1" s="3"/>
      <c r="G1" s="3"/>
    </row>
    <row r="2" spans="1:14" ht="27.75" x14ac:dyDescent="0.2">
      <c r="A2" s="232" t="str">
        <f>Menu!K24</f>
        <v>LUNDI</v>
      </c>
      <c r="B2" s="250" t="s">
        <v>202</v>
      </c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2"/>
    </row>
    <row r="3" spans="1:14" ht="15.75" x14ac:dyDescent="0.25">
      <c r="A3" s="1"/>
      <c r="B3" s="4"/>
      <c r="C3" s="5"/>
      <c r="D3" s="4"/>
      <c r="E3" s="4"/>
      <c r="F3" s="4"/>
      <c r="G3" s="4"/>
    </row>
    <row r="4" spans="1:14" ht="19.5" customHeight="1" x14ac:dyDescent="0.2">
      <c r="B4" s="247" t="s">
        <v>216</v>
      </c>
      <c r="C4" s="248"/>
      <c r="D4" s="248"/>
      <c r="E4" s="248"/>
      <c r="F4" s="248"/>
      <c r="G4" s="249"/>
      <c r="I4" s="247" t="s">
        <v>217</v>
      </c>
      <c r="J4" s="248"/>
      <c r="K4" s="248"/>
      <c r="L4" s="248"/>
      <c r="M4" s="248"/>
      <c r="N4" s="249"/>
    </row>
    <row r="5" spans="1:14" ht="30" customHeight="1" x14ac:dyDescent="0.2">
      <c r="B5" s="165" t="s">
        <v>0</v>
      </c>
      <c r="C5" s="165" t="s">
        <v>1</v>
      </c>
      <c r="D5" s="165" t="s">
        <v>2</v>
      </c>
      <c r="E5" s="165" t="s">
        <v>111</v>
      </c>
      <c r="F5" s="165" t="s">
        <v>3</v>
      </c>
      <c r="G5" s="166" t="s">
        <v>4</v>
      </c>
      <c r="I5" s="165" t="s">
        <v>0</v>
      </c>
      <c r="J5" s="165" t="s">
        <v>1</v>
      </c>
      <c r="K5" s="165" t="s">
        <v>2</v>
      </c>
      <c r="L5" s="165" t="s">
        <v>111</v>
      </c>
      <c r="M5" s="165" t="s">
        <v>3</v>
      </c>
      <c r="N5" s="166" t="s">
        <v>4</v>
      </c>
    </row>
    <row r="6" spans="1:14" ht="30" customHeight="1" x14ac:dyDescent="0.2">
      <c r="A6" s="7" t="s">
        <v>6</v>
      </c>
      <c r="B6" s="6" t="s">
        <v>37</v>
      </c>
      <c r="C6" s="6" t="s">
        <v>80</v>
      </c>
      <c r="D6" s="6" t="s">
        <v>86</v>
      </c>
      <c r="E6" s="6" t="s">
        <v>84</v>
      </c>
      <c r="F6" s="6" t="s">
        <v>95</v>
      </c>
      <c r="G6" s="6" t="s">
        <v>82</v>
      </c>
      <c r="I6" s="167" t="s">
        <v>205</v>
      </c>
      <c r="J6" s="167" t="s">
        <v>219</v>
      </c>
      <c r="K6" s="167" t="s">
        <v>100</v>
      </c>
      <c r="L6" s="167" t="s">
        <v>84</v>
      </c>
      <c r="M6" s="167" t="s">
        <v>96</v>
      </c>
      <c r="N6" s="167" t="s">
        <v>103</v>
      </c>
    </row>
    <row r="7" spans="1:14" ht="30" customHeight="1" x14ac:dyDescent="0.2">
      <c r="A7" s="7" t="s">
        <v>172</v>
      </c>
      <c r="B7" s="6" t="s">
        <v>37</v>
      </c>
      <c r="C7" s="6" t="s">
        <v>80</v>
      </c>
      <c r="D7" s="6" t="s">
        <v>86</v>
      </c>
      <c r="E7" s="6" t="s">
        <v>84</v>
      </c>
      <c r="F7" s="6" t="s">
        <v>95</v>
      </c>
      <c r="G7" s="6" t="s">
        <v>82</v>
      </c>
      <c r="I7" s="167" t="s">
        <v>205</v>
      </c>
      <c r="J7" s="167" t="s">
        <v>219</v>
      </c>
      <c r="K7" s="167" t="s">
        <v>99</v>
      </c>
      <c r="L7" s="167" t="s">
        <v>84</v>
      </c>
      <c r="M7" s="167" t="s">
        <v>96</v>
      </c>
      <c r="N7" s="167" t="s">
        <v>102</v>
      </c>
    </row>
    <row r="8" spans="1:14" ht="30" customHeight="1" x14ac:dyDescent="0.2">
      <c r="A8" s="7" t="s">
        <v>173</v>
      </c>
      <c r="B8" s="6" t="s">
        <v>37</v>
      </c>
      <c r="C8" s="6" t="s">
        <v>80</v>
      </c>
      <c r="D8" s="6" t="s">
        <v>86</v>
      </c>
      <c r="E8" s="6" t="s">
        <v>84</v>
      </c>
      <c r="F8" s="6" t="s">
        <v>95</v>
      </c>
      <c r="G8" s="6" t="s">
        <v>82</v>
      </c>
      <c r="I8" s="167" t="s">
        <v>205</v>
      </c>
      <c r="J8" s="167" t="s">
        <v>219</v>
      </c>
      <c r="K8" s="167" t="s">
        <v>99</v>
      </c>
      <c r="L8" s="167" t="s">
        <v>84</v>
      </c>
      <c r="M8" s="167" t="s">
        <v>96</v>
      </c>
      <c r="N8" s="167" t="s">
        <v>103</v>
      </c>
    </row>
    <row r="9" spans="1:14" ht="30" customHeight="1" x14ac:dyDescent="0.2">
      <c r="A9" s="7" t="s">
        <v>174</v>
      </c>
      <c r="B9" s="6" t="s">
        <v>38</v>
      </c>
      <c r="C9" s="6" t="s">
        <v>85</v>
      </c>
      <c r="D9" s="6" t="s">
        <v>86</v>
      </c>
      <c r="E9" s="6" t="s">
        <v>84</v>
      </c>
      <c r="F9" s="6" t="s">
        <v>95</v>
      </c>
      <c r="G9" s="6" t="s">
        <v>94</v>
      </c>
      <c r="I9" s="167" t="s">
        <v>206</v>
      </c>
      <c r="J9" s="167" t="s">
        <v>208</v>
      </c>
      <c r="K9" s="167" t="s">
        <v>99</v>
      </c>
      <c r="L9" s="167" t="s">
        <v>84</v>
      </c>
      <c r="M9" s="167" t="s">
        <v>79</v>
      </c>
      <c r="N9" s="167" t="s">
        <v>103</v>
      </c>
    </row>
    <row r="10" spans="1:14" ht="30" customHeight="1" x14ac:dyDescent="0.2">
      <c r="A10" s="7" t="s">
        <v>164</v>
      </c>
      <c r="B10" s="6" t="s">
        <v>39</v>
      </c>
      <c r="C10" s="6" t="s">
        <v>85</v>
      </c>
      <c r="D10" s="6" t="s">
        <v>87</v>
      </c>
      <c r="E10" s="6" t="s">
        <v>84</v>
      </c>
      <c r="F10" s="6" t="s">
        <v>79</v>
      </c>
      <c r="G10" s="6" t="s">
        <v>94</v>
      </c>
      <c r="I10" s="167" t="s">
        <v>206</v>
      </c>
      <c r="J10" s="167" t="s">
        <v>208</v>
      </c>
      <c r="K10" s="167" t="s">
        <v>99</v>
      </c>
      <c r="L10" s="167" t="s">
        <v>84</v>
      </c>
      <c r="M10" s="167" t="s">
        <v>79</v>
      </c>
      <c r="N10" s="167" t="s">
        <v>102</v>
      </c>
    </row>
    <row r="11" spans="1:14" ht="30" customHeight="1" x14ac:dyDescent="0.2">
      <c r="A11" s="7" t="s">
        <v>159</v>
      </c>
      <c r="B11" s="6" t="s">
        <v>38</v>
      </c>
      <c r="C11" s="6" t="s">
        <v>85</v>
      </c>
      <c r="D11" s="6" t="s">
        <v>86</v>
      </c>
      <c r="E11" s="6" t="s">
        <v>84</v>
      </c>
      <c r="F11" s="6" t="s">
        <v>79</v>
      </c>
      <c r="G11" s="6" t="s">
        <v>82</v>
      </c>
      <c r="I11" s="167" t="s">
        <v>207</v>
      </c>
      <c r="J11" s="167" t="s">
        <v>98</v>
      </c>
      <c r="K11" s="167" t="s">
        <v>101</v>
      </c>
      <c r="L11" s="167" t="s">
        <v>84</v>
      </c>
      <c r="M11" s="167" t="s">
        <v>79</v>
      </c>
      <c r="N11" s="167" t="s">
        <v>102</v>
      </c>
    </row>
    <row r="12" spans="1:14" ht="30" customHeight="1" x14ac:dyDescent="0.2">
      <c r="A12" s="7" t="s">
        <v>158</v>
      </c>
      <c r="B12" s="6" t="s">
        <v>37</v>
      </c>
      <c r="C12" s="6" t="s">
        <v>80</v>
      </c>
      <c r="D12" s="6" t="s">
        <v>86</v>
      </c>
      <c r="E12" s="6" t="s">
        <v>84</v>
      </c>
      <c r="F12" s="6" t="s">
        <v>95</v>
      </c>
      <c r="G12" s="6" t="s">
        <v>82</v>
      </c>
      <c r="I12" s="167" t="s">
        <v>97</v>
      </c>
      <c r="J12" s="167" t="s">
        <v>98</v>
      </c>
      <c r="K12" s="167" t="s">
        <v>101</v>
      </c>
      <c r="L12" s="167" t="s">
        <v>84</v>
      </c>
      <c r="M12" s="167" t="s">
        <v>79</v>
      </c>
      <c r="N12" s="167" t="s">
        <v>102</v>
      </c>
    </row>
    <row r="13" spans="1:14" ht="30" customHeight="1" x14ac:dyDescent="0.2">
      <c r="A13" s="7" t="s">
        <v>9</v>
      </c>
      <c r="B13" s="6" t="s">
        <v>38</v>
      </c>
      <c r="C13" s="6" t="s">
        <v>85</v>
      </c>
      <c r="D13" s="6" t="s">
        <v>86</v>
      </c>
      <c r="E13" s="6" t="s">
        <v>84</v>
      </c>
      <c r="F13" s="6" t="s">
        <v>79</v>
      </c>
      <c r="G13" s="6" t="s">
        <v>82</v>
      </c>
      <c r="I13" s="167" t="s">
        <v>97</v>
      </c>
      <c r="J13" s="167" t="s">
        <v>98</v>
      </c>
      <c r="K13" s="167" t="s">
        <v>101</v>
      </c>
      <c r="L13" s="167" t="s">
        <v>84</v>
      </c>
      <c r="M13" s="167" t="s">
        <v>79</v>
      </c>
      <c r="N13" s="167" t="s">
        <v>102</v>
      </c>
    </row>
    <row r="14" spans="1:14" ht="30" customHeight="1" x14ac:dyDescent="0.2">
      <c r="A14" s="7" t="s">
        <v>10</v>
      </c>
      <c r="B14" s="6" t="s">
        <v>38</v>
      </c>
      <c r="C14" s="6" t="s">
        <v>85</v>
      </c>
      <c r="D14" s="6" t="s">
        <v>204</v>
      </c>
      <c r="E14" s="6" t="s">
        <v>84</v>
      </c>
      <c r="F14" s="6" t="s">
        <v>79</v>
      </c>
      <c r="G14" s="6" t="s">
        <v>82</v>
      </c>
      <c r="I14" s="167" t="s">
        <v>97</v>
      </c>
      <c r="J14" s="167" t="s">
        <v>98</v>
      </c>
      <c r="K14" s="167" t="s">
        <v>101</v>
      </c>
      <c r="L14" s="167" t="s">
        <v>84</v>
      </c>
      <c r="M14" s="167" t="s">
        <v>79</v>
      </c>
      <c r="N14" s="167" t="s">
        <v>102</v>
      </c>
    </row>
    <row r="15" spans="1:14" ht="30" customHeight="1" x14ac:dyDescent="0.2">
      <c r="A15" s="7" t="s">
        <v>17</v>
      </c>
      <c r="B15" s="6" t="s">
        <v>38</v>
      </c>
      <c r="C15" s="6" t="s">
        <v>85</v>
      </c>
      <c r="D15" s="6" t="s">
        <v>86</v>
      </c>
      <c r="E15" s="6" t="s">
        <v>84</v>
      </c>
      <c r="F15" s="6" t="s">
        <v>112</v>
      </c>
      <c r="G15" s="6" t="s">
        <v>82</v>
      </c>
      <c r="I15" s="167" t="s">
        <v>97</v>
      </c>
      <c r="J15" s="167" t="s">
        <v>98</v>
      </c>
      <c r="K15" s="167" t="s">
        <v>101</v>
      </c>
      <c r="L15" s="167" t="s">
        <v>84</v>
      </c>
      <c r="M15" s="167" t="s">
        <v>79</v>
      </c>
      <c r="N15" s="167" t="s">
        <v>102</v>
      </c>
    </row>
    <row r="16" spans="1:14" ht="30" customHeight="1" x14ac:dyDescent="0.2">
      <c r="A16" s="7" t="s">
        <v>30</v>
      </c>
      <c r="B16" s="6" t="s">
        <v>38</v>
      </c>
      <c r="C16" s="6" t="s">
        <v>85</v>
      </c>
      <c r="D16" s="6" t="s">
        <v>86</v>
      </c>
      <c r="E16" s="6" t="s">
        <v>84</v>
      </c>
      <c r="F16" s="6" t="s">
        <v>79</v>
      </c>
      <c r="G16" s="6" t="s">
        <v>82</v>
      </c>
      <c r="I16" s="167" t="s">
        <v>97</v>
      </c>
      <c r="J16" s="167" t="s">
        <v>98</v>
      </c>
      <c r="K16" s="167" t="s">
        <v>101</v>
      </c>
      <c r="L16" s="167" t="s">
        <v>84</v>
      </c>
      <c r="M16" s="167" t="s">
        <v>79</v>
      </c>
      <c r="N16" s="167" t="s">
        <v>102</v>
      </c>
    </row>
    <row r="17" spans="1:14" ht="30" customHeight="1" x14ac:dyDescent="0.2">
      <c r="A17" s="7" t="s">
        <v>18</v>
      </c>
      <c r="B17" s="6" t="s">
        <v>38</v>
      </c>
      <c r="C17" s="6" t="s">
        <v>85</v>
      </c>
      <c r="D17" s="6" t="s">
        <v>86</v>
      </c>
      <c r="E17" s="6" t="s">
        <v>84</v>
      </c>
      <c r="F17" s="6" t="s">
        <v>91</v>
      </c>
      <c r="G17" s="6" t="s">
        <v>82</v>
      </c>
      <c r="I17" s="167" t="s">
        <v>97</v>
      </c>
      <c r="J17" s="167" t="s">
        <v>98</v>
      </c>
      <c r="K17" s="167" t="s">
        <v>101</v>
      </c>
      <c r="L17" s="167" t="s">
        <v>84</v>
      </c>
      <c r="M17" s="167" t="s">
        <v>79</v>
      </c>
      <c r="N17" s="167" t="s">
        <v>102</v>
      </c>
    </row>
    <row r="18" spans="1:14" ht="30" customHeight="1" x14ac:dyDescent="0.2">
      <c r="A18" s="7" t="s">
        <v>23</v>
      </c>
      <c r="B18" s="6" t="s">
        <v>38</v>
      </c>
      <c r="C18" s="6" t="s">
        <v>85</v>
      </c>
      <c r="D18" s="6" t="s">
        <v>86</v>
      </c>
      <c r="E18" s="6" t="s">
        <v>84</v>
      </c>
      <c r="F18" s="6" t="s">
        <v>93</v>
      </c>
      <c r="G18" s="6" t="s">
        <v>82</v>
      </c>
      <c r="I18" s="167" t="s">
        <v>97</v>
      </c>
      <c r="J18" s="167" t="s">
        <v>98</v>
      </c>
      <c r="K18" s="167" t="s">
        <v>101</v>
      </c>
      <c r="L18" s="167" t="s">
        <v>84</v>
      </c>
      <c r="M18" s="167" t="s">
        <v>79</v>
      </c>
      <c r="N18" s="167" t="s">
        <v>102</v>
      </c>
    </row>
    <row r="19" spans="1:14" ht="30" customHeight="1" x14ac:dyDescent="0.2">
      <c r="A19" s="7" t="s">
        <v>32</v>
      </c>
      <c r="B19" s="6" t="s">
        <v>38</v>
      </c>
      <c r="C19" s="6" t="s">
        <v>85</v>
      </c>
      <c r="D19" s="6" t="s">
        <v>86</v>
      </c>
      <c r="E19" s="6" t="s">
        <v>84</v>
      </c>
      <c r="F19" s="6" t="s">
        <v>112</v>
      </c>
      <c r="G19" s="6" t="s">
        <v>82</v>
      </c>
      <c r="I19" s="167" t="s">
        <v>97</v>
      </c>
      <c r="J19" s="167" t="s">
        <v>98</v>
      </c>
      <c r="K19" s="167" t="s">
        <v>101</v>
      </c>
      <c r="L19" s="167" t="s">
        <v>84</v>
      </c>
      <c r="M19" s="167" t="s">
        <v>79</v>
      </c>
      <c r="N19" s="167" t="s">
        <v>102</v>
      </c>
    </row>
    <row r="20" spans="1:14" ht="30" customHeight="1" x14ac:dyDescent="0.2">
      <c r="A20" s="7" t="s">
        <v>33</v>
      </c>
      <c r="B20" s="6" t="s">
        <v>38</v>
      </c>
      <c r="C20" s="6" t="s">
        <v>85</v>
      </c>
      <c r="D20" s="6" t="s">
        <v>86</v>
      </c>
      <c r="E20" s="6" t="s">
        <v>84</v>
      </c>
      <c r="F20" s="6" t="s">
        <v>112</v>
      </c>
      <c r="G20" s="6" t="s">
        <v>82</v>
      </c>
      <c r="I20" s="167" t="s">
        <v>97</v>
      </c>
      <c r="J20" s="167" t="s">
        <v>98</v>
      </c>
      <c r="K20" s="167" t="s">
        <v>101</v>
      </c>
      <c r="L20" s="167" t="s">
        <v>84</v>
      </c>
      <c r="M20" s="167" t="s">
        <v>79</v>
      </c>
      <c r="N20" s="167" t="s">
        <v>102</v>
      </c>
    </row>
    <row r="21" spans="1:14" ht="30" customHeight="1" thickBot="1" x14ac:dyDescent="0.25">
      <c r="A21" s="174" t="s">
        <v>177</v>
      </c>
      <c r="B21" s="175" t="s">
        <v>37</v>
      </c>
      <c r="C21" s="175" t="s">
        <v>80</v>
      </c>
      <c r="D21" s="6" t="s">
        <v>86</v>
      </c>
      <c r="E21" s="175" t="s">
        <v>84</v>
      </c>
      <c r="F21" s="175" t="s">
        <v>95</v>
      </c>
      <c r="G21" s="175" t="s">
        <v>82</v>
      </c>
      <c r="I21" s="167" t="s">
        <v>97</v>
      </c>
      <c r="J21" s="167" t="s">
        <v>98</v>
      </c>
      <c r="K21" s="167" t="s">
        <v>101</v>
      </c>
      <c r="L21" s="167" t="s">
        <v>84</v>
      </c>
      <c r="M21" s="167" t="s">
        <v>79</v>
      </c>
      <c r="N21" s="167" t="s">
        <v>102</v>
      </c>
    </row>
    <row r="22" spans="1:14" ht="30" customHeight="1" x14ac:dyDescent="0.2">
      <c r="A22" s="178" t="s">
        <v>21</v>
      </c>
      <c r="B22" s="179" t="s">
        <v>38</v>
      </c>
      <c r="C22" s="179" t="s">
        <v>85</v>
      </c>
      <c r="D22" s="179" t="s">
        <v>86</v>
      </c>
      <c r="E22" s="179" t="s">
        <v>84</v>
      </c>
      <c r="F22" s="179" t="s">
        <v>112</v>
      </c>
      <c r="G22" s="180" t="s">
        <v>36</v>
      </c>
      <c r="I22" s="167" t="s">
        <v>97</v>
      </c>
      <c r="J22" s="167" t="s">
        <v>98</v>
      </c>
      <c r="K22" s="167" t="s">
        <v>101</v>
      </c>
      <c r="L22" s="167" t="s">
        <v>84</v>
      </c>
      <c r="M22" s="167" t="s">
        <v>79</v>
      </c>
      <c r="N22" s="167" t="s">
        <v>102</v>
      </c>
    </row>
    <row r="23" spans="1:14" ht="30" customHeight="1" x14ac:dyDescent="0.2">
      <c r="A23" s="181" t="s">
        <v>19</v>
      </c>
      <c r="B23" s="167" t="s">
        <v>38</v>
      </c>
      <c r="C23" s="167" t="s">
        <v>85</v>
      </c>
      <c r="D23" s="167" t="s">
        <v>86</v>
      </c>
      <c r="E23" s="167" t="s">
        <v>84</v>
      </c>
      <c r="F23" s="167" t="s">
        <v>183</v>
      </c>
      <c r="G23" s="182" t="s">
        <v>36</v>
      </c>
      <c r="I23" s="167" t="s">
        <v>97</v>
      </c>
      <c r="J23" s="167" t="s">
        <v>98</v>
      </c>
      <c r="K23" s="167" t="s">
        <v>101</v>
      </c>
      <c r="L23" s="167" t="s">
        <v>84</v>
      </c>
      <c r="M23" s="167" t="s">
        <v>79</v>
      </c>
      <c r="N23" s="167" t="s">
        <v>102</v>
      </c>
    </row>
    <row r="24" spans="1:14" ht="30" customHeight="1" thickBot="1" x14ac:dyDescent="0.25">
      <c r="A24" s="183" t="s">
        <v>20</v>
      </c>
      <c r="B24" s="184" t="s">
        <v>38</v>
      </c>
      <c r="C24" s="184" t="s">
        <v>85</v>
      </c>
      <c r="D24" s="184" t="s">
        <v>35</v>
      </c>
      <c r="E24" s="184" t="s">
        <v>84</v>
      </c>
      <c r="F24" s="184" t="s">
        <v>79</v>
      </c>
      <c r="G24" s="185" t="s">
        <v>82</v>
      </c>
      <c r="I24" s="167" t="s">
        <v>97</v>
      </c>
      <c r="J24" s="167" t="s">
        <v>98</v>
      </c>
      <c r="K24" s="167" t="s">
        <v>101</v>
      </c>
      <c r="L24" s="167" t="s">
        <v>84</v>
      </c>
      <c r="M24" s="167" t="s">
        <v>79</v>
      </c>
      <c r="N24" s="167" t="s">
        <v>102</v>
      </c>
    </row>
    <row r="25" spans="1:14" ht="30" customHeight="1" x14ac:dyDescent="0.2">
      <c r="A25" s="176" t="s">
        <v>8</v>
      </c>
      <c r="B25" s="177" t="s">
        <v>38</v>
      </c>
      <c r="C25" s="177" t="s">
        <v>85</v>
      </c>
      <c r="D25" s="177" t="s">
        <v>35</v>
      </c>
      <c r="E25" s="177" t="s">
        <v>84</v>
      </c>
      <c r="F25" s="177" t="s">
        <v>79</v>
      </c>
      <c r="G25" s="177" t="s">
        <v>82</v>
      </c>
      <c r="H25" s="168"/>
      <c r="I25" s="167" t="s">
        <v>97</v>
      </c>
      <c r="J25" s="167" t="s">
        <v>98</v>
      </c>
      <c r="K25" s="167" t="s">
        <v>101</v>
      </c>
      <c r="L25" s="167" t="s">
        <v>84</v>
      </c>
      <c r="M25" s="167" t="s">
        <v>79</v>
      </c>
      <c r="N25" s="167" t="s">
        <v>102</v>
      </c>
    </row>
    <row r="26" spans="1:14" ht="30" customHeight="1" x14ac:dyDescent="0.2">
      <c r="A26" s="142" t="s">
        <v>5</v>
      </c>
      <c r="B26" s="167" t="s">
        <v>38</v>
      </c>
      <c r="C26" s="167" t="s">
        <v>85</v>
      </c>
      <c r="D26" s="167" t="s">
        <v>35</v>
      </c>
      <c r="E26" s="167" t="s">
        <v>84</v>
      </c>
      <c r="F26" s="167" t="s">
        <v>79</v>
      </c>
      <c r="G26" s="167" t="s">
        <v>82</v>
      </c>
      <c r="H26" s="168"/>
      <c r="I26" s="167" t="s">
        <v>97</v>
      </c>
      <c r="J26" s="167" t="s">
        <v>98</v>
      </c>
      <c r="K26" s="167" t="s">
        <v>101</v>
      </c>
      <c r="L26" s="167" t="s">
        <v>84</v>
      </c>
      <c r="M26" s="167" t="s">
        <v>79</v>
      </c>
      <c r="N26" s="167" t="s">
        <v>102</v>
      </c>
    </row>
    <row r="27" spans="1:14" ht="30" customHeight="1" x14ac:dyDescent="0.2">
      <c r="A27" s="142" t="s">
        <v>11</v>
      </c>
      <c r="B27" s="167" t="s">
        <v>38</v>
      </c>
      <c r="C27" s="167" t="s">
        <v>85</v>
      </c>
      <c r="D27" s="167" t="s">
        <v>35</v>
      </c>
      <c r="E27" s="167" t="s">
        <v>84</v>
      </c>
      <c r="F27" s="167" t="s">
        <v>79</v>
      </c>
      <c r="G27" s="167" t="s">
        <v>82</v>
      </c>
      <c r="H27" s="168"/>
      <c r="I27" s="167" t="s">
        <v>97</v>
      </c>
      <c r="J27" s="167" t="s">
        <v>98</v>
      </c>
      <c r="K27" s="167" t="s">
        <v>101</v>
      </c>
      <c r="L27" s="167" t="s">
        <v>84</v>
      </c>
      <c r="M27" s="167" t="s">
        <v>79</v>
      </c>
      <c r="N27" s="167" t="s">
        <v>102</v>
      </c>
    </row>
    <row r="28" spans="1:14" ht="30" customHeight="1" x14ac:dyDescent="0.2">
      <c r="A28" s="142" t="s">
        <v>7</v>
      </c>
      <c r="B28" s="167" t="s">
        <v>38</v>
      </c>
      <c r="C28" s="167" t="s">
        <v>85</v>
      </c>
      <c r="D28" s="167" t="s">
        <v>35</v>
      </c>
      <c r="E28" s="167" t="s">
        <v>84</v>
      </c>
      <c r="F28" s="167" t="s">
        <v>79</v>
      </c>
      <c r="G28" s="167" t="s">
        <v>82</v>
      </c>
      <c r="H28" s="168"/>
      <c r="I28" s="167" t="s">
        <v>97</v>
      </c>
      <c r="J28" s="167" t="s">
        <v>98</v>
      </c>
      <c r="K28" s="167" t="s">
        <v>101</v>
      </c>
      <c r="L28" s="167" t="s">
        <v>84</v>
      </c>
      <c r="M28" s="167" t="s">
        <v>79</v>
      </c>
      <c r="N28" s="167" t="s">
        <v>102</v>
      </c>
    </row>
    <row r="29" spans="1:14" ht="30" customHeight="1" x14ac:dyDescent="0.2">
      <c r="A29" s="142" t="s">
        <v>24</v>
      </c>
      <c r="B29" s="167" t="s">
        <v>38</v>
      </c>
      <c r="C29" s="167" t="s">
        <v>85</v>
      </c>
      <c r="D29" s="167" t="s">
        <v>35</v>
      </c>
      <c r="E29" s="167" t="s">
        <v>84</v>
      </c>
      <c r="F29" s="167" t="s">
        <v>79</v>
      </c>
      <c r="G29" s="167" t="s">
        <v>82</v>
      </c>
      <c r="H29" s="168"/>
      <c r="I29" s="167" t="s">
        <v>97</v>
      </c>
      <c r="J29" s="167" t="s">
        <v>98</v>
      </c>
      <c r="K29" s="167" t="s">
        <v>101</v>
      </c>
      <c r="L29" s="167" t="s">
        <v>84</v>
      </c>
      <c r="M29" s="167" t="s">
        <v>79</v>
      </c>
      <c r="N29" s="167" t="s">
        <v>102</v>
      </c>
    </row>
    <row r="30" spans="1:14" ht="30" customHeight="1" x14ac:dyDescent="0.2">
      <c r="A30" s="142" t="s">
        <v>25</v>
      </c>
      <c r="B30" s="167" t="s">
        <v>38</v>
      </c>
      <c r="C30" s="167" t="s">
        <v>85</v>
      </c>
      <c r="D30" s="167" t="s">
        <v>35</v>
      </c>
      <c r="E30" s="167" t="s">
        <v>84</v>
      </c>
      <c r="F30" s="167" t="s">
        <v>79</v>
      </c>
      <c r="G30" s="167" t="s">
        <v>82</v>
      </c>
      <c r="H30" s="168"/>
      <c r="I30" s="167" t="s">
        <v>97</v>
      </c>
      <c r="J30" s="167" t="s">
        <v>98</v>
      </c>
      <c r="K30" s="167" t="s">
        <v>101</v>
      </c>
      <c r="L30" s="167" t="s">
        <v>84</v>
      </c>
      <c r="M30" s="167" t="s">
        <v>79</v>
      </c>
      <c r="N30" s="167" t="s">
        <v>102</v>
      </c>
    </row>
    <row r="31" spans="1:14" ht="30" customHeight="1" x14ac:dyDescent="0.2">
      <c r="A31" s="142" t="s">
        <v>156</v>
      </c>
      <c r="B31" s="167" t="s">
        <v>38</v>
      </c>
      <c r="C31" s="167" t="s">
        <v>85</v>
      </c>
      <c r="D31" s="167" t="s">
        <v>35</v>
      </c>
      <c r="E31" s="167" t="s">
        <v>84</v>
      </c>
      <c r="F31" s="167" t="s">
        <v>79</v>
      </c>
      <c r="G31" s="167" t="s">
        <v>82</v>
      </c>
      <c r="H31" s="168"/>
      <c r="I31" s="167" t="s">
        <v>97</v>
      </c>
      <c r="J31" s="167" t="s">
        <v>98</v>
      </c>
      <c r="K31" s="167" t="s">
        <v>101</v>
      </c>
      <c r="L31" s="167" t="s">
        <v>84</v>
      </c>
      <c r="M31" s="167" t="s">
        <v>79</v>
      </c>
      <c r="N31" s="167" t="s">
        <v>102</v>
      </c>
    </row>
    <row r="32" spans="1:14" ht="30" customHeight="1" x14ac:dyDescent="0.2">
      <c r="A32" s="142" t="s">
        <v>12</v>
      </c>
      <c r="B32" s="167" t="s">
        <v>38</v>
      </c>
      <c r="C32" s="167" t="s">
        <v>85</v>
      </c>
      <c r="D32" s="167" t="s">
        <v>35</v>
      </c>
      <c r="E32" s="167" t="s">
        <v>84</v>
      </c>
      <c r="F32" s="167" t="s">
        <v>79</v>
      </c>
      <c r="G32" s="167" t="s">
        <v>82</v>
      </c>
      <c r="H32" s="168"/>
      <c r="I32" s="167" t="s">
        <v>97</v>
      </c>
      <c r="J32" s="167" t="s">
        <v>98</v>
      </c>
      <c r="K32" s="167" t="s">
        <v>101</v>
      </c>
      <c r="L32" s="167" t="s">
        <v>84</v>
      </c>
      <c r="M32" s="167" t="s">
        <v>79</v>
      </c>
      <c r="N32" s="167" t="s">
        <v>102</v>
      </c>
    </row>
    <row r="33" spans="1:14" ht="30" customHeight="1" x14ac:dyDescent="0.2">
      <c r="A33" s="142" t="s">
        <v>22</v>
      </c>
      <c r="B33" s="167" t="s">
        <v>38</v>
      </c>
      <c r="C33" s="167" t="s">
        <v>85</v>
      </c>
      <c r="D33" s="167" t="s">
        <v>35</v>
      </c>
      <c r="E33" s="167" t="s">
        <v>84</v>
      </c>
      <c r="F33" s="167" t="s">
        <v>79</v>
      </c>
      <c r="G33" s="167" t="s">
        <v>82</v>
      </c>
      <c r="H33" s="168"/>
      <c r="I33" s="167" t="s">
        <v>97</v>
      </c>
      <c r="J33" s="167" t="s">
        <v>98</v>
      </c>
      <c r="K33" s="167" t="s">
        <v>101</v>
      </c>
      <c r="L33" s="167" t="s">
        <v>84</v>
      </c>
      <c r="M33" s="167" t="s">
        <v>79</v>
      </c>
      <c r="N33" s="167" t="s">
        <v>102</v>
      </c>
    </row>
    <row r="34" spans="1:14" ht="30" customHeight="1" x14ac:dyDescent="0.2">
      <c r="A34" s="142" t="s">
        <v>31</v>
      </c>
      <c r="B34" s="167" t="s">
        <v>38</v>
      </c>
      <c r="C34" s="167" t="s">
        <v>85</v>
      </c>
      <c r="D34" s="167" t="s">
        <v>35</v>
      </c>
      <c r="E34" s="167" t="s">
        <v>84</v>
      </c>
      <c r="F34" s="167" t="s">
        <v>79</v>
      </c>
      <c r="G34" s="167" t="s">
        <v>82</v>
      </c>
      <c r="H34" s="168"/>
      <c r="I34" s="167" t="s">
        <v>97</v>
      </c>
      <c r="J34" s="167" t="s">
        <v>98</v>
      </c>
      <c r="K34" s="167" t="s">
        <v>101</v>
      </c>
      <c r="L34" s="167" t="s">
        <v>84</v>
      </c>
      <c r="M34" s="167" t="s">
        <v>79</v>
      </c>
      <c r="N34" s="167" t="s">
        <v>102</v>
      </c>
    </row>
    <row r="35" spans="1:14" ht="30" customHeight="1" x14ac:dyDescent="0.2">
      <c r="A35" s="142" t="s">
        <v>166</v>
      </c>
      <c r="B35" s="167" t="s">
        <v>38</v>
      </c>
      <c r="C35" s="167" t="s">
        <v>85</v>
      </c>
      <c r="D35" s="167" t="s">
        <v>35</v>
      </c>
      <c r="E35" s="167" t="s">
        <v>84</v>
      </c>
      <c r="F35" s="167" t="s">
        <v>79</v>
      </c>
      <c r="G35" s="167" t="s">
        <v>82</v>
      </c>
      <c r="H35" s="168"/>
      <c r="I35" s="167" t="s">
        <v>97</v>
      </c>
      <c r="J35" s="167" t="s">
        <v>98</v>
      </c>
      <c r="K35" s="167" t="s">
        <v>101</v>
      </c>
      <c r="L35" s="167" t="s">
        <v>84</v>
      </c>
      <c r="M35" s="167" t="s">
        <v>79</v>
      </c>
      <c r="N35" s="167" t="s">
        <v>102</v>
      </c>
    </row>
    <row r="36" spans="1:14" ht="30" customHeight="1" x14ac:dyDescent="0.2">
      <c r="A36" s="142" t="s">
        <v>167</v>
      </c>
      <c r="B36" s="167" t="s">
        <v>38</v>
      </c>
      <c r="C36" s="167" t="s">
        <v>85</v>
      </c>
      <c r="D36" s="167" t="s">
        <v>35</v>
      </c>
      <c r="E36" s="167" t="s">
        <v>84</v>
      </c>
      <c r="F36" s="167" t="s">
        <v>79</v>
      </c>
      <c r="G36" s="167" t="s">
        <v>82</v>
      </c>
      <c r="H36" s="168"/>
      <c r="I36" s="167" t="s">
        <v>97</v>
      </c>
      <c r="J36" s="167" t="s">
        <v>98</v>
      </c>
      <c r="K36" s="167" t="s">
        <v>101</v>
      </c>
      <c r="L36" s="167" t="s">
        <v>84</v>
      </c>
      <c r="M36" s="167" t="s">
        <v>79</v>
      </c>
      <c r="N36" s="167" t="s">
        <v>102</v>
      </c>
    </row>
    <row r="37" spans="1:14" ht="30" customHeight="1" x14ac:dyDescent="0.2">
      <c r="A37" s="142" t="s">
        <v>118</v>
      </c>
      <c r="B37" s="167" t="s">
        <v>38</v>
      </c>
      <c r="C37" s="167" t="s">
        <v>85</v>
      </c>
      <c r="D37" s="167" t="s">
        <v>35</v>
      </c>
      <c r="E37" s="167" t="s">
        <v>84</v>
      </c>
      <c r="F37" s="167" t="s">
        <v>79</v>
      </c>
      <c r="G37" s="167" t="s">
        <v>82</v>
      </c>
      <c r="H37" s="168"/>
      <c r="I37" s="167" t="s">
        <v>97</v>
      </c>
      <c r="J37" s="167" t="s">
        <v>98</v>
      </c>
      <c r="K37" s="167" t="s">
        <v>101</v>
      </c>
      <c r="L37" s="167" t="s">
        <v>84</v>
      </c>
      <c r="M37" s="167" t="s">
        <v>79</v>
      </c>
      <c r="N37" s="167" t="s">
        <v>102</v>
      </c>
    </row>
    <row r="38" spans="1:14" ht="30" customHeight="1" x14ac:dyDescent="0.2">
      <c r="A38" s="142" t="s">
        <v>178</v>
      </c>
      <c r="B38" s="167" t="s">
        <v>38</v>
      </c>
      <c r="C38" s="167" t="s">
        <v>85</v>
      </c>
      <c r="D38" s="167" t="s">
        <v>35</v>
      </c>
      <c r="E38" s="167" t="s">
        <v>84</v>
      </c>
      <c r="F38" s="167" t="s">
        <v>79</v>
      </c>
      <c r="G38" s="167" t="s">
        <v>82</v>
      </c>
      <c r="H38" s="168"/>
      <c r="I38" s="167" t="s">
        <v>97</v>
      </c>
      <c r="J38" s="167" t="s">
        <v>98</v>
      </c>
      <c r="K38" s="167" t="s">
        <v>101</v>
      </c>
      <c r="L38" s="167" t="s">
        <v>84</v>
      </c>
      <c r="M38" s="167" t="s">
        <v>79</v>
      </c>
      <c r="N38" s="167" t="s">
        <v>102</v>
      </c>
    </row>
    <row r="39" spans="1:14" ht="30" customHeight="1" thickBot="1" x14ac:dyDescent="0.25">
      <c r="A39" s="186" t="s">
        <v>165</v>
      </c>
      <c r="B39" s="187" t="s">
        <v>38</v>
      </c>
      <c r="C39" s="187" t="s">
        <v>85</v>
      </c>
      <c r="D39" s="187" t="s">
        <v>35</v>
      </c>
      <c r="E39" s="187" t="s">
        <v>84</v>
      </c>
      <c r="F39" s="187" t="s">
        <v>79</v>
      </c>
      <c r="G39" s="187" t="s">
        <v>82</v>
      </c>
      <c r="H39" s="168"/>
      <c r="I39" s="167" t="s">
        <v>97</v>
      </c>
      <c r="J39" s="167" t="s">
        <v>98</v>
      </c>
      <c r="K39" s="167" t="s">
        <v>101</v>
      </c>
      <c r="L39" s="167" t="s">
        <v>84</v>
      </c>
      <c r="M39" s="167" t="s">
        <v>79</v>
      </c>
      <c r="N39" s="167" t="s">
        <v>102</v>
      </c>
    </row>
    <row r="40" spans="1:14" ht="30" customHeight="1" x14ac:dyDescent="0.2">
      <c r="A40" s="188" t="s">
        <v>14</v>
      </c>
      <c r="B40" s="179" t="s">
        <v>38</v>
      </c>
      <c r="C40" s="179" t="s">
        <v>85</v>
      </c>
      <c r="D40" s="179" t="s">
        <v>35</v>
      </c>
      <c r="E40" s="179" t="s">
        <v>84</v>
      </c>
      <c r="F40" s="179" t="s">
        <v>79</v>
      </c>
      <c r="G40" s="180" t="s">
        <v>82</v>
      </c>
      <c r="I40" s="167" t="s">
        <v>97</v>
      </c>
      <c r="J40" s="167" t="s">
        <v>98</v>
      </c>
      <c r="K40" s="167" t="s">
        <v>101</v>
      </c>
      <c r="L40" s="167" t="s">
        <v>84</v>
      </c>
      <c r="M40" s="167" t="s">
        <v>79</v>
      </c>
      <c r="N40" s="167" t="s">
        <v>102</v>
      </c>
    </row>
    <row r="41" spans="1:14" ht="30" customHeight="1" thickBot="1" x14ac:dyDescent="0.25">
      <c r="A41" s="189" t="s">
        <v>13</v>
      </c>
      <c r="B41" s="184" t="s">
        <v>38</v>
      </c>
      <c r="C41" s="184" t="s">
        <v>85</v>
      </c>
      <c r="D41" s="184" t="s">
        <v>35</v>
      </c>
      <c r="E41" s="184" t="s">
        <v>84</v>
      </c>
      <c r="F41" s="184" t="s">
        <v>79</v>
      </c>
      <c r="G41" s="185" t="s">
        <v>82</v>
      </c>
      <c r="I41" s="167" t="s">
        <v>97</v>
      </c>
      <c r="J41" s="167" t="s">
        <v>98</v>
      </c>
      <c r="K41" s="167" t="s">
        <v>101</v>
      </c>
      <c r="L41" s="167" t="s">
        <v>84</v>
      </c>
      <c r="M41" s="167" t="s">
        <v>79</v>
      </c>
      <c r="N41" s="167" t="s">
        <v>102</v>
      </c>
    </row>
    <row r="42" spans="1:14" ht="30" customHeight="1" x14ac:dyDescent="0.2">
      <c r="A42" s="188" t="s">
        <v>15</v>
      </c>
      <c r="B42" s="179" t="s">
        <v>37</v>
      </c>
      <c r="C42" s="179" t="s">
        <v>80</v>
      </c>
      <c r="D42" s="179" t="s">
        <v>88</v>
      </c>
      <c r="E42" s="179" t="s">
        <v>84</v>
      </c>
      <c r="F42" s="179" t="s">
        <v>112</v>
      </c>
      <c r="G42" s="180" t="s">
        <v>91</v>
      </c>
      <c r="I42" s="167" t="s">
        <v>97</v>
      </c>
      <c r="J42" s="167" t="s">
        <v>98</v>
      </c>
      <c r="K42" s="167" t="s">
        <v>101</v>
      </c>
      <c r="L42" s="167" t="s">
        <v>84</v>
      </c>
      <c r="M42" s="167" t="s">
        <v>79</v>
      </c>
      <c r="N42" s="167" t="s">
        <v>102</v>
      </c>
    </row>
    <row r="43" spans="1:14" ht="30" customHeight="1" x14ac:dyDescent="0.2">
      <c r="A43" s="190" t="s">
        <v>157</v>
      </c>
      <c r="B43" s="167" t="s">
        <v>38</v>
      </c>
      <c r="C43" s="167" t="s">
        <v>85</v>
      </c>
      <c r="D43" s="167" t="s">
        <v>35</v>
      </c>
      <c r="E43" s="167" t="s">
        <v>84</v>
      </c>
      <c r="F43" s="167" t="s">
        <v>79</v>
      </c>
      <c r="G43" s="182" t="s">
        <v>82</v>
      </c>
      <c r="I43" s="167" t="s">
        <v>97</v>
      </c>
      <c r="J43" s="167" t="s">
        <v>98</v>
      </c>
      <c r="K43" s="167" t="s">
        <v>101</v>
      </c>
      <c r="L43" s="167" t="s">
        <v>84</v>
      </c>
      <c r="M43" s="167" t="s">
        <v>79</v>
      </c>
      <c r="N43" s="167" t="s">
        <v>102</v>
      </c>
    </row>
    <row r="44" spans="1:14" ht="30" customHeight="1" x14ac:dyDescent="0.2">
      <c r="A44" s="190" t="s">
        <v>160</v>
      </c>
      <c r="B44" s="167" t="s">
        <v>38</v>
      </c>
      <c r="C44" s="167" t="s">
        <v>85</v>
      </c>
      <c r="D44" s="167" t="s">
        <v>35</v>
      </c>
      <c r="E44" s="167" t="s">
        <v>84</v>
      </c>
      <c r="F44" s="167" t="s">
        <v>79</v>
      </c>
      <c r="G44" s="182" t="s">
        <v>82</v>
      </c>
      <c r="I44" s="167" t="s">
        <v>97</v>
      </c>
      <c r="J44" s="167" t="s">
        <v>98</v>
      </c>
      <c r="K44" s="167" t="s">
        <v>101</v>
      </c>
      <c r="L44" s="167" t="s">
        <v>84</v>
      </c>
      <c r="M44" s="167" t="s">
        <v>79</v>
      </c>
      <c r="N44" s="167" t="s">
        <v>102</v>
      </c>
    </row>
    <row r="45" spans="1:14" ht="30" customHeight="1" x14ac:dyDescent="0.2">
      <c r="A45" s="190" t="s">
        <v>16</v>
      </c>
      <c r="B45" s="167" t="s">
        <v>38</v>
      </c>
      <c r="C45" s="167" t="s">
        <v>85</v>
      </c>
      <c r="D45" s="167" t="s">
        <v>35</v>
      </c>
      <c r="E45" s="167" t="s">
        <v>84</v>
      </c>
      <c r="F45" s="167" t="s">
        <v>79</v>
      </c>
      <c r="G45" s="182" t="s">
        <v>82</v>
      </c>
      <c r="I45" s="167" t="s">
        <v>97</v>
      </c>
      <c r="J45" s="167" t="s">
        <v>98</v>
      </c>
      <c r="K45" s="167" t="s">
        <v>101</v>
      </c>
      <c r="L45" s="167" t="s">
        <v>84</v>
      </c>
      <c r="M45" s="167" t="s">
        <v>79</v>
      </c>
      <c r="N45" s="167" t="s">
        <v>102</v>
      </c>
    </row>
    <row r="46" spans="1:14" ht="30" customHeight="1" x14ac:dyDescent="0.2">
      <c r="A46" s="190" t="s">
        <v>161</v>
      </c>
      <c r="B46" s="167" t="s">
        <v>38</v>
      </c>
      <c r="C46" s="167" t="s">
        <v>85</v>
      </c>
      <c r="D46" s="167" t="s">
        <v>35</v>
      </c>
      <c r="E46" s="167" t="s">
        <v>84</v>
      </c>
      <c r="F46" s="167" t="s">
        <v>79</v>
      </c>
      <c r="G46" s="182" t="s">
        <v>82</v>
      </c>
      <c r="I46" s="167" t="s">
        <v>97</v>
      </c>
      <c r="J46" s="167" t="s">
        <v>98</v>
      </c>
      <c r="K46" s="167" t="s">
        <v>101</v>
      </c>
      <c r="L46" s="167" t="s">
        <v>84</v>
      </c>
      <c r="M46" s="167" t="s">
        <v>79</v>
      </c>
      <c r="N46" s="167" t="s">
        <v>102</v>
      </c>
    </row>
    <row r="47" spans="1:14" ht="30" customHeight="1" x14ac:dyDescent="0.2">
      <c r="A47" s="190" t="s">
        <v>162</v>
      </c>
      <c r="B47" s="167" t="s">
        <v>38</v>
      </c>
      <c r="C47" s="167" t="s">
        <v>85</v>
      </c>
      <c r="D47" s="167" t="s">
        <v>35</v>
      </c>
      <c r="E47" s="167" t="s">
        <v>84</v>
      </c>
      <c r="F47" s="167" t="s">
        <v>79</v>
      </c>
      <c r="G47" s="182" t="s">
        <v>82</v>
      </c>
      <c r="I47" s="167" t="s">
        <v>97</v>
      </c>
      <c r="J47" s="167" t="s">
        <v>98</v>
      </c>
      <c r="K47" s="167" t="s">
        <v>101</v>
      </c>
      <c r="L47" s="167" t="s">
        <v>84</v>
      </c>
      <c r="M47" s="167" t="s">
        <v>79</v>
      </c>
      <c r="N47" s="167" t="s">
        <v>102</v>
      </c>
    </row>
    <row r="48" spans="1:14" ht="30" customHeight="1" x14ac:dyDescent="0.2">
      <c r="A48" s="190" t="s">
        <v>163</v>
      </c>
      <c r="B48" s="167" t="s">
        <v>38</v>
      </c>
      <c r="C48" s="167" t="s">
        <v>85</v>
      </c>
      <c r="D48" s="167" t="s">
        <v>35</v>
      </c>
      <c r="E48" s="167" t="s">
        <v>84</v>
      </c>
      <c r="F48" s="167" t="s">
        <v>79</v>
      </c>
      <c r="G48" s="182" t="s">
        <v>82</v>
      </c>
      <c r="I48" s="167" t="s">
        <v>97</v>
      </c>
      <c r="J48" s="167" t="s">
        <v>98</v>
      </c>
      <c r="K48" s="167" t="s">
        <v>101</v>
      </c>
      <c r="L48" s="167" t="s">
        <v>84</v>
      </c>
      <c r="M48" s="167" t="s">
        <v>79</v>
      </c>
      <c r="N48" s="167" t="s">
        <v>102</v>
      </c>
    </row>
    <row r="49" spans="1:14" ht="30" customHeight="1" x14ac:dyDescent="0.2">
      <c r="A49" s="190" t="s">
        <v>170</v>
      </c>
      <c r="B49" s="167" t="s">
        <v>38</v>
      </c>
      <c r="C49" s="167" t="s">
        <v>85</v>
      </c>
      <c r="D49" s="167" t="s">
        <v>35</v>
      </c>
      <c r="E49" s="167" t="s">
        <v>84</v>
      </c>
      <c r="F49" s="167" t="s">
        <v>79</v>
      </c>
      <c r="G49" s="182" t="s">
        <v>82</v>
      </c>
      <c r="I49" s="167" t="s">
        <v>97</v>
      </c>
      <c r="J49" s="167" t="s">
        <v>98</v>
      </c>
      <c r="K49" s="167" t="s">
        <v>101</v>
      </c>
      <c r="L49" s="167" t="s">
        <v>84</v>
      </c>
      <c r="M49" s="167" t="s">
        <v>79</v>
      </c>
      <c r="N49" s="167" t="s">
        <v>102</v>
      </c>
    </row>
    <row r="50" spans="1:14" ht="30" customHeight="1" x14ac:dyDescent="0.2">
      <c r="A50" s="190" t="s">
        <v>171</v>
      </c>
      <c r="B50" s="167" t="s">
        <v>38</v>
      </c>
      <c r="C50" s="167" t="s">
        <v>85</v>
      </c>
      <c r="D50" s="167" t="s">
        <v>35</v>
      </c>
      <c r="E50" s="167" t="s">
        <v>84</v>
      </c>
      <c r="F50" s="167" t="s">
        <v>79</v>
      </c>
      <c r="G50" s="182" t="s">
        <v>82</v>
      </c>
      <c r="I50" s="167" t="s">
        <v>97</v>
      </c>
      <c r="J50" s="167" t="s">
        <v>98</v>
      </c>
      <c r="K50" s="167" t="s">
        <v>101</v>
      </c>
      <c r="L50" s="167" t="s">
        <v>84</v>
      </c>
      <c r="M50" s="167" t="s">
        <v>79</v>
      </c>
      <c r="N50" s="167" t="s">
        <v>102</v>
      </c>
    </row>
    <row r="51" spans="1:14" ht="30" customHeight="1" x14ac:dyDescent="0.2">
      <c r="A51" s="210" t="s">
        <v>212</v>
      </c>
      <c r="B51" s="167" t="s">
        <v>209</v>
      </c>
      <c r="C51" s="167" t="s">
        <v>210</v>
      </c>
      <c r="D51" s="167" t="s">
        <v>211</v>
      </c>
      <c r="E51" s="167" t="s">
        <v>84</v>
      </c>
      <c r="F51" s="167" t="s">
        <v>112</v>
      </c>
      <c r="G51" s="182" t="s">
        <v>82</v>
      </c>
      <c r="I51" s="167" t="s">
        <v>237</v>
      </c>
      <c r="J51" s="167" t="s">
        <v>238</v>
      </c>
      <c r="K51" s="167" t="s">
        <v>84</v>
      </c>
      <c r="L51" s="167" t="s">
        <v>84</v>
      </c>
      <c r="M51" s="167" t="s">
        <v>239</v>
      </c>
      <c r="N51" s="167" t="s">
        <v>91</v>
      </c>
    </row>
    <row r="52" spans="1:14" ht="30" customHeight="1" thickBot="1" x14ac:dyDescent="0.25">
      <c r="A52" s="189" t="s">
        <v>182</v>
      </c>
      <c r="B52" s="184" t="s">
        <v>209</v>
      </c>
      <c r="C52" s="184" t="s">
        <v>210</v>
      </c>
      <c r="D52" s="184" t="s">
        <v>211</v>
      </c>
      <c r="E52" s="184" t="s">
        <v>84</v>
      </c>
      <c r="F52" s="184" t="s">
        <v>91</v>
      </c>
      <c r="G52" s="185" t="s">
        <v>82</v>
      </c>
      <c r="I52" s="167" t="s">
        <v>237</v>
      </c>
      <c r="J52" s="167" t="s">
        <v>238</v>
      </c>
      <c r="K52" s="167" t="s">
        <v>84</v>
      </c>
      <c r="L52" s="167" t="s">
        <v>84</v>
      </c>
      <c r="M52" s="167" t="s">
        <v>239</v>
      </c>
      <c r="N52" s="167" t="s">
        <v>91</v>
      </c>
    </row>
    <row r="53" spans="1:14" ht="30" customHeight="1" x14ac:dyDescent="0.2">
      <c r="A53" s="176" t="s">
        <v>26</v>
      </c>
      <c r="B53" s="177" t="s">
        <v>83</v>
      </c>
      <c r="C53" s="177" t="s">
        <v>90</v>
      </c>
      <c r="D53" s="177" t="s">
        <v>88</v>
      </c>
      <c r="E53" s="177" t="s">
        <v>84</v>
      </c>
      <c r="F53" s="177" t="s">
        <v>91</v>
      </c>
      <c r="G53" s="177" t="s">
        <v>78</v>
      </c>
      <c r="I53" s="167" t="s">
        <v>97</v>
      </c>
      <c r="J53" s="167" t="s">
        <v>98</v>
      </c>
      <c r="K53" s="167" t="s">
        <v>101</v>
      </c>
      <c r="L53" s="167" t="s">
        <v>84</v>
      </c>
      <c r="M53" s="167" t="s">
        <v>79</v>
      </c>
      <c r="N53" s="167" t="s">
        <v>102</v>
      </c>
    </row>
    <row r="54" spans="1:14" ht="30" customHeight="1" x14ac:dyDescent="0.2">
      <c r="A54" s="142" t="s">
        <v>27</v>
      </c>
      <c r="B54" s="167" t="s">
        <v>38</v>
      </c>
      <c r="C54" s="167" t="s">
        <v>85</v>
      </c>
      <c r="D54" s="167" t="s">
        <v>35</v>
      </c>
      <c r="E54" s="167" t="s">
        <v>84</v>
      </c>
      <c r="F54" s="167" t="s">
        <v>79</v>
      </c>
      <c r="G54" s="167" t="s">
        <v>82</v>
      </c>
      <c r="I54" s="167" t="s">
        <v>97</v>
      </c>
      <c r="J54" s="167" t="s">
        <v>98</v>
      </c>
      <c r="K54" s="167" t="s">
        <v>101</v>
      </c>
      <c r="L54" s="167" t="s">
        <v>84</v>
      </c>
      <c r="M54" s="167" t="s">
        <v>79</v>
      </c>
      <c r="N54" s="167" t="s">
        <v>102</v>
      </c>
    </row>
    <row r="55" spans="1:14" ht="30" customHeight="1" x14ac:dyDescent="0.2">
      <c r="A55" s="142" t="s">
        <v>179</v>
      </c>
      <c r="B55" s="167" t="s">
        <v>38</v>
      </c>
      <c r="C55" s="167" t="s">
        <v>85</v>
      </c>
      <c r="D55" s="167" t="s">
        <v>35</v>
      </c>
      <c r="E55" s="167" t="s">
        <v>84</v>
      </c>
      <c r="F55" s="167" t="s">
        <v>79</v>
      </c>
      <c r="G55" s="167" t="s">
        <v>82</v>
      </c>
      <c r="I55" s="167" t="s">
        <v>97</v>
      </c>
      <c r="J55" s="167" t="s">
        <v>98</v>
      </c>
      <c r="K55" s="167" t="s">
        <v>101</v>
      </c>
      <c r="L55" s="167" t="s">
        <v>84</v>
      </c>
      <c r="M55" s="167" t="s">
        <v>79</v>
      </c>
      <c r="N55" s="167" t="s">
        <v>102</v>
      </c>
    </row>
    <row r="56" spans="1:14" ht="30" customHeight="1" x14ac:dyDescent="0.2">
      <c r="A56" s="142" t="s">
        <v>28</v>
      </c>
      <c r="B56" s="167" t="s">
        <v>38</v>
      </c>
      <c r="C56" s="167" t="s">
        <v>85</v>
      </c>
      <c r="D56" s="167" t="s">
        <v>35</v>
      </c>
      <c r="E56" s="167" t="s">
        <v>84</v>
      </c>
      <c r="F56" s="167" t="s">
        <v>79</v>
      </c>
      <c r="G56" s="167" t="s">
        <v>82</v>
      </c>
      <c r="I56" s="167" t="s">
        <v>97</v>
      </c>
      <c r="J56" s="167" t="s">
        <v>98</v>
      </c>
      <c r="K56" s="167" t="s">
        <v>101</v>
      </c>
      <c r="L56" s="167" t="s">
        <v>84</v>
      </c>
      <c r="M56" s="167" t="s">
        <v>79</v>
      </c>
      <c r="N56" s="167" t="s">
        <v>102</v>
      </c>
    </row>
    <row r="57" spans="1:14" ht="30" customHeight="1" x14ac:dyDescent="0.2">
      <c r="A57" s="142" t="s">
        <v>168</v>
      </c>
      <c r="B57" s="167" t="s">
        <v>38</v>
      </c>
      <c r="C57" s="167" t="s">
        <v>85</v>
      </c>
      <c r="D57" s="167" t="s">
        <v>35</v>
      </c>
      <c r="E57" s="167" t="s">
        <v>84</v>
      </c>
      <c r="F57" s="167" t="s">
        <v>79</v>
      </c>
      <c r="G57" s="167" t="s">
        <v>82</v>
      </c>
      <c r="I57" s="167" t="s">
        <v>97</v>
      </c>
      <c r="J57" s="167" t="s">
        <v>98</v>
      </c>
      <c r="K57" s="167" t="s">
        <v>101</v>
      </c>
      <c r="L57" s="167" t="s">
        <v>84</v>
      </c>
      <c r="M57" s="167" t="s">
        <v>79</v>
      </c>
      <c r="N57" s="167" t="s">
        <v>102</v>
      </c>
    </row>
    <row r="58" spans="1:14" ht="30" customHeight="1" x14ac:dyDescent="0.2">
      <c r="A58" s="142" t="s">
        <v>169</v>
      </c>
      <c r="B58" s="167" t="s">
        <v>38</v>
      </c>
      <c r="C58" s="167" t="s">
        <v>85</v>
      </c>
      <c r="D58" s="167" t="s">
        <v>35</v>
      </c>
      <c r="E58" s="167" t="s">
        <v>84</v>
      </c>
      <c r="F58" s="167" t="s">
        <v>79</v>
      </c>
      <c r="G58" s="167" t="s">
        <v>82</v>
      </c>
      <c r="I58" s="167" t="s">
        <v>97</v>
      </c>
      <c r="J58" s="167" t="s">
        <v>98</v>
      </c>
      <c r="K58" s="167" t="s">
        <v>101</v>
      </c>
      <c r="L58" s="167" t="s">
        <v>84</v>
      </c>
      <c r="M58" s="167" t="s">
        <v>79</v>
      </c>
      <c r="N58" s="167" t="s">
        <v>102</v>
      </c>
    </row>
    <row r="59" spans="1:14" ht="30" customHeight="1" x14ac:dyDescent="0.2">
      <c r="A59" s="142" t="s">
        <v>29</v>
      </c>
      <c r="B59" s="167" t="s">
        <v>38</v>
      </c>
      <c r="C59" s="167" t="s">
        <v>85</v>
      </c>
      <c r="D59" s="167" t="s">
        <v>35</v>
      </c>
      <c r="E59" s="167" t="s">
        <v>84</v>
      </c>
      <c r="F59" s="167" t="s">
        <v>79</v>
      </c>
      <c r="G59" s="167" t="s">
        <v>82</v>
      </c>
      <c r="I59" s="167" t="s">
        <v>97</v>
      </c>
      <c r="J59" s="167" t="s">
        <v>98</v>
      </c>
      <c r="K59" s="167" t="s">
        <v>101</v>
      </c>
      <c r="L59" s="167" t="s">
        <v>84</v>
      </c>
      <c r="M59" s="167" t="s">
        <v>79</v>
      </c>
      <c r="N59" s="167" t="s">
        <v>102</v>
      </c>
    </row>
  </sheetData>
  <dataConsolidate function="var">
    <dataRefs count="1">
      <dataRef name="A6=$B$6:$G$6"/>
    </dataRefs>
  </dataConsolidate>
  <mergeCells count="3">
    <mergeCell ref="B4:G4"/>
    <mergeCell ref="I4:N4"/>
    <mergeCell ref="B2:N2"/>
  </mergeCells>
  <conditionalFormatting sqref="I6:N59">
    <cfRule type="expression" dxfId="6" priority="13">
      <formula>MOD(ROW(),1)=0</formula>
    </cfRule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{63895F26-C7A0-4B25-B629-8B859455B9C0}</x14:id>
        </ext>
      </extLst>
    </cfRule>
  </conditionalFormatting>
  <conditionalFormatting sqref="A6:A21">
    <cfRule type="expression" dxfId="5" priority="12">
      <formula>MOD(ROW(),1)=0</formula>
    </cfRule>
  </conditionalFormatting>
  <conditionalFormatting sqref="A22:A24">
    <cfRule type="expression" dxfId="4" priority="11">
      <formula>MOD(ROW(),1)=0</formula>
    </cfRule>
  </conditionalFormatting>
  <conditionalFormatting sqref="A25:A39">
    <cfRule type="expression" dxfId="3" priority="10">
      <formula>MOD(ROW(),1)=0</formula>
    </cfRule>
  </conditionalFormatting>
  <conditionalFormatting sqref="A40:A41">
    <cfRule type="expression" dxfId="2" priority="9">
      <formula>MOD(ROW(),1)=0</formula>
    </cfRule>
  </conditionalFormatting>
  <conditionalFormatting sqref="A42:A52">
    <cfRule type="expression" dxfId="1" priority="8">
      <formula>MOD(ROW(),1)=0</formula>
    </cfRule>
  </conditionalFormatting>
  <conditionalFormatting sqref="A53:A59">
    <cfRule type="expression" dxfId="0" priority="7">
      <formula>MOD(ROW(),1)=0</formula>
    </cfRule>
  </conditionalFormatting>
  <dataValidations count="10">
    <dataValidation type="list" allowBlank="1" showInputMessage="1" showErrorMessage="1" sqref="B6:B59">
      <formula1>entreelundimidi</formula1>
    </dataValidation>
    <dataValidation type="list" allowBlank="1" showInputMessage="1" showErrorMessage="1" sqref="C6:C59">
      <formula1>platlundimidi</formula1>
    </dataValidation>
    <dataValidation type="list" allowBlank="1" showInputMessage="1" showErrorMessage="1" sqref="D6:E59">
      <formula1>garniture1lundimidi</formula1>
    </dataValidation>
    <dataValidation type="list" allowBlank="1" showInputMessage="1" showErrorMessage="1" sqref="F6:F59">
      <formula1>fromagelundimidi</formula1>
    </dataValidation>
    <dataValidation type="list" allowBlank="1" showInputMessage="1" showErrorMessage="1" sqref="G6:G59">
      <formula1>dessertlundimidi</formula1>
    </dataValidation>
    <dataValidation type="list" allowBlank="1" showInputMessage="1" showErrorMessage="1" sqref="I6:I59">
      <formula1>entreelundisoir</formula1>
    </dataValidation>
    <dataValidation type="list" allowBlank="1" showInputMessage="1" showErrorMessage="1" sqref="J6:J59">
      <formula1>platlundisoir</formula1>
    </dataValidation>
    <dataValidation type="list" allowBlank="1" showInputMessage="1" showErrorMessage="1" sqref="K6:L59">
      <formula1>garniturelundisoir</formula1>
    </dataValidation>
    <dataValidation type="list" allowBlank="1" showInputMessage="1" showErrorMessage="1" sqref="M6:M59">
      <formula1>fromagelundisoir</formula1>
    </dataValidation>
    <dataValidation type="list" allowBlank="1" showInputMessage="1" showErrorMessage="1" sqref="N6:N59">
      <formula1>dessertlundisoir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3895F26-C7A0-4B25-B629-8B859455B9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I6:N59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749992370372631"/>
    <pageSetUpPr fitToPage="1"/>
  </sheetPr>
  <dimension ref="A1:AY151"/>
  <sheetViews>
    <sheetView tabSelected="1" zoomScale="110" zoomScaleNormal="110" workbookViewId="0">
      <pane ySplit="20" topLeftCell="A21" activePane="bottomLeft" state="frozen"/>
      <selection activeCell="A15" sqref="A15"/>
      <selection pane="bottomLeft" activeCell="B15" sqref="B15"/>
    </sheetView>
  </sheetViews>
  <sheetFormatPr baseColWidth="10" defaultColWidth="9.140625" defaultRowHeight="12.75" x14ac:dyDescent="0.2"/>
  <cols>
    <col min="1" max="1" width="13.42578125" style="11" customWidth="1"/>
    <col min="2" max="2" width="7" style="11" customWidth="1"/>
    <col min="3" max="3" width="6.140625" style="11" customWidth="1"/>
    <col min="4" max="4" width="6.42578125" style="11" customWidth="1"/>
    <col min="5" max="5" width="6.7109375" style="11" customWidth="1"/>
    <col min="6" max="6" width="8.42578125" style="11" customWidth="1"/>
    <col min="7" max="7" width="5.5703125" style="11" customWidth="1"/>
    <col min="8" max="8" width="6" style="11" customWidth="1"/>
    <col min="9" max="9" width="7.5703125" style="11" customWidth="1"/>
    <col min="10" max="10" width="7.140625" style="11" customWidth="1"/>
    <col min="11" max="11" width="6.5703125" style="11" customWidth="1"/>
    <col min="12" max="12" width="6.42578125" style="11" customWidth="1"/>
    <col min="13" max="13" width="6.140625" style="11" customWidth="1"/>
    <col min="14" max="14" width="7" style="11" customWidth="1"/>
    <col min="15" max="15" width="6.85546875" style="11" customWidth="1"/>
    <col min="16" max="17" width="5.7109375" style="11" customWidth="1"/>
    <col min="18" max="18" width="6.5703125" style="11" customWidth="1"/>
    <col min="19" max="19" width="6.85546875" style="11" customWidth="1"/>
    <col min="20" max="20" width="4.5703125" style="11" customWidth="1"/>
    <col min="21" max="21" width="6.28515625" style="11" customWidth="1"/>
    <col min="22" max="22" width="6.7109375" style="11" customWidth="1"/>
    <col min="23" max="24" width="7.42578125" style="11" customWidth="1"/>
    <col min="25" max="25" width="6.7109375" style="11" customWidth="1"/>
    <col min="26" max="26" width="5.85546875" style="11" customWidth="1"/>
    <col min="27" max="27" width="5" style="11" customWidth="1"/>
    <col min="28" max="28" width="6.140625" style="11" customWidth="1"/>
    <col min="29" max="29" width="7.28515625" style="11" customWidth="1"/>
    <col min="30" max="30" width="6.140625" style="11" customWidth="1"/>
    <col min="31" max="31" width="6.28515625" style="11" customWidth="1"/>
    <col min="32" max="32" width="8" style="11" customWidth="1"/>
    <col min="33" max="33" width="7.5703125" style="11" customWidth="1"/>
    <col min="34" max="35" width="4.28515625" style="11" customWidth="1"/>
    <col min="36" max="36" width="3.7109375" style="11" customWidth="1"/>
    <col min="37" max="37" width="5.42578125" style="11" customWidth="1"/>
    <col min="38" max="38" width="4.140625" style="11" customWidth="1"/>
    <col min="39" max="39" width="4.85546875" style="11" customWidth="1"/>
    <col min="40" max="41" width="3.5703125" style="11" customWidth="1"/>
    <col min="42" max="42" width="3.7109375" style="11" customWidth="1"/>
    <col min="43" max="43" width="6.7109375" style="11" customWidth="1"/>
    <col min="44" max="44" width="4" style="11" customWidth="1"/>
    <col min="45" max="45" width="3.7109375" style="11" customWidth="1"/>
    <col min="46" max="46" width="4.42578125" style="11" customWidth="1"/>
    <col min="47" max="16384" width="9.140625" style="11"/>
  </cols>
  <sheetData>
    <row r="1" spans="1:43" s="68" customFormat="1" ht="15" customHeight="1" x14ac:dyDescent="0.25">
      <c r="B1" s="77" t="s">
        <v>155</v>
      </c>
      <c r="D1" s="78"/>
      <c r="E1" s="78"/>
      <c r="G1" s="78"/>
      <c r="I1" s="78"/>
      <c r="J1" s="78"/>
      <c r="K1" s="78"/>
      <c r="L1" s="78"/>
      <c r="M1" s="78"/>
      <c r="N1" s="78"/>
      <c r="O1" s="78"/>
      <c r="P1" s="79"/>
      <c r="Q1" s="79"/>
      <c r="R1" s="79"/>
      <c r="S1" s="78"/>
      <c r="T1" s="78"/>
      <c r="U1" s="80" t="s">
        <v>109</v>
      </c>
      <c r="V1" s="81"/>
      <c r="W1" s="82"/>
      <c r="X1" s="83"/>
      <c r="AA1" s="78"/>
      <c r="AB1" s="78"/>
      <c r="AC1" s="78"/>
      <c r="AD1" s="78"/>
      <c r="AE1" s="78"/>
      <c r="AF1" s="76"/>
      <c r="AG1" s="78"/>
      <c r="AH1" s="82"/>
      <c r="AI1" s="78"/>
      <c r="AJ1" s="78"/>
      <c r="AK1" s="78"/>
      <c r="AL1" s="78"/>
      <c r="AM1" s="78"/>
      <c r="AN1" s="78"/>
      <c r="AO1" s="78"/>
      <c r="AP1" s="78"/>
      <c r="AQ1" s="78"/>
    </row>
    <row r="2" spans="1:43" s="68" customFormat="1" ht="15" customHeight="1" x14ac:dyDescent="0.25">
      <c r="B2" s="77"/>
      <c r="D2" s="78"/>
      <c r="E2" s="78"/>
      <c r="G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82"/>
      <c r="V2" s="78" t="s">
        <v>109</v>
      </c>
      <c r="W2" s="82"/>
      <c r="X2" s="83"/>
      <c r="AA2" s="78"/>
      <c r="AB2" s="78"/>
      <c r="AC2" s="78"/>
      <c r="AD2" s="78"/>
      <c r="AE2" s="78"/>
      <c r="AF2" s="76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s="68" customFormat="1" ht="15" customHeight="1" x14ac:dyDescent="0.25">
      <c r="A3" s="82" t="s">
        <v>113</v>
      </c>
      <c r="B3" s="77"/>
      <c r="D3" s="78"/>
      <c r="E3" s="78"/>
      <c r="G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82"/>
      <c r="V3" s="78"/>
      <c r="W3" s="82"/>
      <c r="X3" s="83"/>
      <c r="AA3" s="78"/>
      <c r="AB3" s="78"/>
      <c r="AC3" s="78"/>
      <c r="AD3" s="78"/>
      <c r="AE3" s="78"/>
      <c r="AF3" s="76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</row>
    <row r="4" spans="1:43" s="68" customFormat="1" ht="15" customHeight="1" x14ac:dyDescent="0.25">
      <c r="A4" s="82" t="s">
        <v>114</v>
      </c>
      <c r="B4" s="78"/>
      <c r="C4" s="78"/>
      <c r="D4" s="78"/>
      <c r="E4" s="78"/>
      <c r="F4" s="82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6" t="s">
        <v>109</v>
      </c>
      <c r="W4" s="82"/>
      <c r="X4" s="78"/>
      <c r="AA4" s="78"/>
      <c r="AC4" s="84"/>
      <c r="AD4" s="78"/>
      <c r="AE4" s="78"/>
      <c r="AF4" s="76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</row>
    <row r="5" spans="1:43" s="68" customFormat="1" ht="15" customHeight="1" x14ac:dyDescent="0.25">
      <c r="B5" s="82"/>
      <c r="C5" s="78"/>
      <c r="D5" s="78"/>
      <c r="E5" s="78"/>
      <c r="F5" s="82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85"/>
      <c r="T5" s="85"/>
      <c r="U5" s="84"/>
      <c r="W5" s="78"/>
      <c r="X5" s="78"/>
      <c r="AA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</row>
    <row r="6" spans="1:43" s="68" customFormat="1" ht="15" customHeight="1" x14ac:dyDescent="0.2">
      <c r="A6" s="86"/>
      <c r="B6" s="78"/>
      <c r="C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82"/>
      <c r="V6" s="76"/>
      <c r="W6" s="78"/>
      <c r="X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</row>
    <row r="7" spans="1:43" s="68" customFormat="1" ht="15" customHeight="1" x14ac:dyDescent="0.2">
      <c r="A7" s="78"/>
      <c r="B7" s="78"/>
      <c r="C7" s="78"/>
      <c r="D7" s="76"/>
      <c r="E7" s="76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</row>
    <row r="8" spans="1:43" s="68" customFormat="1" ht="22.5" customHeight="1" x14ac:dyDescent="0.3">
      <c r="A8" s="82" t="s">
        <v>115</v>
      </c>
      <c r="B8" s="78"/>
      <c r="C8" s="78"/>
      <c r="F8" s="78"/>
      <c r="I8" s="87"/>
      <c r="J8" s="88"/>
      <c r="K8" s="88"/>
      <c r="L8" s="88"/>
      <c r="M8" s="253">
        <v>40987</v>
      </c>
      <c r="N8" s="254"/>
      <c r="O8" s="254"/>
      <c r="P8" s="254"/>
      <c r="Q8" s="254"/>
      <c r="R8" s="254"/>
      <c r="S8" s="254"/>
      <c r="T8" s="254"/>
      <c r="U8" s="254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</row>
    <row r="9" spans="1:43" s="68" customFormat="1" ht="11.25" customHeight="1" x14ac:dyDescent="0.2">
      <c r="A9" s="82"/>
      <c r="B9" s="78"/>
      <c r="C9" s="78"/>
      <c r="D9" s="89"/>
      <c r="E9" s="89"/>
      <c r="F9" s="51"/>
      <c r="G9" s="90"/>
      <c r="H9" s="91"/>
      <c r="I9" s="91"/>
      <c r="J9" s="91"/>
      <c r="K9" s="91"/>
      <c r="L9" s="91"/>
      <c r="M9" s="78"/>
      <c r="O9" s="92"/>
      <c r="P9" s="93"/>
      <c r="Q9" s="93"/>
      <c r="R9" s="93"/>
      <c r="S9" s="78"/>
      <c r="T9" s="78"/>
      <c r="U9" s="78"/>
      <c r="V9" s="78"/>
      <c r="W9" s="93"/>
      <c r="X9" s="78"/>
      <c r="Y9" s="78"/>
      <c r="Z9" s="78"/>
      <c r="AA9" s="78"/>
      <c r="AB9" s="78"/>
      <c r="AC9" s="78"/>
      <c r="AD9" s="78"/>
      <c r="AG9" s="78"/>
      <c r="AH9" s="151"/>
      <c r="AI9" s="152"/>
      <c r="AJ9" s="51"/>
      <c r="AK9" s="51"/>
      <c r="AL9" s="93"/>
      <c r="AM9" s="51"/>
      <c r="AN9" s="51"/>
      <c r="AO9" s="51"/>
      <c r="AP9" s="93"/>
      <c r="AQ9" s="78"/>
    </row>
    <row r="10" spans="1:43" s="68" customFormat="1" ht="11.25" customHeight="1" x14ac:dyDescent="0.2">
      <c r="A10" s="82"/>
      <c r="B10" s="94"/>
      <c r="C10" s="93"/>
      <c r="D10" s="93"/>
      <c r="E10" s="93"/>
      <c r="G10" s="90"/>
      <c r="H10" s="93"/>
      <c r="I10" s="93"/>
      <c r="J10" s="93"/>
      <c r="K10" s="93"/>
      <c r="L10" s="93"/>
      <c r="M10" s="93"/>
      <c r="N10" s="93"/>
      <c r="O10" s="92"/>
      <c r="P10" s="93"/>
      <c r="Q10" s="93"/>
      <c r="R10" s="93"/>
      <c r="S10" s="94"/>
      <c r="T10" s="94"/>
      <c r="U10" s="95"/>
      <c r="V10" s="94"/>
      <c r="W10" s="93"/>
      <c r="X10" s="93"/>
      <c r="Y10" s="93"/>
      <c r="Z10" s="93"/>
      <c r="AA10" s="93"/>
      <c r="AB10" s="48"/>
      <c r="AC10" s="48"/>
      <c r="AD10" s="93"/>
      <c r="AE10" s="93"/>
      <c r="AF10" s="94"/>
      <c r="AG10" s="93"/>
      <c r="AH10" s="152"/>
      <c r="AI10" s="152"/>
      <c r="AJ10" s="93"/>
      <c r="AK10" s="93"/>
      <c r="AL10" s="93"/>
      <c r="AM10" s="93"/>
      <c r="AN10" s="93"/>
      <c r="AO10" s="93"/>
      <c r="AP10" s="93"/>
      <c r="AQ10" s="78"/>
    </row>
    <row r="11" spans="1:43" s="68" customFormat="1" ht="15.75" customHeight="1" x14ac:dyDescent="0.2">
      <c r="A11" s="159" t="s">
        <v>116</v>
      </c>
      <c r="B11" s="93"/>
      <c r="C11" s="93"/>
      <c r="D11" s="93"/>
      <c r="E11" s="93"/>
      <c r="F11" s="93"/>
      <c r="G11" s="93"/>
      <c r="H11" s="93"/>
      <c r="I11" s="93"/>
      <c r="J11" s="93"/>
      <c r="K11" s="47"/>
      <c r="L11" s="93"/>
      <c r="M11" s="93"/>
      <c r="N11" s="93"/>
      <c r="O11" s="92"/>
      <c r="P11" s="93"/>
      <c r="Q11" s="93"/>
      <c r="R11" s="93"/>
      <c r="S11" s="93"/>
      <c r="T11" s="93"/>
      <c r="U11" s="95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3"/>
      <c r="AH11" s="152"/>
      <c r="AI11" s="152"/>
      <c r="AJ11" s="92"/>
      <c r="AK11" s="93"/>
      <c r="AL11" s="92"/>
      <c r="AM11" s="93"/>
      <c r="AN11" s="93"/>
      <c r="AO11" s="93"/>
      <c r="AP11" s="93"/>
      <c r="AQ11" s="51"/>
    </row>
    <row r="12" spans="1:43" s="68" customFormat="1" ht="12" customHeight="1" x14ac:dyDescent="0.2">
      <c r="A12" s="258">
        <f>AK16+AK54</f>
        <v>904</v>
      </c>
      <c r="B12" s="93"/>
      <c r="C12" s="92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154"/>
      <c r="AH12" s="152"/>
      <c r="AI12" s="153"/>
      <c r="AJ12" s="92"/>
      <c r="AK12" s="93"/>
      <c r="AL12" s="93"/>
      <c r="AM12" s="93"/>
      <c r="AN12" s="93"/>
      <c r="AO12" s="93"/>
      <c r="AP12" s="93"/>
      <c r="AQ12" s="51"/>
    </row>
    <row r="13" spans="1:43" s="68" customFormat="1" ht="27" customHeight="1" x14ac:dyDescent="0.2">
      <c r="A13" s="259"/>
      <c r="B13" s="160" t="str">
        <f>'DECLINAISON '!A6</f>
        <v>Normal</v>
      </c>
      <c r="C13" s="143" t="str">
        <f>'DECLINAISON '!A10</f>
        <v>Hypo</v>
      </c>
      <c r="D13" s="143" t="str">
        <f>'DECLINAISON '!A11</f>
        <v>hypocholesterol</v>
      </c>
      <c r="E13" s="143" t="str">
        <f>'DECLINAISON '!A43</f>
        <v>cholesterol mixé</v>
      </c>
      <c r="F13" s="170" t="str">
        <f>'DECLINAISON '!A44</f>
        <v>Diabétique s/œuf mixé</v>
      </c>
      <c r="G13" s="170" t="str">
        <f>'DECLINAISON '!A19</f>
        <v>hypo fibre</v>
      </c>
      <c r="H13" s="171" t="str">
        <f>'DECLINAISON '!A12</f>
        <v>hypo source*</v>
      </c>
      <c r="I13" s="171" t="str">
        <f>'DECLINAISON '!A22</f>
        <v>hypo s/sel</v>
      </c>
      <c r="J13" s="172" t="str">
        <f>'DECLINAISON '!A46</f>
        <v>hypo mixé</v>
      </c>
      <c r="K13" s="172" t="str">
        <f>'DECLINAISON '!A27</f>
        <v>s/poisson</v>
      </c>
      <c r="L13" s="172" t="str">
        <f>'DECLINAISON '!A47</f>
        <v>mixé s/poisson</v>
      </c>
      <c r="M13" s="172" t="str">
        <f>'DECLINAISON '!A48</f>
        <v>mixé s/poisson s/pate</v>
      </c>
      <c r="N13" s="172" t="str">
        <f>'DECLINAISON '!A41</f>
        <v>que fibre</v>
      </c>
      <c r="O13" s="172" t="str">
        <f>'DECLINAISON '!A42</f>
        <v>Mixé</v>
      </c>
      <c r="P13" s="172" t="str">
        <f>'DECLINAISON '!A45</f>
        <v>Mixé fibre</v>
      </c>
      <c r="Q13" s="172" t="str">
        <f>'DECLINAISON '!A14</f>
        <v>Diabétique</v>
      </c>
      <c r="R13" s="172" t="str">
        <f>'DECLINAISON '!A52</f>
        <v>Mixé AUBEPINE</v>
      </c>
      <c r="S13" s="172" t="str">
        <f>'DECLINAISON '!A56</f>
        <v>Mme Rault</v>
      </c>
      <c r="T13" s="172" t="str">
        <f>'DECLINAISON '!A59</f>
        <v>Mme Jenvrin</v>
      </c>
      <c r="U13" s="172" t="str">
        <f>'DECLINAISON '!A39</f>
        <v>s/lactose - fec - viande</v>
      </c>
      <c r="V13" s="173" t="str">
        <f>'DECLINAISON '!A34</f>
        <v>s/jambon</v>
      </c>
      <c r="W13" s="173" t="str">
        <f>'DECLINAISON '!A35</f>
        <v>s/purée</v>
      </c>
      <c r="X13" s="173" t="str">
        <f>'DECLINAISON '!A36</f>
        <v>s/acide</v>
      </c>
      <c r="Y13" s="173" t="str">
        <f>'DECLINAISON '!A29</f>
        <v>s/bœuf</v>
      </c>
      <c r="Z13" s="173" t="str">
        <f>'DECLINAISON '!A30</f>
        <v>s/œuf</v>
      </c>
      <c r="AA13" s="172" t="str">
        <f>'DECLINAISON '!A58</f>
        <v>M Lanos</v>
      </c>
      <c r="AB13" s="172" t="str">
        <f>'DECLINAISON '!A57</f>
        <v>Mr Gougault</v>
      </c>
      <c r="AC13" s="172" t="str">
        <f>'DECLINAISON '!A49</f>
        <v>s/ acide mixé</v>
      </c>
      <c r="AD13" s="146" t="str">
        <f>'DECLINAISON '!A50</f>
        <v>s/acide mixé fibre</v>
      </c>
      <c r="AE13" s="147" t="str">
        <f>'DECLINAISON '!A7</f>
        <v>Prélèvement</v>
      </c>
      <c r="AF13" s="147" t="str">
        <f>'DECLINAISON '!A8</f>
        <v>Prélevement mixé</v>
      </c>
      <c r="AG13" s="169" t="str">
        <f>'DECLINAISON '!A9</f>
        <v>Prélèvement régime</v>
      </c>
      <c r="AH13" s="155"/>
      <c r="AI13" s="155" t="s">
        <v>175</v>
      </c>
      <c r="AJ13" s="155" t="s">
        <v>176</v>
      </c>
      <c r="AK13" s="102" t="s">
        <v>108</v>
      </c>
    </row>
    <row r="14" spans="1:43" s="68" customFormat="1" ht="15.75" customHeight="1" x14ac:dyDescent="0.2">
      <c r="A14" s="97" t="s">
        <v>199</v>
      </c>
      <c r="B14" s="98">
        <v>90</v>
      </c>
      <c r="C14" s="98">
        <v>1</v>
      </c>
      <c r="D14" s="98"/>
      <c r="E14" s="98"/>
      <c r="F14" s="98"/>
      <c r="G14" s="98"/>
      <c r="H14" s="98"/>
      <c r="I14" s="98"/>
      <c r="J14" s="98"/>
      <c r="K14" s="99"/>
      <c r="L14" s="98"/>
      <c r="M14" s="98"/>
      <c r="N14" s="99"/>
      <c r="O14" s="98">
        <v>100</v>
      </c>
      <c r="P14" s="98"/>
      <c r="Q14" s="98">
        <v>1</v>
      </c>
      <c r="R14" s="98">
        <v>10</v>
      </c>
      <c r="S14" s="98"/>
      <c r="T14" s="98"/>
      <c r="U14" s="99"/>
      <c r="V14" s="150"/>
      <c r="W14" s="150"/>
      <c r="X14" s="99"/>
      <c r="Y14" s="99"/>
      <c r="Z14" s="99"/>
      <c r="AA14" s="99"/>
      <c r="AB14" s="99"/>
      <c r="AC14" s="99"/>
      <c r="AD14" s="99"/>
      <c r="AE14" s="99">
        <v>0</v>
      </c>
      <c r="AF14" s="99"/>
      <c r="AG14" s="99"/>
      <c r="AH14" s="99"/>
      <c r="AI14" s="99">
        <v>1</v>
      </c>
      <c r="AJ14" s="99">
        <v>0</v>
      </c>
      <c r="AK14" s="100">
        <f>SUM(B14:AJ14)</f>
        <v>203</v>
      </c>
      <c r="AL14" s="78"/>
    </row>
    <row r="15" spans="1:43" s="78" customFormat="1" ht="15.75" customHeight="1" x14ac:dyDescent="0.2">
      <c r="A15" s="97" t="s">
        <v>218</v>
      </c>
      <c r="B15" s="101">
        <v>600</v>
      </c>
      <c r="C15" s="96">
        <v>100</v>
      </c>
      <c r="D15" s="96"/>
      <c r="E15" s="102"/>
      <c r="F15" s="96"/>
      <c r="G15" s="96"/>
      <c r="H15" s="96"/>
      <c r="I15" s="96"/>
      <c r="J15" s="96"/>
      <c r="K15" s="96"/>
      <c r="L15" s="96"/>
      <c r="M15" s="96"/>
      <c r="N15" s="102"/>
      <c r="O15" s="102">
        <v>1</v>
      </c>
      <c r="P15" s="102"/>
      <c r="Q15" s="102"/>
      <c r="R15" s="102"/>
      <c r="S15" s="102"/>
      <c r="T15" s="96"/>
      <c r="U15" s="96"/>
      <c r="V15" s="103"/>
      <c r="W15" s="103"/>
      <c r="X15" s="102"/>
      <c r="Y15" s="96"/>
      <c r="Z15" s="96"/>
      <c r="AA15" s="102"/>
      <c r="AB15" s="102"/>
      <c r="AC15" s="102"/>
      <c r="AD15" s="102"/>
      <c r="AE15" s="102"/>
      <c r="AF15" s="102"/>
      <c r="AG15" s="102"/>
      <c r="AH15" s="102"/>
      <c r="AI15" s="102"/>
      <c r="AJ15" s="102"/>
      <c r="AK15" s="100">
        <f>SUM(B15:AJ15)</f>
        <v>701</v>
      </c>
      <c r="AL15" s="68"/>
    </row>
    <row r="16" spans="1:43" s="78" customFormat="1" ht="12.75" customHeight="1" x14ac:dyDescent="0.2">
      <c r="A16" s="104" t="s">
        <v>117</v>
      </c>
      <c r="B16" s="105">
        <f>SUM(B14:B15)</f>
        <v>690</v>
      </c>
      <c r="C16" s="105">
        <f t="shared" ref="C16:AJ16" si="0">SUM(C14:C15)</f>
        <v>101</v>
      </c>
      <c r="D16" s="105">
        <f t="shared" si="0"/>
        <v>0</v>
      </c>
      <c r="E16" s="105">
        <f t="shared" si="0"/>
        <v>0</v>
      </c>
      <c r="F16" s="105">
        <f t="shared" si="0"/>
        <v>0</v>
      </c>
      <c r="G16" s="105">
        <f t="shared" si="0"/>
        <v>0</v>
      </c>
      <c r="H16" s="105">
        <f t="shared" si="0"/>
        <v>0</v>
      </c>
      <c r="I16" s="105">
        <f t="shared" si="0"/>
        <v>0</v>
      </c>
      <c r="J16" s="105">
        <f t="shared" si="0"/>
        <v>0</v>
      </c>
      <c r="K16" s="105">
        <f t="shared" si="0"/>
        <v>0</v>
      </c>
      <c r="L16" s="105">
        <f t="shared" si="0"/>
        <v>0</v>
      </c>
      <c r="M16" s="105">
        <f t="shared" si="0"/>
        <v>0</v>
      </c>
      <c r="N16" s="105">
        <f t="shared" si="0"/>
        <v>0</v>
      </c>
      <c r="O16" s="105">
        <f t="shared" si="0"/>
        <v>101</v>
      </c>
      <c r="P16" s="105">
        <f t="shared" si="0"/>
        <v>0</v>
      </c>
      <c r="Q16" s="105"/>
      <c r="R16" s="105"/>
      <c r="S16" s="105">
        <f t="shared" si="0"/>
        <v>0</v>
      </c>
      <c r="T16" s="105">
        <f t="shared" si="0"/>
        <v>0</v>
      </c>
      <c r="U16" s="105">
        <f t="shared" si="0"/>
        <v>0</v>
      </c>
      <c r="V16" s="106">
        <f t="shared" si="0"/>
        <v>0</v>
      </c>
      <c r="W16" s="106">
        <f t="shared" si="0"/>
        <v>0</v>
      </c>
      <c r="X16" s="105">
        <f t="shared" si="0"/>
        <v>0</v>
      </c>
      <c r="Y16" s="105">
        <f t="shared" si="0"/>
        <v>0</v>
      </c>
      <c r="Z16" s="105">
        <f t="shared" si="0"/>
        <v>0</v>
      </c>
      <c r="AA16" s="105">
        <f t="shared" si="0"/>
        <v>0</v>
      </c>
      <c r="AB16" s="105">
        <f t="shared" si="0"/>
        <v>0</v>
      </c>
      <c r="AC16" s="105">
        <f t="shared" si="0"/>
        <v>0</v>
      </c>
      <c r="AD16" s="105">
        <f t="shared" si="0"/>
        <v>0</v>
      </c>
      <c r="AE16" s="105">
        <f t="shared" si="0"/>
        <v>0</v>
      </c>
      <c r="AF16" s="105">
        <f t="shared" si="0"/>
        <v>0</v>
      </c>
      <c r="AG16" s="105">
        <f t="shared" si="0"/>
        <v>0</v>
      </c>
      <c r="AH16" s="105"/>
      <c r="AI16" s="105"/>
      <c r="AJ16" s="105">
        <f t="shared" si="0"/>
        <v>0</v>
      </c>
      <c r="AK16" s="107">
        <f>AK14+AK15</f>
        <v>904</v>
      </c>
      <c r="AL16" s="51"/>
      <c r="AM16" s="51"/>
      <c r="AN16" s="51"/>
      <c r="AO16" s="51"/>
      <c r="AP16" s="51"/>
      <c r="AQ16" s="51"/>
    </row>
    <row r="17" spans="1:43" s="78" customFormat="1" ht="8.25" customHeight="1" x14ac:dyDescent="0.2">
      <c r="A17" s="108"/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10"/>
      <c r="X17" s="110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56"/>
      <c r="AM17" s="156"/>
      <c r="AN17" s="156"/>
      <c r="AO17" s="156"/>
      <c r="AP17" s="156"/>
      <c r="AQ17" s="50"/>
    </row>
    <row r="18" spans="1:43" s="78" customFormat="1" ht="12.75" customHeight="1" x14ac:dyDescent="0.2">
      <c r="A18" s="111"/>
      <c r="B18" s="93"/>
      <c r="C18" s="112"/>
      <c r="D18" s="93"/>
      <c r="E18" s="112"/>
      <c r="F18" s="112"/>
      <c r="G18" s="112"/>
      <c r="H18" s="112"/>
      <c r="I18" s="112"/>
      <c r="J18" s="112"/>
      <c r="K18" s="112"/>
      <c r="L18" s="93"/>
      <c r="M18" s="93"/>
      <c r="N18" s="93"/>
      <c r="O18" s="92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154"/>
      <c r="AG18" s="154"/>
      <c r="AH18" s="154"/>
      <c r="AI18" s="154"/>
      <c r="AJ18" s="92"/>
      <c r="AK18" s="112"/>
      <c r="AL18" s="92"/>
      <c r="AM18" s="112"/>
      <c r="AN18" s="112"/>
      <c r="AO18" s="112"/>
      <c r="AP18" s="92"/>
    </row>
    <row r="19" spans="1:43" s="78" customFormat="1" ht="12" customHeight="1" x14ac:dyDescent="0.2">
      <c r="A19" s="111"/>
      <c r="B19" s="93"/>
      <c r="C19" s="92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154"/>
      <c r="AH19" s="154"/>
      <c r="AI19" s="154"/>
      <c r="AJ19" s="93"/>
      <c r="AK19" s="51"/>
    </row>
    <row r="20" spans="1:43" s="78" customFormat="1" ht="30.75" customHeight="1" x14ac:dyDescent="0.2">
      <c r="A20" s="111"/>
      <c r="B20" s="146" t="str">
        <f>B13</f>
        <v>Normal</v>
      </c>
      <c r="C20" s="146" t="str">
        <f>C13</f>
        <v>Hypo</v>
      </c>
      <c r="D20" s="146" t="str">
        <f>D13</f>
        <v>hypocholesterol</v>
      </c>
      <c r="E20" s="146" t="str">
        <f>'DECLINAISON '!A14</f>
        <v>Diabétique</v>
      </c>
      <c r="F20" s="146" t="str">
        <f>'DECLINAISON '!A15</f>
        <v>hypo -diabétique</v>
      </c>
      <c r="G20" s="146" t="str">
        <f>'DECLINAISON '!A21</f>
        <v>hyper calorique</v>
      </c>
      <c r="H20" s="146" t="str">
        <f>'DECLINAISON '!A23</f>
        <v>S/sel</v>
      </c>
      <c r="I20" s="146" t="str">
        <f>'DECLINAISON '!A26</f>
        <v>s/porc</v>
      </c>
      <c r="J20" s="146" t="str">
        <f>'DECLINAISON '!A24</f>
        <v>diabétique s/sel</v>
      </c>
      <c r="K20" s="146" t="str">
        <f>'DECLINAISON '!A22</f>
        <v>hypo s/sel</v>
      </c>
      <c r="L20" s="146" t="str">
        <f>'DECLINAISON '!A17</f>
        <v>choles s/sel s/sucre</v>
      </c>
      <c r="M20" s="146" t="str">
        <f>'DECLINAISON '!A27</f>
        <v>s/poisson</v>
      </c>
      <c r="N20" s="146" t="str">
        <f>'DECLINAISON '!A40</f>
        <v>que féculent</v>
      </c>
      <c r="O20" s="146" t="str">
        <f>'DECLINAISON '!A41</f>
        <v>que fibre</v>
      </c>
      <c r="P20" s="146" t="str">
        <f>'DECLINAISON '!A42</f>
        <v>Mixé</v>
      </c>
      <c r="Q20" s="146" t="str">
        <f>'DECLINAISON '!A52</f>
        <v>Mixé AUBEPINE</v>
      </c>
      <c r="R20" s="146" t="str">
        <f>'DECLINAISON '!A51</f>
        <v>MIXE AUBEPINE s/mouton</v>
      </c>
      <c r="S20" s="146" t="str">
        <f>'DECLINAISON '!A18</f>
        <v>hypo &amp; cholestérol</v>
      </c>
      <c r="T20" s="149" t="str">
        <f>'DECLINAISON '!A37</f>
        <v>s/gaz</v>
      </c>
      <c r="U20" s="146" t="str">
        <f>'DECLINAISON '!A26</f>
        <v>s/porc</v>
      </c>
      <c r="V20" s="146" t="str">
        <f>'DECLINAISON '!A28</f>
        <v>s/lactose</v>
      </c>
      <c r="W20" s="146" t="str">
        <f>'DECLINAISON '!A32</f>
        <v>s/champignon</v>
      </c>
      <c r="X20" s="146" t="str">
        <f>'DECLINAISON '!A33</f>
        <v>s/fruit de mer</v>
      </c>
      <c r="Y20" s="146" t="str">
        <f>'DECLINAISON '!A38</f>
        <v>s/feculent</v>
      </c>
      <c r="Z20" s="146" t="str">
        <f>'DECLINAISON '!A31</f>
        <v>s/fraise</v>
      </c>
      <c r="AA20" s="146" t="str">
        <f>'DECLINAISON '!A53</f>
        <v>M Lorimier</v>
      </c>
      <c r="AB20" s="146" t="str">
        <f>'DECLINAISON '!A54</f>
        <v>M bouvier</v>
      </c>
      <c r="AC20" s="146" t="str">
        <f>'DECLINAISON '!A55</f>
        <v xml:space="preserve">Mme  Corbin </v>
      </c>
      <c r="AD20" s="146"/>
      <c r="AE20" s="147" t="str">
        <f>AE13</f>
        <v>Prélèvement</v>
      </c>
      <c r="AF20" s="147" t="str">
        <f>AF13</f>
        <v>Prélevement mixé</v>
      </c>
      <c r="AG20" s="169" t="str">
        <f>AG13</f>
        <v>Prélèvement régime</v>
      </c>
      <c r="AH20" s="155"/>
      <c r="AI20" s="155" t="s">
        <v>175</v>
      </c>
      <c r="AJ20" s="157" t="s">
        <v>176</v>
      </c>
      <c r="AK20" s="158" t="s">
        <v>108</v>
      </c>
    </row>
    <row r="21" spans="1:43" s="68" customFormat="1" ht="15.95" customHeight="1" x14ac:dyDescent="0.2">
      <c r="A21" s="113" t="s">
        <v>220</v>
      </c>
      <c r="B21" s="100">
        <v>3</v>
      </c>
      <c r="C21" s="100">
        <v>1</v>
      </c>
      <c r="D21" s="100"/>
      <c r="E21" s="100">
        <v>1</v>
      </c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>
        <v>10</v>
      </c>
      <c r="R21" s="100"/>
      <c r="S21" s="100"/>
      <c r="T21" s="100"/>
      <c r="U21" s="103"/>
      <c r="V21" s="103"/>
      <c r="W21" s="103"/>
      <c r="X21" s="103"/>
      <c r="Y21" s="103"/>
      <c r="Z21" s="103"/>
      <c r="AA21" s="103">
        <v>150</v>
      </c>
      <c r="AB21" s="103"/>
      <c r="AC21" s="103"/>
      <c r="AD21" s="103"/>
      <c r="AE21" s="103"/>
      <c r="AF21" s="103"/>
      <c r="AG21" s="103"/>
      <c r="AH21" s="103"/>
      <c r="AI21" s="103"/>
      <c r="AJ21" s="103"/>
      <c r="AK21" s="103">
        <f t="shared" ref="AK21:AK54" si="1">SUM(B21:AJ21)</f>
        <v>165</v>
      </c>
      <c r="AL21" s="260">
        <f>AK21+AK22</f>
        <v>165</v>
      </c>
      <c r="AM21" s="114"/>
    </row>
    <row r="22" spans="1:43" s="68" customFormat="1" ht="15.95" customHeight="1" x14ac:dyDescent="0.2">
      <c r="A22" s="113" t="s">
        <v>123</v>
      </c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>
        <f t="shared" si="1"/>
        <v>0</v>
      </c>
      <c r="AL22" s="261"/>
      <c r="AM22" s="114"/>
    </row>
    <row r="23" spans="1:43" s="68" customFormat="1" ht="15.95" customHeight="1" x14ac:dyDescent="0.2">
      <c r="A23" s="113" t="s">
        <v>124</v>
      </c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>
        <f t="shared" si="1"/>
        <v>0</v>
      </c>
      <c r="AL23" s="255">
        <f>AK23+AK24</f>
        <v>0</v>
      </c>
      <c r="AM23" s="114"/>
    </row>
    <row r="24" spans="1:43" s="68" customFormat="1" ht="15.95" customHeight="1" x14ac:dyDescent="0.2">
      <c r="A24" s="113" t="s">
        <v>125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>
        <f t="shared" si="1"/>
        <v>0</v>
      </c>
      <c r="AL24" s="257"/>
      <c r="AM24" s="114"/>
    </row>
    <row r="25" spans="1:43" s="68" customFormat="1" ht="15.95" customHeight="1" x14ac:dyDescent="0.2">
      <c r="A25" s="113" t="s">
        <v>126</v>
      </c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>
        <f t="shared" si="1"/>
        <v>0</v>
      </c>
      <c r="AL25" s="114"/>
    </row>
    <row r="26" spans="1:43" s="68" customFormat="1" ht="15.95" customHeight="1" x14ac:dyDescent="0.2">
      <c r="A26" s="113" t="s">
        <v>127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>
        <f t="shared" si="1"/>
        <v>0</v>
      </c>
      <c r="AL26" s="114"/>
    </row>
    <row r="27" spans="1:43" s="68" customFormat="1" ht="15.95" customHeight="1" x14ac:dyDescent="0.2">
      <c r="A27" s="113" t="s">
        <v>128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>
        <f t="shared" si="1"/>
        <v>0</v>
      </c>
      <c r="AL27" s="114"/>
    </row>
    <row r="28" spans="1:43" s="68" customFormat="1" ht="15.95" customHeight="1" x14ac:dyDescent="0.2">
      <c r="A28" s="113" t="s">
        <v>129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>
        <f t="shared" si="1"/>
        <v>0</v>
      </c>
      <c r="AL28" s="114"/>
    </row>
    <row r="29" spans="1:43" s="68" customFormat="1" ht="15.95" customHeight="1" x14ac:dyDescent="0.2">
      <c r="A29" s="113" t="s">
        <v>130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>
        <f t="shared" si="1"/>
        <v>0</v>
      </c>
      <c r="AL29" s="114"/>
    </row>
    <row r="30" spans="1:43" s="68" customFormat="1" ht="15.95" customHeight="1" x14ac:dyDescent="0.2">
      <c r="A30" s="113" t="s">
        <v>131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>
        <f t="shared" si="1"/>
        <v>0</v>
      </c>
      <c r="AL30" s="115"/>
    </row>
    <row r="31" spans="1:43" s="68" customFormat="1" ht="15.95" customHeight="1" x14ac:dyDescent="0.2">
      <c r="A31" s="113" t="s">
        <v>132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  <c r="AC31" s="100"/>
      <c r="AD31" s="100"/>
      <c r="AE31" s="100"/>
      <c r="AF31" s="100"/>
      <c r="AG31" s="100"/>
      <c r="AH31" s="100"/>
      <c r="AI31" s="100"/>
      <c r="AJ31" s="100"/>
      <c r="AK31" s="100">
        <f t="shared" si="1"/>
        <v>0</v>
      </c>
      <c r="AL31" s="255">
        <f>AK31+AK32</f>
        <v>0</v>
      </c>
    </row>
    <row r="32" spans="1:43" s="68" customFormat="1" ht="15.95" customHeight="1" x14ac:dyDescent="0.2">
      <c r="A32" s="113" t="s">
        <v>133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100"/>
      <c r="AK32" s="100">
        <f t="shared" si="1"/>
        <v>0</v>
      </c>
      <c r="AL32" s="257"/>
      <c r="AM32" s="115"/>
    </row>
    <row r="33" spans="1:40" s="68" customFormat="1" ht="15.95" customHeight="1" x14ac:dyDescent="0.2">
      <c r="A33" s="113" t="s">
        <v>134</v>
      </c>
      <c r="B33" s="102"/>
      <c r="C33" s="141"/>
      <c r="D33" s="141"/>
      <c r="E33" s="141"/>
      <c r="F33" s="141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0"/>
      <c r="X33" s="100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0">
        <f t="shared" si="1"/>
        <v>0</v>
      </c>
      <c r="AL33" s="116"/>
      <c r="AM33" s="117"/>
      <c r="AN33" s="117"/>
    </row>
    <row r="34" spans="1:40" s="68" customFormat="1" ht="15.95" customHeight="1" x14ac:dyDescent="0.2">
      <c r="A34" s="113" t="s">
        <v>135</v>
      </c>
      <c r="B34" s="102"/>
      <c r="C34" s="141"/>
      <c r="D34" s="141"/>
      <c r="E34" s="141"/>
      <c r="F34" s="141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0"/>
      <c r="X34" s="100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0">
        <f t="shared" si="1"/>
        <v>0</v>
      </c>
      <c r="AL34" s="116"/>
      <c r="AM34" s="117"/>
      <c r="AN34" s="117"/>
    </row>
    <row r="35" spans="1:40" s="68" customFormat="1" ht="15.95" customHeight="1" x14ac:dyDescent="0.2">
      <c r="A35" s="113" t="s">
        <v>136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0"/>
      <c r="AE35" s="100"/>
      <c r="AF35" s="100"/>
      <c r="AG35" s="100"/>
      <c r="AH35" s="100"/>
      <c r="AI35" s="100"/>
      <c r="AJ35" s="100"/>
      <c r="AK35" s="100">
        <f t="shared" si="1"/>
        <v>0</v>
      </c>
      <c r="AL35" s="115"/>
    </row>
    <row r="36" spans="1:40" s="49" customFormat="1" ht="15.95" customHeight="1" x14ac:dyDescent="0.2">
      <c r="A36" s="113" t="s">
        <v>137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>
        <f t="shared" si="1"/>
        <v>0</v>
      </c>
      <c r="AL36" s="118"/>
    </row>
    <row r="37" spans="1:40" s="49" customFormat="1" ht="15.95" customHeight="1" thickBot="1" x14ac:dyDescent="0.25">
      <c r="A37" s="113" t="s">
        <v>138</v>
      </c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19"/>
      <c r="AK37" s="119">
        <f t="shared" si="1"/>
        <v>0</v>
      </c>
      <c r="AL37" s="118"/>
    </row>
    <row r="38" spans="1:40" s="68" customFormat="1" ht="15.75" customHeight="1" x14ac:dyDescent="0.2">
      <c r="A38" s="113" t="s">
        <v>139</v>
      </c>
      <c r="B38" s="120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2">
        <f t="shared" si="1"/>
        <v>0</v>
      </c>
      <c r="AL38" s="115"/>
    </row>
    <row r="39" spans="1:40" s="68" customFormat="1" ht="15.95" customHeight="1" x14ac:dyDescent="0.2">
      <c r="A39" s="113" t="s">
        <v>140</v>
      </c>
      <c r="B39" s="123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100"/>
      <c r="AK39" s="124">
        <f t="shared" si="1"/>
        <v>0</v>
      </c>
      <c r="AL39" s="115"/>
    </row>
    <row r="40" spans="1:40" s="68" customFormat="1" ht="15.95" customHeight="1" x14ac:dyDescent="0.2">
      <c r="A40" s="113" t="s">
        <v>141</v>
      </c>
      <c r="B40" s="123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100"/>
      <c r="AG40" s="100"/>
      <c r="AH40" s="100"/>
      <c r="AI40" s="100"/>
      <c r="AJ40" s="100"/>
      <c r="AK40" s="124">
        <f t="shared" si="1"/>
        <v>0</v>
      </c>
      <c r="AL40" s="115"/>
    </row>
    <row r="41" spans="1:40" s="68" customFormat="1" ht="15.95" customHeight="1" thickBot="1" x14ac:dyDescent="0.25">
      <c r="A41" s="113" t="s">
        <v>142</v>
      </c>
      <c r="B41" s="125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7">
        <f t="shared" si="1"/>
        <v>0</v>
      </c>
      <c r="AL41" s="115"/>
    </row>
    <row r="42" spans="1:40" s="68" customFormat="1" ht="15.95" customHeight="1" x14ac:dyDescent="0.2">
      <c r="A42" s="113" t="s">
        <v>143</v>
      </c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>
        <f t="shared" si="1"/>
        <v>0</v>
      </c>
      <c r="AL42" s="255">
        <f>AK42+AK43+AK44</f>
        <v>0</v>
      </c>
      <c r="AM42" s="114"/>
    </row>
    <row r="43" spans="1:40" s="68" customFormat="1" ht="15.95" customHeight="1" x14ac:dyDescent="0.2">
      <c r="A43" s="113" t="s">
        <v>144</v>
      </c>
      <c r="B43" s="100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>
        <f t="shared" si="1"/>
        <v>0</v>
      </c>
      <c r="AL43" s="256"/>
      <c r="AM43" s="115"/>
    </row>
    <row r="44" spans="1:40" s="68" customFormat="1" ht="15.95" customHeight="1" x14ac:dyDescent="0.2">
      <c r="A44" s="113" t="s">
        <v>145</v>
      </c>
      <c r="B44" s="100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F44" s="100"/>
      <c r="AG44" s="100"/>
      <c r="AH44" s="100"/>
      <c r="AI44" s="100"/>
      <c r="AJ44" s="100"/>
      <c r="AK44" s="100">
        <f t="shared" si="1"/>
        <v>0</v>
      </c>
      <c r="AL44" s="257"/>
    </row>
    <row r="45" spans="1:40" s="68" customFormat="1" ht="15.75" customHeight="1" x14ac:dyDescent="0.2">
      <c r="A45" s="113" t="s">
        <v>146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>
        <f t="shared" si="1"/>
        <v>0</v>
      </c>
    </row>
    <row r="46" spans="1:40" s="68" customFormat="1" ht="15.75" customHeight="1" x14ac:dyDescent="0.2">
      <c r="A46" s="113" t="s">
        <v>147</v>
      </c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F46" s="100"/>
      <c r="AG46" s="100"/>
      <c r="AH46" s="100"/>
      <c r="AI46" s="100"/>
      <c r="AJ46" s="100"/>
      <c r="AK46" s="100">
        <f t="shared" si="1"/>
        <v>0</v>
      </c>
      <c r="AL46" s="128"/>
    </row>
    <row r="47" spans="1:40" s="68" customFormat="1" ht="15.75" customHeight="1" x14ac:dyDescent="0.2">
      <c r="A47" s="113" t="s">
        <v>148</v>
      </c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  <c r="AB47" s="100"/>
      <c r="AC47" s="100"/>
      <c r="AD47" s="100"/>
      <c r="AE47" s="100"/>
      <c r="AF47" s="100"/>
      <c r="AG47" s="100"/>
      <c r="AH47" s="100"/>
      <c r="AI47" s="100"/>
      <c r="AJ47" s="100"/>
      <c r="AK47" s="100">
        <f t="shared" si="1"/>
        <v>0</v>
      </c>
      <c r="AL47" s="129"/>
    </row>
    <row r="48" spans="1:40" s="68" customFormat="1" ht="15.75" customHeight="1" x14ac:dyDescent="0.2">
      <c r="A48" s="113" t="s">
        <v>149</v>
      </c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D48" s="100"/>
      <c r="AE48" s="100"/>
      <c r="AF48" s="100"/>
      <c r="AG48" s="100"/>
      <c r="AH48" s="100"/>
      <c r="AI48" s="100"/>
      <c r="AJ48" s="100"/>
      <c r="AK48" s="100">
        <f t="shared" si="1"/>
        <v>0</v>
      </c>
      <c r="AL48" s="130">
        <f>SUM(AK46:AK50)</f>
        <v>0</v>
      </c>
    </row>
    <row r="49" spans="1:51" s="68" customFormat="1" ht="15.75" customHeight="1" x14ac:dyDescent="0.2">
      <c r="A49" s="113" t="s">
        <v>150</v>
      </c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>
        <f t="shared" si="1"/>
        <v>0</v>
      </c>
      <c r="AL49" s="129"/>
    </row>
    <row r="50" spans="1:51" s="68" customFormat="1" ht="15.75" customHeight="1" x14ac:dyDescent="0.2">
      <c r="A50" s="113" t="s">
        <v>151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>
        <f t="shared" si="1"/>
        <v>0</v>
      </c>
      <c r="AL50" s="131"/>
    </row>
    <row r="51" spans="1:51" s="68" customFormat="1" ht="15.75" customHeight="1" x14ac:dyDescent="0.2">
      <c r="A51" s="113" t="s">
        <v>152</v>
      </c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>
        <f t="shared" si="1"/>
        <v>0</v>
      </c>
    </row>
    <row r="52" spans="1:51" s="68" customFormat="1" ht="15" customHeight="1" x14ac:dyDescent="0.2">
      <c r="A52" s="113" t="s">
        <v>153</v>
      </c>
      <c r="B52" s="100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>
        <f t="shared" si="1"/>
        <v>0</v>
      </c>
    </row>
    <row r="53" spans="1:51" s="68" customFormat="1" ht="15.75" customHeight="1" x14ac:dyDescent="0.2">
      <c r="A53" s="113" t="s">
        <v>154</v>
      </c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>
        <f t="shared" si="1"/>
        <v>0</v>
      </c>
    </row>
    <row r="54" spans="1:51" s="68" customFormat="1" ht="14.25" customHeight="1" x14ac:dyDescent="0.2">
      <c r="A54" s="104" t="s">
        <v>119</v>
      </c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>
        <f t="shared" si="1"/>
        <v>0</v>
      </c>
    </row>
    <row r="55" spans="1:51" s="68" customFormat="1" ht="14.25" customHeight="1" x14ac:dyDescent="0.2">
      <c r="A55" s="132"/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133" t="s">
        <v>120</v>
      </c>
      <c r="AK55" s="134">
        <f>COUNTIF($AK$14,"&gt;0")+COUNTIF($AK$15,"&gt;0")+COUNTIF($AK$21,"&gt;0")+COUNTIF($AL$23,"&gt;0")+COUNTIF($AK$25:$AK$30,"&gt;0")+COUNTIF($AL$31,"&gt;0")+COUNTIF($AK$33:$AK$41,"&gt;0")+COUNTIF($AL$42,"&gt;0")+COUNTIF($AK$45,"&gt;0")+COUNTIF($AL$48,"&gt;0")</f>
        <v>3</v>
      </c>
      <c r="AL55" s="78"/>
      <c r="AM55" s="78"/>
      <c r="AN55" s="78"/>
      <c r="AO55" s="78"/>
    </row>
    <row r="56" spans="1:51" s="68" customFormat="1" ht="11.25" customHeight="1" x14ac:dyDescent="0.2">
      <c r="A56" s="135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136"/>
      <c r="AR56" s="47"/>
      <c r="AS56" s="47"/>
      <c r="AT56" s="47"/>
      <c r="AU56" s="47"/>
      <c r="AV56" s="47"/>
      <c r="AW56" s="47"/>
      <c r="AX56" s="47"/>
      <c r="AY56" s="47"/>
    </row>
    <row r="57" spans="1:51" s="47" customFormat="1" ht="12.75" customHeight="1" x14ac:dyDescent="0.2">
      <c r="A57" s="137"/>
      <c r="B57" s="49"/>
      <c r="D57" s="137"/>
      <c r="E57" s="137"/>
      <c r="J57" s="137"/>
      <c r="K57" s="137"/>
      <c r="L57" s="137"/>
      <c r="U57" s="137"/>
      <c r="X57" s="49"/>
      <c r="Z57" s="137"/>
      <c r="AB57" s="49"/>
      <c r="AE57" s="137"/>
      <c r="AG57" s="138"/>
      <c r="AJ57" s="51"/>
      <c r="AK57" s="51"/>
      <c r="AL57" s="51"/>
    </row>
    <row r="58" spans="1:51" s="51" customFormat="1" ht="12.75" customHeight="1" x14ac:dyDescent="0.2"/>
    <row r="59" spans="1:51" s="51" customFormat="1" ht="12.75" customHeight="1" x14ac:dyDescent="0.2"/>
    <row r="60" spans="1:51" s="51" customFormat="1" ht="12.75" customHeight="1" x14ac:dyDescent="0.2"/>
    <row r="61" spans="1:51" s="51" customFormat="1" ht="12.75" customHeight="1" x14ac:dyDescent="0.2"/>
    <row r="62" spans="1:51" s="51" customFormat="1" ht="12.75" customHeight="1" x14ac:dyDescent="0.2"/>
    <row r="63" spans="1:51" s="51" customFormat="1" ht="12.75" customHeight="1" x14ac:dyDescent="0.2"/>
    <row r="64" spans="1:51" s="78" customFormat="1" ht="12.75" customHeight="1" x14ac:dyDescent="0.2">
      <c r="A64" s="51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</row>
    <row r="65" spans="1:51" s="78" customFormat="1" ht="12.95" customHeight="1" x14ac:dyDescent="0.2">
      <c r="A65" s="51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139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51"/>
      <c r="AW65" s="51"/>
      <c r="AX65" s="51"/>
      <c r="AY65" s="51"/>
    </row>
    <row r="66" spans="1:51" s="44" customFormat="1" ht="12.95" customHeight="1" x14ac:dyDescent="0.2">
      <c r="A66" s="51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140"/>
      <c r="AB66" s="51"/>
      <c r="AC66" s="51"/>
      <c r="AD66" s="51"/>
      <c r="AE66" s="51"/>
      <c r="AF66" s="140"/>
      <c r="AG66" s="51"/>
      <c r="AH66" s="51"/>
      <c r="AI66" s="51"/>
      <c r="AJ66" s="51"/>
      <c r="AK66" s="51"/>
      <c r="AL66" s="51"/>
      <c r="AM66" s="51"/>
      <c r="AN66" s="51"/>
      <c r="AO66" s="51"/>
      <c r="AP66" s="51"/>
      <c r="AQ66" s="51"/>
      <c r="AR66" s="51"/>
      <c r="AS66" s="51"/>
      <c r="AT66" s="51"/>
      <c r="AU66" s="51"/>
      <c r="AV66" s="51"/>
      <c r="AW66" s="51"/>
      <c r="AX66" s="51"/>
      <c r="AY66" s="51"/>
    </row>
    <row r="67" spans="1:51" s="44" customFormat="1" ht="12.95" customHeight="1" x14ac:dyDescent="0.2">
      <c r="A67" s="51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  <c r="AS67" s="51"/>
      <c r="AT67" s="51"/>
      <c r="AU67" s="51"/>
      <c r="AV67" s="51"/>
      <c r="AW67" s="51"/>
      <c r="AX67" s="51"/>
      <c r="AY67" s="51"/>
    </row>
    <row r="68" spans="1:51" s="44" customFormat="1" ht="12.95" customHeight="1" x14ac:dyDescent="0.2">
      <c r="A68" s="51"/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</row>
    <row r="69" spans="1:51" s="44" customFormat="1" ht="12.95" customHeight="1" x14ac:dyDescent="0.2">
      <c r="A69" s="51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</row>
    <row r="70" spans="1:51" ht="12.95" customHeight="1" x14ac:dyDescent="0.2">
      <c r="A70" s="47"/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</row>
    <row r="71" spans="1:51" x14ac:dyDescent="0.2">
      <c r="A71" s="47"/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</row>
    <row r="72" spans="1:51" x14ac:dyDescent="0.2">
      <c r="A72" s="47"/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</row>
    <row r="73" spans="1:51" x14ac:dyDescent="0.2">
      <c r="A73" s="47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</row>
    <row r="74" spans="1:51" x14ac:dyDescent="0.2">
      <c r="A74" s="47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  <c r="AY74" s="47"/>
    </row>
    <row r="75" spans="1:51" x14ac:dyDescent="0.2">
      <c r="A75" s="47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  <c r="AY75" s="47"/>
    </row>
    <row r="76" spans="1:51" x14ac:dyDescent="0.2">
      <c r="A76" s="47"/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  <c r="AY76" s="47"/>
    </row>
    <row r="77" spans="1:51" x14ac:dyDescent="0.2">
      <c r="A77" s="47"/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</row>
    <row r="78" spans="1:51" x14ac:dyDescent="0.2">
      <c r="A78" s="47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</row>
    <row r="79" spans="1:51" x14ac:dyDescent="0.2">
      <c r="A79" s="47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</row>
    <row r="80" spans="1:51" x14ac:dyDescent="0.2">
      <c r="A80" s="47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  <c r="AY80" s="47"/>
    </row>
    <row r="81" spans="1:51" x14ac:dyDescent="0.2">
      <c r="A81" s="47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</row>
    <row r="82" spans="1:51" x14ac:dyDescent="0.2">
      <c r="A82" s="47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</row>
    <row r="83" spans="1:51" x14ac:dyDescent="0.2">
      <c r="A83" s="47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</row>
    <row r="84" spans="1:51" x14ac:dyDescent="0.2">
      <c r="A84" s="47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</row>
    <row r="85" spans="1:51" x14ac:dyDescent="0.2">
      <c r="A85" s="4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  <c r="AY85" s="47"/>
    </row>
    <row r="86" spans="1:51" x14ac:dyDescent="0.2">
      <c r="A86" s="47"/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  <c r="AY86" s="47"/>
    </row>
    <row r="87" spans="1:51" x14ac:dyDescent="0.2">
      <c r="A87" s="4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/>
      <c r="AX87" s="47"/>
      <c r="AY87" s="47"/>
    </row>
    <row r="88" spans="1:51" x14ac:dyDescent="0.2">
      <c r="A88" s="47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/>
      <c r="AW88" s="47"/>
      <c r="AX88" s="47"/>
      <c r="AY88" s="47"/>
    </row>
    <row r="89" spans="1:51" x14ac:dyDescent="0.2">
      <c r="A89" s="47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</row>
    <row r="90" spans="1:51" x14ac:dyDescent="0.2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</row>
    <row r="91" spans="1:51" x14ac:dyDescent="0.2">
      <c r="A91" s="47"/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</row>
    <row r="92" spans="1:51" x14ac:dyDescent="0.2">
      <c r="A92" s="47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  <c r="AY92" s="47"/>
    </row>
    <row r="93" spans="1:51" x14ac:dyDescent="0.2">
      <c r="A93" s="47"/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</row>
    <row r="94" spans="1:51" x14ac:dyDescent="0.2">
      <c r="A94" s="47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</row>
    <row r="95" spans="1:51" x14ac:dyDescent="0.2">
      <c r="A95" s="47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</row>
    <row r="96" spans="1:51" x14ac:dyDescent="0.2">
      <c r="A96" s="47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</row>
    <row r="97" spans="1:51" x14ac:dyDescent="0.2">
      <c r="A97" s="47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</row>
    <row r="98" spans="1:51" x14ac:dyDescent="0.2">
      <c r="A98" s="47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</row>
    <row r="99" spans="1:51" x14ac:dyDescent="0.2">
      <c r="A99" s="47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</row>
    <row r="100" spans="1:51" x14ac:dyDescent="0.2">
      <c r="A100" s="47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</row>
    <row r="101" spans="1:51" x14ac:dyDescent="0.2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</row>
    <row r="102" spans="1:51" x14ac:dyDescent="0.2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</row>
    <row r="103" spans="1:51" x14ac:dyDescent="0.2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</row>
    <row r="104" spans="1:51" x14ac:dyDescent="0.2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</row>
    <row r="105" spans="1:51" x14ac:dyDescent="0.2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</row>
    <row r="106" spans="1:51" x14ac:dyDescent="0.2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</row>
    <row r="107" spans="1:51" x14ac:dyDescent="0.2">
      <c r="A107" s="47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</row>
    <row r="108" spans="1:51" x14ac:dyDescent="0.2">
      <c r="A108" s="47"/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</row>
    <row r="109" spans="1:51" x14ac:dyDescent="0.2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</row>
    <row r="110" spans="1:51" x14ac:dyDescent="0.2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</row>
    <row r="111" spans="1:51" x14ac:dyDescent="0.2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</row>
    <row r="112" spans="1:51" x14ac:dyDescent="0.2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</row>
    <row r="113" spans="1:51" x14ac:dyDescent="0.2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</row>
    <row r="114" spans="1:51" x14ac:dyDescent="0.2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</row>
    <row r="115" spans="1:51" x14ac:dyDescent="0.2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</row>
    <row r="116" spans="1:51" x14ac:dyDescent="0.2">
      <c r="A116" s="47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</row>
    <row r="117" spans="1:51" x14ac:dyDescent="0.2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</row>
    <row r="118" spans="1:51" x14ac:dyDescent="0.2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</row>
    <row r="119" spans="1:51" x14ac:dyDescent="0.2">
      <c r="A119" s="47"/>
      <c r="B119" s="4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</row>
    <row r="120" spans="1:51" x14ac:dyDescent="0.2">
      <c r="A120" s="47"/>
      <c r="B120" s="47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</row>
    <row r="121" spans="1:51" x14ac:dyDescent="0.2">
      <c r="A121" s="47"/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</row>
    <row r="122" spans="1:51" x14ac:dyDescent="0.2">
      <c r="A122" s="47"/>
      <c r="B122" s="47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</row>
    <row r="123" spans="1:51" x14ac:dyDescent="0.2">
      <c r="A123" s="47"/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</row>
    <row r="124" spans="1:51" x14ac:dyDescent="0.2">
      <c r="A124" s="47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7"/>
      <c r="AX124" s="47"/>
      <c r="AY124" s="47"/>
    </row>
    <row r="125" spans="1:51" x14ac:dyDescent="0.2">
      <c r="A125" s="47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</row>
    <row r="126" spans="1:51" x14ac:dyDescent="0.2">
      <c r="A126" s="47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</row>
    <row r="127" spans="1:51" x14ac:dyDescent="0.2">
      <c r="A127" s="47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</row>
    <row r="128" spans="1:51" x14ac:dyDescent="0.2">
      <c r="A128" s="47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</row>
    <row r="129" spans="1:51" x14ac:dyDescent="0.2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7"/>
      <c r="AX129" s="47"/>
      <c r="AY129" s="47"/>
    </row>
    <row r="130" spans="1:51" x14ac:dyDescent="0.2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  <c r="AT130" s="47"/>
      <c r="AU130" s="47"/>
      <c r="AV130" s="47"/>
      <c r="AW130" s="47"/>
      <c r="AX130" s="47"/>
      <c r="AY130" s="47"/>
    </row>
    <row r="131" spans="1:51" x14ac:dyDescent="0.2">
      <c r="A131" s="47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7"/>
      <c r="AX131" s="47"/>
      <c r="AY131" s="47"/>
    </row>
    <row r="132" spans="1:51" x14ac:dyDescent="0.2">
      <c r="A132" s="47"/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  <c r="AQ132" s="47"/>
      <c r="AR132" s="47"/>
      <c r="AS132" s="47"/>
      <c r="AT132" s="47"/>
      <c r="AU132" s="47"/>
      <c r="AV132" s="47"/>
      <c r="AW132" s="47"/>
      <c r="AX132" s="47"/>
      <c r="AY132" s="47"/>
    </row>
    <row r="133" spans="1:51" x14ac:dyDescent="0.2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47"/>
      <c r="AV133" s="47"/>
      <c r="AW133" s="47"/>
      <c r="AX133" s="47"/>
      <c r="AY133" s="47"/>
    </row>
    <row r="134" spans="1:51" x14ac:dyDescent="0.2">
      <c r="A134" s="47"/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  <c r="AT134" s="47"/>
      <c r="AU134" s="47"/>
      <c r="AV134" s="47"/>
      <c r="AW134" s="47"/>
      <c r="AX134" s="47"/>
      <c r="AY134" s="47"/>
    </row>
    <row r="135" spans="1:51" x14ac:dyDescent="0.2">
      <c r="A135" s="47"/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7"/>
      <c r="AX135" s="47"/>
      <c r="AY135" s="47"/>
    </row>
    <row r="136" spans="1:51" x14ac:dyDescent="0.2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7"/>
      <c r="AV136" s="47"/>
      <c r="AW136" s="47"/>
      <c r="AX136" s="47"/>
      <c r="AY136" s="47"/>
    </row>
    <row r="137" spans="1:51" x14ac:dyDescent="0.2">
      <c r="A137" s="47"/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7"/>
      <c r="AX137" s="47"/>
      <c r="AY137" s="47"/>
    </row>
    <row r="138" spans="1:51" x14ac:dyDescent="0.2">
      <c r="A138" s="47"/>
      <c r="B138" s="47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7"/>
      <c r="AX138" s="47"/>
      <c r="AY138" s="47"/>
    </row>
    <row r="139" spans="1:51" x14ac:dyDescent="0.2">
      <c r="A139" s="47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7"/>
      <c r="AV139" s="47"/>
      <c r="AW139" s="47"/>
      <c r="AX139" s="47"/>
      <c r="AY139" s="47"/>
    </row>
    <row r="140" spans="1:51" x14ac:dyDescent="0.2">
      <c r="A140" s="47"/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  <c r="AT140" s="47"/>
      <c r="AU140" s="47"/>
      <c r="AV140" s="47"/>
      <c r="AW140" s="47"/>
      <c r="AX140" s="47"/>
      <c r="AY140" s="47"/>
    </row>
    <row r="141" spans="1:51" x14ac:dyDescent="0.2">
      <c r="A141" s="47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  <c r="AY141" s="47"/>
    </row>
    <row r="142" spans="1:51" x14ac:dyDescent="0.2">
      <c r="A142" s="47"/>
      <c r="B142" s="47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47"/>
      <c r="AV142" s="47"/>
      <c r="AW142" s="47"/>
      <c r="AX142" s="47"/>
      <c r="AY142" s="47"/>
    </row>
    <row r="143" spans="1:51" x14ac:dyDescent="0.2">
      <c r="A143" s="47"/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/>
      <c r="AY143" s="47"/>
    </row>
    <row r="144" spans="1:51" x14ac:dyDescent="0.2">
      <c r="A144" s="47"/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  <c r="AX144" s="47"/>
      <c r="AY144" s="47"/>
    </row>
    <row r="145" spans="1:51" x14ac:dyDescent="0.2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7"/>
      <c r="AV145" s="47"/>
      <c r="AW145" s="47"/>
      <c r="AX145" s="47"/>
      <c r="AY145" s="47"/>
    </row>
    <row r="146" spans="1:51" x14ac:dyDescent="0.2">
      <c r="A146" s="47"/>
      <c r="B146" s="47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  <c r="AT146" s="47"/>
      <c r="AU146" s="47"/>
      <c r="AV146" s="47"/>
      <c r="AW146" s="47"/>
      <c r="AX146" s="47"/>
      <c r="AY146" s="47"/>
    </row>
    <row r="147" spans="1:51" x14ac:dyDescent="0.2">
      <c r="A147" s="47"/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7"/>
      <c r="AV147" s="47"/>
      <c r="AW147" s="47"/>
      <c r="AX147" s="47"/>
      <c r="AY147" s="47"/>
    </row>
    <row r="148" spans="1:51" x14ac:dyDescent="0.2">
      <c r="A148" s="47"/>
      <c r="B148" s="47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47"/>
      <c r="AV148" s="47"/>
      <c r="AW148" s="47"/>
      <c r="AX148" s="47"/>
      <c r="AY148" s="47"/>
    </row>
    <row r="149" spans="1:51" x14ac:dyDescent="0.2">
      <c r="A149" s="47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47"/>
      <c r="AV149" s="47"/>
      <c r="AW149" s="47"/>
      <c r="AX149" s="47"/>
      <c r="AY149" s="47"/>
    </row>
    <row r="150" spans="1:51" x14ac:dyDescent="0.2">
      <c r="A150" s="47"/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  <c r="AT150" s="47"/>
      <c r="AU150" s="47"/>
      <c r="AV150" s="47"/>
      <c r="AW150" s="47"/>
      <c r="AX150" s="47"/>
      <c r="AY150" s="47"/>
    </row>
    <row r="151" spans="1:51" x14ac:dyDescent="0.2">
      <c r="A151" s="47"/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47"/>
      <c r="AV151" s="47"/>
      <c r="AW151" s="47"/>
      <c r="AX151" s="47"/>
      <c r="AY151" s="47"/>
    </row>
  </sheetData>
  <mergeCells count="6">
    <mergeCell ref="M8:U8"/>
    <mergeCell ref="AL42:AL44"/>
    <mergeCell ref="A12:A13"/>
    <mergeCell ref="AL21:AL22"/>
    <mergeCell ref="AL23:AL24"/>
    <mergeCell ref="AL31:AL32"/>
  </mergeCells>
  <pageMargins left="0" right="0" top="0" bottom="0" header="0" footer="0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3" tint="0.39997558519241921"/>
    <pageSetUpPr fitToPage="1"/>
  </sheetPr>
  <dimension ref="A1:AC39"/>
  <sheetViews>
    <sheetView zoomScale="115" zoomScaleNormal="115" workbookViewId="0">
      <selection activeCell="D4" sqref="D4"/>
    </sheetView>
  </sheetViews>
  <sheetFormatPr baseColWidth="10" defaultRowHeight="12.75" x14ac:dyDescent="0.2"/>
  <cols>
    <col min="1" max="1" width="23.42578125" style="11" customWidth="1"/>
    <col min="2" max="3" width="7.140625" style="11" customWidth="1"/>
    <col min="4" max="4" width="23" style="11" customWidth="1"/>
    <col min="5" max="5" width="7" style="11" customWidth="1"/>
    <col min="6" max="6" width="6.42578125" style="11" customWidth="1"/>
    <col min="7" max="7" width="21.28515625" style="11" customWidth="1"/>
    <col min="8" max="9" width="7.5703125" style="11" customWidth="1"/>
    <col min="10" max="10" width="17.140625" style="11" customWidth="1"/>
    <col min="11" max="12" width="6.7109375" style="11" customWidth="1"/>
    <col min="13" max="13" width="21.5703125" style="11" customWidth="1"/>
    <col min="14" max="14" width="6.5703125" style="11" customWidth="1"/>
    <col min="15" max="16" width="5.7109375" style="11" customWidth="1"/>
    <col min="17" max="17" width="8" style="11" customWidth="1"/>
    <col min="18" max="18" width="8.7109375" style="11" customWidth="1"/>
    <col min="19" max="19" width="6.85546875" style="11" customWidth="1"/>
    <col min="20" max="20" width="7" style="11" customWidth="1"/>
    <col min="21" max="21" width="6.42578125" style="11" customWidth="1"/>
    <col min="22" max="22" width="6.5703125" style="11" customWidth="1"/>
    <col min="23" max="23" width="7.42578125" style="11" customWidth="1"/>
    <col min="24" max="24" width="6.42578125" style="11" customWidth="1"/>
    <col min="25" max="25" width="7" style="11" customWidth="1"/>
    <col min="26" max="26" width="6.85546875" style="11" customWidth="1"/>
    <col min="27" max="28" width="6.7109375" style="11" customWidth="1"/>
    <col min="29" max="29" width="7.5703125" style="11" customWidth="1"/>
    <col min="30" max="30" width="8.28515625" style="11" customWidth="1"/>
    <col min="31" max="32" width="7" style="11" customWidth="1"/>
    <col min="33" max="33" width="6.28515625" style="11" customWidth="1"/>
    <col min="34" max="34" width="7" style="11" customWidth="1"/>
    <col min="35" max="35" width="6.7109375" style="11" customWidth="1"/>
    <col min="36" max="36" width="7" style="11" customWidth="1"/>
    <col min="37" max="16384" width="11.42578125" style="11"/>
  </cols>
  <sheetData>
    <row r="1" spans="1:29" ht="17.25" customHeight="1" x14ac:dyDescent="0.2">
      <c r="A1" s="10" t="str">
        <f>'EFFECTIF MIDI'!A14</f>
        <v>CLIENT 1 MIDI</v>
      </c>
      <c r="B1" s="202" t="s">
        <v>184</v>
      </c>
      <c r="C1" s="202"/>
      <c r="D1" s="53" t="s">
        <v>40</v>
      </c>
      <c r="E1" s="54">
        <f>Menu!B25</f>
        <v>40938</v>
      </c>
      <c r="F1" s="203"/>
      <c r="J1" s="53" t="s">
        <v>41</v>
      </c>
      <c r="K1" s="54">
        <f>Menu!F25</f>
        <v>40935</v>
      </c>
      <c r="L1" s="54"/>
      <c r="M1" s="56" t="s">
        <v>42</v>
      </c>
      <c r="N1" s="227">
        <f>Menu!K25</f>
        <v>40938</v>
      </c>
      <c r="O1" s="228"/>
      <c r="P1" s="228"/>
      <c r="R1" s="13"/>
      <c r="W1" s="15"/>
      <c r="Y1" s="13"/>
    </row>
    <row r="2" spans="1:29" ht="15" customHeight="1" x14ac:dyDescent="0.2">
      <c r="A2" s="16" t="s">
        <v>43</v>
      </c>
      <c r="D2" s="12" t="s">
        <v>44</v>
      </c>
      <c r="E2" s="52"/>
      <c r="F2" s="35"/>
      <c r="G2" s="17"/>
      <c r="L2" s="12"/>
      <c r="M2" s="12" t="s">
        <v>45</v>
      </c>
      <c r="N2" s="55"/>
      <c r="O2" s="36"/>
      <c r="P2" s="36"/>
      <c r="X2" s="17"/>
      <c r="Y2" s="17"/>
    </row>
    <row r="3" spans="1:29" ht="15" customHeight="1" x14ac:dyDescent="0.2">
      <c r="A3" s="16"/>
      <c r="D3" s="12"/>
      <c r="G3" s="17"/>
      <c r="H3" s="35"/>
      <c r="I3" s="35"/>
      <c r="K3" s="12"/>
      <c r="L3" s="12"/>
      <c r="Q3" s="36"/>
      <c r="X3" s="17"/>
      <c r="Y3" s="17"/>
    </row>
    <row r="4" spans="1:29" ht="15" customHeight="1" x14ac:dyDescent="0.2">
      <c r="A4" s="16"/>
      <c r="D4" s="12"/>
      <c r="G4" s="17"/>
      <c r="H4" s="35"/>
      <c r="I4" s="35"/>
      <c r="K4" s="12"/>
      <c r="L4" s="12"/>
      <c r="Q4" s="36"/>
      <c r="X4" s="17"/>
      <c r="Y4" s="17"/>
    </row>
    <row r="5" spans="1:29" ht="15" customHeight="1" x14ac:dyDescent="0.2">
      <c r="A5" s="262" t="s">
        <v>34</v>
      </c>
      <c r="B5" s="263"/>
      <c r="C5" s="263"/>
      <c r="D5" s="263"/>
      <c r="E5" s="263"/>
      <c r="F5" s="263"/>
      <c r="G5" s="263"/>
      <c r="H5" s="264"/>
      <c r="I5" s="264"/>
      <c r="J5" s="264"/>
      <c r="K5" s="264"/>
      <c r="L5" s="264"/>
      <c r="M5" s="264"/>
      <c r="N5" s="264"/>
      <c r="O5" s="71"/>
      <c r="P5" s="71"/>
      <c r="Q5" s="36"/>
      <c r="X5" s="17"/>
      <c r="Y5" s="17"/>
    </row>
    <row r="6" spans="1:29" ht="23.25" customHeight="1" x14ac:dyDescent="0.2">
      <c r="A6" s="8" t="s">
        <v>0</v>
      </c>
      <c r="B6" s="8" t="s">
        <v>196</v>
      </c>
      <c r="C6" s="8" t="s">
        <v>222</v>
      </c>
      <c r="D6" s="8" t="s">
        <v>1</v>
      </c>
      <c r="E6" s="8" t="s">
        <v>196</v>
      </c>
      <c r="F6" s="8" t="s">
        <v>222</v>
      </c>
      <c r="G6" s="8" t="s">
        <v>2</v>
      </c>
      <c r="H6" s="8" t="s">
        <v>196</v>
      </c>
      <c r="I6" s="8" t="s">
        <v>222</v>
      </c>
      <c r="J6" s="8" t="s">
        <v>3</v>
      </c>
      <c r="K6" s="8" t="s">
        <v>196</v>
      </c>
      <c r="L6" s="8" t="s">
        <v>222</v>
      </c>
      <c r="M6" s="9" t="s">
        <v>4</v>
      </c>
      <c r="N6" s="213" t="s">
        <v>196</v>
      </c>
      <c r="O6" s="213" t="s">
        <v>222</v>
      </c>
      <c r="P6" s="47"/>
      <c r="Q6" s="75" t="s">
        <v>110</v>
      </c>
      <c r="R6" s="75" t="s">
        <v>229</v>
      </c>
      <c r="U6" s="36"/>
      <c r="AB6" s="17"/>
      <c r="AC6" s="17"/>
    </row>
    <row r="7" spans="1:29" ht="18.75" customHeight="1" x14ac:dyDescent="0.2">
      <c r="A7" s="6" t="str">
        <f ca="1">OFFSET(Menu!$A$5,ROWS(A$7:A7),MATCH(UPPER(RIGHT($A$5,4)),Menu!$4:$4,)-1+MATCH(A$6,OFFSET(Menu!$A$5,,MATCH(UPPER(RIGHT($A$5,4)),Menu!$4:$4,)-1,,20),0)-1,)</f>
        <v>Tomates</v>
      </c>
      <c r="B7" s="6">
        <v>190</v>
      </c>
      <c r="C7" s="6">
        <f ca="1">IF(B7="","",B7*OFFSET(Menu!$A$5,ROWS(A$7:A7),MATCH(UPPER(RIGHT($A$5,4)),Menu!$4:$4,)-1+MATCH(A$6,OFFSET(Menu!$A$5,,MATCH(UPPER(RIGHT($A$5,4)),Menu!$4:$4,)-1,,20),)-1+MATCH($B$1,{"A";"B";"C"},),))</f>
        <v>15.200000000000001</v>
      </c>
      <c r="D7" s="6" t="str">
        <f ca="1">OFFSET(Menu!$A$5,ROWS(D$7:D7),MATCH(UPPER(RIGHT($A$5,4)),Menu!$4:$4,)-1+MATCH(D$6,OFFSET(Menu!$A$5,,MATCH(UPPER(RIGHT($A$5,4)),Menu!$4:$4,)-1,,20),0)-1,)</f>
        <v>aile de raie sauce creme</v>
      </c>
      <c r="E7" s="6">
        <v>190</v>
      </c>
      <c r="F7" s="6">
        <f ca="1">IF(E7="","",E7*OFFSET(Menu!$A$5,ROWS(D$7:D7),MATCH(UPPER(RIGHT($A$5,4)),Menu!$4:$4,)-1+MATCH(D$6,OFFSET(Menu!$A$5,,MATCH(UPPER(RIGHT($A$5,4)),Menu!$4:$4,)-1,,20),)-1+MATCH($B$1,{"A";"B";"C"},),))</f>
        <v>19</v>
      </c>
      <c r="G7" s="6" t="str">
        <f ca="1">OFFSET(Menu!$A$5,ROWS(G$7:G7),MATCH(UPPER(RIGHT($A$5,4)),Menu!$4:$4,)-1+MATCH(G$6,OFFSET(Menu!$A$5,,MATCH(UPPER(RIGHT($A$5,4)),Menu!$4:$4,)-1,,20),0)-1,)</f>
        <v>épinards</v>
      </c>
      <c r="H7" s="6"/>
      <c r="I7" s="6" t="str">
        <f ca="1">IF(H7="","",H7*OFFSET(Menu!$A$5,ROWS(G$7:G7),MATCH(UPPER(RIGHT($A$5,4)),Menu!$4:$4,)-1+MATCH(G$6,OFFSET(Menu!$A$5,,MATCH(UPPER(RIGHT($A$5,4)),Menu!$4:$4,)-1,,20),)-1+MATCH($B$1,{"A";"B";"C"},),))</f>
        <v/>
      </c>
      <c r="J7" s="6" t="str">
        <f ca="1">OFFSET(Menu!$A$5,ROWS(J$7:J7),MATCH(UPPER(RIGHT($A$5,4)),Menu!$4:$4,)-1+MATCH(J$6,OFFSET(Menu!$A$5,,MATCH(UPPER(RIGHT($A$5,4)),Menu!$4:$4,)-1,,20),0)-1,)</f>
        <v>chèvre</v>
      </c>
      <c r="K7" s="6">
        <v>90</v>
      </c>
      <c r="L7" s="6">
        <f ca="1">IF(K7="","",K7*OFFSET(Menu!$A$5,ROWS(J$7:J7),MATCH(UPPER(RIGHT($A$5,4)),Menu!$4:$4,)-1+MATCH(J$6,OFFSET(Menu!$A$5,,MATCH(UPPER(RIGHT($A$5,4)),Menu!$4:$4,)-1,,20),)-1+MATCH($B$1,{"A";"B";"C"},),))</f>
        <v>2.6999999999999997</v>
      </c>
      <c r="M7" s="6" t="str">
        <f ca="1">OFFSET(Menu!$A$5,ROWS(M$7:M7),MATCH(UPPER(RIGHT($A$5,4)),Menu!$4:$4,)-1+MATCH(M$6,OFFSET(Menu!$A$5,,MATCH(UPPER(RIGHT($A$5,4)),Menu!$4:$4,)-1,,20),0)-1,)</f>
        <v>flan patissier maisson</v>
      </c>
      <c r="N7" s="39">
        <v>101</v>
      </c>
      <c r="O7" s="39">
        <f ca="1">IF(N7="","",N7*OFFSET(Menu!$A$5,ROWS(M$7:M7),MATCH(UPPER(RIGHT($A$5,4)),Menu!$4:$4,)-1+MATCH(M$6,OFFSET(Menu!$A$5,,MATCH(UPPER(RIGHT($A$5,4)),Menu!$4:$4,)-1,,20),)-1+MATCH($B$1,{"A";"B";"C"},),))</f>
        <v>30.299999999999997</v>
      </c>
      <c r="P7" s="72"/>
      <c r="Q7" s="39">
        <f>'EFFECTIF MIDI'!AI14</f>
        <v>1</v>
      </c>
      <c r="R7" s="39">
        <f>'EFFECTIF MIDI'!AJ14</f>
        <v>0</v>
      </c>
      <c r="U7" s="36"/>
      <c r="AB7" s="17"/>
      <c r="AC7" s="17"/>
    </row>
    <row r="8" spans="1:29" ht="22.5" customHeight="1" x14ac:dyDescent="0.2">
      <c r="A8" s="6" t="str">
        <f ca="1">OFFSET(Menu!$A$5,ROWS(A$7:A8),MATCH(UPPER(RIGHT($A$5,4)),Menu!$4:$4,)-1+MATCH(A$6,OFFSET(Menu!$A$5,,MATCH(UPPER(RIGHT($A$5,4)),Menu!$4:$4,)-1,,20),0)-1,)</f>
        <v>Tomates allégée</v>
      </c>
      <c r="B8" s="6">
        <v>1</v>
      </c>
      <c r="C8" s="6">
        <f ca="1">IF(B8="","",B8*OFFSET(Menu!$A$5,ROWS(A$7:A8),MATCH(UPPER(RIGHT($A$5,4)),Menu!$4:$4,)-1+MATCH(A$6,OFFSET(Menu!$A$5,,MATCH(UPPER(RIGHT($A$5,4)),Menu!$4:$4,)-1,,20),)-1+MATCH($B$1,{"A";"B";"C"},),))</f>
        <v>0.08</v>
      </c>
      <c r="D8" s="6" t="str">
        <f ca="1">OFFSET(Menu!$A$5,ROWS(D$7:D8),MATCH(UPPER(RIGHT($A$5,4)),Menu!$4:$4,)-1+MATCH(D$6,OFFSET(Menu!$A$5,,MATCH(UPPER(RIGHT($A$5,4)),Menu!$4:$4,)-1,,20),0)-1,)</f>
        <v>aile de raie sauce allégée</v>
      </c>
      <c r="E8" s="6">
        <v>2</v>
      </c>
      <c r="F8" s="6">
        <f ca="1">IF(E8="","",E8*OFFSET(Menu!$A$5,ROWS(D$7:D8),MATCH(UPPER(RIGHT($A$5,4)),Menu!$4:$4,)-1+MATCH(D$6,OFFSET(Menu!$A$5,,MATCH(UPPER(RIGHT($A$5,4)),Menu!$4:$4,)-1,,20),)-1+MATCH($B$1,{"A";"B";"C"},),))</f>
        <v>0.2</v>
      </c>
      <c r="G8" s="6" t="str">
        <f ca="1">OFFSET(Menu!$A$5,ROWS(G$7:G8),MATCH(UPPER(RIGHT($A$5,4)),Menu!$4:$4,)-1+MATCH(G$6,OFFSET(Menu!$A$5,,MATCH(UPPER(RIGHT($A$5,4)),Menu!$4:$4,)-1,,20),0)-1,)</f>
        <v>coquillettes</v>
      </c>
      <c r="H8" s="6">
        <v>90</v>
      </c>
      <c r="I8" s="6">
        <f ca="1">IF(H8="","",H8*OFFSET(Menu!$A$5,ROWS(G$7:G8),MATCH(UPPER(RIGHT($A$5,4)),Menu!$4:$4,)-1+MATCH(G$6,OFFSET(Menu!$A$5,,MATCH(UPPER(RIGHT($A$5,4)),Menu!$4:$4,)-1,,20),)-1+MATCH($B$1,{"A";"B";"C"},),))</f>
        <v>7.2</v>
      </c>
      <c r="J8" s="6" t="str">
        <f ca="1">OFFSET(Menu!$A$5,ROWS(J$7:J8),MATCH(UPPER(RIGHT($A$5,4)),Menu!$4:$4,)-1+MATCH(J$6,OFFSET(Menu!$A$5,,MATCH(UPPER(RIGHT($A$5,4)),Menu!$4:$4,)-1,,20),0)-1,)</f>
        <v>fromage allégé</v>
      </c>
      <c r="K8" s="6">
        <v>2</v>
      </c>
      <c r="L8" s="6">
        <f ca="1">IF(K8="","",K8*OFFSET(Menu!$A$5,ROWS(J$7:J8),MATCH(UPPER(RIGHT($A$5,4)),Menu!$4:$4,)-1+MATCH(J$6,OFFSET(Menu!$A$5,,MATCH(UPPER(RIGHT($A$5,4)),Menu!$4:$4,)-1,,20),)-1+MATCH($B$1,{"A";"B";"C"},),))</f>
        <v>0.06</v>
      </c>
      <c r="M8" s="6" t="str">
        <f ca="1">OFFSET(Menu!$A$5,ROWS(M$7:M8),MATCH(UPPER(RIGHT($A$5,4)),Menu!$4:$4,)-1+MATCH(M$6,OFFSET(Menu!$A$5,,MATCH(UPPER(RIGHT($A$5,4)),Menu!$4:$4,)-1,,20),0)-1,)</f>
        <v>flan patissier allégé</v>
      </c>
      <c r="N8" s="39">
        <v>1</v>
      </c>
      <c r="O8" s="39">
        <f ca="1">IF(N8="","",N8*OFFSET(Menu!$A$5,ROWS(M$7:M8),MATCH(UPPER(RIGHT($A$5,4)),Menu!$4:$4,)-1+MATCH(M$6,OFFSET(Menu!$A$5,,MATCH(UPPER(RIGHT($A$5,4)),Menu!$4:$4,)-1,,20),)-1+MATCH($B$1,{"A";"B";"C"},),))</f>
        <v>0.3</v>
      </c>
      <c r="P8" s="72"/>
      <c r="Q8" s="47"/>
      <c r="R8" s="219"/>
      <c r="U8" s="36"/>
      <c r="AB8" s="17"/>
      <c r="AC8" s="17"/>
    </row>
    <row r="9" spans="1:29" ht="24.75" customHeight="1" x14ac:dyDescent="0.2">
      <c r="A9" s="6" t="str">
        <f ca="1">OFFSET(Menu!$A$5,ROWS(A$7:A9),MATCH(UPPER(RIGHT($A$5,4)),Menu!$4:$4,)-1+MATCH(A$6,OFFSET(Menu!$A$5,,MATCH(UPPER(RIGHT($A$5,4)),Menu!$4:$4,)-1,,20),0)-1,)</f>
        <v>Cœur de palmier</v>
      </c>
      <c r="B9" s="6">
        <v>1</v>
      </c>
      <c r="C9" s="6">
        <f ca="1">IF(B9="","",B9*OFFSET(Menu!$A$5,ROWS(A$7:A9),MATCH(UPPER(RIGHT($A$5,4)),Menu!$4:$4,)-1+MATCH(A$6,OFFSET(Menu!$A$5,,MATCH(UPPER(RIGHT($A$5,4)),Menu!$4:$4,)-1,,20),)-1+MATCH($B$1,{"A";"B";"C"},),))</f>
        <v>0.08</v>
      </c>
      <c r="D9" s="6" t="str">
        <f ca="1">OFFSET(Menu!$A$5,ROWS(D$7:D9),MATCH(UPPER(RIGHT($A$5,4)),Menu!$4:$4,)-1+MATCH(D$6,OFFSET(Menu!$A$5,,MATCH(UPPER(RIGHT($A$5,4)),Menu!$4:$4,)-1,,20),0)-1,)</f>
        <v>escalope de dinde sauce crème</v>
      </c>
      <c r="E9" s="6"/>
      <c r="F9" s="6" t="str">
        <f ca="1">IF(E9="","",E9*OFFSET(Menu!$A$5,ROWS(D$7:D9),MATCH(UPPER(RIGHT($A$5,4)),Menu!$4:$4,)-1+MATCH(D$6,OFFSET(Menu!$A$5,,MATCH(UPPER(RIGHT($A$5,4)),Menu!$4:$4,)-1,,20),)-1+MATCH($B$1,{"A";"B";"C"},),))</f>
        <v/>
      </c>
      <c r="G9" s="6" t="str">
        <f ca="1">OFFSET(Menu!$A$5,ROWS(G$7:G9),MATCH(UPPER(RIGHT($A$5,4)),Menu!$4:$4,)-1+MATCH(G$6,OFFSET(Menu!$A$5,,MATCH(UPPER(RIGHT($A$5,4)),Menu!$4:$4,)-1,,20),0)-1,)</f>
        <v>Carottes vichy</v>
      </c>
      <c r="H9" s="6">
        <v>1</v>
      </c>
      <c r="I9" s="6">
        <f ca="1">IF(H9="","",H9*OFFSET(Menu!$A$5,ROWS(G$7:G9),MATCH(UPPER(RIGHT($A$5,4)),Menu!$4:$4,)-1+MATCH(G$6,OFFSET(Menu!$A$5,,MATCH(UPPER(RIGHT($A$5,4)),Menu!$4:$4,)-1,,20),)-1+MATCH($B$1,{"A";"B";"C"},),))</f>
        <v>0.08</v>
      </c>
      <c r="J9" s="6" t="str">
        <f ca="1">OFFSET(Menu!$A$5,ROWS(J$7:J9),MATCH(UPPER(RIGHT($A$5,4)),Menu!$4:$4,)-1+MATCH(J$6,OFFSET(Menu!$A$5,,MATCH(UPPER(RIGHT($A$5,4)),Menu!$4:$4,)-1,,20),0)-1,)</f>
        <v>fromage s/ sel</v>
      </c>
      <c r="K9" s="6"/>
      <c r="L9" s="6" t="str">
        <f ca="1">IF(K9="","",K9*OFFSET(Menu!$A$5,ROWS(J$7:J9),MATCH(UPPER(RIGHT($A$5,4)),Menu!$4:$4,)-1+MATCH(J$6,OFFSET(Menu!$A$5,,MATCH(UPPER(RIGHT($A$5,4)),Menu!$4:$4,)-1,,20),)-1+MATCH($B$1,{"A";"B";"C"},),))</f>
        <v/>
      </c>
      <c r="M9" s="6" t="str">
        <f ca="1">OFFSET(Menu!$A$5,ROWS(M$7:M9),MATCH(UPPER(RIGHT($A$5,4)),Menu!$4:$4,)-1+MATCH(M$6,OFFSET(Menu!$A$5,,MATCH(UPPER(RIGHT($A$5,4)),Menu!$4:$4,)-1,,20),0)-1,)</f>
        <v>yaourt 0%</v>
      </c>
      <c r="N9" s="18"/>
      <c r="O9" s="39" t="str">
        <f ca="1">IF(N9="","",N9*OFFSET(Menu!$A$5,ROWS(M$7:M9),MATCH(UPPER(RIGHT($A$5,4)),Menu!$4:$4,)-1+MATCH(M$6,OFFSET(Menu!$A$5,,MATCH(UPPER(RIGHT($A$5,4)),Menu!$4:$4,)-1,,20),)-1+MATCH($B$1,{"A";"B";"C"},),))</f>
        <v/>
      </c>
      <c r="P9" s="46"/>
      <c r="Q9" s="47"/>
      <c r="R9" s="219"/>
      <c r="U9" s="36"/>
      <c r="AB9" s="17"/>
      <c r="AC9" s="17"/>
    </row>
    <row r="10" spans="1:29" ht="15" customHeight="1" x14ac:dyDescent="0.2">
      <c r="A10" s="6" t="str">
        <f ca="1">OFFSET(Menu!$A$5,ROWS(A$7:A10),MATCH(UPPER(RIGHT($A$5,4)),Menu!$4:$4,)-1+MATCH(A$6,OFFSET(Menu!$A$5,,MATCH(UPPER(RIGHT($A$5,4)),Menu!$4:$4,)-1,,20),0)-1,)</f>
        <v>paté de campagne</v>
      </c>
      <c r="B10" s="6"/>
      <c r="C10" s="6" t="str">
        <f ca="1">IF(B10="","",B10*OFFSET(Menu!$A$5,ROWS(A$7:A10),MATCH(UPPER(RIGHT($A$5,4)),Menu!$4:$4,)-1+MATCH(A$6,OFFSET(Menu!$A$5,,MATCH(UPPER(RIGHT($A$5,4)),Menu!$4:$4,)-1,,20),)-1+MATCH($B$1,{"A";"B";"C"},),))</f>
        <v/>
      </c>
      <c r="D10" s="6" t="str">
        <f ca="1">OFFSET(Menu!$A$5,ROWS(D$7:D10),MATCH(UPPER(RIGHT($A$5,4)),Menu!$4:$4,)-1+MATCH(D$6,OFFSET(Menu!$A$5,,MATCH(UPPER(RIGHT($A$5,4)),Menu!$4:$4,)-1,,20),0)-1,)</f>
        <v>omelette</v>
      </c>
      <c r="E10" s="6"/>
      <c r="F10" s="6" t="str">
        <f ca="1">IF(E10="","",E10*OFFSET(Menu!$A$5,ROWS(D$7:D10),MATCH(UPPER(RIGHT($A$5,4)),Menu!$4:$4,)-1+MATCH(D$6,OFFSET(Menu!$A$5,,MATCH(UPPER(RIGHT($A$5,4)),Menu!$4:$4,)-1,,20),)-1+MATCH($B$1,{"A";"B";"C"},),))</f>
        <v/>
      </c>
      <c r="G10" s="6" t="str">
        <f ca="1">OFFSET(Menu!$A$5,ROWS(G$7:G10),MATCH(UPPER(RIGHT($A$5,4)),Menu!$4:$4,)-1+MATCH(G$6,OFFSET(Menu!$A$5,,MATCH(UPPER(RIGHT($A$5,4)),Menu!$4:$4,)-1,,20),0)-1,)</f>
        <v>Purée pdt</v>
      </c>
      <c r="H10" s="6">
        <v>100</v>
      </c>
      <c r="I10" s="6">
        <f ca="1">IF(H10="","",H10*OFFSET(Menu!$A$5,ROWS(G$7:G10),MATCH(UPPER(RIGHT($A$5,4)),Menu!$4:$4,)-1+MATCH(G$6,OFFSET(Menu!$A$5,,MATCH(UPPER(RIGHT($A$5,4)),Menu!$4:$4,)-1,,20),)-1+MATCH($B$1,{"A";"B";"C"},),))</f>
        <v>8</v>
      </c>
      <c r="J10" s="6" t="str">
        <f ca="1">OFFSET(Menu!$A$5,ROWS(J$7:J10),MATCH(UPPER(RIGHT($A$5,4)),Menu!$4:$4,)-1+MATCH(J$6,OFFSET(Menu!$A$5,,MATCH(UPPER(RIGHT($A$5,4)),Menu!$4:$4,)-1,,20),0)-1,)</f>
        <v>yaourt 0%</v>
      </c>
      <c r="K10" s="6"/>
      <c r="L10" s="6" t="str">
        <f ca="1">IF(K10="","",K10*OFFSET(Menu!$A$5,ROWS(J$7:J10),MATCH(UPPER(RIGHT($A$5,4)),Menu!$4:$4,)-1+MATCH(J$6,OFFSET(Menu!$A$5,,MATCH(UPPER(RIGHT($A$5,4)),Menu!$4:$4,)-1,,20),)-1+MATCH($B$1,{"A";"B";"C"},),))</f>
        <v/>
      </c>
      <c r="M10" s="6" t="str">
        <f ca="1">OFFSET(Menu!$A$5,ROWS(M$7:M10),MATCH(UPPER(RIGHT($A$5,4)),Menu!$4:$4,)-1+MATCH(M$6,OFFSET(Menu!$A$5,,MATCH(UPPER(RIGHT($A$5,4)),Menu!$4:$4,)-1,,20),0)-1,)</f>
        <v>fruit de saison</v>
      </c>
      <c r="N10" s="18"/>
      <c r="O10" s="39" t="str">
        <f ca="1">IF(N10="","",N10*OFFSET(Menu!$A$5,ROWS(M$7:M10),MATCH(UPPER(RIGHT($A$5,4)),Menu!$4:$4,)-1+MATCH(M$6,OFFSET(Menu!$A$5,,MATCH(UPPER(RIGHT($A$5,4)),Menu!$4:$4,)-1,,20),)-1+MATCH($B$1,{"A";"B";"C"},),))</f>
        <v/>
      </c>
      <c r="P10" s="46"/>
      <c r="Q10" s="47"/>
      <c r="R10" s="219"/>
      <c r="U10" s="36"/>
      <c r="AB10" s="17"/>
      <c r="AC10" s="17"/>
    </row>
    <row r="11" spans="1:29" ht="15" customHeight="1" x14ac:dyDescent="0.2">
      <c r="A11" s="6" t="str">
        <f ca="1">OFFSET(Menu!$A$5,ROWS(A$7:A11),MATCH(UPPER(RIGHT($A$5,4)),Menu!$4:$4,)-1+MATCH(A$6,OFFSET(Menu!$A$5,,MATCH(UPPER(RIGHT($A$5,4)),Menu!$4:$4,)-1,,20),0)-1,)</f>
        <v>-</v>
      </c>
      <c r="B11" s="6"/>
      <c r="C11" s="6" t="str">
        <f ca="1">IF(B11="","",B11*OFFSET(Menu!$A$5,ROWS(A$7:A11),MATCH(UPPER(RIGHT($A$5,4)),Menu!$4:$4,)-1+MATCH(A$6,OFFSET(Menu!$A$5,,MATCH(UPPER(RIGHT($A$5,4)),Menu!$4:$4,)-1,,20),)-1+MATCH($B$1,{"A";"B";"C"},),))</f>
        <v/>
      </c>
      <c r="D11" s="6" t="str">
        <f ca="1">OFFSET(Menu!$A$5,ROWS(D$7:D11),MATCH(UPPER(RIGHT($A$5,4)),Menu!$4:$4,)-1+MATCH(D$6,OFFSET(Menu!$A$5,,MATCH(UPPER(RIGHT($A$5,4)),Menu!$4:$4,)-1,,20),0)-1,)</f>
        <v>-</v>
      </c>
      <c r="E11" s="6"/>
      <c r="F11" s="6" t="str">
        <f ca="1">IF(E11="","",E11*OFFSET(Menu!$A$5,ROWS(D$7:D11),MATCH(UPPER(RIGHT($A$5,4)),Menu!$4:$4,)-1+MATCH(D$6,OFFSET(Menu!$A$5,,MATCH(UPPER(RIGHT($A$5,4)),Menu!$4:$4,)-1,,20),)-1+MATCH($B$1,{"A";"B";"C"},),))</f>
        <v/>
      </c>
      <c r="G11" s="6" t="str">
        <f ca="1">OFFSET(Menu!$A$5,ROWS(G$7:G11),MATCH(UPPER(RIGHT($A$5,4)),Menu!$4:$4,)-1+MATCH(G$6,OFFSET(Menu!$A$5,,MATCH(UPPER(RIGHT($A$5,4)),Menu!$4:$4,)-1,,20),0)-1,)</f>
        <v>épinard/coquillette</v>
      </c>
      <c r="H11" s="6">
        <v>1</v>
      </c>
      <c r="I11" s="6">
        <f ca="1">IF(H11="","",H11*OFFSET(Menu!$A$5,ROWS(G$7:G11),MATCH(UPPER(RIGHT($A$5,4)),Menu!$4:$4,)-1+MATCH(G$6,OFFSET(Menu!$A$5,,MATCH(UPPER(RIGHT($A$5,4)),Menu!$4:$4,)-1,,20),)-1+MATCH($B$1,{"A";"B";"C"},),))</f>
        <v>0.08</v>
      </c>
      <c r="J11" s="6" t="str">
        <f ca="1">OFFSET(Menu!$A$5,ROWS(J$7:J11),MATCH(UPPER(RIGHT($A$5,4)),Menu!$4:$4,)-1+MATCH(J$6,OFFSET(Menu!$A$5,,MATCH(UPPER(RIGHT($A$5,4)),Menu!$4:$4,)-1,,20),0)-1,)</f>
        <v>compote</v>
      </c>
      <c r="K11" s="6">
        <v>10</v>
      </c>
      <c r="L11" s="6">
        <f ca="1">IF(K11="","",K11*OFFSET(Menu!$A$5,ROWS(J$7:J11),MATCH(UPPER(RIGHT($A$5,4)),Menu!$4:$4,)-1+MATCH(J$6,OFFSET(Menu!$A$5,,MATCH(UPPER(RIGHT($A$5,4)),Menu!$4:$4,)-1,,20),)-1+MATCH($B$1,{"A";"B";"C"},),))</f>
        <v>1</v>
      </c>
      <c r="M11" s="6" t="str">
        <f ca="1">OFFSET(Menu!$A$5,ROWS(M$7:M11),MATCH(UPPER(RIGHT($A$5,4)),Menu!$4:$4,)-1+MATCH(M$6,OFFSET(Menu!$A$5,,MATCH(UPPER(RIGHT($A$5,4)),Menu!$4:$4,)-1,,20),0)-1,)</f>
        <v>compote</v>
      </c>
      <c r="N11" s="18">
        <v>100</v>
      </c>
      <c r="O11" s="39">
        <f ca="1">IF(N11="","",N11*OFFSET(Menu!$A$5,ROWS(M$7:M11),MATCH(UPPER(RIGHT($A$5,4)),Menu!$4:$4,)-1+MATCH(M$6,OFFSET(Menu!$A$5,,MATCH(UPPER(RIGHT($A$5,4)),Menu!$4:$4,)-1,,20),)-1+MATCH($B$1,{"A";"B";"C"},),))</f>
        <v>30</v>
      </c>
      <c r="P11" s="46"/>
      <c r="Q11" s="47"/>
      <c r="R11" s="219"/>
      <c r="U11" s="36"/>
      <c r="AB11" s="17"/>
      <c r="AC11" s="17"/>
    </row>
    <row r="12" spans="1:29" ht="15" customHeight="1" x14ac:dyDescent="0.2">
      <c r="A12" s="6" t="str">
        <f ca="1">OFFSET(Menu!$A$5,ROWS(A$7:A12),MATCH(UPPER(RIGHT($A$5,4)),Menu!$4:$4,)-1+MATCH(A$6,OFFSET(Menu!$A$5,,MATCH(UPPER(RIGHT($A$5,4)),Menu!$4:$4,)-1,,20),0)-1,)</f>
        <v>-</v>
      </c>
      <c r="B12" s="6"/>
      <c r="C12" s="6" t="str">
        <f ca="1">IF(B12="","",B12*OFFSET(Menu!$A$5,ROWS(A$7:A12),MATCH(UPPER(RIGHT($A$5,4)),Menu!$4:$4,)-1+MATCH(A$6,OFFSET(Menu!$A$5,,MATCH(UPPER(RIGHT($A$5,4)),Menu!$4:$4,)-1,,20),)-1+MATCH($B$1,{"A";"B";"C"},),))</f>
        <v/>
      </c>
      <c r="D12" s="6" t="str">
        <f ca="1">OFFSET(Menu!$A$5,ROWS(D$7:D12),MATCH(UPPER(RIGHT($A$5,4)),Menu!$4:$4,)-1+MATCH(D$6,OFFSET(Menu!$A$5,,MATCH(UPPER(RIGHT($A$5,4)),Menu!$4:$4,)-1,,20),0)-1,)</f>
        <v>-</v>
      </c>
      <c r="E12" s="6"/>
      <c r="F12" s="6" t="str">
        <f ca="1">IF(E12="","",E12*OFFSET(Menu!$A$5,ROWS(D$7:D12),MATCH(UPPER(RIGHT($A$5,4)),Menu!$4:$4,)-1+MATCH(D$6,OFFSET(Menu!$A$5,,MATCH(UPPER(RIGHT($A$5,4)),Menu!$4:$4,)-1,,20),)-1+MATCH($B$1,{"A";"B";"C"},),))</f>
        <v/>
      </c>
      <c r="G12" s="6" t="str">
        <f ca="1">OFFSET(Menu!$A$5,ROWS(G$7:G12),MATCH(UPPER(RIGHT($A$5,4)),Menu!$4:$4,)-1+MATCH(G$6,OFFSET(Menu!$A$5,,MATCH(UPPER(RIGHT($A$5,4)),Menu!$4:$4,)-1,,20),0)-1,)</f>
        <v>-</v>
      </c>
      <c r="H12" s="6"/>
      <c r="I12" s="6" t="str">
        <f ca="1">IF(H12="","",H12*OFFSET(Menu!$A$5,ROWS(G$7:G12),MATCH(UPPER(RIGHT($A$5,4)),Menu!$4:$4,)-1+MATCH(G$6,OFFSET(Menu!$A$5,,MATCH(UPPER(RIGHT($A$5,4)),Menu!$4:$4,)-1,,20),)-1+MATCH($B$1,{"A";"B";"C"},),))</f>
        <v/>
      </c>
      <c r="J12" s="6" t="str">
        <f ca="1">OFFSET(Menu!$A$5,ROWS(J$7:J12),MATCH(UPPER(RIGHT($A$5,4)),Menu!$4:$4,)-1+MATCH(J$6,OFFSET(Menu!$A$5,,MATCH(UPPER(RIGHT($A$5,4)),Menu!$4:$4,)-1,,20),0)-1,)</f>
        <v>1 petit suisse</v>
      </c>
      <c r="K12" s="6">
        <v>100</v>
      </c>
      <c r="L12" s="6">
        <f ca="1">IF(K12="","",K12*OFFSET(Menu!$A$5,ROWS(J$7:J12),MATCH(UPPER(RIGHT($A$5,4)),Menu!$4:$4,)-1+MATCH(J$6,OFFSET(Menu!$A$5,,MATCH(UPPER(RIGHT($A$5,4)),Menu!$4:$4,)-1,,20),)-1+MATCH($B$1,{"A";"B";"C"},),))</f>
        <v>9</v>
      </c>
      <c r="M12" s="6" t="str">
        <f ca="1">OFFSET(Menu!$A$5,ROWS(M$7:M12),MATCH(UPPER(RIGHT($A$5,4)),Menu!$4:$4,)-1+MATCH(M$6,OFFSET(Menu!$A$5,,MATCH(UPPER(RIGHT($A$5,4)),Menu!$4:$4,)-1,,20),0)-1,)</f>
        <v>-</v>
      </c>
      <c r="N12" s="18"/>
      <c r="O12" s="39" t="str">
        <f ca="1">IF(N12="","",N12*OFFSET(Menu!$A$5,ROWS(M$7:M12),MATCH(UPPER(RIGHT($A$5,4)),Menu!$4:$4,)-1+MATCH(M$6,OFFSET(Menu!$A$5,,MATCH(UPPER(RIGHT($A$5,4)),Menu!$4:$4,)-1,,20),)-1+MATCH($B$1,{"A";"B";"C"},),))</f>
        <v/>
      </c>
      <c r="P12" s="46"/>
      <c r="Q12" s="47"/>
      <c r="R12" s="219"/>
      <c r="U12" s="36"/>
      <c r="AB12" s="17"/>
      <c r="AC12" s="17"/>
    </row>
    <row r="13" spans="1:29" ht="15" customHeight="1" x14ac:dyDescent="0.2">
      <c r="A13" s="6" t="str">
        <f ca="1">OFFSET(Menu!$A$5,ROWS(A$7:A13),MATCH(UPPER(RIGHT($A$5,4)),Menu!$4:$4,)-1+MATCH(A$6,OFFSET(Menu!$A$5,,MATCH(UPPER(RIGHT($A$5,4)),Menu!$4:$4,)-1,,20),0)-1,)</f>
        <v>RS MIXE - concombre</v>
      </c>
      <c r="B13" s="6">
        <v>10</v>
      </c>
      <c r="C13" s="6">
        <f ca="1">IF(B13="","",B13*OFFSET(Menu!$A$5,ROWS(A$7:A13),MATCH(UPPER(RIGHT($A$5,4)),Menu!$4:$4,)-1+MATCH(A$6,OFFSET(Menu!$A$5,,MATCH(UPPER(RIGHT($A$5,4)),Menu!$4:$4,)-1,,20),)-1+MATCH($B$1,{"A";"B";"C"},),))</f>
        <v>0.5</v>
      </c>
      <c r="D13" s="6" t="str">
        <f ca="1">OFFSET(Menu!$A$5,ROWS(D$7:D13),MATCH(UPPER(RIGHT($A$5,4)),Menu!$4:$4,)-1+MATCH(D$6,OFFSET(Menu!$A$5,,MATCH(UPPER(RIGHT($A$5,4)),Menu!$4:$4,)-1,,20),0)-1,)</f>
        <v>RS MIXE - Bœuf carotte</v>
      </c>
      <c r="E13" s="6">
        <v>10</v>
      </c>
      <c r="F13" s="6">
        <f ca="1">IF(E13="","",E13*OFFSET(Menu!$A$5,ROWS(D$7:D13),MATCH(UPPER(RIGHT($A$5,4)),Menu!$4:$4,)-1+MATCH(D$6,OFFSET(Menu!$A$5,,MATCH(UPPER(RIGHT($A$5,4)),Menu!$4:$4,)-1,,20),)-1+MATCH($B$1,{"A";"B";"C"},),))</f>
        <v>0.5</v>
      </c>
      <c r="G13" s="6" t="str">
        <f ca="1">OFFSET(Menu!$A$5,ROWS(G$7:G13),MATCH(UPPER(RIGHT($A$5,4)),Menu!$4:$4,)-1+MATCH(G$6,OFFSET(Menu!$A$5,,MATCH(UPPER(RIGHT($A$5,4)),Menu!$4:$4,)-1,,20),0)-1,)</f>
        <v>RS MIXE ratatouille</v>
      </c>
      <c r="H13" s="6">
        <v>10</v>
      </c>
      <c r="I13" s="6">
        <f ca="1">IF(H13="","",H13*OFFSET(Menu!$A$5,ROWS(G$7:G13),MATCH(UPPER(RIGHT($A$5,4)),Menu!$4:$4,)-1+MATCH(G$6,OFFSET(Menu!$A$5,,MATCH(UPPER(RIGHT($A$5,4)),Menu!$4:$4,)-1,,20),)-1+MATCH($B$1,{"A";"B";"C"},),))</f>
        <v>0.5</v>
      </c>
      <c r="J13" s="6" t="str">
        <f ca="1">OFFSET(Menu!$A$5,ROWS(J$7:J13),MATCH(UPPER(RIGHT($A$5,4)),Menu!$4:$4,)-1+MATCH(J$6,OFFSET(Menu!$A$5,,MATCH(UPPER(RIGHT($A$5,4)),Menu!$4:$4,)-1,,20),0)-1,)</f>
        <v>-</v>
      </c>
      <c r="K13" s="6"/>
      <c r="L13" s="6" t="str">
        <f ca="1">IF(K13="","",K13*OFFSET(Menu!$A$5,ROWS(J$7:J13),MATCH(UPPER(RIGHT($A$5,4)),Menu!$4:$4,)-1+MATCH(J$6,OFFSET(Menu!$A$5,,MATCH(UPPER(RIGHT($A$5,4)),Menu!$4:$4,)-1,,20),)-1+MATCH($B$1,{"A";"B";"C"},),))</f>
        <v/>
      </c>
      <c r="M13" s="6" t="str">
        <f ca="1">OFFSET(Menu!$A$5,ROWS(M$7:M13),MATCH(UPPER(RIGHT($A$5,4)),Menu!$4:$4,)-1+MATCH(M$6,OFFSET(Menu!$A$5,,MATCH(UPPER(RIGHT($A$5,4)),Menu!$4:$4,)-1,,20),0)-1,)</f>
        <v>-</v>
      </c>
      <c r="N13" s="18"/>
      <c r="O13" s="39" t="str">
        <f ca="1">IF(N13="","",N13*OFFSET(Menu!$A$5,ROWS(M$7:M13),MATCH(UPPER(RIGHT($A$5,4)),Menu!$4:$4,)-1+MATCH(M$6,OFFSET(Menu!$A$5,,MATCH(UPPER(RIGHT($A$5,4)),Menu!$4:$4,)-1,,20),)-1+MATCH($B$1,{"A";"B";"C"},),))</f>
        <v/>
      </c>
      <c r="P13" s="46"/>
      <c r="Q13" s="47"/>
      <c r="R13" s="219"/>
      <c r="U13" s="36"/>
      <c r="AB13" s="17"/>
      <c r="AC13" s="17"/>
    </row>
    <row r="14" spans="1:29" ht="15" customHeight="1" x14ac:dyDescent="0.2">
      <c r="A14" s="6" t="str">
        <f ca="1">OFFSET(Menu!$A$5,ROWS(A$7:A14),MATCH(UPPER(RIGHT($A$5,4)),Menu!$4:$4,)-1+MATCH(A$6,OFFSET(Menu!$A$5,,MATCH(UPPER(RIGHT($A$5,4)),Menu!$4:$4,)-1,,20),0)-1,)</f>
        <v>-</v>
      </c>
      <c r="B14" s="6"/>
      <c r="C14" s="6" t="str">
        <f ca="1">IF(B14="","",B14*OFFSET(Menu!$A$5,ROWS(A$7:A14),MATCH(UPPER(RIGHT($A$5,4)),Menu!$4:$4,)-1+MATCH(A$6,OFFSET(Menu!$A$5,,MATCH(UPPER(RIGHT($A$5,4)),Menu!$4:$4,)-1,,20),)-1+MATCH($B$1,{"A";"B";"C"},),))</f>
        <v/>
      </c>
      <c r="D14" s="6" t="str">
        <f ca="1">OFFSET(Menu!$A$5,ROWS(D$7:D14),MATCH(UPPER(RIGHT($A$5,4)),Menu!$4:$4,)-1+MATCH(D$6,OFFSET(Menu!$A$5,,MATCH(UPPER(RIGHT($A$5,4)),Menu!$4:$4,)-1,,20),0)-1,)</f>
        <v>-</v>
      </c>
      <c r="E14" s="6"/>
      <c r="F14" s="6" t="str">
        <f ca="1">IF(E14="","",E14*OFFSET(Menu!$A$5,ROWS(D$7:D14),MATCH(UPPER(RIGHT($A$5,4)),Menu!$4:$4,)-1+MATCH(D$6,OFFSET(Menu!$A$5,,MATCH(UPPER(RIGHT($A$5,4)),Menu!$4:$4,)-1,,20),)-1+MATCH($B$1,{"A";"B";"C"},),))</f>
        <v/>
      </c>
      <c r="G14" s="6" t="str">
        <f ca="1">OFFSET(Menu!$A$5,ROWS(G$7:G14),MATCH(UPPER(RIGHT($A$5,4)),Menu!$4:$4,)-1+MATCH(G$6,OFFSET(Menu!$A$5,,MATCH(UPPER(RIGHT($A$5,4)),Menu!$4:$4,)-1,,20),0)-1,)</f>
        <v>-</v>
      </c>
      <c r="H14" s="6"/>
      <c r="I14" s="6" t="str">
        <f ca="1">IF(H14="","",H14*OFFSET(Menu!$A$5,ROWS(G$7:G14),MATCH(UPPER(RIGHT($A$5,4)),Menu!$4:$4,)-1+MATCH(G$6,OFFSET(Menu!$A$5,,MATCH(UPPER(RIGHT($A$5,4)),Menu!$4:$4,)-1,,20),)-1+MATCH($B$1,{"A";"B";"C"},),))</f>
        <v/>
      </c>
      <c r="J14" s="6" t="str">
        <f ca="1">OFFSET(Menu!$A$5,ROWS(J$7:J14),MATCH(UPPER(RIGHT($A$5,4)),Menu!$4:$4,)-1+MATCH(J$6,OFFSET(Menu!$A$5,,MATCH(UPPER(RIGHT($A$5,4)),Menu!$4:$4,)-1,,20),0)-1,)</f>
        <v>-</v>
      </c>
      <c r="K14" s="6"/>
      <c r="L14" s="6" t="str">
        <f ca="1">IF(K14="","",K14*OFFSET(Menu!$A$5,ROWS(J$7:J14),MATCH(UPPER(RIGHT($A$5,4)),Menu!$4:$4,)-1+MATCH(J$6,OFFSET(Menu!$A$5,,MATCH(UPPER(RIGHT($A$5,4)),Menu!$4:$4,)-1,,20),)-1+MATCH($B$1,{"A";"B";"C"},),))</f>
        <v/>
      </c>
      <c r="M14" s="6" t="str">
        <f ca="1">OFFSET(Menu!$A$5,ROWS(M$7:M14),MATCH(UPPER(RIGHT($A$5,4)),Menu!$4:$4,)-1+MATCH(M$6,OFFSET(Menu!$A$5,,MATCH(UPPER(RIGHT($A$5,4)),Menu!$4:$4,)-1,,20),0)-1,)</f>
        <v>-</v>
      </c>
      <c r="N14" s="18"/>
      <c r="O14" s="39" t="str">
        <f ca="1">IF(N14="","",N14*OFFSET(Menu!$A$5,ROWS(M$7:M14),MATCH(UPPER(RIGHT($A$5,4)),Menu!$4:$4,)-1+MATCH(M$6,OFFSET(Menu!$A$5,,MATCH(UPPER(RIGHT($A$5,4)),Menu!$4:$4,)-1,,20),)-1+MATCH($B$1,{"A";"B";"C"},),))</f>
        <v/>
      </c>
      <c r="P14" s="46"/>
      <c r="Q14" s="220"/>
      <c r="R14" s="220"/>
      <c r="U14" s="36"/>
      <c r="AB14" s="17"/>
      <c r="AC14" s="17"/>
    </row>
    <row r="15" spans="1:29" ht="15" customHeight="1" x14ac:dyDescent="0.25">
      <c r="A15" s="38" t="s">
        <v>73</v>
      </c>
      <c r="B15" s="41">
        <f>SUM(B7:B14)</f>
        <v>202</v>
      </c>
      <c r="C15" s="41"/>
      <c r="D15" s="38" t="s">
        <v>75</v>
      </c>
      <c r="E15" s="41">
        <f>SUM(E7:E14)</f>
        <v>202</v>
      </c>
      <c r="F15" s="41"/>
      <c r="G15" s="38" t="s">
        <v>76</v>
      </c>
      <c r="H15" s="41">
        <f>SUM(H7:H14)</f>
        <v>202</v>
      </c>
      <c r="I15" s="41"/>
      <c r="J15" s="38" t="s">
        <v>77</v>
      </c>
      <c r="K15" s="41">
        <f>SUM(K7:K14)</f>
        <v>202</v>
      </c>
      <c r="L15" s="41"/>
      <c r="M15" s="38" t="s">
        <v>74</v>
      </c>
      <c r="N15" s="41">
        <f>SUM(N7:N14)</f>
        <v>202</v>
      </c>
      <c r="O15" s="41"/>
      <c r="P15" s="74"/>
      <c r="Q15" s="221"/>
      <c r="R15" s="47"/>
      <c r="X15" s="17"/>
      <c r="Y15" s="17"/>
    </row>
    <row r="16" spans="1:29" ht="15" customHeight="1" x14ac:dyDescent="0.2">
      <c r="A16" s="16"/>
      <c r="D16" s="12"/>
      <c r="G16" s="17"/>
      <c r="H16" s="35"/>
      <c r="I16" s="35"/>
      <c r="K16" s="12"/>
      <c r="L16" s="12"/>
      <c r="Q16" s="36"/>
      <c r="X16" s="17"/>
      <c r="Y16" s="17"/>
    </row>
    <row r="17" spans="1:25" ht="15" customHeight="1" x14ac:dyDescent="0.2">
      <c r="A17" s="215" t="s">
        <v>46</v>
      </c>
      <c r="B17" s="215"/>
      <c r="C17" s="215"/>
      <c r="D17" s="215"/>
      <c r="E17" s="217">
        <f>E15</f>
        <v>202</v>
      </c>
      <c r="F17" s="40"/>
      <c r="G17" s="17"/>
      <c r="H17" s="35"/>
      <c r="I17" s="35"/>
      <c r="K17" s="12"/>
      <c r="L17" s="12"/>
      <c r="Q17" s="36"/>
      <c r="X17" s="17"/>
      <c r="Y17" s="17"/>
    </row>
    <row r="18" spans="1:25" s="12" customFormat="1" ht="18" customHeight="1" x14ac:dyDescent="0.2">
      <c r="A18" s="215" t="s">
        <v>227</v>
      </c>
      <c r="B18" s="215"/>
      <c r="C18" s="215"/>
      <c r="D18" s="215"/>
      <c r="E18" s="217">
        <f>Q7</f>
        <v>1</v>
      </c>
    </row>
    <row r="19" spans="1:25" s="12" customFormat="1" ht="16.5" customHeight="1" x14ac:dyDescent="0.3">
      <c r="A19" s="215" t="s">
        <v>228</v>
      </c>
      <c r="B19" s="215"/>
      <c r="C19" s="215"/>
      <c r="D19" s="215"/>
      <c r="E19" s="217">
        <f>R7</f>
        <v>0</v>
      </c>
      <c r="G19" s="20"/>
      <c r="H19" s="20"/>
      <c r="I19" s="20"/>
      <c r="J19" s="20"/>
      <c r="M19" s="21"/>
    </row>
    <row r="20" spans="1:25" s="12" customFormat="1" ht="20.25" customHeight="1" x14ac:dyDescent="0.3">
      <c r="A20" s="21" t="s">
        <v>230</v>
      </c>
      <c r="B20" s="21"/>
      <c r="C20" s="21"/>
      <c r="D20" s="21"/>
      <c r="E20" s="218">
        <f>SUM(E17:E19)</f>
        <v>203</v>
      </c>
      <c r="G20" s="20"/>
      <c r="H20" s="20"/>
      <c r="I20" s="20"/>
      <c r="J20" s="20"/>
      <c r="M20" s="21"/>
    </row>
    <row r="21" spans="1:25" s="12" customFormat="1" ht="12" customHeight="1" x14ac:dyDescent="0.2"/>
    <row r="22" spans="1:25" ht="12" customHeight="1" x14ac:dyDescent="0.2">
      <c r="A22" s="22" t="str">
        <f>'[1]Client 4'!A43</f>
        <v>Pour le  chauffeur : à l'arrivée sur le site et au départ du site</v>
      </c>
      <c r="J22" s="22" t="str">
        <f>'[1]Client 4'!A44</f>
        <v>Vérifier la T° du camion, la T° du plat temoin du camion - Relever la T° de la chambre froide du site. La T° doit être comprises entre 0 et 3°</v>
      </c>
    </row>
    <row r="23" spans="1:25" ht="12.75" customHeight="1" x14ac:dyDescent="0.25">
      <c r="B23" s="23" t="s">
        <v>47</v>
      </c>
      <c r="C23" s="23"/>
      <c r="W23" s="24"/>
    </row>
    <row r="24" spans="1:25" ht="9.75" customHeight="1" x14ac:dyDescent="0.2">
      <c r="A24" s="25"/>
      <c r="B24" s="26"/>
      <c r="C24" s="25" t="s">
        <v>48</v>
      </c>
      <c r="D24" s="26"/>
      <c r="E24" s="26"/>
      <c r="F24" s="27"/>
      <c r="G24" s="26" t="s">
        <v>49</v>
      </c>
      <c r="H24" s="26"/>
      <c r="I24" s="25" t="s">
        <v>50</v>
      </c>
      <c r="J24" s="26"/>
      <c r="K24" s="25" t="s">
        <v>51</v>
      </c>
      <c r="L24" s="26"/>
      <c r="M24" s="26"/>
      <c r="N24" s="26"/>
      <c r="O24" s="26"/>
      <c r="P24" s="26"/>
      <c r="Q24" s="26"/>
      <c r="R24" s="27"/>
      <c r="S24" s="25" t="s">
        <v>52</v>
      </c>
      <c r="T24" s="26"/>
      <c r="U24" s="27"/>
    </row>
    <row r="25" spans="1:25" ht="10.5" customHeight="1" x14ac:dyDescent="0.2">
      <c r="A25" s="28" t="s">
        <v>53</v>
      </c>
      <c r="B25" s="26"/>
      <c r="C25" s="28" t="s">
        <v>54</v>
      </c>
      <c r="D25" s="29" t="s">
        <v>55</v>
      </c>
      <c r="E25" s="29"/>
      <c r="F25" s="25" t="s">
        <v>56</v>
      </c>
      <c r="G25" s="25" t="s">
        <v>57</v>
      </c>
      <c r="H25" s="26"/>
      <c r="I25" s="25"/>
      <c r="J25" s="26"/>
      <c r="K25" s="28" t="s">
        <v>58</v>
      </c>
      <c r="L25" s="25"/>
      <c r="M25" s="25"/>
      <c r="N25" s="25" t="s">
        <v>59</v>
      </c>
      <c r="O25" s="26"/>
      <c r="P25" s="27"/>
      <c r="Q25" s="25" t="s">
        <v>60</v>
      </c>
      <c r="R25" s="27"/>
      <c r="S25" s="25" t="s">
        <v>61</v>
      </c>
      <c r="T25" s="26"/>
      <c r="U25" s="30" t="s">
        <v>62</v>
      </c>
    </row>
    <row r="26" spans="1:25" ht="8.25" customHeight="1" x14ac:dyDescent="0.2">
      <c r="A26" s="28"/>
      <c r="B26" s="26"/>
      <c r="C26" s="28"/>
      <c r="D26" s="27"/>
      <c r="E26" s="26"/>
      <c r="F26" s="26"/>
      <c r="G26" s="25"/>
      <c r="H26" s="26"/>
      <c r="I26" s="25"/>
      <c r="J26" s="26"/>
      <c r="K26" s="28"/>
      <c r="L26" s="28"/>
      <c r="M26" s="28"/>
      <c r="N26" s="30" t="s">
        <v>63</v>
      </c>
      <c r="O26" s="30"/>
      <c r="P26" s="30" t="s">
        <v>62</v>
      </c>
      <c r="Q26" s="30" t="s">
        <v>63</v>
      </c>
      <c r="R26" s="30" t="s">
        <v>62</v>
      </c>
      <c r="S26" s="25"/>
      <c r="T26" s="26"/>
      <c r="U26" s="30"/>
    </row>
    <row r="27" spans="1:25" ht="11.25" customHeight="1" x14ac:dyDescent="0.2">
      <c r="A27" s="28" t="str">
        <f>A6</f>
        <v>Entrée</v>
      </c>
      <c r="B27" s="26"/>
      <c r="C27" s="28"/>
      <c r="D27" s="27"/>
      <c r="E27" s="26"/>
      <c r="F27" s="26"/>
      <c r="G27" s="25"/>
      <c r="H27" s="26"/>
      <c r="I27" s="25"/>
      <c r="J27" s="26"/>
      <c r="K27" s="28"/>
      <c r="L27" s="28"/>
      <c r="M27" s="28"/>
      <c r="N27" s="28"/>
      <c r="O27" s="28"/>
      <c r="P27" s="30"/>
      <c r="Q27" s="28"/>
      <c r="R27" s="30"/>
      <c r="S27" s="25"/>
      <c r="T27" s="26"/>
      <c r="U27" s="28"/>
    </row>
    <row r="28" spans="1:25" ht="12" customHeight="1" x14ac:dyDescent="0.2">
      <c r="A28" s="28" t="str">
        <f>D6</f>
        <v>Plat</v>
      </c>
      <c r="B28" s="26"/>
      <c r="C28" s="28"/>
      <c r="D28" s="27"/>
      <c r="E28" s="26"/>
      <c r="F28" s="26"/>
      <c r="G28" s="25"/>
      <c r="H28" s="26"/>
      <c r="I28" s="25"/>
      <c r="J28" s="26"/>
      <c r="K28" s="28"/>
      <c r="L28" s="28"/>
      <c r="M28" s="28"/>
      <c r="N28" s="28"/>
      <c r="O28" s="28"/>
      <c r="P28" s="28"/>
      <c r="Q28" s="28"/>
      <c r="R28" s="28"/>
      <c r="S28" s="25"/>
      <c r="T28" s="26"/>
      <c r="U28" s="28"/>
    </row>
    <row r="29" spans="1:25" ht="12" customHeight="1" x14ac:dyDescent="0.2">
      <c r="A29" s="28" t="str">
        <f>G6</f>
        <v>Garniture</v>
      </c>
      <c r="B29" s="26"/>
      <c r="C29" s="28"/>
      <c r="D29" s="27"/>
      <c r="E29" s="26"/>
      <c r="F29" s="26"/>
      <c r="G29" s="25"/>
      <c r="H29" s="26"/>
      <c r="I29" s="25"/>
      <c r="J29" s="26"/>
      <c r="K29" s="28"/>
      <c r="L29" s="28"/>
      <c r="M29" s="28"/>
      <c r="N29" s="28"/>
      <c r="O29" s="28"/>
      <c r="P29" s="28"/>
      <c r="Q29" s="28"/>
      <c r="R29" s="28"/>
      <c r="S29" s="25"/>
      <c r="T29" s="26"/>
      <c r="U29" s="28"/>
    </row>
    <row r="30" spans="1:25" ht="12" customHeight="1" x14ac:dyDescent="0.2">
      <c r="A30" s="28" t="str">
        <f>J6</f>
        <v>fromage</v>
      </c>
      <c r="B30" s="26"/>
      <c r="C30" s="28"/>
      <c r="D30" s="27"/>
      <c r="E30" s="26"/>
      <c r="F30" s="26"/>
      <c r="G30" s="25"/>
      <c r="H30" s="26"/>
      <c r="I30" s="25"/>
      <c r="J30" s="26"/>
      <c r="K30" s="28"/>
      <c r="L30" s="28"/>
      <c r="M30" s="28"/>
      <c r="N30" s="28"/>
      <c r="O30" s="28"/>
      <c r="P30" s="28"/>
      <c r="Q30" s="28"/>
      <c r="R30" s="28"/>
      <c r="S30" s="25"/>
      <c r="T30" s="26"/>
      <c r="U30" s="28"/>
    </row>
    <row r="31" spans="1:25" ht="12" customHeight="1" x14ac:dyDescent="0.2">
      <c r="A31" s="28" t="str">
        <f>M6</f>
        <v>dessert</v>
      </c>
      <c r="B31" s="26"/>
      <c r="C31" s="28"/>
      <c r="D31" s="27"/>
      <c r="E31" s="26"/>
      <c r="F31" s="26"/>
      <c r="G31" s="25"/>
      <c r="H31" s="26"/>
      <c r="I31" s="25"/>
      <c r="J31" s="26"/>
      <c r="K31" s="28"/>
      <c r="L31" s="28"/>
      <c r="M31" s="28"/>
      <c r="N31" s="28"/>
      <c r="O31" s="28"/>
      <c r="P31" s="28"/>
      <c r="Q31" s="28"/>
      <c r="R31" s="28"/>
      <c r="S31" s="25"/>
      <c r="T31" s="26"/>
      <c r="U31" s="28"/>
    </row>
    <row r="32" spans="1:25" ht="12" customHeight="1" x14ac:dyDescent="0.2">
      <c r="A32" s="28"/>
      <c r="B32" s="26"/>
      <c r="C32" s="28"/>
      <c r="D32" s="27"/>
      <c r="E32" s="26"/>
      <c r="F32" s="26"/>
      <c r="G32" s="25"/>
      <c r="H32" s="26"/>
      <c r="I32" s="25"/>
      <c r="J32" s="26"/>
      <c r="K32" s="28"/>
      <c r="L32" s="28"/>
      <c r="M32" s="28"/>
      <c r="N32" s="28"/>
      <c r="O32" s="28"/>
      <c r="P32" s="28"/>
      <c r="Q32" s="28"/>
      <c r="R32" s="28"/>
      <c r="S32" s="25"/>
      <c r="T32" s="26"/>
      <c r="U32" s="28"/>
    </row>
    <row r="33" spans="1:25" ht="12" customHeight="1" x14ac:dyDescent="0.2">
      <c r="A33" s="31" t="s">
        <v>64</v>
      </c>
      <c r="B33" s="26"/>
      <c r="C33" s="26"/>
      <c r="D33" s="26"/>
      <c r="E33" s="26"/>
      <c r="F33" s="27"/>
      <c r="G33" s="31" t="s">
        <v>64</v>
      </c>
      <c r="H33" s="26"/>
      <c r="I33" s="26"/>
      <c r="J33" s="26"/>
      <c r="K33" s="31" t="s">
        <v>65</v>
      </c>
      <c r="L33" s="73"/>
      <c r="M33" s="73"/>
      <c r="N33" s="26"/>
      <c r="O33" s="26"/>
      <c r="P33" s="26"/>
      <c r="Q33" s="26"/>
      <c r="R33" s="27"/>
      <c r="S33" s="31" t="s">
        <v>64</v>
      </c>
      <c r="T33" s="26"/>
      <c r="U33" s="27"/>
    </row>
    <row r="34" spans="1:25" ht="12" customHeight="1" x14ac:dyDescent="0.2">
      <c r="A34" s="25" t="s">
        <v>66</v>
      </c>
      <c r="B34" s="26"/>
      <c r="C34" s="26"/>
      <c r="D34" s="26"/>
      <c r="E34" s="26"/>
      <c r="F34" s="26"/>
      <c r="G34" s="26"/>
      <c r="H34" s="26"/>
      <c r="I34" s="26"/>
      <c r="J34" s="26"/>
      <c r="K34" s="27"/>
      <c r="L34" s="26"/>
      <c r="M34" s="26"/>
      <c r="N34" s="25" t="s">
        <v>67</v>
      </c>
      <c r="O34" s="26"/>
      <c r="P34" s="26"/>
      <c r="Q34" s="26"/>
      <c r="R34" s="26"/>
      <c r="S34" s="26"/>
      <c r="T34" s="26"/>
      <c r="U34" s="27"/>
    </row>
    <row r="35" spans="1:25" ht="12" customHeight="1" x14ac:dyDescent="0.2">
      <c r="A35" s="25"/>
      <c r="B35" s="26"/>
      <c r="C35" s="32"/>
      <c r="D35" s="32"/>
      <c r="E35" s="32"/>
      <c r="F35" s="32"/>
      <c r="G35" s="32"/>
      <c r="H35" s="32"/>
      <c r="I35" s="32"/>
      <c r="J35" s="32"/>
      <c r="K35" s="33"/>
      <c r="L35" s="32"/>
      <c r="M35" s="32"/>
      <c r="N35" s="34"/>
      <c r="O35" s="32"/>
      <c r="P35" s="32"/>
      <c r="Q35" s="32"/>
      <c r="R35" s="32"/>
      <c r="S35" s="32"/>
      <c r="T35" s="32"/>
      <c r="U35" s="33"/>
    </row>
    <row r="36" spans="1:25" ht="9.9499999999999993" customHeight="1" x14ac:dyDescent="0.2">
      <c r="A36" s="22" t="s">
        <v>68</v>
      </c>
      <c r="B36" s="22"/>
      <c r="C36" s="22"/>
      <c r="D36" s="22"/>
      <c r="E36" s="22"/>
      <c r="F36" s="22"/>
      <c r="G36" s="22"/>
      <c r="H36" s="22"/>
      <c r="I36" s="22"/>
      <c r="J36" s="22"/>
      <c r="K36" s="22" t="s">
        <v>69</v>
      </c>
      <c r="L36" s="22"/>
      <c r="M36" s="22"/>
      <c r="N36" s="22"/>
      <c r="O36" s="22"/>
      <c r="P36" s="22"/>
      <c r="Q36" s="22"/>
      <c r="R36" s="22"/>
      <c r="S36" s="22" t="s">
        <v>70</v>
      </c>
      <c r="T36" s="22"/>
      <c r="U36" s="22"/>
      <c r="V36" s="22"/>
      <c r="W36" s="22"/>
      <c r="X36" s="22"/>
      <c r="Y36" s="22"/>
    </row>
    <row r="37" spans="1:25" ht="9.9499999999999993" customHeight="1" x14ac:dyDescent="0.2">
      <c r="A37" s="22" t="s">
        <v>71</v>
      </c>
      <c r="B37" s="22"/>
      <c r="C37" s="22"/>
      <c r="D37" s="22"/>
      <c r="E37" s="22"/>
      <c r="F37" s="22"/>
      <c r="G37" s="22"/>
      <c r="H37" s="22"/>
      <c r="I37" s="22"/>
      <c r="J37" s="22"/>
      <c r="K37" s="22" t="s">
        <v>72</v>
      </c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</row>
    <row r="38" spans="1:25" ht="9.9499999999999993" customHeight="1" x14ac:dyDescent="0.2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N38" s="14"/>
      <c r="O38" s="14"/>
      <c r="P38" s="14"/>
      <c r="Q38" s="14"/>
      <c r="R38" s="14"/>
      <c r="S38" s="14"/>
    </row>
    <row r="39" spans="1:25" ht="9.9499999999999993" customHeight="1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</row>
  </sheetData>
  <mergeCells count="1">
    <mergeCell ref="A5:N5"/>
  </mergeCells>
  <pageMargins left="0.31496062992125984" right="0" top="0" bottom="0" header="0" footer="0"/>
  <pageSetup paperSize="9" scale="6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3" tint="0.39997558519241921"/>
    <pageSetUpPr fitToPage="1"/>
  </sheetPr>
  <dimension ref="A1:AC39"/>
  <sheetViews>
    <sheetView zoomScale="115" zoomScaleNormal="115" workbookViewId="0">
      <selection activeCell="A2" sqref="A2"/>
    </sheetView>
  </sheetViews>
  <sheetFormatPr baseColWidth="10" defaultRowHeight="12.75" x14ac:dyDescent="0.2"/>
  <cols>
    <col min="1" max="1" width="23.42578125" style="11" customWidth="1"/>
    <col min="2" max="3" width="7.140625" style="11" customWidth="1"/>
    <col min="4" max="4" width="23" style="11" customWidth="1"/>
    <col min="5" max="5" width="7" style="11" customWidth="1"/>
    <col min="6" max="6" width="6.42578125" style="11" customWidth="1"/>
    <col min="7" max="7" width="21.28515625" style="11" customWidth="1"/>
    <col min="8" max="9" width="7.5703125" style="11" customWidth="1"/>
    <col min="10" max="10" width="17.140625" style="11" customWidth="1"/>
    <col min="11" max="12" width="6.7109375" style="11" customWidth="1"/>
    <col min="13" max="13" width="21.5703125" style="11" customWidth="1"/>
    <col min="14" max="14" width="6.5703125" style="11" customWidth="1"/>
    <col min="15" max="16" width="5.7109375" style="11" customWidth="1"/>
    <col min="17" max="17" width="8" style="11" customWidth="1"/>
    <col min="18" max="18" width="8.7109375" style="11" customWidth="1"/>
    <col min="19" max="19" width="6.85546875" style="11" customWidth="1"/>
    <col min="20" max="20" width="7" style="11" customWidth="1"/>
    <col min="21" max="21" width="6.42578125" style="11" customWidth="1"/>
    <col min="22" max="22" width="6.5703125" style="11" customWidth="1"/>
    <col min="23" max="23" width="7.42578125" style="11" customWidth="1"/>
    <col min="24" max="24" width="6.42578125" style="11" customWidth="1"/>
    <col min="25" max="25" width="7" style="11" customWidth="1"/>
    <col min="26" max="26" width="6.85546875" style="11" customWidth="1"/>
    <col min="27" max="28" width="6.7109375" style="11" customWidth="1"/>
    <col min="29" max="29" width="7.5703125" style="11" customWidth="1"/>
    <col min="30" max="30" width="8.28515625" style="11" customWidth="1"/>
    <col min="31" max="32" width="7" style="11" customWidth="1"/>
    <col min="33" max="33" width="6.28515625" style="11" customWidth="1"/>
    <col min="34" max="34" width="7" style="11" customWidth="1"/>
    <col min="35" max="35" width="6.7109375" style="11" customWidth="1"/>
    <col min="36" max="36" width="7" style="11" customWidth="1"/>
    <col min="37" max="16384" width="11.42578125" style="11"/>
  </cols>
  <sheetData>
    <row r="1" spans="1:29" ht="17.25" customHeight="1" x14ac:dyDescent="0.2">
      <c r="A1" s="10" t="str">
        <f>'EFFECTIF MIDI'!A15</f>
        <v>CLIENT 2 MIDI</v>
      </c>
      <c r="B1" s="202" t="s">
        <v>184</v>
      </c>
      <c r="C1" s="202"/>
      <c r="D1" s="53" t="s">
        <v>40</v>
      </c>
      <c r="E1" s="54">
        <f>Menu!B25</f>
        <v>40938</v>
      </c>
      <c r="F1" s="203"/>
      <c r="J1" s="53" t="s">
        <v>41</v>
      </c>
      <c r="K1" s="54">
        <f>Menu!F25</f>
        <v>40935</v>
      </c>
      <c r="L1" s="54"/>
      <c r="M1" s="56" t="s">
        <v>42</v>
      </c>
      <c r="N1" s="227">
        <f>Menu!K25</f>
        <v>40938</v>
      </c>
      <c r="O1" s="228"/>
      <c r="P1" s="228"/>
      <c r="R1" s="13"/>
      <c r="W1" s="15"/>
      <c r="Y1" s="13"/>
    </row>
    <row r="2" spans="1:29" ht="15" customHeight="1" x14ac:dyDescent="0.2">
      <c r="A2" s="16" t="s">
        <v>43</v>
      </c>
      <c r="D2" s="12" t="s">
        <v>44</v>
      </c>
      <c r="E2" s="52"/>
      <c r="F2" s="35"/>
      <c r="G2" s="17"/>
      <c r="L2" s="12"/>
      <c r="M2" s="12" t="s">
        <v>45</v>
      </c>
      <c r="N2" s="55"/>
      <c r="O2" s="36"/>
      <c r="P2" s="36"/>
      <c r="X2" s="17"/>
      <c r="Y2" s="17"/>
    </row>
    <row r="3" spans="1:29" ht="15" customHeight="1" x14ac:dyDescent="0.2">
      <c r="A3" s="16"/>
      <c r="D3" s="12"/>
      <c r="G3" s="17"/>
      <c r="H3" s="35"/>
      <c r="I3" s="35"/>
      <c r="K3" s="12"/>
      <c r="L3" s="12"/>
      <c r="Q3" s="36"/>
      <c r="X3" s="17"/>
      <c r="Y3" s="17"/>
    </row>
    <row r="4" spans="1:29" ht="15" customHeight="1" x14ac:dyDescent="0.2">
      <c r="A4" s="16"/>
      <c r="D4" s="12"/>
      <c r="G4" s="17"/>
      <c r="H4" s="35"/>
      <c r="I4" s="35"/>
      <c r="K4" s="12"/>
      <c r="L4" s="12"/>
      <c r="Q4" s="36"/>
      <c r="X4" s="17"/>
      <c r="Y4" s="17"/>
    </row>
    <row r="5" spans="1:29" ht="15" customHeight="1" x14ac:dyDescent="0.2">
      <c r="A5" s="262" t="s">
        <v>34</v>
      </c>
      <c r="B5" s="263"/>
      <c r="C5" s="263"/>
      <c r="D5" s="263"/>
      <c r="E5" s="263"/>
      <c r="F5" s="263"/>
      <c r="G5" s="263"/>
      <c r="H5" s="264"/>
      <c r="I5" s="264"/>
      <c r="J5" s="264"/>
      <c r="K5" s="264"/>
      <c r="L5" s="264"/>
      <c r="M5" s="264"/>
      <c r="N5" s="264"/>
      <c r="O5" s="71"/>
      <c r="P5" s="71"/>
      <c r="Q5" s="36"/>
      <c r="X5" s="17"/>
      <c r="Y5" s="17"/>
    </row>
    <row r="6" spans="1:29" ht="23.25" customHeight="1" x14ac:dyDescent="0.2">
      <c r="A6" s="8" t="s">
        <v>0</v>
      </c>
      <c r="B6" s="8" t="s">
        <v>196</v>
      </c>
      <c r="C6" s="8" t="s">
        <v>222</v>
      </c>
      <c r="D6" s="8" t="s">
        <v>1</v>
      </c>
      <c r="E6" s="8" t="s">
        <v>196</v>
      </c>
      <c r="F6" s="8" t="s">
        <v>222</v>
      </c>
      <c r="G6" s="8" t="s">
        <v>2</v>
      </c>
      <c r="H6" s="8" t="s">
        <v>196</v>
      </c>
      <c r="I6" s="8" t="s">
        <v>222</v>
      </c>
      <c r="J6" s="8" t="s">
        <v>3</v>
      </c>
      <c r="K6" s="8" t="s">
        <v>196</v>
      </c>
      <c r="L6" s="8" t="s">
        <v>222</v>
      </c>
      <c r="M6" s="9" t="s">
        <v>4</v>
      </c>
      <c r="N6" s="213" t="s">
        <v>196</v>
      </c>
      <c r="O6" s="213" t="s">
        <v>222</v>
      </c>
      <c r="P6" s="47"/>
      <c r="Q6" s="75" t="s">
        <v>110</v>
      </c>
      <c r="R6" s="75" t="s">
        <v>229</v>
      </c>
      <c r="U6" s="36"/>
      <c r="AB6" s="17"/>
      <c r="AC6" s="17"/>
    </row>
    <row r="7" spans="1:29" ht="18.75" customHeight="1" x14ac:dyDescent="0.2">
      <c r="A7" s="6" t="str">
        <f ca="1">OFFSET(Menu!$A$5,ROWS(A$7:A7),MATCH(UPPER(RIGHT($A$5,4)),Menu!$4:$4,)-1+MATCH(A$6,OFFSET(Menu!$A$5,,MATCH(UPPER(RIGHT($A$5,4)),Menu!$4:$4,)-1,,20),0)-1,)</f>
        <v>Tomates</v>
      </c>
      <c r="B7" s="6">
        <v>601</v>
      </c>
      <c r="C7" s="6">
        <f ca="1">IF(B7="","",B7*OFFSET(Menu!$A$5,ROWS(A$7:A7),MATCH(UPPER(RIGHT($A$5,4)),Menu!$4:$4,)-1+MATCH(A$6,OFFSET(Menu!$A$5,,MATCH(UPPER(RIGHT($A$5,4)),Menu!$4:$4,)-1,,20),)-1+MATCH($B$1,{"A";"B";"C"},),))</f>
        <v>48.08</v>
      </c>
      <c r="D7" s="6" t="str">
        <f ca="1">OFFSET(Menu!$A$5,ROWS(D$7:D7),MATCH(UPPER(RIGHT($A$5,4)),Menu!$4:$4,)-1+MATCH(D$6,OFFSET(Menu!$A$5,,MATCH(UPPER(RIGHT($A$5,4)),Menu!$4:$4,)-1,,20),0)-1,)</f>
        <v>aile de raie sauce creme</v>
      </c>
      <c r="E7" s="6">
        <v>601</v>
      </c>
      <c r="F7" s="6">
        <f ca="1">IF(E7="","",E7*OFFSET(Menu!$A$5,ROWS(D$7:D7),MATCH(UPPER(RIGHT($A$5,4)),Menu!$4:$4,)-1+MATCH(D$6,OFFSET(Menu!$A$5,,MATCH(UPPER(RIGHT($A$5,4)),Menu!$4:$4,)-1,,20),)-1+MATCH($B$1,{"A";"B";"C"},),))</f>
        <v>60.1</v>
      </c>
      <c r="G7" s="6" t="str">
        <f ca="1">OFFSET(Menu!$A$5,ROWS(G$7:G7),MATCH(UPPER(RIGHT($A$5,4)),Menu!$4:$4,)-1+MATCH(G$6,OFFSET(Menu!$A$5,,MATCH(UPPER(RIGHT($A$5,4)),Menu!$4:$4,)-1,,20),0)-1,)</f>
        <v>épinards</v>
      </c>
      <c r="H7" s="6"/>
      <c r="I7" s="6" t="str">
        <f ca="1">IF(H7="","",H7*OFFSET(Menu!$A$5,ROWS(G$7:G7),MATCH(UPPER(RIGHT($A$5,4)),Menu!$4:$4,)-1+MATCH(G$6,OFFSET(Menu!$A$5,,MATCH(UPPER(RIGHT($A$5,4)),Menu!$4:$4,)-1,,20),)-1+MATCH($B$1,{"A";"B";"C"},),))</f>
        <v/>
      </c>
      <c r="J7" s="6" t="str">
        <f ca="1">OFFSET(Menu!$A$5,ROWS(J$7:J7),MATCH(UPPER(RIGHT($A$5,4)),Menu!$4:$4,)-1+MATCH(J$6,OFFSET(Menu!$A$5,,MATCH(UPPER(RIGHT($A$5,4)),Menu!$4:$4,)-1,,20),0)-1,)</f>
        <v>chèvre</v>
      </c>
      <c r="K7" s="6">
        <v>600</v>
      </c>
      <c r="L7" s="6">
        <f ca="1">IF(K7="","",K7*OFFSET(Menu!$A$5,ROWS(J$7:J7),MATCH(UPPER(RIGHT($A$5,4)),Menu!$4:$4,)-1+MATCH(J$6,OFFSET(Menu!$A$5,,MATCH(UPPER(RIGHT($A$5,4)),Menu!$4:$4,)-1,,20),)-1+MATCH($B$1,{"A";"B";"C"},),))</f>
        <v>18</v>
      </c>
      <c r="M7" s="6" t="str">
        <f ca="1">OFFSET(Menu!$A$5,ROWS(M$7:M7),MATCH(UPPER(RIGHT($A$5,4)),Menu!$4:$4,)-1+MATCH(M$6,OFFSET(Menu!$A$5,,MATCH(UPPER(RIGHT($A$5,4)),Menu!$4:$4,)-1,,20),0)-1,)</f>
        <v>flan patissier maisson</v>
      </c>
      <c r="N7" s="39">
        <v>600</v>
      </c>
      <c r="O7" s="39">
        <f ca="1">IF(N7="","",N7*OFFSET(Menu!$A$5,ROWS(M$7:M7),MATCH(UPPER(RIGHT($A$5,4)),Menu!$4:$4,)-1+MATCH(M$6,OFFSET(Menu!$A$5,,MATCH(UPPER(RIGHT($A$5,4)),Menu!$4:$4,)-1,,20),)-1+MATCH($B$1,{"A";"B";"C"},),))</f>
        <v>180</v>
      </c>
      <c r="P7" s="72"/>
      <c r="Q7" s="39">
        <f>'EFFECTIF MIDI'!AI14</f>
        <v>1</v>
      </c>
      <c r="R7" s="39">
        <f>'EFFECTIF MIDI'!AJ14</f>
        <v>0</v>
      </c>
      <c r="U7" s="36"/>
      <c r="AB7" s="17"/>
      <c r="AC7" s="17"/>
    </row>
    <row r="8" spans="1:29" ht="22.5" customHeight="1" x14ac:dyDescent="0.2">
      <c r="A8" s="6" t="str">
        <f ca="1">OFFSET(Menu!$A$5,ROWS(A$7:A8),MATCH(UPPER(RIGHT($A$5,4)),Menu!$4:$4,)-1+MATCH(A$6,OFFSET(Menu!$A$5,,MATCH(UPPER(RIGHT($A$5,4)),Menu!$4:$4,)-1,,20),0)-1,)</f>
        <v>Tomates allégée</v>
      </c>
      <c r="B8" s="6"/>
      <c r="C8" s="6" t="str">
        <f ca="1">IF(B8="","",B8*OFFSET(Menu!$A$5,ROWS(A$7:A8),MATCH(UPPER(RIGHT($A$5,4)),Menu!$4:$4,)-1+MATCH(A$6,OFFSET(Menu!$A$5,,MATCH(UPPER(RIGHT($A$5,4)),Menu!$4:$4,)-1,,20),)-1+MATCH($B$1,{"A";"B";"C"},),))</f>
        <v/>
      </c>
      <c r="D8" s="6" t="str">
        <f ca="1">OFFSET(Menu!$A$5,ROWS(D$7:D8),MATCH(UPPER(RIGHT($A$5,4)),Menu!$4:$4,)-1+MATCH(D$6,OFFSET(Menu!$A$5,,MATCH(UPPER(RIGHT($A$5,4)),Menu!$4:$4,)-1,,20),0)-1,)</f>
        <v>aile de raie sauce allégée</v>
      </c>
      <c r="E8" s="6">
        <v>100</v>
      </c>
      <c r="F8" s="6">
        <f ca="1">IF(E8="","",E8*OFFSET(Menu!$A$5,ROWS(D$7:D8),MATCH(UPPER(RIGHT($A$5,4)),Menu!$4:$4,)-1+MATCH(D$6,OFFSET(Menu!$A$5,,MATCH(UPPER(RIGHT($A$5,4)),Menu!$4:$4,)-1,,20),)-1+MATCH($B$1,{"A";"B";"C"},),))</f>
        <v>10</v>
      </c>
      <c r="G8" s="6" t="str">
        <f ca="1">OFFSET(Menu!$A$5,ROWS(G$7:G8),MATCH(UPPER(RIGHT($A$5,4)),Menu!$4:$4,)-1+MATCH(G$6,OFFSET(Menu!$A$5,,MATCH(UPPER(RIGHT($A$5,4)),Menu!$4:$4,)-1,,20),0)-1,)</f>
        <v>coquillettes</v>
      </c>
      <c r="H8" s="6">
        <v>600</v>
      </c>
      <c r="I8" s="6">
        <f ca="1">IF(H8="","",H8*OFFSET(Menu!$A$5,ROWS(G$7:G8),MATCH(UPPER(RIGHT($A$5,4)),Menu!$4:$4,)-1+MATCH(G$6,OFFSET(Menu!$A$5,,MATCH(UPPER(RIGHT($A$5,4)),Menu!$4:$4,)-1,,20),)-1+MATCH($B$1,{"A";"B";"C"},),))</f>
        <v>48</v>
      </c>
      <c r="J8" s="6" t="str">
        <f ca="1">OFFSET(Menu!$A$5,ROWS(J$7:J8),MATCH(UPPER(RIGHT($A$5,4)),Menu!$4:$4,)-1+MATCH(J$6,OFFSET(Menu!$A$5,,MATCH(UPPER(RIGHT($A$5,4)),Menu!$4:$4,)-1,,20),0)-1,)</f>
        <v>fromage allégé</v>
      </c>
      <c r="K8" s="6">
        <v>100</v>
      </c>
      <c r="L8" s="6">
        <f ca="1">IF(K8="","",K8*OFFSET(Menu!$A$5,ROWS(J$7:J8),MATCH(UPPER(RIGHT($A$5,4)),Menu!$4:$4,)-1+MATCH(J$6,OFFSET(Menu!$A$5,,MATCH(UPPER(RIGHT($A$5,4)),Menu!$4:$4,)-1,,20),)-1+MATCH($B$1,{"A";"B";"C"},),))</f>
        <v>3</v>
      </c>
      <c r="M8" s="6" t="str">
        <f ca="1">OFFSET(Menu!$A$5,ROWS(M$7:M8),MATCH(UPPER(RIGHT($A$5,4)),Menu!$4:$4,)-1+MATCH(M$6,OFFSET(Menu!$A$5,,MATCH(UPPER(RIGHT($A$5,4)),Menu!$4:$4,)-1,,20),0)-1,)</f>
        <v>flan patissier allégé</v>
      </c>
      <c r="N8" s="39">
        <v>100</v>
      </c>
      <c r="O8" s="39">
        <f ca="1">IF(N8="","",N8*OFFSET(Menu!$A$5,ROWS(M$7:M8),MATCH(UPPER(RIGHT($A$5,4)),Menu!$4:$4,)-1+MATCH(M$6,OFFSET(Menu!$A$5,,MATCH(UPPER(RIGHT($A$5,4)),Menu!$4:$4,)-1,,20),)-1+MATCH($B$1,{"A";"B";"C"},),))</f>
        <v>30</v>
      </c>
      <c r="P8" s="72"/>
      <c r="Q8" s="47"/>
      <c r="R8" s="219"/>
      <c r="U8" s="36"/>
      <c r="AB8" s="17"/>
      <c r="AC8" s="17"/>
    </row>
    <row r="9" spans="1:29" ht="24.75" customHeight="1" x14ac:dyDescent="0.2">
      <c r="A9" s="6" t="str">
        <f ca="1">OFFSET(Menu!$A$5,ROWS(A$7:A9),MATCH(UPPER(RIGHT($A$5,4)),Menu!$4:$4,)-1+MATCH(A$6,OFFSET(Menu!$A$5,,MATCH(UPPER(RIGHT($A$5,4)),Menu!$4:$4,)-1,,20),0)-1,)</f>
        <v>Cœur de palmier</v>
      </c>
      <c r="B9" s="6">
        <v>100</v>
      </c>
      <c r="C9" s="6">
        <f ca="1">IF(B9="","",B9*OFFSET(Menu!$A$5,ROWS(A$7:A9),MATCH(UPPER(RIGHT($A$5,4)),Menu!$4:$4,)-1+MATCH(A$6,OFFSET(Menu!$A$5,,MATCH(UPPER(RIGHT($A$5,4)),Menu!$4:$4,)-1,,20),)-1+MATCH($B$1,{"A";"B";"C"},),))</f>
        <v>8</v>
      </c>
      <c r="D9" s="6" t="str">
        <f ca="1">OFFSET(Menu!$A$5,ROWS(D$7:D9),MATCH(UPPER(RIGHT($A$5,4)),Menu!$4:$4,)-1+MATCH(D$6,OFFSET(Menu!$A$5,,MATCH(UPPER(RIGHT($A$5,4)),Menu!$4:$4,)-1,,20),0)-1,)</f>
        <v>escalope de dinde sauce crème</v>
      </c>
      <c r="E9" s="6"/>
      <c r="F9" s="6" t="str">
        <f ca="1">IF(E9="","",E9*OFFSET(Menu!$A$5,ROWS(D$7:D9),MATCH(UPPER(RIGHT($A$5,4)),Menu!$4:$4,)-1+MATCH(D$6,OFFSET(Menu!$A$5,,MATCH(UPPER(RIGHT($A$5,4)),Menu!$4:$4,)-1,,20),)-1+MATCH($B$1,{"A";"B";"C"},),))</f>
        <v/>
      </c>
      <c r="G9" s="6" t="str">
        <f ca="1">OFFSET(Menu!$A$5,ROWS(G$7:G9),MATCH(UPPER(RIGHT($A$5,4)),Menu!$4:$4,)-1+MATCH(G$6,OFFSET(Menu!$A$5,,MATCH(UPPER(RIGHT($A$5,4)),Menu!$4:$4,)-1,,20),0)-1,)</f>
        <v>Carottes vichy</v>
      </c>
      <c r="H9" s="6">
        <v>100</v>
      </c>
      <c r="I9" s="6">
        <f ca="1">IF(H9="","",H9*OFFSET(Menu!$A$5,ROWS(G$7:G9),MATCH(UPPER(RIGHT($A$5,4)),Menu!$4:$4,)-1+MATCH(G$6,OFFSET(Menu!$A$5,,MATCH(UPPER(RIGHT($A$5,4)),Menu!$4:$4,)-1,,20),)-1+MATCH($B$1,{"A";"B";"C"},),))</f>
        <v>8</v>
      </c>
      <c r="J9" s="6" t="str">
        <f ca="1">OFFSET(Menu!$A$5,ROWS(J$7:J9),MATCH(UPPER(RIGHT($A$5,4)),Menu!$4:$4,)-1+MATCH(J$6,OFFSET(Menu!$A$5,,MATCH(UPPER(RIGHT($A$5,4)),Menu!$4:$4,)-1,,20),0)-1,)</f>
        <v>fromage s/ sel</v>
      </c>
      <c r="K9" s="6"/>
      <c r="L9" s="6" t="str">
        <f ca="1">IF(K9="","",K9*OFFSET(Menu!$A$5,ROWS(J$7:J9),MATCH(UPPER(RIGHT($A$5,4)),Menu!$4:$4,)-1+MATCH(J$6,OFFSET(Menu!$A$5,,MATCH(UPPER(RIGHT($A$5,4)),Menu!$4:$4,)-1,,20),)-1+MATCH($B$1,{"A";"B";"C"},),))</f>
        <v/>
      </c>
      <c r="M9" s="6" t="str">
        <f ca="1">OFFSET(Menu!$A$5,ROWS(M$7:M9),MATCH(UPPER(RIGHT($A$5,4)),Menu!$4:$4,)-1+MATCH(M$6,OFFSET(Menu!$A$5,,MATCH(UPPER(RIGHT($A$5,4)),Menu!$4:$4,)-1,,20),0)-1,)</f>
        <v>yaourt 0%</v>
      </c>
      <c r="N9" s="18"/>
      <c r="O9" s="39" t="str">
        <f ca="1">IF(N9="","",N9*OFFSET(Menu!$A$5,ROWS(M$7:M9),MATCH(UPPER(RIGHT($A$5,4)),Menu!$4:$4,)-1+MATCH(M$6,OFFSET(Menu!$A$5,,MATCH(UPPER(RIGHT($A$5,4)),Menu!$4:$4,)-1,,20),)-1+MATCH($B$1,{"A";"B";"C"},),))</f>
        <v/>
      </c>
      <c r="P9" s="46"/>
      <c r="Q9" s="47"/>
      <c r="R9" s="219"/>
      <c r="U9" s="36"/>
      <c r="AB9" s="17"/>
      <c r="AC9" s="17"/>
    </row>
    <row r="10" spans="1:29" ht="15" customHeight="1" x14ac:dyDescent="0.2">
      <c r="A10" s="6" t="str">
        <f ca="1">OFFSET(Menu!$A$5,ROWS(A$7:A10),MATCH(UPPER(RIGHT($A$5,4)),Menu!$4:$4,)-1+MATCH(A$6,OFFSET(Menu!$A$5,,MATCH(UPPER(RIGHT($A$5,4)),Menu!$4:$4,)-1,,20),0)-1,)</f>
        <v>paté de campagne</v>
      </c>
      <c r="B10" s="6"/>
      <c r="C10" s="6" t="str">
        <f ca="1">IF(B10="","",B10*OFFSET(Menu!$A$5,ROWS(A$7:A10),MATCH(UPPER(RIGHT($A$5,4)),Menu!$4:$4,)-1+MATCH(A$6,OFFSET(Menu!$A$5,,MATCH(UPPER(RIGHT($A$5,4)),Menu!$4:$4,)-1,,20),)-1+MATCH($B$1,{"A";"B";"C"},),))</f>
        <v/>
      </c>
      <c r="D10" s="6" t="str">
        <f ca="1">OFFSET(Menu!$A$5,ROWS(D$7:D10),MATCH(UPPER(RIGHT($A$5,4)),Menu!$4:$4,)-1+MATCH(D$6,OFFSET(Menu!$A$5,,MATCH(UPPER(RIGHT($A$5,4)),Menu!$4:$4,)-1,,20),0)-1,)</f>
        <v>omelette</v>
      </c>
      <c r="E10" s="6"/>
      <c r="F10" s="6" t="str">
        <f ca="1">IF(E10="","",E10*OFFSET(Menu!$A$5,ROWS(D$7:D10),MATCH(UPPER(RIGHT($A$5,4)),Menu!$4:$4,)-1+MATCH(D$6,OFFSET(Menu!$A$5,,MATCH(UPPER(RIGHT($A$5,4)),Menu!$4:$4,)-1,,20),)-1+MATCH($B$1,{"A";"B";"C"},),))</f>
        <v/>
      </c>
      <c r="G10" s="6" t="str">
        <f ca="1">OFFSET(Menu!$A$5,ROWS(G$7:G10),MATCH(UPPER(RIGHT($A$5,4)),Menu!$4:$4,)-1+MATCH(G$6,OFFSET(Menu!$A$5,,MATCH(UPPER(RIGHT($A$5,4)),Menu!$4:$4,)-1,,20),0)-1,)</f>
        <v>Purée pdt</v>
      </c>
      <c r="H10" s="6">
        <v>1</v>
      </c>
      <c r="I10" s="6">
        <f ca="1">IF(H10="","",H10*OFFSET(Menu!$A$5,ROWS(G$7:G10),MATCH(UPPER(RIGHT($A$5,4)),Menu!$4:$4,)-1+MATCH(G$6,OFFSET(Menu!$A$5,,MATCH(UPPER(RIGHT($A$5,4)),Menu!$4:$4,)-1,,20),)-1+MATCH($B$1,{"A";"B";"C"},),))</f>
        <v>0.08</v>
      </c>
      <c r="J10" s="6" t="str">
        <f ca="1">OFFSET(Menu!$A$5,ROWS(J$7:J10),MATCH(UPPER(RIGHT($A$5,4)),Menu!$4:$4,)-1+MATCH(J$6,OFFSET(Menu!$A$5,,MATCH(UPPER(RIGHT($A$5,4)),Menu!$4:$4,)-1,,20),0)-1,)</f>
        <v>yaourt 0%</v>
      </c>
      <c r="K10" s="6"/>
      <c r="L10" s="6" t="str">
        <f ca="1">IF(K10="","",K10*OFFSET(Menu!$A$5,ROWS(J$7:J10),MATCH(UPPER(RIGHT($A$5,4)),Menu!$4:$4,)-1+MATCH(J$6,OFFSET(Menu!$A$5,,MATCH(UPPER(RIGHT($A$5,4)),Menu!$4:$4,)-1,,20),)-1+MATCH($B$1,{"A";"B";"C"},),))</f>
        <v/>
      </c>
      <c r="M10" s="6" t="str">
        <f ca="1">OFFSET(Menu!$A$5,ROWS(M$7:M10),MATCH(UPPER(RIGHT($A$5,4)),Menu!$4:$4,)-1+MATCH(M$6,OFFSET(Menu!$A$5,,MATCH(UPPER(RIGHT($A$5,4)),Menu!$4:$4,)-1,,20),0)-1,)</f>
        <v>fruit de saison</v>
      </c>
      <c r="N10" s="18"/>
      <c r="O10" s="39" t="str">
        <f ca="1">IF(N10="","",N10*OFFSET(Menu!$A$5,ROWS(M$7:M10),MATCH(UPPER(RIGHT($A$5,4)),Menu!$4:$4,)-1+MATCH(M$6,OFFSET(Menu!$A$5,,MATCH(UPPER(RIGHT($A$5,4)),Menu!$4:$4,)-1,,20),)-1+MATCH($B$1,{"A";"B";"C"},),))</f>
        <v/>
      </c>
      <c r="P10" s="46"/>
      <c r="Q10" s="47"/>
      <c r="R10" s="219"/>
      <c r="U10" s="36"/>
      <c r="AB10" s="17"/>
      <c r="AC10" s="17"/>
    </row>
    <row r="11" spans="1:29" ht="15" customHeight="1" x14ac:dyDescent="0.2">
      <c r="A11" s="6" t="str">
        <f ca="1">OFFSET(Menu!$A$5,ROWS(A$7:A11),MATCH(UPPER(RIGHT($A$5,4)),Menu!$4:$4,)-1+MATCH(A$6,OFFSET(Menu!$A$5,,MATCH(UPPER(RIGHT($A$5,4)),Menu!$4:$4,)-1,,20),0)-1,)</f>
        <v>-</v>
      </c>
      <c r="B11" s="6"/>
      <c r="C11" s="6" t="str">
        <f ca="1">IF(B11="","",B11*OFFSET(Menu!$A$5,ROWS(A$7:A11),MATCH(UPPER(RIGHT($A$5,4)),Menu!$4:$4,)-1+MATCH(A$6,OFFSET(Menu!$A$5,,MATCH(UPPER(RIGHT($A$5,4)),Menu!$4:$4,)-1,,20),)-1+MATCH($B$1,{"A";"B";"C"},),))</f>
        <v/>
      </c>
      <c r="D11" s="6" t="str">
        <f ca="1">OFFSET(Menu!$A$5,ROWS(D$7:D11),MATCH(UPPER(RIGHT($A$5,4)),Menu!$4:$4,)-1+MATCH(D$6,OFFSET(Menu!$A$5,,MATCH(UPPER(RIGHT($A$5,4)),Menu!$4:$4,)-1,,20),0)-1,)</f>
        <v>-</v>
      </c>
      <c r="E11" s="6"/>
      <c r="F11" s="6" t="str">
        <f ca="1">IF(E11="","",E11*OFFSET(Menu!$A$5,ROWS(D$7:D11),MATCH(UPPER(RIGHT($A$5,4)),Menu!$4:$4,)-1+MATCH(D$6,OFFSET(Menu!$A$5,,MATCH(UPPER(RIGHT($A$5,4)),Menu!$4:$4,)-1,,20),)-1+MATCH($B$1,{"A";"B";"C"},),))</f>
        <v/>
      </c>
      <c r="G11" s="6" t="str">
        <f ca="1">OFFSET(Menu!$A$5,ROWS(G$7:G11),MATCH(UPPER(RIGHT($A$5,4)),Menu!$4:$4,)-1+MATCH(G$6,OFFSET(Menu!$A$5,,MATCH(UPPER(RIGHT($A$5,4)),Menu!$4:$4,)-1,,20),0)-1,)</f>
        <v>épinard/coquillette</v>
      </c>
      <c r="H11" s="6"/>
      <c r="I11" s="6" t="str">
        <f ca="1">IF(H11="","",H11*OFFSET(Menu!$A$5,ROWS(G$7:G11),MATCH(UPPER(RIGHT($A$5,4)),Menu!$4:$4,)-1+MATCH(G$6,OFFSET(Menu!$A$5,,MATCH(UPPER(RIGHT($A$5,4)),Menu!$4:$4,)-1,,20),)-1+MATCH($B$1,{"A";"B";"C"},),))</f>
        <v/>
      </c>
      <c r="J11" s="6" t="str">
        <f ca="1">OFFSET(Menu!$A$5,ROWS(J$7:J11),MATCH(UPPER(RIGHT($A$5,4)),Menu!$4:$4,)-1+MATCH(J$6,OFFSET(Menu!$A$5,,MATCH(UPPER(RIGHT($A$5,4)),Menu!$4:$4,)-1,,20),0)-1,)</f>
        <v>compote</v>
      </c>
      <c r="K11" s="6"/>
      <c r="L11" s="6" t="str">
        <f ca="1">IF(K11="","",K11*OFFSET(Menu!$A$5,ROWS(J$7:J11),MATCH(UPPER(RIGHT($A$5,4)),Menu!$4:$4,)-1+MATCH(J$6,OFFSET(Menu!$A$5,,MATCH(UPPER(RIGHT($A$5,4)),Menu!$4:$4,)-1,,20),)-1+MATCH($B$1,{"A";"B";"C"},),))</f>
        <v/>
      </c>
      <c r="M11" s="6" t="str">
        <f ca="1">OFFSET(Menu!$A$5,ROWS(M$7:M11),MATCH(UPPER(RIGHT($A$5,4)),Menu!$4:$4,)-1+MATCH(M$6,OFFSET(Menu!$A$5,,MATCH(UPPER(RIGHT($A$5,4)),Menu!$4:$4,)-1,,20),0)-1,)</f>
        <v>compote</v>
      </c>
      <c r="N11" s="18">
        <v>1</v>
      </c>
      <c r="O11" s="39">
        <f ca="1">IF(N11="","",N11*OFFSET(Menu!$A$5,ROWS(M$7:M11),MATCH(UPPER(RIGHT($A$5,4)),Menu!$4:$4,)-1+MATCH(M$6,OFFSET(Menu!$A$5,,MATCH(UPPER(RIGHT($A$5,4)),Menu!$4:$4,)-1,,20),)-1+MATCH($B$1,{"A";"B";"C"},),))</f>
        <v>0.3</v>
      </c>
      <c r="P11" s="46"/>
      <c r="Q11" s="47"/>
      <c r="R11" s="219"/>
      <c r="U11" s="36"/>
      <c r="AB11" s="17"/>
      <c r="AC11" s="17"/>
    </row>
    <row r="12" spans="1:29" ht="15" customHeight="1" x14ac:dyDescent="0.2">
      <c r="A12" s="6" t="str">
        <f ca="1">OFFSET(Menu!$A$5,ROWS(A$7:A12),MATCH(UPPER(RIGHT($A$5,4)),Menu!$4:$4,)-1+MATCH(A$6,OFFSET(Menu!$A$5,,MATCH(UPPER(RIGHT($A$5,4)),Menu!$4:$4,)-1,,20),0)-1,)</f>
        <v>-</v>
      </c>
      <c r="B12" s="6"/>
      <c r="C12" s="6" t="str">
        <f ca="1">IF(B12="","",B12*OFFSET(Menu!$A$5,ROWS(A$7:A12),MATCH(UPPER(RIGHT($A$5,4)),Menu!$4:$4,)-1+MATCH(A$6,OFFSET(Menu!$A$5,,MATCH(UPPER(RIGHT($A$5,4)),Menu!$4:$4,)-1,,20),)-1+MATCH($B$1,{"A";"B";"C"},),))</f>
        <v/>
      </c>
      <c r="D12" s="6" t="str">
        <f ca="1">OFFSET(Menu!$A$5,ROWS(D$7:D12),MATCH(UPPER(RIGHT($A$5,4)),Menu!$4:$4,)-1+MATCH(D$6,OFFSET(Menu!$A$5,,MATCH(UPPER(RIGHT($A$5,4)),Menu!$4:$4,)-1,,20),0)-1,)</f>
        <v>-</v>
      </c>
      <c r="E12" s="6"/>
      <c r="F12" s="6" t="str">
        <f ca="1">IF(E12="","",E12*OFFSET(Menu!$A$5,ROWS(D$7:D12),MATCH(UPPER(RIGHT($A$5,4)),Menu!$4:$4,)-1+MATCH(D$6,OFFSET(Menu!$A$5,,MATCH(UPPER(RIGHT($A$5,4)),Menu!$4:$4,)-1,,20),)-1+MATCH($B$1,{"A";"B";"C"},),))</f>
        <v/>
      </c>
      <c r="G12" s="6" t="str">
        <f ca="1">OFFSET(Menu!$A$5,ROWS(G$7:G12),MATCH(UPPER(RIGHT($A$5,4)),Menu!$4:$4,)-1+MATCH(G$6,OFFSET(Menu!$A$5,,MATCH(UPPER(RIGHT($A$5,4)),Menu!$4:$4,)-1,,20),0)-1,)</f>
        <v>-</v>
      </c>
      <c r="H12" s="6"/>
      <c r="I12" s="6" t="str">
        <f ca="1">IF(H12="","",H12*OFFSET(Menu!$A$5,ROWS(G$7:G12),MATCH(UPPER(RIGHT($A$5,4)),Menu!$4:$4,)-1+MATCH(G$6,OFFSET(Menu!$A$5,,MATCH(UPPER(RIGHT($A$5,4)),Menu!$4:$4,)-1,,20),)-1+MATCH($B$1,{"A";"B";"C"},),))</f>
        <v/>
      </c>
      <c r="J12" s="6" t="str">
        <f ca="1">OFFSET(Menu!$A$5,ROWS(J$7:J12),MATCH(UPPER(RIGHT($A$5,4)),Menu!$4:$4,)-1+MATCH(J$6,OFFSET(Menu!$A$5,,MATCH(UPPER(RIGHT($A$5,4)),Menu!$4:$4,)-1,,20),0)-1,)</f>
        <v>1 petit suisse</v>
      </c>
      <c r="K12" s="6">
        <v>1</v>
      </c>
      <c r="L12" s="6">
        <f ca="1">IF(K12="","",K12*OFFSET(Menu!$A$5,ROWS(J$7:J12),MATCH(UPPER(RIGHT($A$5,4)),Menu!$4:$4,)-1+MATCH(J$6,OFFSET(Menu!$A$5,,MATCH(UPPER(RIGHT($A$5,4)),Menu!$4:$4,)-1,,20),)-1+MATCH($B$1,{"A";"B";"C"},),))</f>
        <v>0.09</v>
      </c>
      <c r="M12" s="6" t="str">
        <f ca="1">OFFSET(Menu!$A$5,ROWS(M$7:M12),MATCH(UPPER(RIGHT($A$5,4)),Menu!$4:$4,)-1+MATCH(M$6,OFFSET(Menu!$A$5,,MATCH(UPPER(RIGHT($A$5,4)),Menu!$4:$4,)-1,,20),0)-1,)</f>
        <v>-</v>
      </c>
      <c r="N12" s="18"/>
      <c r="O12" s="39" t="str">
        <f ca="1">IF(N12="","",N12*OFFSET(Menu!$A$5,ROWS(M$7:M12),MATCH(UPPER(RIGHT($A$5,4)),Menu!$4:$4,)-1+MATCH(M$6,OFFSET(Menu!$A$5,,MATCH(UPPER(RIGHT($A$5,4)),Menu!$4:$4,)-1,,20),)-1+MATCH($B$1,{"A";"B";"C"},),))</f>
        <v/>
      </c>
      <c r="P12" s="46"/>
      <c r="Q12" s="47"/>
      <c r="R12" s="219"/>
      <c r="U12" s="36"/>
      <c r="AB12" s="17"/>
      <c r="AC12" s="17"/>
    </row>
    <row r="13" spans="1:29" ht="15" customHeight="1" x14ac:dyDescent="0.2">
      <c r="A13" s="6" t="str">
        <f ca="1">OFFSET(Menu!$A$5,ROWS(A$7:A13),MATCH(UPPER(RIGHT($A$5,4)),Menu!$4:$4,)-1+MATCH(A$6,OFFSET(Menu!$A$5,,MATCH(UPPER(RIGHT($A$5,4)),Menu!$4:$4,)-1,,20),0)-1,)</f>
        <v>RS MIXE - concombre</v>
      </c>
      <c r="B13" s="6"/>
      <c r="C13" s="6" t="str">
        <f ca="1">IF(B13="","",B13*OFFSET(Menu!$A$5,ROWS(A$7:A13),MATCH(UPPER(RIGHT($A$5,4)),Menu!$4:$4,)-1+MATCH(A$6,OFFSET(Menu!$A$5,,MATCH(UPPER(RIGHT($A$5,4)),Menu!$4:$4,)-1,,20),)-1+MATCH($B$1,{"A";"B";"C"},),))</f>
        <v/>
      </c>
      <c r="D13" s="6" t="str">
        <f ca="1">OFFSET(Menu!$A$5,ROWS(D$7:D13),MATCH(UPPER(RIGHT($A$5,4)),Menu!$4:$4,)-1+MATCH(D$6,OFFSET(Menu!$A$5,,MATCH(UPPER(RIGHT($A$5,4)),Menu!$4:$4,)-1,,20),0)-1,)</f>
        <v>RS MIXE - Bœuf carotte</v>
      </c>
      <c r="E13" s="6"/>
      <c r="F13" s="6" t="str">
        <f ca="1">IF(E13="","",E13*OFFSET(Menu!$A$5,ROWS(D$7:D13),MATCH(UPPER(RIGHT($A$5,4)),Menu!$4:$4,)-1+MATCH(D$6,OFFSET(Menu!$A$5,,MATCH(UPPER(RIGHT($A$5,4)),Menu!$4:$4,)-1,,20),)-1+MATCH($B$1,{"A";"B";"C"},),))</f>
        <v/>
      </c>
      <c r="G13" s="6" t="str">
        <f ca="1">OFFSET(Menu!$A$5,ROWS(G$7:G13),MATCH(UPPER(RIGHT($A$5,4)),Menu!$4:$4,)-1+MATCH(G$6,OFFSET(Menu!$A$5,,MATCH(UPPER(RIGHT($A$5,4)),Menu!$4:$4,)-1,,20),0)-1,)</f>
        <v>RS MIXE ratatouille</v>
      </c>
      <c r="H13" s="6"/>
      <c r="I13" s="6" t="str">
        <f ca="1">IF(H13="","",H13*OFFSET(Menu!$A$5,ROWS(G$7:G13),MATCH(UPPER(RIGHT($A$5,4)),Menu!$4:$4,)-1+MATCH(G$6,OFFSET(Menu!$A$5,,MATCH(UPPER(RIGHT($A$5,4)),Menu!$4:$4,)-1,,20),)-1+MATCH($B$1,{"A";"B";"C"},),))</f>
        <v/>
      </c>
      <c r="J13" s="6" t="str">
        <f ca="1">OFFSET(Menu!$A$5,ROWS(J$7:J13),MATCH(UPPER(RIGHT($A$5,4)),Menu!$4:$4,)-1+MATCH(J$6,OFFSET(Menu!$A$5,,MATCH(UPPER(RIGHT($A$5,4)),Menu!$4:$4,)-1,,20),0)-1,)</f>
        <v>-</v>
      </c>
      <c r="K13" s="6"/>
      <c r="L13" s="6" t="str">
        <f ca="1">IF(K13="","",K13*OFFSET(Menu!$A$5,ROWS(J$7:J13),MATCH(UPPER(RIGHT($A$5,4)),Menu!$4:$4,)-1+MATCH(J$6,OFFSET(Menu!$A$5,,MATCH(UPPER(RIGHT($A$5,4)),Menu!$4:$4,)-1,,20),)-1+MATCH($B$1,{"A";"B";"C"},),))</f>
        <v/>
      </c>
      <c r="M13" s="6" t="str">
        <f ca="1">OFFSET(Menu!$A$5,ROWS(M$7:M13),MATCH(UPPER(RIGHT($A$5,4)),Menu!$4:$4,)-1+MATCH(M$6,OFFSET(Menu!$A$5,,MATCH(UPPER(RIGHT($A$5,4)),Menu!$4:$4,)-1,,20),0)-1,)</f>
        <v>-</v>
      </c>
      <c r="N13" s="18"/>
      <c r="O13" s="39" t="str">
        <f ca="1">IF(N13="","",N13*OFFSET(Menu!$A$5,ROWS(M$7:M13),MATCH(UPPER(RIGHT($A$5,4)),Menu!$4:$4,)-1+MATCH(M$6,OFFSET(Menu!$A$5,,MATCH(UPPER(RIGHT($A$5,4)),Menu!$4:$4,)-1,,20),)-1+MATCH($B$1,{"A";"B";"C"},),))</f>
        <v/>
      </c>
      <c r="P13" s="46"/>
      <c r="Q13" s="47"/>
      <c r="R13" s="219"/>
      <c r="U13" s="36"/>
      <c r="AB13" s="17"/>
      <c r="AC13" s="17"/>
    </row>
    <row r="14" spans="1:29" ht="15" customHeight="1" x14ac:dyDescent="0.2">
      <c r="A14" s="6" t="str">
        <f ca="1">OFFSET(Menu!$A$5,ROWS(A$7:A14),MATCH(UPPER(RIGHT($A$5,4)),Menu!$4:$4,)-1+MATCH(A$6,OFFSET(Menu!$A$5,,MATCH(UPPER(RIGHT($A$5,4)),Menu!$4:$4,)-1,,20),0)-1,)</f>
        <v>-</v>
      </c>
      <c r="B14" s="6"/>
      <c r="C14" s="6" t="str">
        <f ca="1">IF(B14="","",B14*OFFSET(Menu!$A$5,ROWS(A$7:A14),MATCH(UPPER(RIGHT($A$5,4)),Menu!$4:$4,)-1+MATCH(A$6,OFFSET(Menu!$A$5,,MATCH(UPPER(RIGHT($A$5,4)),Menu!$4:$4,)-1,,20),)-1+MATCH($B$1,{"A";"B";"C"},),))</f>
        <v/>
      </c>
      <c r="D14" s="6" t="str">
        <f ca="1">OFFSET(Menu!$A$5,ROWS(D$7:D14),MATCH(UPPER(RIGHT($A$5,4)),Menu!$4:$4,)-1+MATCH(D$6,OFFSET(Menu!$A$5,,MATCH(UPPER(RIGHT($A$5,4)),Menu!$4:$4,)-1,,20),0)-1,)</f>
        <v>-</v>
      </c>
      <c r="E14" s="6"/>
      <c r="F14" s="6" t="str">
        <f ca="1">IF(E14="","",E14*OFFSET(Menu!$A$5,ROWS(D$7:D14),MATCH(UPPER(RIGHT($A$5,4)),Menu!$4:$4,)-1+MATCH(D$6,OFFSET(Menu!$A$5,,MATCH(UPPER(RIGHT($A$5,4)),Menu!$4:$4,)-1,,20),)-1+MATCH($B$1,{"A";"B";"C"},),))</f>
        <v/>
      </c>
      <c r="G14" s="6" t="str">
        <f ca="1">OFFSET(Menu!$A$5,ROWS(G$7:G14),MATCH(UPPER(RIGHT($A$5,4)),Menu!$4:$4,)-1+MATCH(G$6,OFFSET(Menu!$A$5,,MATCH(UPPER(RIGHT($A$5,4)),Menu!$4:$4,)-1,,20),0)-1,)</f>
        <v>-</v>
      </c>
      <c r="H14" s="6"/>
      <c r="I14" s="6" t="str">
        <f ca="1">IF(H14="","",H14*OFFSET(Menu!$A$5,ROWS(G$7:G14),MATCH(UPPER(RIGHT($A$5,4)),Menu!$4:$4,)-1+MATCH(G$6,OFFSET(Menu!$A$5,,MATCH(UPPER(RIGHT($A$5,4)),Menu!$4:$4,)-1,,20),)-1+MATCH($B$1,{"A";"B";"C"},),))</f>
        <v/>
      </c>
      <c r="J14" s="6" t="str">
        <f ca="1">OFFSET(Menu!$A$5,ROWS(J$7:J14),MATCH(UPPER(RIGHT($A$5,4)),Menu!$4:$4,)-1+MATCH(J$6,OFFSET(Menu!$A$5,,MATCH(UPPER(RIGHT($A$5,4)),Menu!$4:$4,)-1,,20),0)-1,)</f>
        <v>-</v>
      </c>
      <c r="K14" s="6"/>
      <c r="L14" s="6" t="str">
        <f ca="1">IF(K14="","",K14*OFFSET(Menu!$A$5,ROWS(J$7:J14),MATCH(UPPER(RIGHT($A$5,4)),Menu!$4:$4,)-1+MATCH(J$6,OFFSET(Menu!$A$5,,MATCH(UPPER(RIGHT($A$5,4)),Menu!$4:$4,)-1,,20),)-1+MATCH($B$1,{"A";"B";"C"},),))</f>
        <v/>
      </c>
      <c r="M14" s="6" t="str">
        <f ca="1">OFFSET(Menu!$A$5,ROWS(M$7:M14),MATCH(UPPER(RIGHT($A$5,4)),Menu!$4:$4,)-1+MATCH(M$6,OFFSET(Menu!$A$5,,MATCH(UPPER(RIGHT($A$5,4)),Menu!$4:$4,)-1,,20),0)-1,)</f>
        <v>-</v>
      </c>
      <c r="N14" s="18"/>
      <c r="O14" s="39" t="str">
        <f ca="1">IF(N14="","",N14*OFFSET(Menu!$A$5,ROWS(M$7:M14),MATCH(UPPER(RIGHT($A$5,4)),Menu!$4:$4,)-1+MATCH(M$6,OFFSET(Menu!$A$5,,MATCH(UPPER(RIGHT($A$5,4)),Menu!$4:$4,)-1,,20),)-1+MATCH($B$1,{"A";"B";"C"},),))</f>
        <v/>
      </c>
      <c r="P14" s="46"/>
      <c r="Q14" s="220"/>
      <c r="R14" s="220"/>
      <c r="U14" s="36"/>
      <c r="AB14" s="17"/>
      <c r="AC14" s="17"/>
    </row>
    <row r="15" spans="1:29" ht="15" customHeight="1" x14ac:dyDescent="0.25">
      <c r="A15" s="38" t="s">
        <v>73</v>
      </c>
      <c r="B15" s="41">
        <f>SUM(B7:B14)</f>
        <v>701</v>
      </c>
      <c r="C15" s="41"/>
      <c r="D15" s="38" t="s">
        <v>75</v>
      </c>
      <c r="E15" s="41">
        <f>SUM(E7:E14)</f>
        <v>701</v>
      </c>
      <c r="F15" s="41"/>
      <c r="G15" s="38" t="s">
        <v>76</v>
      </c>
      <c r="H15" s="41">
        <f>SUM(H7:H14)</f>
        <v>701</v>
      </c>
      <c r="I15" s="41"/>
      <c r="J15" s="38" t="s">
        <v>77</v>
      </c>
      <c r="K15" s="41">
        <f>SUM(K7:K14)</f>
        <v>701</v>
      </c>
      <c r="L15" s="41"/>
      <c r="M15" s="38" t="s">
        <v>74</v>
      </c>
      <c r="N15" s="41">
        <f>SUM(N7:N14)</f>
        <v>701</v>
      </c>
      <c r="O15" s="41"/>
      <c r="P15" s="74"/>
      <c r="Q15" s="221"/>
      <c r="R15" s="47"/>
      <c r="X15" s="17"/>
      <c r="Y15" s="17"/>
    </row>
    <row r="16" spans="1:29" ht="15" customHeight="1" x14ac:dyDescent="0.2">
      <c r="A16" s="16"/>
      <c r="D16" s="12"/>
      <c r="G16" s="17"/>
      <c r="H16" s="35"/>
      <c r="I16" s="35"/>
      <c r="K16" s="12"/>
      <c r="L16" s="12"/>
      <c r="Q16" s="36"/>
      <c r="X16" s="17"/>
      <c r="Y16" s="17"/>
    </row>
    <row r="17" spans="1:25" ht="15" customHeight="1" x14ac:dyDescent="0.2">
      <c r="A17" s="215" t="s">
        <v>46</v>
      </c>
      <c r="B17" s="215"/>
      <c r="C17" s="215"/>
      <c r="D17" s="215"/>
      <c r="E17" s="217">
        <f>E15</f>
        <v>701</v>
      </c>
      <c r="F17" s="40"/>
      <c r="G17" s="17"/>
      <c r="H17" s="35"/>
      <c r="I17" s="35"/>
      <c r="K17" s="12"/>
      <c r="L17" s="12"/>
      <c r="Q17" s="36"/>
      <c r="X17" s="17"/>
      <c r="Y17" s="17"/>
    </row>
    <row r="18" spans="1:25" s="12" customFormat="1" ht="18" customHeight="1" x14ac:dyDescent="0.2">
      <c r="A18" s="215" t="s">
        <v>227</v>
      </c>
      <c r="B18" s="215"/>
      <c r="C18" s="215"/>
      <c r="D18" s="215"/>
      <c r="E18" s="217">
        <f>Q7</f>
        <v>1</v>
      </c>
    </row>
    <row r="19" spans="1:25" s="12" customFormat="1" ht="16.5" customHeight="1" x14ac:dyDescent="0.3">
      <c r="A19" s="215" t="s">
        <v>228</v>
      </c>
      <c r="B19" s="215"/>
      <c r="C19" s="215"/>
      <c r="D19" s="215"/>
      <c r="E19" s="217">
        <f>R7</f>
        <v>0</v>
      </c>
      <c r="G19" s="20"/>
      <c r="H19" s="20"/>
      <c r="I19" s="20"/>
      <c r="J19" s="20"/>
      <c r="M19" s="21"/>
    </row>
    <row r="20" spans="1:25" s="12" customFormat="1" ht="20.25" customHeight="1" x14ac:dyDescent="0.3">
      <c r="A20" s="21" t="s">
        <v>230</v>
      </c>
      <c r="B20" s="21"/>
      <c r="C20" s="21"/>
      <c r="D20" s="21"/>
      <c r="E20" s="218">
        <f>SUM(E17:E19)</f>
        <v>702</v>
      </c>
      <c r="G20" s="20"/>
      <c r="H20" s="20"/>
      <c r="I20" s="20"/>
      <c r="J20" s="20"/>
      <c r="M20" s="21"/>
    </row>
    <row r="21" spans="1:25" s="12" customFormat="1" ht="12" customHeight="1" x14ac:dyDescent="0.2"/>
    <row r="22" spans="1:25" ht="12" customHeight="1" x14ac:dyDescent="0.2">
      <c r="A22" s="22" t="str">
        <f>'[1]Client 4'!A43</f>
        <v>Pour le  chauffeur : à l'arrivée sur le site et au départ du site</v>
      </c>
      <c r="J22" s="22" t="str">
        <f>'[1]Client 4'!A44</f>
        <v>Vérifier la T° du camion, la T° du plat temoin du camion - Relever la T° de la chambre froide du site. La T° doit être comprises entre 0 et 3°</v>
      </c>
    </row>
    <row r="23" spans="1:25" ht="12.75" customHeight="1" x14ac:dyDescent="0.25">
      <c r="B23" s="23" t="s">
        <v>47</v>
      </c>
      <c r="C23" s="23"/>
      <c r="W23" s="24"/>
    </row>
    <row r="24" spans="1:25" ht="9.75" customHeight="1" x14ac:dyDescent="0.2">
      <c r="A24" s="25"/>
      <c r="B24" s="26"/>
      <c r="C24" s="25" t="s">
        <v>48</v>
      </c>
      <c r="D24" s="26"/>
      <c r="E24" s="26"/>
      <c r="F24" s="27"/>
      <c r="G24" s="26" t="s">
        <v>49</v>
      </c>
      <c r="H24" s="26"/>
      <c r="I24" s="25" t="s">
        <v>50</v>
      </c>
      <c r="J24" s="26"/>
      <c r="K24" s="25" t="s">
        <v>51</v>
      </c>
      <c r="L24" s="26"/>
      <c r="M24" s="26"/>
      <c r="N24" s="26"/>
      <c r="O24" s="26"/>
      <c r="P24" s="26"/>
      <c r="Q24" s="26"/>
      <c r="R24" s="27"/>
      <c r="S24" s="25" t="s">
        <v>52</v>
      </c>
      <c r="T24" s="26"/>
      <c r="U24" s="27"/>
    </row>
    <row r="25" spans="1:25" ht="10.5" customHeight="1" x14ac:dyDescent="0.2">
      <c r="A25" s="28" t="s">
        <v>53</v>
      </c>
      <c r="B25" s="26"/>
      <c r="C25" s="28" t="s">
        <v>54</v>
      </c>
      <c r="D25" s="29" t="s">
        <v>55</v>
      </c>
      <c r="E25" s="29"/>
      <c r="F25" s="25" t="s">
        <v>56</v>
      </c>
      <c r="G25" s="25" t="s">
        <v>57</v>
      </c>
      <c r="H25" s="26"/>
      <c r="I25" s="25"/>
      <c r="J25" s="26"/>
      <c r="K25" s="28" t="s">
        <v>58</v>
      </c>
      <c r="L25" s="25"/>
      <c r="M25" s="25"/>
      <c r="N25" s="25" t="s">
        <v>59</v>
      </c>
      <c r="O25" s="26"/>
      <c r="P25" s="27"/>
      <c r="Q25" s="25" t="s">
        <v>60</v>
      </c>
      <c r="R25" s="27"/>
      <c r="S25" s="25" t="s">
        <v>61</v>
      </c>
      <c r="T25" s="26"/>
      <c r="U25" s="30" t="s">
        <v>62</v>
      </c>
    </row>
    <row r="26" spans="1:25" ht="8.25" customHeight="1" x14ac:dyDescent="0.2">
      <c r="A26" s="28"/>
      <c r="B26" s="26"/>
      <c r="C26" s="28"/>
      <c r="D26" s="27"/>
      <c r="E26" s="26"/>
      <c r="F26" s="26"/>
      <c r="G26" s="25"/>
      <c r="H26" s="26"/>
      <c r="I26" s="25"/>
      <c r="J26" s="26"/>
      <c r="K26" s="28"/>
      <c r="L26" s="28"/>
      <c r="M26" s="28"/>
      <c r="N26" s="30" t="s">
        <v>63</v>
      </c>
      <c r="O26" s="30"/>
      <c r="P26" s="30" t="s">
        <v>62</v>
      </c>
      <c r="Q26" s="30" t="s">
        <v>63</v>
      </c>
      <c r="R26" s="30" t="s">
        <v>62</v>
      </c>
      <c r="S26" s="25"/>
      <c r="T26" s="26"/>
      <c r="U26" s="30"/>
    </row>
    <row r="27" spans="1:25" ht="11.25" customHeight="1" x14ac:dyDescent="0.2">
      <c r="A27" s="28" t="str">
        <f>A6</f>
        <v>Entrée</v>
      </c>
      <c r="B27" s="26"/>
      <c r="C27" s="28"/>
      <c r="D27" s="27"/>
      <c r="E27" s="26"/>
      <c r="F27" s="26"/>
      <c r="G27" s="25"/>
      <c r="H27" s="26"/>
      <c r="I27" s="25"/>
      <c r="J27" s="26"/>
      <c r="K27" s="28"/>
      <c r="L27" s="28"/>
      <c r="M27" s="28"/>
      <c r="N27" s="28"/>
      <c r="O27" s="28"/>
      <c r="P27" s="30"/>
      <c r="Q27" s="28"/>
      <c r="R27" s="30"/>
      <c r="S27" s="25"/>
      <c r="T27" s="26"/>
      <c r="U27" s="28"/>
    </row>
    <row r="28" spans="1:25" ht="12" customHeight="1" x14ac:dyDescent="0.2">
      <c r="A28" s="28" t="str">
        <f>D6</f>
        <v>Plat</v>
      </c>
      <c r="B28" s="26"/>
      <c r="C28" s="28"/>
      <c r="D28" s="27"/>
      <c r="E28" s="26"/>
      <c r="F28" s="26"/>
      <c r="G28" s="25"/>
      <c r="H28" s="26"/>
      <c r="I28" s="25"/>
      <c r="J28" s="26"/>
      <c r="K28" s="28"/>
      <c r="L28" s="28"/>
      <c r="M28" s="28"/>
      <c r="N28" s="28"/>
      <c r="O28" s="28"/>
      <c r="P28" s="28"/>
      <c r="Q28" s="28"/>
      <c r="R28" s="28"/>
      <c r="S28" s="25"/>
      <c r="T28" s="26"/>
      <c r="U28" s="28"/>
    </row>
    <row r="29" spans="1:25" ht="12" customHeight="1" x14ac:dyDescent="0.2">
      <c r="A29" s="28" t="str">
        <f>G6</f>
        <v>Garniture</v>
      </c>
      <c r="B29" s="26"/>
      <c r="C29" s="28"/>
      <c r="D29" s="27"/>
      <c r="E29" s="26"/>
      <c r="F29" s="26"/>
      <c r="G29" s="25"/>
      <c r="H29" s="26"/>
      <c r="I29" s="25"/>
      <c r="J29" s="26"/>
      <c r="K29" s="28"/>
      <c r="L29" s="28"/>
      <c r="M29" s="28"/>
      <c r="N29" s="28"/>
      <c r="O29" s="28"/>
      <c r="P29" s="28"/>
      <c r="Q29" s="28"/>
      <c r="R29" s="28"/>
      <c r="S29" s="25"/>
      <c r="T29" s="26"/>
      <c r="U29" s="28"/>
    </row>
    <row r="30" spans="1:25" ht="12" customHeight="1" x14ac:dyDescent="0.2">
      <c r="A30" s="28" t="str">
        <f>J6</f>
        <v>fromage</v>
      </c>
      <c r="B30" s="26"/>
      <c r="C30" s="28"/>
      <c r="D30" s="27"/>
      <c r="E30" s="26"/>
      <c r="F30" s="26"/>
      <c r="G30" s="25"/>
      <c r="H30" s="26"/>
      <c r="I30" s="25"/>
      <c r="J30" s="26"/>
      <c r="K30" s="28"/>
      <c r="L30" s="28"/>
      <c r="M30" s="28"/>
      <c r="N30" s="28"/>
      <c r="O30" s="28"/>
      <c r="P30" s="28"/>
      <c r="Q30" s="28"/>
      <c r="R30" s="28"/>
      <c r="S30" s="25"/>
      <c r="T30" s="26"/>
      <c r="U30" s="28"/>
    </row>
    <row r="31" spans="1:25" ht="12" customHeight="1" x14ac:dyDescent="0.2">
      <c r="A31" s="28" t="str">
        <f>M6</f>
        <v>dessert</v>
      </c>
      <c r="B31" s="26"/>
      <c r="C31" s="28"/>
      <c r="D31" s="27"/>
      <c r="E31" s="26"/>
      <c r="F31" s="26"/>
      <c r="G31" s="25"/>
      <c r="H31" s="26"/>
      <c r="I31" s="25"/>
      <c r="J31" s="26"/>
      <c r="K31" s="28"/>
      <c r="L31" s="28"/>
      <c r="M31" s="28"/>
      <c r="N31" s="28"/>
      <c r="O31" s="28"/>
      <c r="P31" s="28"/>
      <c r="Q31" s="28"/>
      <c r="R31" s="28"/>
      <c r="S31" s="25"/>
      <c r="T31" s="26"/>
      <c r="U31" s="28"/>
    </row>
    <row r="32" spans="1:25" ht="12" customHeight="1" x14ac:dyDescent="0.2">
      <c r="A32" s="28"/>
      <c r="B32" s="26"/>
      <c r="C32" s="28"/>
      <c r="D32" s="27"/>
      <c r="E32" s="26"/>
      <c r="F32" s="26"/>
      <c r="G32" s="25"/>
      <c r="H32" s="26"/>
      <c r="I32" s="25"/>
      <c r="J32" s="26"/>
      <c r="K32" s="28"/>
      <c r="L32" s="28"/>
      <c r="M32" s="28"/>
      <c r="N32" s="28"/>
      <c r="O32" s="28"/>
      <c r="P32" s="28"/>
      <c r="Q32" s="28"/>
      <c r="R32" s="28"/>
      <c r="S32" s="25"/>
      <c r="T32" s="26"/>
      <c r="U32" s="28"/>
    </row>
    <row r="33" spans="1:25" ht="12" customHeight="1" x14ac:dyDescent="0.2">
      <c r="A33" s="31" t="s">
        <v>64</v>
      </c>
      <c r="B33" s="26"/>
      <c r="C33" s="26"/>
      <c r="D33" s="26"/>
      <c r="E33" s="26"/>
      <c r="F33" s="27"/>
      <c r="G33" s="31" t="s">
        <v>64</v>
      </c>
      <c r="H33" s="26"/>
      <c r="I33" s="26"/>
      <c r="J33" s="26"/>
      <c r="K33" s="31" t="s">
        <v>65</v>
      </c>
      <c r="L33" s="73"/>
      <c r="M33" s="73"/>
      <c r="N33" s="26"/>
      <c r="O33" s="26"/>
      <c r="P33" s="26"/>
      <c r="Q33" s="26"/>
      <c r="R33" s="27"/>
      <c r="S33" s="31" t="s">
        <v>64</v>
      </c>
      <c r="T33" s="26"/>
      <c r="U33" s="27"/>
    </row>
    <row r="34" spans="1:25" ht="12" customHeight="1" x14ac:dyDescent="0.2">
      <c r="A34" s="25" t="s">
        <v>66</v>
      </c>
      <c r="B34" s="26"/>
      <c r="C34" s="26"/>
      <c r="D34" s="26"/>
      <c r="E34" s="26"/>
      <c r="F34" s="26"/>
      <c r="G34" s="26"/>
      <c r="H34" s="26"/>
      <c r="I34" s="26"/>
      <c r="J34" s="26"/>
      <c r="K34" s="27"/>
      <c r="L34" s="26"/>
      <c r="M34" s="26"/>
      <c r="N34" s="25" t="s">
        <v>67</v>
      </c>
      <c r="O34" s="26"/>
      <c r="P34" s="26"/>
      <c r="Q34" s="26"/>
      <c r="R34" s="26"/>
      <c r="S34" s="26"/>
      <c r="T34" s="26"/>
      <c r="U34" s="27"/>
    </row>
    <row r="35" spans="1:25" ht="12" customHeight="1" x14ac:dyDescent="0.2">
      <c r="A35" s="25"/>
      <c r="B35" s="26"/>
      <c r="C35" s="32"/>
      <c r="D35" s="32"/>
      <c r="E35" s="32"/>
      <c r="F35" s="32"/>
      <c r="G35" s="32"/>
      <c r="H35" s="32"/>
      <c r="I35" s="32"/>
      <c r="J35" s="32"/>
      <c r="K35" s="33"/>
      <c r="L35" s="32"/>
      <c r="M35" s="32"/>
      <c r="N35" s="34"/>
      <c r="O35" s="32"/>
      <c r="P35" s="32"/>
      <c r="Q35" s="32"/>
      <c r="R35" s="32"/>
      <c r="S35" s="32"/>
      <c r="T35" s="32"/>
      <c r="U35" s="33"/>
    </row>
    <row r="36" spans="1:25" ht="9.9499999999999993" customHeight="1" x14ac:dyDescent="0.2">
      <c r="A36" s="22" t="s">
        <v>68</v>
      </c>
      <c r="B36" s="22"/>
      <c r="C36" s="22"/>
      <c r="D36" s="22"/>
      <c r="E36" s="22"/>
      <c r="F36" s="22"/>
      <c r="G36" s="22"/>
      <c r="H36" s="22"/>
      <c r="I36" s="22"/>
      <c r="J36" s="22"/>
      <c r="K36" s="22" t="s">
        <v>69</v>
      </c>
      <c r="L36" s="22"/>
      <c r="M36" s="22"/>
      <c r="N36" s="22"/>
      <c r="O36" s="22"/>
      <c r="P36" s="22"/>
      <c r="Q36" s="22"/>
      <c r="R36" s="22"/>
      <c r="S36" s="22" t="s">
        <v>70</v>
      </c>
      <c r="T36" s="22"/>
      <c r="U36" s="22"/>
      <c r="V36" s="22"/>
      <c r="W36" s="22"/>
      <c r="X36" s="22"/>
      <c r="Y36" s="22"/>
    </row>
    <row r="37" spans="1:25" ht="9.9499999999999993" customHeight="1" x14ac:dyDescent="0.2">
      <c r="A37" s="22" t="s">
        <v>71</v>
      </c>
      <c r="B37" s="22"/>
      <c r="C37" s="22"/>
      <c r="D37" s="22"/>
      <c r="E37" s="22"/>
      <c r="F37" s="22"/>
      <c r="G37" s="22"/>
      <c r="H37" s="22"/>
      <c r="I37" s="22"/>
      <c r="J37" s="22"/>
      <c r="K37" s="22" t="s">
        <v>72</v>
      </c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</row>
    <row r="38" spans="1:25" ht="9.9499999999999993" customHeight="1" x14ac:dyDescent="0.2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N38" s="14"/>
      <c r="O38" s="14"/>
      <c r="P38" s="14"/>
      <c r="Q38" s="14"/>
      <c r="R38" s="14"/>
      <c r="S38" s="14"/>
    </row>
    <row r="39" spans="1:25" ht="9.9499999999999993" customHeight="1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</row>
  </sheetData>
  <mergeCells count="1">
    <mergeCell ref="A5:N5"/>
  </mergeCells>
  <pageMargins left="0.31496062992125984" right="0" top="0" bottom="0" header="0" footer="0"/>
  <pageSetup paperSize="9" scale="66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3" tint="0.39997558519241921"/>
    <pageSetUpPr fitToPage="1"/>
  </sheetPr>
  <dimension ref="A1:AC39"/>
  <sheetViews>
    <sheetView zoomScale="115" zoomScaleNormal="115" workbookViewId="0">
      <selection activeCell="D19" sqref="D19"/>
    </sheetView>
  </sheetViews>
  <sheetFormatPr baseColWidth="10" defaultRowHeight="12.75" x14ac:dyDescent="0.2"/>
  <cols>
    <col min="1" max="1" width="23.42578125" style="11" customWidth="1"/>
    <col min="2" max="3" width="7.140625" style="11" customWidth="1"/>
    <col min="4" max="4" width="23" style="11" customWidth="1"/>
    <col min="5" max="5" width="7" style="11" customWidth="1"/>
    <col min="6" max="6" width="6.42578125" style="11" customWidth="1"/>
    <col min="7" max="7" width="21.28515625" style="11" customWidth="1"/>
    <col min="8" max="9" width="7.5703125" style="11" customWidth="1"/>
    <col min="10" max="10" width="17.140625" style="11" customWidth="1"/>
    <col min="11" max="12" width="6.7109375" style="11" customWidth="1"/>
    <col min="13" max="13" width="21.5703125" style="11" customWidth="1"/>
    <col min="14" max="14" width="6.5703125" style="11" customWidth="1"/>
    <col min="15" max="16" width="5.7109375" style="11" customWidth="1"/>
    <col min="17" max="17" width="8" style="11" customWidth="1"/>
    <col min="18" max="18" width="8.7109375" style="11" customWidth="1"/>
    <col min="19" max="19" width="6.85546875" style="11" customWidth="1"/>
    <col min="20" max="20" width="7" style="11" customWidth="1"/>
    <col min="21" max="21" width="6.42578125" style="11" customWidth="1"/>
    <col min="22" max="22" width="6.5703125" style="11" customWidth="1"/>
    <col min="23" max="23" width="7.42578125" style="11" customWidth="1"/>
    <col min="24" max="24" width="6.42578125" style="11" customWidth="1"/>
    <col min="25" max="25" width="7" style="11" customWidth="1"/>
    <col min="26" max="26" width="6.85546875" style="11" customWidth="1"/>
    <col min="27" max="28" width="6.7109375" style="11" customWidth="1"/>
    <col min="29" max="29" width="7.5703125" style="11" customWidth="1"/>
    <col min="30" max="30" width="8.28515625" style="11" customWidth="1"/>
    <col min="31" max="32" width="7" style="11" customWidth="1"/>
    <col min="33" max="33" width="6.28515625" style="11" customWidth="1"/>
    <col min="34" max="34" width="7" style="11" customWidth="1"/>
    <col min="35" max="35" width="6.7109375" style="11" customWidth="1"/>
    <col min="36" max="36" width="7" style="11" customWidth="1"/>
    <col min="37" max="16384" width="11.42578125" style="11"/>
  </cols>
  <sheetData>
    <row r="1" spans="1:29" ht="17.25" customHeight="1" x14ac:dyDescent="0.2">
      <c r="A1" s="10" t="str">
        <f>'EFFECTIF MIDI'!A21</f>
        <v>CLIENT 3 MIDI</v>
      </c>
      <c r="B1" s="202" t="s">
        <v>184</v>
      </c>
      <c r="C1" s="202"/>
      <c r="D1" s="53" t="s">
        <v>40</v>
      </c>
      <c r="E1" s="54">
        <f>Menu!B25</f>
        <v>40938</v>
      </c>
      <c r="F1" s="203"/>
      <c r="J1" s="53" t="s">
        <v>41</v>
      </c>
      <c r="K1" s="54">
        <f>Menu!F25</f>
        <v>40935</v>
      </c>
      <c r="L1" s="54"/>
      <c r="M1" s="56" t="s">
        <v>42</v>
      </c>
      <c r="N1" s="227">
        <f>Menu!K25</f>
        <v>40938</v>
      </c>
      <c r="O1" s="228"/>
      <c r="P1" s="228"/>
      <c r="R1" s="13"/>
      <c r="W1" s="15"/>
      <c r="Y1" s="13"/>
    </row>
    <row r="2" spans="1:29" ht="15" customHeight="1" x14ac:dyDescent="0.2">
      <c r="A2" s="16" t="s">
        <v>43</v>
      </c>
      <c r="D2" s="12" t="s">
        <v>44</v>
      </c>
      <c r="E2" s="52"/>
      <c r="F2" s="35"/>
      <c r="G2" s="17"/>
      <c r="L2" s="12"/>
      <c r="M2" s="12" t="s">
        <v>45</v>
      </c>
      <c r="N2" s="55"/>
      <c r="O2" s="36"/>
      <c r="P2" s="36"/>
      <c r="X2" s="17"/>
      <c r="Y2" s="17"/>
    </row>
    <row r="3" spans="1:29" ht="15" customHeight="1" x14ac:dyDescent="0.2">
      <c r="A3" s="16"/>
      <c r="D3" s="12"/>
      <c r="G3" s="17"/>
      <c r="H3" s="35"/>
      <c r="I3" s="35"/>
      <c r="K3" s="12"/>
      <c r="L3" s="12"/>
      <c r="Q3" s="36"/>
      <c r="X3" s="17"/>
      <c r="Y3" s="17"/>
    </row>
    <row r="4" spans="1:29" ht="15" customHeight="1" x14ac:dyDescent="0.2">
      <c r="A4" s="16"/>
      <c r="D4" s="12"/>
      <c r="G4" s="17"/>
      <c r="H4" s="35"/>
      <c r="I4" s="35"/>
      <c r="K4" s="12"/>
      <c r="L4" s="12"/>
      <c r="Q4" s="36"/>
      <c r="X4" s="17"/>
      <c r="Y4" s="17"/>
    </row>
    <row r="5" spans="1:29" ht="15" customHeight="1" x14ac:dyDescent="0.2">
      <c r="A5" s="262" t="s">
        <v>34</v>
      </c>
      <c r="B5" s="263"/>
      <c r="C5" s="263"/>
      <c r="D5" s="263"/>
      <c r="E5" s="263"/>
      <c r="F5" s="263"/>
      <c r="G5" s="263"/>
      <c r="H5" s="264"/>
      <c r="I5" s="264"/>
      <c r="J5" s="264"/>
      <c r="K5" s="264"/>
      <c r="L5" s="264"/>
      <c r="M5" s="264"/>
      <c r="N5" s="264"/>
      <c r="O5" s="71"/>
      <c r="P5" s="71"/>
      <c r="Q5" s="36"/>
      <c r="X5" s="17"/>
      <c r="Y5" s="17"/>
    </row>
    <row r="6" spans="1:29" ht="23.25" customHeight="1" x14ac:dyDescent="0.2">
      <c r="A6" s="8" t="s">
        <v>0</v>
      </c>
      <c r="B6" s="8" t="s">
        <v>196</v>
      </c>
      <c r="C6" s="8" t="s">
        <v>222</v>
      </c>
      <c r="D6" s="8" t="s">
        <v>1</v>
      </c>
      <c r="E6" s="8" t="s">
        <v>196</v>
      </c>
      <c r="F6" s="8" t="s">
        <v>222</v>
      </c>
      <c r="G6" s="8" t="s">
        <v>2</v>
      </c>
      <c r="H6" s="8" t="s">
        <v>196</v>
      </c>
      <c r="I6" s="8" t="s">
        <v>222</v>
      </c>
      <c r="J6" s="8" t="s">
        <v>3</v>
      </c>
      <c r="K6" s="8" t="s">
        <v>196</v>
      </c>
      <c r="L6" s="8" t="s">
        <v>222</v>
      </c>
      <c r="M6" s="9" t="s">
        <v>4</v>
      </c>
      <c r="N6" s="213" t="s">
        <v>196</v>
      </c>
      <c r="O6" s="213" t="s">
        <v>222</v>
      </c>
      <c r="P6" s="47"/>
      <c r="Q6" s="75" t="s">
        <v>110</v>
      </c>
      <c r="R6" s="75" t="s">
        <v>229</v>
      </c>
      <c r="U6" s="36"/>
      <c r="AB6" s="17"/>
      <c r="AC6" s="17"/>
    </row>
    <row r="7" spans="1:29" ht="18.75" customHeight="1" x14ac:dyDescent="0.2">
      <c r="A7" s="6" t="str">
        <f ca="1">OFFSET(Menu!$A$5,ROWS(A$7:A7),MATCH(UPPER(RIGHT($A$5,4)),Menu!$4:$4,)-1+MATCH(A$6,OFFSET(Menu!$A$5,,MATCH(UPPER(RIGHT($A$5,4)),Menu!$4:$4,)-1,,20),0)-1,)</f>
        <v>Tomates</v>
      </c>
      <c r="B7" s="6">
        <v>3</v>
      </c>
      <c r="C7" s="6">
        <f ca="1">IF(B7="","",B7*OFFSET(Menu!$A$5,ROWS(A$7:A7),MATCH(UPPER(RIGHT($A$5,4)),Menu!$4:$4,)-1+MATCH(A$6,OFFSET(Menu!$A$5,,MATCH(UPPER(RIGHT($A$5,4)),Menu!$4:$4,)-1,,20),)-1+MATCH($B$1,{"A";"B";"C"},),))</f>
        <v>0.24</v>
      </c>
      <c r="D7" s="6" t="str">
        <f ca="1">OFFSET(Menu!$A$5,ROWS(D$7:D7),MATCH(UPPER(RIGHT($A$5,4)),Menu!$4:$4,)-1+MATCH(D$6,OFFSET(Menu!$A$5,,MATCH(UPPER(RIGHT($A$5,4)),Menu!$4:$4,)-1,,20),0)-1,)</f>
        <v>aile de raie sauce creme</v>
      </c>
      <c r="E7" s="6">
        <v>3</v>
      </c>
      <c r="F7" s="6">
        <f ca="1">IF(E7="","",E7*OFFSET(Menu!$A$5,ROWS(D$7:D7),MATCH(UPPER(RIGHT($A$5,4)),Menu!$4:$4,)-1+MATCH(D$6,OFFSET(Menu!$A$5,,MATCH(UPPER(RIGHT($A$5,4)),Menu!$4:$4,)-1,,20),)-1+MATCH($B$1,{"A";"B";"C"},),))</f>
        <v>0.30000000000000004</v>
      </c>
      <c r="G7" s="6" t="str">
        <f ca="1">OFFSET(Menu!$A$5,ROWS(G$7:G7),MATCH(UPPER(RIGHT($A$5,4)),Menu!$4:$4,)-1+MATCH(G$6,OFFSET(Menu!$A$5,,MATCH(UPPER(RIGHT($A$5,4)),Menu!$4:$4,)-1,,20),0)-1,)</f>
        <v>épinards</v>
      </c>
      <c r="H7" s="6"/>
      <c r="I7" s="6" t="str">
        <f ca="1">IF(H7="","",H7*OFFSET(Menu!$A$5,ROWS(G$7:G7),MATCH(UPPER(RIGHT($A$5,4)),Menu!$4:$4,)-1+MATCH(G$6,OFFSET(Menu!$A$5,,MATCH(UPPER(RIGHT($A$5,4)),Menu!$4:$4,)-1,,20),)-1+MATCH($B$1,{"A";"B";"C"},),))</f>
        <v/>
      </c>
      <c r="J7" s="6" t="str">
        <f ca="1">OFFSET(Menu!$A$5,ROWS(J$7:J7),MATCH(UPPER(RIGHT($A$5,4)),Menu!$4:$4,)-1+MATCH(J$6,OFFSET(Menu!$A$5,,MATCH(UPPER(RIGHT($A$5,4)),Menu!$4:$4,)-1,,20),0)-1,)</f>
        <v>chèvre</v>
      </c>
      <c r="K7" s="6">
        <v>3</v>
      </c>
      <c r="L7" s="6">
        <f ca="1">IF(K7="","",K7*OFFSET(Menu!$A$5,ROWS(J$7:J7),MATCH(UPPER(RIGHT($A$5,4)),Menu!$4:$4,)-1+MATCH(J$6,OFFSET(Menu!$A$5,,MATCH(UPPER(RIGHT($A$5,4)),Menu!$4:$4,)-1,,20),)-1+MATCH($B$1,{"A";"B";"C"},),))</f>
        <v>0.09</v>
      </c>
      <c r="M7" s="6" t="str">
        <f ca="1">OFFSET(Menu!$A$5,ROWS(M$7:M7),MATCH(UPPER(RIGHT($A$5,4)),Menu!$4:$4,)-1+MATCH(M$6,OFFSET(Menu!$A$5,,MATCH(UPPER(RIGHT($A$5,4)),Menu!$4:$4,)-1,,20),0)-1,)</f>
        <v>flan patissier maisson</v>
      </c>
      <c r="N7" s="39">
        <v>164</v>
      </c>
      <c r="O7" s="39">
        <f ca="1">IF(N7="","",N7*OFFSET(Menu!$A$5,ROWS(M$7:M7),MATCH(UPPER(RIGHT($A$5,4)),Menu!$4:$4,)-1+MATCH(M$6,OFFSET(Menu!$A$5,,MATCH(UPPER(RIGHT($A$5,4)),Menu!$4:$4,)-1,,20),)-1+MATCH($B$1,{"A";"B";"C"},),))</f>
        <v>49.199999999999996</v>
      </c>
      <c r="P7" s="72"/>
      <c r="Q7" s="39">
        <f>'EFFECTIF MIDI'!AI21</f>
        <v>0</v>
      </c>
      <c r="R7" s="39">
        <f>'EFFECTIF MIDI'!AJ21</f>
        <v>0</v>
      </c>
      <c r="U7" s="36"/>
      <c r="AB7" s="17"/>
      <c r="AC7" s="17"/>
    </row>
    <row r="8" spans="1:29" ht="22.5" customHeight="1" x14ac:dyDescent="0.2">
      <c r="A8" s="6" t="str">
        <f ca="1">OFFSET(Menu!$A$5,ROWS(A$7:A8),MATCH(UPPER(RIGHT($A$5,4)),Menu!$4:$4,)-1+MATCH(A$6,OFFSET(Menu!$A$5,,MATCH(UPPER(RIGHT($A$5,4)),Menu!$4:$4,)-1,,20),0)-1,)</f>
        <v>Tomates allégée</v>
      </c>
      <c r="B8" s="6">
        <v>161</v>
      </c>
      <c r="C8" s="6">
        <f ca="1">IF(B8="","",B8*OFFSET(Menu!$A$5,ROWS(A$7:A8),MATCH(UPPER(RIGHT($A$5,4)),Menu!$4:$4,)-1+MATCH(A$6,OFFSET(Menu!$A$5,,MATCH(UPPER(RIGHT($A$5,4)),Menu!$4:$4,)-1,,20),)-1+MATCH($B$1,{"A";"B";"C"},),))</f>
        <v>12.88</v>
      </c>
      <c r="D8" s="6" t="str">
        <f ca="1">OFFSET(Menu!$A$5,ROWS(D$7:D8),MATCH(UPPER(RIGHT($A$5,4)),Menu!$4:$4,)-1+MATCH(D$6,OFFSET(Menu!$A$5,,MATCH(UPPER(RIGHT($A$5,4)),Menu!$4:$4,)-1,,20),0)-1,)</f>
        <v>aile de raie sauce allégée</v>
      </c>
      <c r="E8" s="6">
        <v>162</v>
      </c>
      <c r="F8" s="6">
        <f ca="1">IF(E8="","",E8*OFFSET(Menu!$A$5,ROWS(D$7:D8),MATCH(UPPER(RIGHT($A$5,4)),Menu!$4:$4,)-1+MATCH(D$6,OFFSET(Menu!$A$5,,MATCH(UPPER(RIGHT($A$5,4)),Menu!$4:$4,)-1,,20),)-1+MATCH($B$1,{"A";"B";"C"},),))</f>
        <v>16.2</v>
      </c>
      <c r="G8" s="6" t="str">
        <f ca="1">OFFSET(Menu!$A$5,ROWS(G$7:G8),MATCH(UPPER(RIGHT($A$5,4)),Menu!$4:$4,)-1+MATCH(G$6,OFFSET(Menu!$A$5,,MATCH(UPPER(RIGHT($A$5,4)),Menu!$4:$4,)-1,,20),0)-1,)</f>
        <v>coquillettes</v>
      </c>
      <c r="H8" s="6">
        <v>3</v>
      </c>
      <c r="I8" s="6">
        <f ca="1">IF(H8="","",H8*OFFSET(Menu!$A$5,ROWS(G$7:G8),MATCH(UPPER(RIGHT($A$5,4)),Menu!$4:$4,)-1+MATCH(G$6,OFFSET(Menu!$A$5,,MATCH(UPPER(RIGHT($A$5,4)),Menu!$4:$4,)-1,,20),)-1+MATCH($B$1,{"A";"B";"C"},),))</f>
        <v>0.24</v>
      </c>
      <c r="J8" s="6" t="str">
        <f ca="1">OFFSET(Menu!$A$5,ROWS(J$7:J8),MATCH(UPPER(RIGHT($A$5,4)),Menu!$4:$4,)-1+MATCH(J$6,OFFSET(Menu!$A$5,,MATCH(UPPER(RIGHT($A$5,4)),Menu!$4:$4,)-1,,20),0)-1,)</f>
        <v>fromage allégé</v>
      </c>
      <c r="K8" s="6">
        <v>162</v>
      </c>
      <c r="L8" s="6">
        <f ca="1">IF(K8="","",K8*OFFSET(Menu!$A$5,ROWS(J$7:J8),MATCH(UPPER(RIGHT($A$5,4)),Menu!$4:$4,)-1+MATCH(J$6,OFFSET(Menu!$A$5,,MATCH(UPPER(RIGHT($A$5,4)),Menu!$4:$4,)-1,,20),)-1+MATCH($B$1,{"A";"B";"C"},),))</f>
        <v>4.8599999999999994</v>
      </c>
      <c r="M8" s="6" t="str">
        <f ca="1">OFFSET(Menu!$A$5,ROWS(M$7:M8),MATCH(UPPER(RIGHT($A$5,4)),Menu!$4:$4,)-1+MATCH(M$6,OFFSET(Menu!$A$5,,MATCH(UPPER(RIGHT($A$5,4)),Menu!$4:$4,)-1,,20),0)-1,)</f>
        <v>flan patissier allégé</v>
      </c>
      <c r="N8" s="39">
        <v>1</v>
      </c>
      <c r="O8" s="39">
        <f ca="1">IF(N8="","",N8*OFFSET(Menu!$A$5,ROWS(M$7:M8),MATCH(UPPER(RIGHT($A$5,4)),Menu!$4:$4,)-1+MATCH(M$6,OFFSET(Menu!$A$5,,MATCH(UPPER(RIGHT($A$5,4)),Menu!$4:$4,)-1,,20),)-1+MATCH($B$1,{"A";"B";"C"},),))</f>
        <v>0.3</v>
      </c>
      <c r="P8" s="72"/>
      <c r="Q8" s="47"/>
      <c r="R8" s="219"/>
      <c r="U8" s="36"/>
      <c r="AB8" s="17"/>
      <c r="AC8" s="17"/>
    </row>
    <row r="9" spans="1:29" ht="24.75" customHeight="1" x14ac:dyDescent="0.2">
      <c r="A9" s="6" t="str">
        <f ca="1">OFFSET(Menu!$A$5,ROWS(A$7:A9),MATCH(UPPER(RIGHT($A$5,4)),Menu!$4:$4,)-1+MATCH(A$6,OFFSET(Menu!$A$5,,MATCH(UPPER(RIGHT($A$5,4)),Menu!$4:$4,)-1,,20),0)-1,)</f>
        <v>Cœur de palmier</v>
      </c>
      <c r="B9" s="6">
        <v>1</v>
      </c>
      <c r="C9" s="6">
        <f ca="1">IF(B9="","",B9*OFFSET(Menu!$A$5,ROWS(A$7:A9),MATCH(UPPER(RIGHT($A$5,4)),Menu!$4:$4,)-1+MATCH(A$6,OFFSET(Menu!$A$5,,MATCH(UPPER(RIGHT($A$5,4)),Menu!$4:$4,)-1,,20),)-1+MATCH($B$1,{"A";"B";"C"},),))</f>
        <v>0.08</v>
      </c>
      <c r="D9" s="6" t="str">
        <f ca="1">OFFSET(Menu!$A$5,ROWS(D$7:D9),MATCH(UPPER(RIGHT($A$5,4)),Menu!$4:$4,)-1+MATCH(D$6,OFFSET(Menu!$A$5,,MATCH(UPPER(RIGHT($A$5,4)),Menu!$4:$4,)-1,,20),0)-1,)</f>
        <v>escalope de dinde sauce crème</v>
      </c>
      <c r="E9" s="6"/>
      <c r="F9" s="6" t="str">
        <f ca="1">IF(E9="","",E9*OFFSET(Menu!$A$5,ROWS(D$7:D9),MATCH(UPPER(RIGHT($A$5,4)),Menu!$4:$4,)-1+MATCH(D$6,OFFSET(Menu!$A$5,,MATCH(UPPER(RIGHT($A$5,4)),Menu!$4:$4,)-1,,20),)-1+MATCH($B$1,{"A";"B";"C"},),))</f>
        <v/>
      </c>
      <c r="G9" s="6" t="str">
        <f ca="1">OFFSET(Menu!$A$5,ROWS(G$7:G9),MATCH(UPPER(RIGHT($A$5,4)),Menu!$4:$4,)-1+MATCH(G$6,OFFSET(Menu!$A$5,,MATCH(UPPER(RIGHT($A$5,4)),Menu!$4:$4,)-1,,20),0)-1,)</f>
        <v>Carottes vichy</v>
      </c>
      <c r="H9" s="6">
        <v>1</v>
      </c>
      <c r="I9" s="6">
        <f ca="1">IF(H9="","",H9*OFFSET(Menu!$A$5,ROWS(G$7:G9),MATCH(UPPER(RIGHT($A$5,4)),Menu!$4:$4,)-1+MATCH(G$6,OFFSET(Menu!$A$5,,MATCH(UPPER(RIGHT($A$5,4)),Menu!$4:$4,)-1,,20),)-1+MATCH($B$1,{"A";"B";"C"},),))</f>
        <v>0.08</v>
      </c>
      <c r="J9" s="6" t="str">
        <f ca="1">OFFSET(Menu!$A$5,ROWS(J$7:J9),MATCH(UPPER(RIGHT($A$5,4)),Menu!$4:$4,)-1+MATCH(J$6,OFFSET(Menu!$A$5,,MATCH(UPPER(RIGHT($A$5,4)),Menu!$4:$4,)-1,,20),0)-1,)</f>
        <v>fromage s/ sel</v>
      </c>
      <c r="K9" s="6"/>
      <c r="L9" s="6" t="str">
        <f ca="1">IF(K9="","",K9*OFFSET(Menu!$A$5,ROWS(J$7:J9),MATCH(UPPER(RIGHT($A$5,4)),Menu!$4:$4,)-1+MATCH(J$6,OFFSET(Menu!$A$5,,MATCH(UPPER(RIGHT($A$5,4)),Menu!$4:$4,)-1,,20),)-1+MATCH($B$1,{"A";"B";"C"},),))</f>
        <v/>
      </c>
      <c r="M9" s="6" t="str">
        <f ca="1">OFFSET(Menu!$A$5,ROWS(M$7:M9),MATCH(UPPER(RIGHT($A$5,4)),Menu!$4:$4,)-1+MATCH(M$6,OFFSET(Menu!$A$5,,MATCH(UPPER(RIGHT($A$5,4)),Menu!$4:$4,)-1,,20),0)-1,)</f>
        <v>yaourt 0%</v>
      </c>
      <c r="N9" s="18"/>
      <c r="O9" s="39" t="str">
        <f ca="1">IF(N9="","",N9*OFFSET(Menu!$A$5,ROWS(M$7:M9),MATCH(UPPER(RIGHT($A$5,4)),Menu!$4:$4,)-1+MATCH(M$6,OFFSET(Menu!$A$5,,MATCH(UPPER(RIGHT($A$5,4)),Menu!$4:$4,)-1,,20),)-1+MATCH($B$1,{"A";"B";"C"},),))</f>
        <v/>
      </c>
      <c r="P9" s="46"/>
      <c r="Q9" s="47"/>
      <c r="R9" s="219"/>
      <c r="U9" s="36"/>
      <c r="AB9" s="17"/>
      <c r="AC9" s="17"/>
    </row>
    <row r="10" spans="1:29" ht="15" customHeight="1" x14ac:dyDescent="0.2">
      <c r="A10" s="6" t="str">
        <f ca="1">OFFSET(Menu!$A$5,ROWS(A$7:A10),MATCH(UPPER(RIGHT($A$5,4)),Menu!$4:$4,)-1+MATCH(A$6,OFFSET(Menu!$A$5,,MATCH(UPPER(RIGHT($A$5,4)),Menu!$4:$4,)-1,,20),0)-1,)</f>
        <v>paté de campagne</v>
      </c>
      <c r="B10" s="6"/>
      <c r="C10" s="6" t="str">
        <f ca="1">IF(B10="","",B10*OFFSET(Menu!$A$5,ROWS(A$7:A10),MATCH(UPPER(RIGHT($A$5,4)),Menu!$4:$4,)-1+MATCH(A$6,OFFSET(Menu!$A$5,,MATCH(UPPER(RIGHT($A$5,4)),Menu!$4:$4,)-1,,20),)-1+MATCH($B$1,{"A";"B";"C"},),))</f>
        <v/>
      </c>
      <c r="D10" s="6" t="str">
        <f ca="1">OFFSET(Menu!$A$5,ROWS(D$7:D10),MATCH(UPPER(RIGHT($A$5,4)),Menu!$4:$4,)-1+MATCH(D$6,OFFSET(Menu!$A$5,,MATCH(UPPER(RIGHT($A$5,4)),Menu!$4:$4,)-1,,20),0)-1,)</f>
        <v>omelette</v>
      </c>
      <c r="E10" s="6"/>
      <c r="F10" s="6" t="str">
        <f ca="1">IF(E10="","",E10*OFFSET(Menu!$A$5,ROWS(D$7:D10),MATCH(UPPER(RIGHT($A$5,4)),Menu!$4:$4,)-1+MATCH(D$6,OFFSET(Menu!$A$5,,MATCH(UPPER(RIGHT($A$5,4)),Menu!$4:$4,)-1,,20),)-1+MATCH($B$1,{"A";"B";"C"},),))</f>
        <v/>
      </c>
      <c r="G10" s="6" t="str">
        <f ca="1">OFFSET(Menu!$A$5,ROWS(G$7:G10),MATCH(UPPER(RIGHT($A$5,4)),Menu!$4:$4,)-1+MATCH(G$6,OFFSET(Menu!$A$5,,MATCH(UPPER(RIGHT($A$5,4)),Menu!$4:$4,)-1,,20),0)-1,)</f>
        <v>Purée pdt</v>
      </c>
      <c r="H10" s="6"/>
      <c r="I10" s="6" t="str">
        <f ca="1">IF(H10="","",H10*OFFSET(Menu!$A$5,ROWS(G$7:G10),MATCH(UPPER(RIGHT($A$5,4)),Menu!$4:$4,)-1+MATCH(G$6,OFFSET(Menu!$A$5,,MATCH(UPPER(RIGHT($A$5,4)),Menu!$4:$4,)-1,,20),)-1+MATCH($B$1,{"A";"B";"C"},),))</f>
        <v/>
      </c>
      <c r="J10" s="6" t="str">
        <f ca="1">OFFSET(Menu!$A$5,ROWS(J$7:J10),MATCH(UPPER(RIGHT($A$5,4)),Menu!$4:$4,)-1+MATCH(J$6,OFFSET(Menu!$A$5,,MATCH(UPPER(RIGHT($A$5,4)),Menu!$4:$4,)-1,,20),0)-1,)</f>
        <v>yaourt 0%</v>
      </c>
      <c r="K10" s="6"/>
      <c r="L10" s="6" t="str">
        <f ca="1">IF(K10="","",K10*OFFSET(Menu!$A$5,ROWS(J$7:J10),MATCH(UPPER(RIGHT($A$5,4)),Menu!$4:$4,)-1+MATCH(J$6,OFFSET(Menu!$A$5,,MATCH(UPPER(RIGHT($A$5,4)),Menu!$4:$4,)-1,,20),)-1+MATCH($B$1,{"A";"B";"C"},),))</f>
        <v/>
      </c>
      <c r="M10" s="6" t="str">
        <f ca="1">OFFSET(Menu!$A$5,ROWS(M$7:M10),MATCH(UPPER(RIGHT($A$5,4)),Menu!$4:$4,)-1+MATCH(M$6,OFFSET(Menu!$A$5,,MATCH(UPPER(RIGHT($A$5,4)),Menu!$4:$4,)-1,,20),0)-1,)</f>
        <v>fruit de saison</v>
      </c>
      <c r="N10" s="18"/>
      <c r="O10" s="39" t="str">
        <f ca="1">IF(N10="","",N10*OFFSET(Menu!$A$5,ROWS(M$7:M10),MATCH(UPPER(RIGHT($A$5,4)),Menu!$4:$4,)-1+MATCH(M$6,OFFSET(Menu!$A$5,,MATCH(UPPER(RIGHT($A$5,4)),Menu!$4:$4,)-1,,20),)-1+MATCH($B$1,{"A";"B";"C"},),))</f>
        <v/>
      </c>
      <c r="P10" s="46"/>
      <c r="Q10" s="47"/>
      <c r="R10" s="219"/>
      <c r="U10" s="36"/>
      <c r="AB10" s="17"/>
      <c r="AC10" s="17"/>
    </row>
    <row r="11" spans="1:29" ht="15" customHeight="1" x14ac:dyDescent="0.2">
      <c r="A11" s="6" t="str">
        <f ca="1">OFFSET(Menu!$A$5,ROWS(A$7:A11),MATCH(UPPER(RIGHT($A$5,4)),Menu!$4:$4,)-1+MATCH(A$6,OFFSET(Menu!$A$5,,MATCH(UPPER(RIGHT($A$5,4)),Menu!$4:$4,)-1,,20),0)-1,)</f>
        <v>-</v>
      </c>
      <c r="B11" s="6"/>
      <c r="C11" s="6" t="str">
        <f ca="1">IF(B11="","",B11*OFFSET(Menu!$A$5,ROWS(A$7:A11),MATCH(UPPER(RIGHT($A$5,4)),Menu!$4:$4,)-1+MATCH(A$6,OFFSET(Menu!$A$5,,MATCH(UPPER(RIGHT($A$5,4)),Menu!$4:$4,)-1,,20),)-1+MATCH($B$1,{"A";"B";"C"},),))</f>
        <v/>
      </c>
      <c r="D11" s="6" t="str">
        <f ca="1">OFFSET(Menu!$A$5,ROWS(D$7:D11),MATCH(UPPER(RIGHT($A$5,4)),Menu!$4:$4,)-1+MATCH(D$6,OFFSET(Menu!$A$5,,MATCH(UPPER(RIGHT($A$5,4)),Menu!$4:$4,)-1,,20),0)-1,)</f>
        <v>-</v>
      </c>
      <c r="E11" s="6"/>
      <c r="F11" s="6" t="str">
        <f ca="1">IF(E11="","",E11*OFFSET(Menu!$A$5,ROWS(D$7:D11),MATCH(UPPER(RIGHT($A$5,4)),Menu!$4:$4,)-1+MATCH(D$6,OFFSET(Menu!$A$5,,MATCH(UPPER(RIGHT($A$5,4)),Menu!$4:$4,)-1,,20),)-1+MATCH($B$1,{"A";"B";"C"},),))</f>
        <v/>
      </c>
      <c r="G11" s="6" t="str">
        <f ca="1">OFFSET(Menu!$A$5,ROWS(G$7:G11),MATCH(UPPER(RIGHT($A$5,4)),Menu!$4:$4,)-1+MATCH(G$6,OFFSET(Menu!$A$5,,MATCH(UPPER(RIGHT($A$5,4)),Menu!$4:$4,)-1,,20),0)-1,)</f>
        <v>épinard/coquillette</v>
      </c>
      <c r="H11" s="6">
        <v>10</v>
      </c>
      <c r="I11" s="6">
        <f ca="1">IF(H11="","",H11*OFFSET(Menu!$A$5,ROWS(G$7:G11),MATCH(UPPER(RIGHT($A$5,4)),Menu!$4:$4,)-1+MATCH(G$6,OFFSET(Menu!$A$5,,MATCH(UPPER(RIGHT($A$5,4)),Menu!$4:$4,)-1,,20),)-1+MATCH($B$1,{"A";"B";"C"},),))</f>
        <v>0.8</v>
      </c>
      <c r="J11" s="6" t="str">
        <f ca="1">OFFSET(Menu!$A$5,ROWS(J$7:J11),MATCH(UPPER(RIGHT($A$5,4)),Menu!$4:$4,)-1+MATCH(J$6,OFFSET(Menu!$A$5,,MATCH(UPPER(RIGHT($A$5,4)),Menu!$4:$4,)-1,,20),0)-1,)</f>
        <v>compote</v>
      </c>
      <c r="K11" s="6"/>
      <c r="L11" s="6" t="str">
        <f ca="1">IF(K11="","",K11*OFFSET(Menu!$A$5,ROWS(J$7:J11),MATCH(UPPER(RIGHT($A$5,4)),Menu!$4:$4,)-1+MATCH(J$6,OFFSET(Menu!$A$5,,MATCH(UPPER(RIGHT($A$5,4)),Menu!$4:$4,)-1,,20),)-1+MATCH($B$1,{"A";"B";"C"},),))</f>
        <v/>
      </c>
      <c r="M11" s="6" t="str">
        <f ca="1">OFFSET(Menu!$A$5,ROWS(M$7:M11),MATCH(UPPER(RIGHT($A$5,4)),Menu!$4:$4,)-1+MATCH(M$6,OFFSET(Menu!$A$5,,MATCH(UPPER(RIGHT($A$5,4)),Menu!$4:$4,)-1,,20),0)-1,)</f>
        <v>compote</v>
      </c>
      <c r="N11" s="18"/>
      <c r="O11" s="39" t="str">
        <f ca="1">IF(N11="","",N11*OFFSET(Menu!$A$5,ROWS(M$7:M11),MATCH(UPPER(RIGHT($A$5,4)),Menu!$4:$4,)-1+MATCH(M$6,OFFSET(Menu!$A$5,,MATCH(UPPER(RIGHT($A$5,4)),Menu!$4:$4,)-1,,20),)-1+MATCH($B$1,{"A";"B";"C"},),))</f>
        <v/>
      </c>
      <c r="P11" s="46"/>
      <c r="Q11" s="47"/>
      <c r="R11" s="219"/>
      <c r="U11" s="36"/>
      <c r="AB11" s="17"/>
      <c r="AC11" s="17"/>
    </row>
    <row r="12" spans="1:29" ht="15" customHeight="1" x14ac:dyDescent="0.2">
      <c r="A12" s="6" t="str">
        <f ca="1">OFFSET(Menu!$A$5,ROWS(A$7:A12),MATCH(UPPER(RIGHT($A$5,4)),Menu!$4:$4,)-1+MATCH(A$6,OFFSET(Menu!$A$5,,MATCH(UPPER(RIGHT($A$5,4)),Menu!$4:$4,)-1,,20),0)-1,)</f>
        <v>-</v>
      </c>
      <c r="B12" s="6"/>
      <c r="C12" s="6" t="str">
        <f ca="1">IF(B12="","",B12*OFFSET(Menu!$A$5,ROWS(A$7:A12),MATCH(UPPER(RIGHT($A$5,4)),Menu!$4:$4,)-1+MATCH(A$6,OFFSET(Menu!$A$5,,MATCH(UPPER(RIGHT($A$5,4)),Menu!$4:$4,)-1,,20),)-1+MATCH($B$1,{"A";"B";"C"},),))</f>
        <v/>
      </c>
      <c r="D12" s="6" t="str">
        <f ca="1">OFFSET(Menu!$A$5,ROWS(D$7:D12),MATCH(UPPER(RIGHT($A$5,4)),Menu!$4:$4,)-1+MATCH(D$6,OFFSET(Menu!$A$5,,MATCH(UPPER(RIGHT($A$5,4)),Menu!$4:$4,)-1,,20),0)-1,)</f>
        <v>-</v>
      </c>
      <c r="E12" s="6"/>
      <c r="F12" s="6" t="str">
        <f ca="1">IF(E12="","",E12*OFFSET(Menu!$A$5,ROWS(D$7:D12),MATCH(UPPER(RIGHT($A$5,4)),Menu!$4:$4,)-1+MATCH(D$6,OFFSET(Menu!$A$5,,MATCH(UPPER(RIGHT($A$5,4)),Menu!$4:$4,)-1,,20),)-1+MATCH($B$1,{"A";"B";"C"},),))</f>
        <v/>
      </c>
      <c r="G12" s="6" t="str">
        <f ca="1">OFFSET(Menu!$A$5,ROWS(G$7:G12),MATCH(UPPER(RIGHT($A$5,4)),Menu!$4:$4,)-1+MATCH(G$6,OFFSET(Menu!$A$5,,MATCH(UPPER(RIGHT($A$5,4)),Menu!$4:$4,)-1,,20),0)-1,)</f>
        <v>-</v>
      </c>
      <c r="H12" s="6"/>
      <c r="I12" s="6" t="str">
        <f ca="1">IF(H12="","",H12*OFFSET(Menu!$A$5,ROWS(G$7:G12),MATCH(UPPER(RIGHT($A$5,4)),Menu!$4:$4,)-1+MATCH(G$6,OFFSET(Menu!$A$5,,MATCH(UPPER(RIGHT($A$5,4)),Menu!$4:$4,)-1,,20),)-1+MATCH($B$1,{"A";"B";"C"},),))</f>
        <v/>
      </c>
      <c r="J12" s="6" t="str">
        <f ca="1">OFFSET(Menu!$A$5,ROWS(J$7:J12),MATCH(UPPER(RIGHT($A$5,4)),Menu!$4:$4,)-1+MATCH(J$6,OFFSET(Menu!$A$5,,MATCH(UPPER(RIGHT($A$5,4)),Menu!$4:$4,)-1,,20),0)-1,)</f>
        <v>1 petit suisse</v>
      </c>
      <c r="K12" s="6"/>
      <c r="L12" s="6" t="str">
        <f ca="1">IF(K12="","",K12*OFFSET(Menu!$A$5,ROWS(J$7:J12),MATCH(UPPER(RIGHT($A$5,4)),Menu!$4:$4,)-1+MATCH(J$6,OFFSET(Menu!$A$5,,MATCH(UPPER(RIGHT($A$5,4)),Menu!$4:$4,)-1,,20),)-1+MATCH($B$1,{"A";"B";"C"},),))</f>
        <v/>
      </c>
      <c r="M12" s="6" t="str">
        <f ca="1">OFFSET(Menu!$A$5,ROWS(M$7:M12),MATCH(UPPER(RIGHT($A$5,4)),Menu!$4:$4,)-1+MATCH(M$6,OFFSET(Menu!$A$5,,MATCH(UPPER(RIGHT($A$5,4)),Menu!$4:$4,)-1,,20),0)-1,)</f>
        <v>-</v>
      </c>
      <c r="N12" s="18"/>
      <c r="O12" s="39" t="str">
        <f ca="1">IF(N12="","",N12*OFFSET(Menu!$A$5,ROWS(M$7:M12),MATCH(UPPER(RIGHT($A$5,4)),Menu!$4:$4,)-1+MATCH(M$6,OFFSET(Menu!$A$5,,MATCH(UPPER(RIGHT($A$5,4)),Menu!$4:$4,)-1,,20),)-1+MATCH($B$1,{"A";"B";"C"},),))</f>
        <v/>
      </c>
      <c r="P12" s="46"/>
      <c r="Q12" s="47"/>
      <c r="R12" s="219"/>
      <c r="U12" s="36"/>
      <c r="AB12" s="17"/>
      <c r="AC12" s="17"/>
    </row>
    <row r="13" spans="1:29" ht="15" customHeight="1" x14ac:dyDescent="0.2">
      <c r="A13" s="6" t="str">
        <f ca="1">OFFSET(Menu!$A$5,ROWS(A$7:A13),MATCH(UPPER(RIGHT($A$5,4)),Menu!$4:$4,)-1+MATCH(A$6,OFFSET(Menu!$A$5,,MATCH(UPPER(RIGHT($A$5,4)),Menu!$4:$4,)-1,,20),0)-1,)</f>
        <v>RS MIXE - concombre</v>
      </c>
      <c r="B13" s="6"/>
      <c r="C13" s="6" t="str">
        <f ca="1">IF(B13="","",B13*OFFSET(Menu!$A$5,ROWS(A$7:A13),MATCH(UPPER(RIGHT($A$5,4)),Menu!$4:$4,)-1+MATCH(A$6,OFFSET(Menu!$A$5,,MATCH(UPPER(RIGHT($A$5,4)),Menu!$4:$4,)-1,,20),)-1+MATCH($B$1,{"A";"B";"C"},),))</f>
        <v/>
      </c>
      <c r="D13" s="6" t="str">
        <f ca="1">OFFSET(Menu!$A$5,ROWS(D$7:D13),MATCH(UPPER(RIGHT($A$5,4)),Menu!$4:$4,)-1+MATCH(D$6,OFFSET(Menu!$A$5,,MATCH(UPPER(RIGHT($A$5,4)),Menu!$4:$4,)-1,,20),0)-1,)</f>
        <v>RS MIXE - Bœuf carotte</v>
      </c>
      <c r="E13" s="6"/>
      <c r="F13" s="6" t="str">
        <f ca="1">IF(E13="","",E13*OFFSET(Menu!$A$5,ROWS(D$7:D13),MATCH(UPPER(RIGHT($A$5,4)),Menu!$4:$4,)-1+MATCH(D$6,OFFSET(Menu!$A$5,,MATCH(UPPER(RIGHT($A$5,4)),Menu!$4:$4,)-1,,20),)-1+MATCH($B$1,{"A";"B";"C"},),))</f>
        <v/>
      </c>
      <c r="G13" s="6" t="str">
        <f ca="1">OFFSET(Menu!$A$5,ROWS(G$7:G13),MATCH(UPPER(RIGHT($A$5,4)),Menu!$4:$4,)-1+MATCH(G$6,OFFSET(Menu!$A$5,,MATCH(UPPER(RIGHT($A$5,4)),Menu!$4:$4,)-1,,20),0)-1,)</f>
        <v>RS MIXE ratatouille</v>
      </c>
      <c r="H13" s="6"/>
      <c r="I13" s="6" t="str">
        <f ca="1">IF(H13="","",H13*OFFSET(Menu!$A$5,ROWS(G$7:G13),MATCH(UPPER(RIGHT($A$5,4)),Menu!$4:$4,)-1+MATCH(G$6,OFFSET(Menu!$A$5,,MATCH(UPPER(RIGHT($A$5,4)),Menu!$4:$4,)-1,,20),)-1+MATCH($B$1,{"A";"B";"C"},),))</f>
        <v/>
      </c>
      <c r="J13" s="6" t="str">
        <f ca="1">OFFSET(Menu!$A$5,ROWS(J$7:J13),MATCH(UPPER(RIGHT($A$5,4)),Menu!$4:$4,)-1+MATCH(J$6,OFFSET(Menu!$A$5,,MATCH(UPPER(RIGHT($A$5,4)),Menu!$4:$4,)-1,,20),0)-1,)</f>
        <v>-</v>
      </c>
      <c r="K13" s="6"/>
      <c r="L13" s="6" t="str">
        <f ca="1">IF(K13="","",K13*OFFSET(Menu!$A$5,ROWS(J$7:J13),MATCH(UPPER(RIGHT($A$5,4)),Menu!$4:$4,)-1+MATCH(J$6,OFFSET(Menu!$A$5,,MATCH(UPPER(RIGHT($A$5,4)),Menu!$4:$4,)-1,,20),)-1+MATCH($B$1,{"A";"B";"C"},),))</f>
        <v/>
      </c>
      <c r="M13" s="6" t="str">
        <f ca="1">OFFSET(Menu!$A$5,ROWS(M$7:M13),MATCH(UPPER(RIGHT($A$5,4)),Menu!$4:$4,)-1+MATCH(M$6,OFFSET(Menu!$A$5,,MATCH(UPPER(RIGHT($A$5,4)),Menu!$4:$4,)-1,,20),0)-1,)</f>
        <v>-</v>
      </c>
      <c r="N13" s="18"/>
      <c r="O13" s="39" t="str">
        <f ca="1">IF(N13="","",N13*OFFSET(Menu!$A$5,ROWS(M$7:M13),MATCH(UPPER(RIGHT($A$5,4)),Menu!$4:$4,)-1+MATCH(M$6,OFFSET(Menu!$A$5,,MATCH(UPPER(RIGHT($A$5,4)),Menu!$4:$4,)-1,,20),)-1+MATCH($B$1,{"A";"B";"C"},),))</f>
        <v/>
      </c>
      <c r="P13" s="46"/>
      <c r="Q13" s="47"/>
      <c r="R13" s="219"/>
      <c r="U13" s="36"/>
      <c r="AB13" s="17"/>
      <c r="AC13" s="17"/>
    </row>
    <row r="14" spans="1:29" ht="15" customHeight="1" x14ac:dyDescent="0.2">
      <c r="A14" s="6" t="str">
        <f ca="1">OFFSET(Menu!$A$5,ROWS(A$7:A14),MATCH(UPPER(RIGHT($A$5,4)),Menu!$4:$4,)-1+MATCH(A$6,OFFSET(Menu!$A$5,,MATCH(UPPER(RIGHT($A$5,4)),Menu!$4:$4,)-1,,20),0)-1,)</f>
        <v>-</v>
      </c>
      <c r="B14" s="6"/>
      <c r="C14" s="6" t="str">
        <f ca="1">IF(B14="","",B14*OFFSET(Menu!$A$5,ROWS(A$7:A14),MATCH(UPPER(RIGHT($A$5,4)),Menu!$4:$4,)-1+MATCH(A$6,OFFSET(Menu!$A$5,,MATCH(UPPER(RIGHT($A$5,4)),Menu!$4:$4,)-1,,20),)-1+MATCH($B$1,{"A";"B";"C"},),))</f>
        <v/>
      </c>
      <c r="D14" s="6" t="str">
        <f ca="1">OFFSET(Menu!$A$5,ROWS(D$7:D14),MATCH(UPPER(RIGHT($A$5,4)),Menu!$4:$4,)-1+MATCH(D$6,OFFSET(Menu!$A$5,,MATCH(UPPER(RIGHT($A$5,4)),Menu!$4:$4,)-1,,20),0)-1,)</f>
        <v>-</v>
      </c>
      <c r="E14" s="6"/>
      <c r="F14" s="6" t="str">
        <f ca="1">IF(E14="","",E14*OFFSET(Menu!$A$5,ROWS(D$7:D14),MATCH(UPPER(RIGHT($A$5,4)),Menu!$4:$4,)-1+MATCH(D$6,OFFSET(Menu!$A$5,,MATCH(UPPER(RIGHT($A$5,4)),Menu!$4:$4,)-1,,20),)-1+MATCH($B$1,{"A";"B";"C"},),))</f>
        <v/>
      </c>
      <c r="G14" s="6" t="str">
        <f ca="1">OFFSET(Menu!$A$5,ROWS(G$7:G14),MATCH(UPPER(RIGHT($A$5,4)),Menu!$4:$4,)-1+MATCH(G$6,OFFSET(Menu!$A$5,,MATCH(UPPER(RIGHT($A$5,4)),Menu!$4:$4,)-1,,20),0)-1,)</f>
        <v>-</v>
      </c>
      <c r="H14" s="6"/>
      <c r="I14" s="6" t="str">
        <f ca="1">IF(H14="","",H14*OFFSET(Menu!$A$5,ROWS(G$7:G14),MATCH(UPPER(RIGHT($A$5,4)),Menu!$4:$4,)-1+MATCH(G$6,OFFSET(Menu!$A$5,,MATCH(UPPER(RIGHT($A$5,4)),Menu!$4:$4,)-1,,20),)-1+MATCH($B$1,{"A";"B";"C"},),))</f>
        <v/>
      </c>
      <c r="J14" s="6" t="str">
        <f ca="1">OFFSET(Menu!$A$5,ROWS(J$7:J14),MATCH(UPPER(RIGHT($A$5,4)),Menu!$4:$4,)-1+MATCH(J$6,OFFSET(Menu!$A$5,,MATCH(UPPER(RIGHT($A$5,4)),Menu!$4:$4,)-1,,20),0)-1,)</f>
        <v>-</v>
      </c>
      <c r="K14" s="6"/>
      <c r="L14" s="6" t="str">
        <f ca="1">IF(K14="","",K14*OFFSET(Menu!$A$5,ROWS(J$7:J14),MATCH(UPPER(RIGHT($A$5,4)),Menu!$4:$4,)-1+MATCH(J$6,OFFSET(Menu!$A$5,,MATCH(UPPER(RIGHT($A$5,4)),Menu!$4:$4,)-1,,20),)-1+MATCH($B$1,{"A";"B";"C"},),))</f>
        <v/>
      </c>
      <c r="M14" s="6" t="str">
        <f ca="1">OFFSET(Menu!$A$5,ROWS(M$7:M14),MATCH(UPPER(RIGHT($A$5,4)),Menu!$4:$4,)-1+MATCH(M$6,OFFSET(Menu!$A$5,,MATCH(UPPER(RIGHT($A$5,4)),Menu!$4:$4,)-1,,20),0)-1,)</f>
        <v>-</v>
      </c>
      <c r="N14" s="18"/>
      <c r="O14" s="39" t="str">
        <f ca="1">IF(N14="","",N14*OFFSET(Menu!$A$5,ROWS(M$7:M14),MATCH(UPPER(RIGHT($A$5,4)),Menu!$4:$4,)-1+MATCH(M$6,OFFSET(Menu!$A$5,,MATCH(UPPER(RIGHT($A$5,4)),Menu!$4:$4,)-1,,20),)-1+MATCH($B$1,{"A";"B";"C"},),))</f>
        <v/>
      </c>
      <c r="P14" s="46"/>
      <c r="Q14" s="220"/>
      <c r="R14" s="220"/>
      <c r="U14" s="36"/>
      <c r="AB14" s="17"/>
      <c r="AC14" s="17"/>
    </row>
    <row r="15" spans="1:29" ht="15" customHeight="1" x14ac:dyDescent="0.25">
      <c r="A15" s="38" t="s">
        <v>73</v>
      </c>
      <c r="B15" s="41">
        <f>SUM(B7:B14)</f>
        <v>165</v>
      </c>
      <c r="C15" s="41"/>
      <c r="D15" s="38" t="s">
        <v>75</v>
      </c>
      <c r="E15" s="41">
        <f>SUM(E7:E14)</f>
        <v>165</v>
      </c>
      <c r="F15" s="41"/>
      <c r="G15" s="38" t="s">
        <v>76</v>
      </c>
      <c r="H15" s="41">
        <f>SUM(H7:H14)</f>
        <v>14</v>
      </c>
      <c r="I15" s="41"/>
      <c r="J15" s="38" t="s">
        <v>77</v>
      </c>
      <c r="K15" s="41">
        <f>SUM(K7:K14)</f>
        <v>165</v>
      </c>
      <c r="L15" s="41"/>
      <c r="M15" s="38" t="s">
        <v>74</v>
      </c>
      <c r="N15" s="41">
        <f>SUM(N7:N14)</f>
        <v>165</v>
      </c>
      <c r="O15" s="41"/>
      <c r="P15" s="74"/>
      <c r="Q15" s="221"/>
      <c r="R15" s="47"/>
      <c r="X15" s="17"/>
      <c r="Y15" s="17"/>
    </row>
    <row r="16" spans="1:29" ht="15" customHeight="1" x14ac:dyDescent="0.2">
      <c r="A16" s="16"/>
      <c r="D16" s="12"/>
      <c r="G16" s="17"/>
      <c r="H16" s="35"/>
      <c r="I16" s="35"/>
      <c r="K16" s="12"/>
      <c r="L16" s="12"/>
      <c r="Q16" s="36"/>
      <c r="X16" s="17"/>
      <c r="Y16" s="17"/>
    </row>
    <row r="17" spans="1:25" ht="15" customHeight="1" x14ac:dyDescent="0.2">
      <c r="A17" s="215" t="s">
        <v>46</v>
      </c>
      <c r="B17" s="215"/>
      <c r="C17" s="215"/>
      <c r="D17" s="215"/>
      <c r="E17" s="217">
        <f>E15</f>
        <v>165</v>
      </c>
      <c r="F17" s="40"/>
      <c r="G17" s="17"/>
      <c r="H17" s="35"/>
      <c r="I17" s="35"/>
      <c r="K17" s="12"/>
      <c r="L17" s="12"/>
      <c r="Q17" s="36"/>
      <c r="X17" s="17"/>
      <c r="Y17" s="17"/>
    </row>
    <row r="18" spans="1:25" s="12" customFormat="1" ht="18" customHeight="1" x14ac:dyDescent="0.2">
      <c r="A18" s="215" t="s">
        <v>227</v>
      </c>
      <c r="B18" s="215"/>
      <c r="C18" s="215"/>
      <c r="D18" s="215"/>
      <c r="E18" s="217">
        <f>Q7</f>
        <v>0</v>
      </c>
    </row>
    <row r="19" spans="1:25" s="12" customFormat="1" ht="16.5" customHeight="1" x14ac:dyDescent="0.3">
      <c r="A19" s="215" t="s">
        <v>228</v>
      </c>
      <c r="B19" s="215"/>
      <c r="C19" s="215"/>
      <c r="D19" s="215"/>
      <c r="E19" s="217">
        <f>R7</f>
        <v>0</v>
      </c>
      <c r="G19" s="20"/>
      <c r="H19" s="20"/>
      <c r="I19" s="20"/>
      <c r="J19" s="20"/>
      <c r="M19" s="21"/>
    </row>
    <row r="20" spans="1:25" s="12" customFormat="1" ht="20.25" customHeight="1" x14ac:dyDescent="0.3">
      <c r="A20" s="21" t="s">
        <v>230</v>
      </c>
      <c r="B20" s="21"/>
      <c r="C20" s="21"/>
      <c r="D20" s="21"/>
      <c r="E20" s="218">
        <f>SUM(E17:E19)</f>
        <v>165</v>
      </c>
      <c r="G20" s="20"/>
      <c r="H20" s="20"/>
      <c r="I20" s="20"/>
      <c r="J20" s="20"/>
      <c r="M20" s="21"/>
    </row>
    <row r="21" spans="1:25" s="12" customFormat="1" ht="12" customHeight="1" x14ac:dyDescent="0.2"/>
    <row r="22" spans="1:25" ht="12" customHeight="1" x14ac:dyDescent="0.2">
      <c r="A22" s="22" t="str">
        <f>'[1]Client 4'!A43</f>
        <v>Pour le  chauffeur : à l'arrivée sur le site et au départ du site</v>
      </c>
      <c r="J22" s="22" t="str">
        <f>'[1]Client 4'!A44</f>
        <v>Vérifier la T° du camion, la T° du plat temoin du camion - Relever la T° de la chambre froide du site. La T° doit être comprises entre 0 et 3°</v>
      </c>
    </row>
    <row r="23" spans="1:25" ht="12.75" customHeight="1" x14ac:dyDescent="0.25">
      <c r="B23" s="23" t="s">
        <v>47</v>
      </c>
      <c r="C23" s="23"/>
      <c r="W23" s="24"/>
    </row>
    <row r="24" spans="1:25" ht="9.75" customHeight="1" x14ac:dyDescent="0.2">
      <c r="A24" s="25"/>
      <c r="B24" s="26"/>
      <c r="C24" s="25" t="s">
        <v>48</v>
      </c>
      <c r="D24" s="26"/>
      <c r="E24" s="26"/>
      <c r="F24" s="27"/>
      <c r="G24" s="26" t="s">
        <v>49</v>
      </c>
      <c r="H24" s="26"/>
      <c r="I24" s="25" t="s">
        <v>50</v>
      </c>
      <c r="J24" s="26"/>
      <c r="K24" s="25" t="s">
        <v>51</v>
      </c>
      <c r="L24" s="26"/>
      <c r="M24" s="26"/>
      <c r="N24" s="26"/>
      <c r="O24" s="26"/>
      <c r="P24" s="26"/>
      <c r="Q24" s="26"/>
      <c r="R24" s="27"/>
      <c r="S24" s="25" t="s">
        <v>52</v>
      </c>
      <c r="T24" s="26"/>
      <c r="U24" s="27"/>
    </row>
    <row r="25" spans="1:25" ht="10.5" customHeight="1" x14ac:dyDescent="0.2">
      <c r="A25" s="28" t="s">
        <v>53</v>
      </c>
      <c r="B25" s="26"/>
      <c r="C25" s="28" t="s">
        <v>54</v>
      </c>
      <c r="D25" s="29" t="s">
        <v>55</v>
      </c>
      <c r="E25" s="29"/>
      <c r="F25" s="25" t="s">
        <v>56</v>
      </c>
      <c r="G25" s="25" t="s">
        <v>57</v>
      </c>
      <c r="H25" s="26"/>
      <c r="I25" s="25"/>
      <c r="J25" s="26"/>
      <c r="K25" s="28" t="s">
        <v>58</v>
      </c>
      <c r="L25" s="25"/>
      <c r="M25" s="25"/>
      <c r="N25" s="25" t="s">
        <v>59</v>
      </c>
      <c r="O25" s="26"/>
      <c r="P25" s="27"/>
      <c r="Q25" s="25" t="s">
        <v>60</v>
      </c>
      <c r="R25" s="27"/>
      <c r="S25" s="25" t="s">
        <v>61</v>
      </c>
      <c r="T25" s="26"/>
      <c r="U25" s="30" t="s">
        <v>62</v>
      </c>
    </row>
    <row r="26" spans="1:25" ht="8.25" customHeight="1" x14ac:dyDescent="0.2">
      <c r="A26" s="28"/>
      <c r="B26" s="26"/>
      <c r="C26" s="28"/>
      <c r="D26" s="27"/>
      <c r="E26" s="26"/>
      <c r="F26" s="26"/>
      <c r="G26" s="25"/>
      <c r="H26" s="26"/>
      <c r="I26" s="25"/>
      <c r="J26" s="26"/>
      <c r="K26" s="28"/>
      <c r="L26" s="28"/>
      <c r="M26" s="28"/>
      <c r="N26" s="30" t="s">
        <v>63</v>
      </c>
      <c r="O26" s="30"/>
      <c r="P26" s="30" t="s">
        <v>62</v>
      </c>
      <c r="Q26" s="30" t="s">
        <v>63</v>
      </c>
      <c r="R26" s="30" t="s">
        <v>62</v>
      </c>
      <c r="S26" s="25"/>
      <c r="T26" s="26"/>
      <c r="U26" s="30"/>
    </row>
    <row r="27" spans="1:25" ht="11.25" customHeight="1" x14ac:dyDescent="0.2">
      <c r="A27" s="28" t="str">
        <f>A6</f>
        <v>Entrée</v>
      </c>
      <c r="B27" s="26"/>
      <c r="C27" s="28"/>
      <c r="D27" s="27"/>
      <c r="E27" s="26"/>
      <c r="F27" s="26"/>
      <c r="G27" s="25"/>
      <c r="H27" s="26"/>
      <c r="I27" s="25"/>
      <c r="J27" s="26"/>
      <c r="K27" s="28"/>
      <c r="L27" s="28"/>
      <c r="M27" s="28"/>
      <c r="N27" s="28"/>
      <c r="O27" s="28"/>
      <c r="P27" s="30"/>
      <c r="Q27" s="28"/>
      <c r="R27" s="30"/>
      <c r="S27" s="25"/>
      <c r="T27" s="26"/>
      <c r="U27" s="28"/>
    </row>
    <row r="28" spans="1:25" ht="12" customHeight="1" x14ac:dyDescent="0.2">
      <c r="A28" s="28" t="str">
        <f>D6</f>
        <v>Plat</v>
      </c>
      <c r="B28" s="26"/>
      <c r="C28" s="28"/>
      <c r="D28" s="27"/>
      <c r="E28" s="26"/>
      <c r="F28" s="26"/>
      <c r="G28" s="25"/>
      <c r="H28" s="26"/>
      <c r="I28" s="25"/>
      <c r="J28" s="26"/>
      <c r="K28" s="28"/>
      <c r="L28" s="28"/>
      <c r="M28" s="28"/>
      <c r="N28" s="28"/>
      <c r="O28" s="28"/>
      <c r="P28" s="28"/>
      <c r="Q28" s="28"/>
      <c r="R28" s="28"/>
      <c r="S28" s="25"/>
      <c r="T28" s="26"/>
      <c r="U28" s="28"/>
    </row>
    <row r="29" spans="1:25" ht="12" customHeight="1" x14ac:dyDescent="0.2">
      <c r="A29" s="28" t="str">
        <f>G6</f>
        <v>Garniture</v>
      </c>
      <c r="B29" s="26"/>
      <c r="C29" s="28"/>
      <c r="D29" s="27"/>
      <c r="E29" s="26"/>
      <c r="F29" s="26"/>
      <c r="G29" s="25"/>
      <c r="H29" s="26"/>
      <c r="I29" s="25"/>
      <c r="J29" s="26"/>
      <c r="K29" s="28"/>
      <c r="L29" s="28"/>
      <c r="M29" s="28"/>
      <c r="N29" s="28"/>
      <c r="O29" s="28"/>
      <c r="P29" s="28"/>
      <c r="Q29" s="28"/>
      <c r="R29" s="28"/>
      <c r="S29" s="25"/>
      <c r="T29" s="26"/>
      <c r="U29" s="28"/>
    </row>
    <row r="30" spans="1:25" ht="12" customHeight="1" x14ac:dyDescent="0.2">
      <c r="A30" s="28" t="str">
        <f>J6</f>
        <v>fromage</v>
      </c>
      <c r="B30" s="26"/>
      <c r="C30" s="28"/>
      <c r="D30" s="27"/>
      <c r="E30" s="26"/>
      <c r="F30" s="26"/>
      <c r="G30" s="25"/>
      <c r="H30" s="26"/>
      <c r="I30" s="25"/>
      <c r="J30" s="26"/>
      <c r="K30" s="28"/>
      <c r="L30" s="28"/>
      <c r="M30" s="28"/>
      <c r="N30" s="28"/>
      <c r="O30" s="28"/>
      <c r="P30" s="28"/>
      <c r="Q30" s="28"/>
      <c r="R30" s="28"/>
      <c r="S30" s="25"/>
      <c r="T30" s="26"/>
      <c r="U30" s="28"/>
    </row>
    <row r="31" spans="1:25" ht="12" customHeight="1" x14ac:dyDescent="0.2">
      <c r="A31" s="28" t="str">
        <f>M6</f>
        <v>dessert</v>
      </c>
      <c r="B31" s="26"/>
      <c r="C31" s="28"/>
      <c r="D31" s="27"/>
      <c r="E31" s="26"/>
      <c r="F31" s="26"/>
      <c r="G31" s="25"/>
      <c r="H31" s="26"/>
      <c r="I31" s="25"/>
      <c r="J31" s="26"/>
      <c r="K31" s="28"/>
      <c r="L31" s="28"/>
      <c r="M31" s="28"/>
      <c r="N31" s="28"/>
      <c r="O31" s="28"/>
      <c r="P31" s="28"/>
      <c r="Q31" s="28"/>
      <c r="R31" s="28"/>
      <c r="S31" s="25"/>
      <c r="T31" s="26"/>
      <c r="U31" s="28"/>
    </row>
    <row r="32" spans="1:25" ht="12" customHeight="1" x14ac:dyDescent="0.2">
      <c r="A32" s="28"/>
      <c r="B32" s="26"/>
      <c r="C32" s="28"/>
      <c r="D32" s="27"/>
      <c r="E32" s="26"/>
      <c r="F32" s="26"/>
      <c r="G32" s="25"/>
      <c r="H32" s="26"/>
      <c r="I32" s="25"/>
      <c r="J32" s="26"/>
      <c r="K32" s="28"/>
      <c r="L32" s="28"/>
      <c r="M32" s="28"/>
      <c r="N32" s="28"/>
      <c r="O32" s="28"/>
      <c r="P32" s="28"/>
      <c r="Q32" s="28"/>
      <c r="R32" s="28"/>
      <c r="S32" s="25"/>
      <c r="T32" s="26"/>
      <c r="U32" s="28"/>
    </row>
    <row r="33" spans="1:25" ht="12" customHeight="1" x14ac:dyDescent="0.2">
      <c r="A33" s="31" t="s">
        <v>64</v>
      </c>
      <c r="B33" s="26"/>
      <c r="C33" s="26"/>
      <c r="D33" s="26"/>
      <c r="E33" s="26"/>
      <c r="F33" s="27"/>
      <c r="G33" s="31" t="s">
        <v>64</v>
      </c>
      <c r="H33" s="26"/>
      <c r="I33" s="26"/>
      <c r="J33" s="26"/>
      <c r="K33" s="31" t="s">
        <v>65</v>
      </c>
      <c r="L33" s="73"/>
      <c r="M33" s="73"/>
      <c r="N33" s="26"/>
      <c r="O33" s="26"/>
      <c r="P33" s="26"/>
      <c r="Q33" s="26"/>
      <c r="R33" s="27"/>
      <c r="S33" s="31" t="s">
        <v>64</v>
      </c>
      <c r="T33" s="26"/>
      <c r="U33" s="27"/>
    </row>
    <row r="34" spans="1:25" ht="12" customHeight="1" x14ac:dyDescent="0.2">
      <c r="A34" s="25" t="s">
        <v>66</v>
      </c>
      <c r="B34" s="26"/>
      <c r="C34" s="26"/>
      <c r="D34" s="26"/>
      <c r="E34" s="26"/>
      <c r="F34" s="26"/>
      <c r="G34" s="26"/>
      <c r="H34" s="26"/>
      <c r="I34" s="26"/>
      <c r="J34" s="26"/>
      <c r="K34" s="27"/>
      <c r="L34" s="26"/>
      <c r="M34" s="26"/>
      <c r="N34" s="25" t="s">
        <v>67</v>
      </c>
      <c r="O34" s="26"/>
      <c r="P34" s="26"/>
      <c r="Q34" s="26"/>
      <c r="R34" s="26"/>
      <c r="S34" s="26"/>
      <c r="T34" s="26"/>
      <c r="U34" s="27"/>
    </row>
    <row r="35" spans="1:25" ht="12" customHeight="1" x14ac:dyDescent="0.2">
      <c r="A35" s="25"/>
      <c r="B35" s="26"/>
      <c r="C35" s="32"/>
      <c r="D35" s="32"/>
      <c r="E35" s="32"/>
      <c r="F35" s="32"/>
      <c r="G35" s="32"/>
      <c r="H35" s="32"/>
      <c r="I35" s="32"/>
      <c r="J35" s="32"/>
      <c r="K35" s="33"/>
      <c r="L35" s="32"/>
      <c r="M35" s="32"/>
      <c r="N35" s="34"/>
      <c r="O35" s="32"/>
      <c r="P35" s="32"/>
      <c r="Q35" s="32"/>
      <c r="R35" s="32"/>
      <c r="S35" s="32"/>
      <c r="T35" s="32"/>
      <c r="U35" s="33"/>
    </row>
    <row r="36" spans="1:25" ht="9.9499999999999993" customHeight="1" x14ac:dyDescent="0.2">
      <c r="A36" s="22" t="s">
        <v>68</v>
      </c>
      <c r="B36" s="22"/>
      <c r="C36" s="22"/>
      <c r="D36" s="22"/>
      <c r="E36" s="22"/>
      <c r="F36" s="22"/>
      <c r="G36" s="22"/>
      <c r="H36" s="22"/>
      <c r="I36" s="22"/>
      <c r="J36" s="22"/>
      <c r="K36" s="22" t="s">
        <v>69</v>
      </c>
      <c r="L36" s="22"/>
      <c r="M36" s="22"/>
      <c r="N36" s="22"/>
      <c r="O36" s="22"/>
      <c r="P36" s="22"/>
      <c r="Q36" s="22"/>
      <c r="R36" s="22"/>
      <c r="S36" s="22" t="s">
        <v>70</v>
      </c>
      <c r="T36" s="22"/>
      <c r="U36" s="22"/>
      <c r="V36" s="22"/>
      <c r="W36" s="22"/>
      <c r="X36" s="22"/>
      <c r="Y36" s="22"/>
    </row>
    <row r="37" spans="1:25" ht="9.9499999999999993" customHeight="1" x14ac:dyDescent="0.2">
      <c r="A37" s="22" t="s">
        <v>71</v>
      </c>
      <c r="B37" s="22"/>
      <c r="C37" s="22"/>
      <c r="D37" s="22"/>
      <c r="E37" s="22"/>
      <c r="F37" s="22"/>
      <c r="G37" s="22"/>
      <c r="H37" s="22"/>
      <c r="I37" s="22"/>
      <c r="J37" s="22"/>
      <c r="K37" s="22" t="s">
        <v>72</v>
      </c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</row>
    <row r="38" spans="1:25" ht="9.9499999999999993" customHeight="1" x14ac:dyDescent="0.2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N38" s="14"/>
      <c r="O38" s="14"/>
      <c r="P38" s="14"/>
      <c r="Q38" s="14"/>
      <c r="R38" s="14"/>
      <c r="S38" s="14"/>
    </row>
    <row r="39" spans="1:25" ht="9.9499999999999993" customHeight="1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</row>
  </sheetData>
  <mergeCells count="1">
    <mergeCell ref="A5:N5"/>
  </mergeCells>
  <pageMargins left="0.31496062992125984" right="0" top="0" bottom="0" header="0" footer="0"/>
  <pageSetup paperSize="9" scale="66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3" tint="0.39997558519241921"/>
    <pageSetUpPr fitToPage="1"/>
  </sheetPr>
  <dimension ref="A1:Z43"/>
  <sheetViews>
    <sheetView zoomScale="115" zoomScaleNormal="115" workbookViewId="0">
      <selection activeCell="G2" sqref="G2"/>
    </sheetView>
  </sheetViews>
  <sheetFormatPr baseColWidth="10" defaultRowHeight="12.75" x14ac:dyDescent="0.2"/>
  <cols>
    <col min="1" max="1" width="23.42578125" style="11" customWidth="1"/>
    <col min="2" max="3" width="7.140625" style="11" customWidth="1"/>
    <col min="4" max="4" width="22" style="11" customWidth="1"/>
    <col min="5" max="6" width="6.42578125" style="11" customWidth="1"/>
    <col min="7" max="7" width="21.28515625" style="11" customWidth="1"/>
    <col min="8" max="9" width="7.5703125" style="11" customWidth="1"/>
    <col min="10" max="10" width="17.140625" style="11" customWidth="1"/>
    <col min="11" max="11" width="6.7109375" style="11" customWidth="1"/>
    <col min="12" max="12" width="7.42578125" style="11" customWidth="1"/>
    <col min="13" max="13" width="22.42578125" style="11" customWidth="1"/>
    <col min="14" max="14" width="6.7109375" style="11" customWidth="1"/>
    <col min="15" max="15" width="7" style="11" customWidth="1"/>
    <col min="16" max="16" width="7.28515625" style="11" customWidth="1"/>
    <col min="17" max="17" width="7.42578125" style="11" customWidth="1"/>
    <col min="18" max="18" width="8.85546875" style="11" customWidth="1"/>
    <col min="19" max="19" width="6.5703125" style="11" customWidth="1"/>
    <col min="20" max="20" width="7.42578125" style="11" customWidth="1"/>
    <col min="21" max="21" width="6.42578125" style="11" customWidth="1"/>
    <col min="22" max="22" width="7" style="11" customWidth="1"/>
    <col min="23" max="23" width="6.85546875" style="11" customWidth="1"/>
    <col min="24" max="25" width="6.7109375" style="11" customWidth="1"/>
    <col min="26" max="26" width="7.5703125" style="11" customWidth="1"/>
    <col min="27" max="27" width="8.28515625" style="11" customWidth="1"/>
    <col min="28" max="29" width="7" style="11" customWidth="1"/>
    <col min="30" max="30" width="6.28515625" style="11" customWidth="1"/>
    <col min="31" max="31" width="7" style="11" customWidth="1"/>
    <col min="32" max="32" width="6.7109375" style="11" customWidth="1"/>
    <col min="33" max="33" width="7" style="11" customWidth="1"/>
    <col min="34" max="16384" width="11.42578125" style="11"/>
  </cols>
  <sheetData>
    <row r="1" spans="1:26" ht="20.25" customHeight="1" x14ac:dyDescent="0.3">
      <c r="A1" s="21" t="s">
        <v>107</v>
      </c>
      <c r="D1" s="53" t="s">
        <v>40</v>
      </c>
      <c r="E1" s="54">
        <f>Menu!B25</f>
        <v>40938</v>
      </c>
      <c r="F1" s="203"/>
      <c r="J1" s="53" t="s">
        <v>41</v>
      </c>
      <c r="K1" s="54">
        <f>Menu!F25</f>
        <v>40935</v>
      </c>
      <c r="M1" s="56" t="s">
        <v>42</v>
      </c>
      <c r="N1" s="57">
        <f>Menu!K25</f>
        <v>40938</v>
      </c>
      <c r="O1" s="13"/>
      <c r="T1" s="15"/>
      <c r="V1" s="13"/>
    </row>
    <row r="2" spans="1:26" ht="21" customHeight="1" x14ac:dyDescent="0.3">
      <c r="A2" s="211" t="str">
        <f>'CLIENT 1 MIDI'!A2</f>
        <v>Lundi midi</v>
      </c>
      <c r="D2" s="19"/>
      <c r="E2" s="35"/>
      <c r="F2" s="35"/>
      <c r="G2" s="36"/>
      <c r="H2" s="35"/>
      <c r="I2" s="35"/>
      <c r="J2" s="35"/>
      <c r="K2" s="19"/>
      <c r="L2" s="35"/>
      <c r="M2" s="35"/>
      <c r="N2" s="36"/>
      <c r="U2" s="17"/>
      <c r="V2" s="17"/>
    </row>
    <row r="3" spans="1:26" ht="15" customHeight="1" x14ac:dyDescent="0.2">
      <c r="A3" s="16"/>
      <c r="D3" s="19"/>
      <c r="E3" s="35"/>
      <c r="F3" s="35"/>
      <c r="G3" s="36"/>
      <c r="H3" s="35"/>
      <c r="I3" s="35"/>
      <c r="J3" s="35"/>
      <c r="K3" s="19"/>
      <c r="L3" s="35"/>
      <c r="M3" s="35"/>
      <c r="N3" s="36"/>
      <c r="U3" s="17"/>
      <c r="V3" s="17"/>
    </row>
    <row r="4" spans="1:26" ht="15" customHeight="1" x14ac:dyDescent="0.2">
      <c r="A4" s="16"/>
      <c r="D4" s="12"/>
      <c r="G4" s="17"/>
      <c r="H4" s="35"/>
      <c r="I4" s="35"/>
      <c r="K4" s="12"/>
      <c r="N4" s="36"/>
      <c r="U4" s="17"/>
      <c r="V4" s="17"/>
    </row>
    <row r="5" spans="1:26" ht="15" customHeight="1" x14ac:dyDescent="0.2">
      <c r="A5" s="262" t="s">
        <v>34</v>
      </c>
      <c r="B5" s="263"/>
      <c r="C5" s="263"/>
      <c r="D5" s="263"/>
      <c r="E5" s="263"/>
      <c r="F5" s="263"/>
      <c r="G5" s="263"/>
      <c r="H5" s="264"/>
      <c r="I5" s="264"/>
      <c r="J5" s="264"/>
      <c r="K5" s="264"/>
      <c r="L5" s="264"/>
      <c r="M5" s="264"/>
      <c r="N5" s="36"/>
      <c r="U5" s="17"/>
      <c r="V5" s="17"/>
    </row>
    <row r="6" spans="1:26" ht="22.5" customHeight="1" x14ac:dyDescent="0.2">
      <c r="A6" s="8" t="s">
        <v>0</v>
      </c>
      <c r="B6" s="8" t="s">
        <v>196</v>
      </c>
      <c r="C6" s="8" t="s">
        <v>222</v>
      </c>
      <c r="D6" s="8" t="s">
        <v>1</v>
      </c>
      <c r="E6" s="8" t="s">
        <v>196</v>
      </c>
      <c r="F6" s="8" t="s">
        <v>222</v>
      </c>
      <c r="G6" s="8" t="s">
        <v>2</v>
      </c>
      <c r="H6" s="8" t="s">
        <v>196</v>
      </c>
      <c r="I6" s="8" t="s">
        <v>222</v>
      </c>
      <c r="J6" s="8" t="s">
        <v>3</v>
      </c>
      <c r="K6" s="8" t="s">
        <v>196</v>
      </c>
      <c r="L6" s="8" t="s">
        <v>222</v>
      </c>
      <c r="M6" s="9" t="s">
        <v>4</v>
      </c>
      <c r="N6" s="213" t="s">
        <v>196</v>
      </c>
      <c r="O6" s="213" t="s">
        <v>222</v>
      </c>
      <c r="P6" s="47"/>
      <c r="Q6" s="75" t="s">
        <v>110</v>
      </c>
      <c r="R6" s="75" t="s">
        <v>229</v>
      </c>
      <c r="Y6" s="17"/>
      <c r="Z6" s="17"/>
    </row>
    <row r="7" spans="1:26" ht="18" customHeight="1" x14ac:dyDescent="0.2">
      <c r="A7" s="6" t="str">
        <f ca="1">OFFSET(Menu!$A$5,ROWS(A$7:A7),MATCH(UPPER(RIGHT($A$5,4)),Menu!$4:$4,)-1+MATCH(A$6,OFFSET(Menu!$A$5,,MATCH(UPPER(RIGHT($A$5,4)),Menu!$4:$4,)-1,,20),0)-1,)</f>
        <v>Tomates</v>
      </c>
      <c r="B7" s="6"/>
      <c r="C7" s="6"/>
      <c r="D7" s="6" t="str">
        <f ca="1">OFFSET(Menu!$A$5,ROWS(D$7:D7),MATCH(UPPER(RIGHT($A$5,4)),Menu!$4:$4,)-1+MATCH(D$6,OFFSET(Menu!$A$5,,MATCH(UPPER(RIGHT($A$5,4)),Menu!$4:$4,)-1,,20),0)-1,)</f>
        <v>aile de raie sauce creme</v>
      </c>
      <c r="E7" s="6"/>
      <c r="F7" s="6"/>
      <c r="G7" s="6" t="str">
        <f ca="1">OFFSET(Menu!$A$5,ROWS(G$7:G7),MATCH(UPPER(RIGHT($A$5,4)),Menu!$4:$4,)-1+MATCH(G$6,OFFSET(Menu!$A$5,,MATCH(UPPER(RIGHT($A$5,4)),Menu!$4:$4,)-1,,20),0)-1,)</f>
        <v>épinards</v>
      </c>
      <c r="H7" s="6"/>
      <c r="I7" s="6"/>
      <c r="J7" s="6" t="str">
        <f ca="1">OFFSET(Menu!$A$5,ROWS(J$7:J7),MATCH(UPPER(RIGHT($A$5,4)),Menu!$4:$4,)-1+MATCH(J$6,OFFSET(Menu!$A$5,,MATCH(UPPER(RIGHT($A$5,4)),Menu!$4:$4,)-1,,20),0)-1,)</f>
        <v>chèvre</v>
      </c>
      <c r="K7" s="6"/>
      <c r="L7" s="6"/>
      <c r="M7" s="6" t="str">
        <f ca="1">OFFSET(Menu!$A$5,ROWS(M$7:M7),MATCH(UPPER(RIGHT($A$5,4)),Menu!$4:$4,)-1+MATCH(M$6,OFFSET(Menu!$A$5,,MATCH(UPPER(RIGHT($A$5,4)),Menu!$4:$4,)-1,,20),0)-1,)</f>
        <v>flan patissier maisson</v>
      </c>
      <c r="N7" s="39"/>
      <c r="O7" s="39"/>
      <c r="P7" s="72"/>
      <c r="Q7" s="39"/>
      <c r="R7" s="39"/>
      <c r="Y7" s="17"/>
      <c r="Z7" s="17"/>
    </row>
    <row r="8" spans="1:26" ht="24.75" customHeight="1" x14ac:dyDescent="0.2">
      <c r="A8" s="6" t="str">
        <f ca="1">OFFSET(Menu!$A$5,ROWS(A$7:A8),MATCH(UPPER(RIGHT($A$5,4)),Menu!$4:$4,)-1+MATCH(A$6,OFFSET(Menu!$A$5,,MATCH(UPPER(RIGHT($A$5,4)),Menu!$4:$4,)-1,,20),0)-1,)</f>
        <v>Tomates allégée</v>
      </c>
      <c r="B8" s="6"/>
      <c r="C8" s="6"/>
      <c r="D8" s="6" t="str">
        <f ca="1">OFFSET(Menu!$A$5,ROWS(D$7:D8),MATCH(UPPER(RIGHT($A$5,4)),Menu!$4:$4,)-1+MATCH(D$6,OFFSET(Menu!$A$5,,MATCH(UPPER(RIGHT($A$5,4)),Menu!$4:$4,)-1,,20),0)-1,)</f>
        <v>aile de raie sauce allégée</v>
      </c>
      <c r="E8" s="6"/>
      <c r="F8" s="6"/>
      <c r="G8" s="6" t="str">
        <f ca="1">OFFSET(Menu!$A$5,ROWS(G$7:G8),MATCH(UPPER(RIGHT($A$5,4)),Menu!$4:$4,)-1+MATCH(G$6,OFFSET(Menu!$A$5,,MATCH(UPPER(RIGHT($A$5,4)),Menu!$4:$4,)-1,,20),0)-1,)</f>
        <v>coquillettes</v>
      </c>
      <c r="H8" s="6"/>
      <c r="I8" s="6"/>
      <c r="J8" s="6" t="str">
        <f ca="1">OFFSET(Menu!$A$5,ROWS(J$7:J8),MATCH(UPPER(RIGHT($A$5,4)),Menu!$4:$4,)-1+MATCH(J$6,OFFSET(Menu!$A$5,,MATCH(UPPER(RIGHT($A$5,4)),Menu!$4:$4,)-1,,20),0)-1,)</f>
        <v>fromage allégé</v>
      </c>
      <c r="K8" s="6"/>
      <c r="L8" s="6"/>
      <c r="M8" s="6" t="str">
        <f ca="1">OFFSET(Menu!$A$5,ROWS(M$7:M8),MATCH(UPPER(RIGHT($A$5,4)),Menu!$4:$4,)-1+MATCH(M$6,OFFSET(Menu!$A$5,,MATCH(UPPER(RIGHT($A$5,4)),Menu!$4:$4,)-1,,20),0)-1,)</f>
        <v>flan patissier allégé</v>
      </c>
      <c r="N8" s="39"/>
      <c r="O8" s="39"/>
      <c r="P8" s="72"/>
      <c r="Q8" s="35"/>
      <c r="R8" s="19"/>
      <c r="Y8" s="17"/>
      <c r="Z8" s="17"/>
    </row>
    <row r="9" spans="1:26" ht="24.75" customHeight="1" x14ac:dyDescent="0.2">
      <c r="A9" s="6" t="str">
        <f ca="1">OFFSET(Menu!$A$5,ROWS(A$7:A9),MATCH(UPPER(RIGHT($A$5,4)),Menu!$4:$4,)-1+MATCH(A$6,OFFSET(Menu!$A$5,,MATCH(UPPER(RIGHT($A$5,4)),Menu!$4:$4,)-1,,20),0)-1,)</f>
        <v>Cœur de palmier</v>
      </c>
      <c r="B9" s="6"/>
      <c r="C9" s="6"/>
      <c r="D9" s="6" t="str">
        <f ca="1">OFFSET(Menu!$A$5,ROWS(D$7:D9),MATCH(UPPER(RIGHT($A$5,4)),Menu!$4:$4,)-1+MATCH(D$6,OFFSET(Menu!$A$5,,MATCH(UPPER(RIGHT($A$5,4)),Menu!$4:$4,)-1,,20),0)-1,)</f>
        <v>escalope de dinde sauce crème</v>
      </c>
      <c r="E9" s="6"/>
      <c r="F9" s="6"/>
      <c r="G9" s="6" t="str">
        <f ca="1">OFFSET(Menu!$A$5,ROWS(G$7:G9),MATCH(UPPER(RIGHT($A$5,4)),Menu!$4:$4,)-1+MATCH(G$6,OFFSET(Menu!$A$5,,MATCH(UPPER(RIGHT($A$5,4)),Menu!$4:$4,)-1,,20),0)-1,)</f>
        <v>Carottes vichy</v>
      </c>
      <c r="H9" s="6"/>
      <c r="I9" s="6"/>
      <c r="J9" s="6" t="str">
        <f ca="1">OFFSET(Menu!$A$5,ROWS(J$7:J9),MATCH(UPPER(RIGHT($A$5,4)),Menu!$4:$4,)-1+MATCH(J$6,OFFSET(Menu!$A$5,,MATCH(UPPER(RIGHT($A$5,4)),Menu!$4:$4,)-1,,20),0)-1,)</f>
        <v>fromage s/ sel</v>
      </c>
      <c r="K9" s="6"/>
      <c r="L9" s="6"/>
      <c r="M9" s="6" t="str">
        <f ca="1">OFFSET(Menu!$A$5,ROWS(M$7:M9),MATCH(UPPER(RIGHT($A$5,4)),Menu!$4:$4,)-1+MATCH(M$6,OFFSET(Menu!$A$5,,MATCH(UPPER(RIGHT($A$5,4)),Menu!$4:$4,)-1,,20),0)-1,)</f>
        <v>yaourt 0%</v>
      </c>
      <c r="N9" s="18"/>
      <c r="O9" s="18"/>
      <c r="P9" s="46"/>
      <c r="Q9" s="35"/>
      <c r="R9" s="19"/>
      <c r="Y9" s="17"/>
      <c r="Z9" s="17"/>
    </row>
    <row r="10" spans="1:26" ht="15" customHeight="1" x14ac:dyDescent="0.2">
      <c r="A10" s="6" t="str">
        <f ca="1">OFFSET(Menu!$A$5,ROWS(A$7:A10),MATCH(UPPER(RIGHT($A$5,4)),Menu!$4:$4,)-1+MATCH(A$6,OFFSET(Menu!$A$5,,MATCH(UPPER(RIGHT($A$5,4)),Menu!$4:$4,)-1,,20),0)-1,)</f>
        <v>paté de campagne</v>
      </c>
      <c r="B10" s="6"/>
      <c r="C10" s="6"/>
      <c r="D10" s="6" t="str">
        <f ca="1">OFFSET(Menu!$A$5,ROWS(D$7:D10),MATCH(UPPER(RIGHT($A$5,4)),Menu!$4:$4,)-1+MATCH(D$6,OFFSET(Menu!$A$5,,MATCH(UPPER(RIGHT($A$5,4)),Menu!$4:$4,)-1,,20),0)-1,)</f>
        <v>omelette</v>
      </c>
      <c r="E10" s="6"/>
      <c r="F10" s="6"/>
      <c r="G10" s="6" t="str">
        <f ca="1">OFFSET(Menu!$A$5,ROWS(G$7:G10),MATCH(UPPER(RIGHT($A$5,4)),Menu!$4:$4,)-1+MATCH(G$6,OFFSET(Menu!$A$5,,MATCH(UPPER(RIGHT($A$5,4)),Menu!$4:$4,)-1,,20),0)-1,)</f>
        <v>Purée pdt</v>
      </c>
      <c r="H10" s="6"/>
      <c r="I10" s="6"/>
      <c r="J10" s="6" t="str">
        <f ca="1">OFFSET(Menu!$A$5,ROWS(J$7:J10),MATCH(UPPER(RIGHT($A$5,4)),Menu!$4:$4,)-1+MATCH(J$6,OFFSET(Menu!$A$5,,MATCH(UPPER(RIGHT($A$5,4)),Menu!$4:$4,)-1,,20),0)-1,)</f>
        <v>yaourt 0%</v>
      </c>
      <c r="K10" s="6"/>
      <c r="L10" s="6"/>
      <c r="M10" s="6" t="str">
        <f ca="1">OFFSET(Menu!$A$5,ROWS(M$7:M10),MATCH(UPPER(RIGHT($A$5,4)),Menu!$4:$4,)-1+MATCH(M$6,OFFSET(Menu!$A$5,,MATCH(UPPER(RIGHT($A$5,4)),Menu!$4:$4,)-1,,20),0)-1,)</f>
        <v>fruit de saison</v>
      </c>
      <c r="N10" s="18"/>
      <c r="O10" s="18"/>
      <c r="P10" s="46"/>
      <c r="Q10" s="35"/>
      <c r="R10" s="19"/>
      <c r="Y10" s="17"/>
      <c r="Z10" s="17"/>
    </row>
    <row r="11" spans="1:26" ht="15" customHeight="1" x14ac:dyDescent="0.2">
      <c r="A11" s="6" t="str">
        <f ca="1">OFFSET(Menu!$A$5,ROWS(A$7:A11),MATCH(UPPER(RIGHT($A$5,4)),Menu!$4:$4,)-1+MATCH(A$6,OFFSET(Menu!$A$5,,MATCH(UPPER(RIGHT($A$5,4)),Menu!$4:$4,)-1,,20),0)-1,)</f>
        <v>-</v>
      </c>
      <c r="B11" s="6"/>
      <c r="C11" s="6"/>
      <c r="D11" s="6" t="str">
        <f ca="1">OFFSET(Menu!$A$5,ROWS(D$7:D11),MATCH(UPPER(RIGHT($A$5,4)),Menu!$4:$4,)-1+MATCH(D$6,OFFSET(Menu!$A$5,,MATCH(UPPER(RIGHT($A$5,4)),Menu!$4:$4,)-1,,20),0)-1,)</f>
        <v>-</v>
      </c>
      <c r="E11" s="6"/>
      <c r="F11" s="6"/>
      <c r="G11" s="6" t="str">
        <f ca="1">OFFSET(Menu!$A$5,ROWS(G$7:G11),MATCH(UPPER(RIGHT($A$5,4)),Menu!$4:$4,)-1+MATCH(G$6,OFFSET(Menu!$A$5,,MATCH(UPPER(RIGHT($A$5,4)),Menu!$4:$4,)-1,,20),0)-1,)</f>
        <v>épinard/coquillette</v>
      </c>
      <c r="H11" s="6"/>
      <c r="I11" s="6"/>
      <c r="J11" s="6" t="str">
        <f ca="1">OFFSET(Menu!$A$5,ROWS(J$7:J11),MATCH(UPPER(RIGHT($A$5,4)),Menu!$4:$4,)-1+MATCH(J$6,OFFSET(Menu!$A$5,,MATCH(UPPER(RIGHT($A$5,4)),Menu!$4:$4,)-1,,20),0)-1,)</f>
        <v>compote</v>
      </c>
      <c r="K11" s="6"/>
      <c r="L11" s="6"/>
      <c r="M11" s="6" t="str">
        <f ca="1">OFFSET(Menu!$A$5,ROWS(M$7:M11),MATCH(UPPER(RIGHT($A$5,4)),Menu!$4:$4,)-1+MATCH(M$6,OFFSET(Menu!$A$5,,MATCH(UPPER(RIGHT($A$5,4)),Menu!$4:$4,)-1,,20),0)-1,)</f>
        <v>compote</v>
      </c>
      <c r="N11" s="18"/>
      <c r="O11" s="18"/>
      <c r="P11" s="46"/>
      <c r="Q11" s="35"/>
      <c r="R11" s="19"/>
      <c r="Y11" s="17"/>
      <c r="Z11" s="17"/>
    </row>
    <row r="12" spans="1:26" ht="15" customHeight="1" x14ac:dyDescent="0.2">
      <c r="A12" s="6" t="str">
        <f ca="1">OFFSET(Menu!$A$5,ROWS(A$7:A12),MATCH(UPPER(RIGHT($A$5,4)),Menu!$4:$4,)-1+MATCH(A$6,OFFSET(Menu!$A$5,,MATCH(UPPER(RIGHT($A$5,4)),Menu!$4:$4,)-1,,20),0)-1,)</f>
        <v>-</v>
      </c>
      <c r="B12" s="6"/>
      <c r="C12" s="6"/>
      <c r="D12" s="6" t="str">
        <f ca="1">OFFSET(Menu!$A$5,ROWS(D$7:D12),MATCH(UPPER(RIGHT($A$5,4)),Menu!$4:$4,)-1+MATCH(D$6,OFFSET(Menu!$A$5,,MATCH(UPPER(RIGHT($A$5,4)),Menu!$4:$4,)-1,,20),0)-1,)</f>
        <v>-</v>
      </c>
      <c r="E12" s="6"/>
      <c r="F12" s="6"/>
      <c r="G12" s="6" t="str">
        <f ca="1">OFFSET(Menu!$A$5,ROWS(G$7:G12),MATCH(UPPER(RIGHT($A$5,4)),Menu!$4:$4,)-1+MATCH(G$6,OFFSET(Menu!$A$5,,MATCH(UPPER(RIGHT($A$5,4)),Menu!$4:$4,)-1,,20),0)-1,)</f>
        <v>-</v>
      </c>
      <c r="H12" s="6"/>
      <c r="I12" s="6"/>
      <c r="J12" s="6" t="str">
        <f ca="1">OFFSET(Menu!$A$5,ROWS(J$7:J12),MATCH(UPPER(RIGHT($A$5,4)),Menu!$4:$4,)-1+MATCH(J$6,OFFSET(Menu!$A$5,,MATCH(UPPER(RIGHT($A$5,4)),Menu!$4:$4,)-1,,20),0)-1,)</f>
        <v>1 petit suisse</v>
      </c>
      <c r="K12" s="6"/>
      <c r="L12" s="6"/>
      <c r="M12" s="6" t="str">
        <f ca="1">OFFSET(Menu!$A$5,ROWS(M$7:M12),MATCH(UPPER(RIGHT($A$5,4)),Menu!$4:$4,)-1+MATCH(M$6,OFFSET(Menu!$A$5,,MATCH(UPPER(RIGHT($A$5,4)),Menu!$4:$4,)-1,,20),0)-1,)</f>
        <v>-</v>
      </c>
      <c r="N12" s="18"/>
      <c r="O12" s="18"/>
      <c r="P12" s="46"/>
      <c r="Q12" s="35"/>
      <c r="R12" s="19"/>
      <c r="Y12" s="17"/>
      <c r="Z12" s="17"/>
    </row>
    <row r="13" spans="1:26" ht="15" customHeight="1" x14ac:dyDescent="0.2">
      <c r="A13" s="6" t="str">
        <f ca="1">OFFSET(Menu!$A$5,ROWS(A$7:A13),MATCH(UPPER(RIGHT($A$5,4)),Menu!$4:$4,)-1+MATCH(A$6,OFFSET(Menu!$A$5,,MATCH(UPPER(RIGHT($A$5,4)),Menu!$4:$4,)-1,,20),0)-1,)</f>
        <v>RS MIXE - concombre</v>
      </c>
      <c r="B13" s="6"/>
      <c r="C13" s="6"/>
      <c r="D13" s="6" t="str">
        <f ca="1">OFFSET(Menu!$A$5,ROWS(D$7:D13),MATCH(UPPER(RIGHT($A$5,4)),Menu!$4:$4,)-1+MATCH(D$6,OFFSET(Menu!$A$5,,MATCH(UPPER(RIGHT($A$5,4)),Menu!$4:$4,)-1,,20),0)-1,)</f>
        <v>RS MIXE - Bœuf carotte</v>
      </c>
      <c r="E13" s="6"/>
      <c r="F13" s="6"/>
      <c r="G13" s="6" t="str">
        <f ca="1">OFFSET(Menu!$A$5,ROWS(G$7:G13),MATCH(UPPER(RIGHT($A$5,4)),Menu!$4:$4,)-1+MATCH(G$6,OFFSET(Menu!$A$5,,MATCH(UPPER(RIGHT($A$5,4)),Menu!$4:$4,)-1,,20),0)-1,)</f>
        <v>RS MIXE ratatouille</v>
      </c>
      <c r="H13" s="6"/>
      <c r="I13" s="6"/>
      <c r="J13" s="6" t="str">
        <f ca="1">OFFSET(Menu!$A$5,ROWS(J$7:J13),MATCH(UPPER(RIGHT($A$5,4)),Menu!$4:$4,)-1+MATCH(J$6,OFFSET(Menu!$A$5,,MATCH(UPPER(RIGHT($A$5,4)),Menu!$4:$4,)-1,,20),0)-1,)</f>
        <v>-</v>
      </c>
      <c r="K13" s="6"/>
      <c r="L13" s="6"/>
      <c r="M13" s="6" t="str">
        <f ca="1">OFFSET(Menu!$A$5,ROWS(M$7:M13),MATCH(UPPER(RIGHT($A$5,4)),Menu!$4:$4,)-1+MATCH(M$6,OFFSET(Menu!$A$5,,MATCH(UPPER(RIGHT($A$5,4)),Menu!$4:$4,)-1,,20),0)-1,)</f>
        <v>-</v>
      </c>
      <c r="N13" s="18"/>
      <c r="O13" s="18"/>
      <c r="P13" s="46"/>
      <c r="Q13" s="35"/>
      <c r="R13" s="19"/>
      <c r="Y13" s="17"/>
      <c r="Z13" s="17"/>
    </row>
    <row r="14" spans="1:26" ht="15" customHeight="1" x14ac:dyDescent="0.2">
      <c r="A14" s="6" t="str">
        <f ca="1">OFFSET(Menu!$A$5,ROWS(A$7:A14),MATCH(UPPER(RIGHT($A$5,4)),Menu!$4:$4,)-1+MATCH(A$6,OFFSET(Menu!$A$5,,MATCH(UPPER(RIGHT($A$5,4)),Menu!$4:$4,)-1,,20),0)-1,)</f>
        <v>-</v>
      </c>
      <c r="B14" s="6"/>
      <c r="C14" s="6"/>
      <c r="D14" s="6" t="str">
        <f ca="1">OFFSET(Menu!$A$5,ROWS(D$7:D14),MATCH(UPPER(RIGHT($A$5,4)),Menu!$4:$4,)-1+MATCH(D$6,OFFSET(Menu!$A$5,,MATCH(UPPER(RIGHT($A$5,4)),Menu!$4:$4,)-1,,20),0)-1,)</f>
        <v>-</v>
      </c>
      <c r="E14" s="6"/>
      <c r="F14" s="6"/>
      <c r="G14" s="6" t="str">
        <f ca="1">OFFSET(Menu!$A$5,ROWS(G$7:G14),MATCH(UPPER(RIGHT($A$5,4)),Menu!$4:$4,)-1+MATCH(G$6,OFFSET(Menu!$A$5,,MATCH(UPPER(RIGHT($A$5,4)),Menu!$4:$4,)-1,,20),0)-1,)</f>
        <v>-</v>
      </c>
      <c r="H14" s="6"/>
      <c r="I14" s="6"/>
      <c r="J14" s="6" t="str">
        <f ca="1">OFFSET(Menu!$A$5,ROWS(J$7:J14),MATCH(UPPER(RIGHT($A$5,4)),Menu!$4:$4,)-1+MATCH(J$6,OFFSET(Menu!$A$5,,MATCH(UPPER(RIGHT($A$5,4)),Menu!$4:$4,)-1,,20),0)-1,)</f>
        <v>-</v>
      </c>
      <c r="K14" s="6"/>
      <c r="L14" s="6"/>
      <c r="M14" s="6" t="str">
        <f ca="1">OFFSET(Menu!$A$5,ROWS(M$7:M14),MATCH(UPPER(RIGHT($A$5,4)),Menu!$4:$4,)-1+MATCH(M$6,OFFSET(Menu!$A$5,,MATCH(UPPER(RIGHT($A$5,4)),Menu!$4:$4,)-1,,20),0)-1,)</f>
        <v>-</v>
      </c>
      <c r="N14" s="18"/>
      <c r="O14" s="18"/>
      <c r="P14" s="46"/>
      <c r="Q14" s="35"/>
      <c r="R14" s="19"/>
      <c r="Y14" s="17"/>
      <c r="Z14" s="17"/>
    </row>
    <row r="15" spans="1:26" ht="15" customHeight="1" x14ac:dyDescent="0.25">
      <c r="A15" s="38" t="s">
        <v>73</v>
      </c>
      <c r="B15" s="41">
        <f>SUM(B7:B14)</f>
        <v>0</v>
      </c>
      <c r="C15" s="41"/>
      <c r="D15" s="38" t="s">
        <v>75</v>
      </c>
      <c r="E15" s="41">
        <f>SUM(E7:E14)</f>
        <v>0</v>
      </c>
      <c r="F15" s="41"/>
      <c r="G15" s="38" t="s">
        <v>76</v>
      </c>
      <c r="H15" s="41">
        <f>SUM(H7:H14)</f>
        <v>0</v>
      </c>
      <c r="I15" s="41"/>
      <c r="J15" s="38" t="s">
        <v>77</v>
      </c>
      <c r="K15" s="41">
        <f>SUM(K7:K14)</f>
        <v>0</v>
      </c>
      <c r="L15" s="41"/>
      <c r="M15" s="38" t="s">
        <v>74</v>
      </c>
      <c r="N15" s="41">
        <f>SUM(N7:N14)</f>
        <v>0</v>
      </c>
      <c r="O15" s="41"/>
      <c r="P15" s="74"/>
      <c r="Q15" s="36"/>
      <c r="R15" s="35"/>
      <c r="U15" s="17"/>
      <c r="V15" s="17"/>
    </row>
    <row r="16" spans="1:26" ht="15" customHeight="1" x14ac:dyDescent="0.2">
      <c r="A16" s="16"/>
      <c r="D16" s="12"/>
      <c r="G16" s="17"/>
      <c r="H16" s="35"/>
      <c r="I16" s="35"/>
      <c r="K16" s="12"/>
      <c r="N16" s="36"/>
      <c r="U16" s="17"/>
      <c r="V16" s="17"/>
    </row>
    <row r="17" spans="1:22" ht="15" customHeight="1" x14ac:dyDescent="0.2">
      <c r="A17" s="16"/>
      <c r="D17" s="12"/>
      <c r="G17" s="17"/>
      <c r="H17" s="35"/>
      <c r="I17" s="35"/>
      <c r="K17" s="12"/>
      <c r="N17" s="36"/>
      <c r="U17" s="17"/>
      <c r="V17" s="17"/>
    </row>
    <row r="18" spans="1:22" ht="15" customHeight="1" x14ac:dyDescent="0.2">
      <c r="A18" s="16"/>
      <c r="D18" s="12"/>
      <c r="G18" s="17"/>
      <c r="H18" s="35"/>
      <c r="I18" s="35"/>
      <c r="K18" s="12"/>
      <c r="N18" s="36"/>
      <c r="U18" s="17"/>
      <c r="V18" s="17"/>
    </row>
    <row r="19" spans="1:22" ht="15" customHeight="1" x14ac:dyDescent="0.2">
      <c r="A19" s="16"/>
      <c r="D19" s="12"/>
      <c r="G19" s="17"/>
      <c r="H19" s="35"/>
      <c r="I19" s="35"/>
      <c r="K19" s="12"/>
      <c r="N19" s="36"/>
      <c r="U19" s="17"/>
      <c r="V19" s="17"/>
    </row>
    <row r="20" spans="1:22" ht="15" customHeight="1" x14ac:dyDescent="0.2">
      <c r="A20" s="66" t="s">
        <v>105</v>
      </c>
      <c r="B20" s="66">
        <f>E15</f>
        <v>0</v>
      </c>
      <c r="C20" s="66"/>
      <c r="D20" s="12"/>
      <c r="E20" s="40"/>
      <c r="F20" s="40"/>
      <c r="G20" s="17"/>
      <c r="H20" s="35"/>
      <c r="I20" s="35"/>
      <c r="K20" s="12"/>
      <c r="N20" s="36"/>
      <c r="U20" s="17"/>
      <c r="V20" s="17"/>
    </row>
    <row r="21" spans="1:22" s="12" customFormat="1" ht="17.25" customHeight="1" x14ac:dyDescent="0.2">
      <c r="A21" s="66" t="s">
        <v>104</v>
      </c>
      <c r="B21" s="66"/>
      <c r="C21" s="66"/>
    </row>
    <row r="22" spans="1:22" s="12" customFormat="1" ht="15.75" customHeight="1" x14ac:dyDescent="0.3">
      <c r="A22" s="67" t="s">
        <v>106</v>
      </c>
      <c r="B22" s="66"/>
      <c r="C22" s="66"/>
      <c r="G22" s="20"/>
      <c r="H22" s="20"/>
      <c r="I22" s="20"/>
      <c r="J22" s="20"/>
      <c r="L22" s="21"/>
    </row>
    <row r="23" spans="1:22" s="12" customFormat="1" ht="15.75" customHeight="1" x14ac:dyDescent="0.3">
      <c r="A23" s="64"/>
      <c r="B23" s="63"/>
      <c r="C23" s="63"/>
      <c r="G23" s="20"/>
      <c r="H23" s="20"/>
      <c r="I23" s="20"/>
      <c r="J23" s="20"/>
      <c r="L23" s="21"/>
    </row>
    <row r="24" spans="1:22" s="12" customFormat="1" ht="20.25" customHeight="1" x14ac:dyDescent="0.2">
      <c r="A24" s="65" t="s">
        <v>107</v>
      </c>
      <c r="B24" s="65">
        <f>SUM(B20:B22)</f>
        <v>0</v>
      </c>
      <c r="C24" s="205"/>
      <c r="D24" s="265"/>
      <c r="E24" s="265"/>
      <c r="F24" s="265"/>
      <c r="G24" s="265"/>
      <c r="H24" s="265"/>
      <c r="I24" s="265"/>
      <c r="J24" s="265"/>
      <c r="K24" s="265"/>
      <c r="L24" s="265"/>
    </row>
    <row r="25" spans="1:22" s="12" customFormat="1" ht="12" customHeight="1" x14ac:dyDescent="0.2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</row>
    <row r="26" spans="1:22" ht="12" customHeight="1" x14ac:dyDescent="0.2">
      <c r="A26" s="58"/>
      <c r="B26" s="35"/>
      <c r="C26" s="35"/>
      <c r="D26" s="35"/>
      <c r="E26" s="35"/>
      <c r="F26" s="35"/>
      <c r="G26" s="35"/>
      <c r="H26" s="35"/>
      <c r="I26" s="35"/>
      <c r="J26" s="58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</row>
    <row r="27" spans="1:22" ht="12.75" customHeight="1" x14ac:dyDescent="0.25">
      <c r="A27" s="35"/>
      <c r="B27" s="59"/>
      <c r="C27" s="59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60"/>
      <c r="U27" s="35"/>
      <c r="V27" s="35"/>
    </row>
    <row r="28" spans="1:22" ht="9.75" customHeight="1" x14ac:dyDescent="0.2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</row>
    <row r="29" spans="1:22" ht="10.5" customHeight="1" x14ac:dyDescent="0.2">
      <c r="A29" s="58"/>
      <c r="B29" s="58"/>
      <c r="C29" s="58"/>
      <c r="D29" s="58"/>
      <c r="E29" s="61"/>
      <c r="F29" s="61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61"/>
    </row>
    <row r="30" spans="1:22" ht="8.25" customHeight="1" x14ac:dyDescent="0.2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61"/>
      <c r="O30" s="61"/>
      <c r="P30" s="61"/>
      <c r="Q30" s="61"/>
      <c r="R30" s="61"/>
      <c r="S30" s="58"/>
      <c r="T30" s="58"/>
      <c r="U30" s="58"/>
      <c r="V30" s="61"/>
    </row>
    <row r="31" spans="1:22" ht="11.25" customHeight="1" x14ac:dyDescent="0.2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61"/>
      <c r="Q31" s="58"/>
      <c r="R31" s="61"/>
      <c r="S31" s="58"/>
      <c r="T31" s="58"/>
      <c r="U31" s="58"/>
      <c r="V31" s="58"/>
    </row>
    <row r="32" spans="1:22" ht="12" customHeight="1" x14ac:dyDescent="0.2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</row>
    <row r="33" spans="1:22" ht="12" customHeight="1" x14ac:dyDescent="0.2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</row>
    <row r="34" spans="1:22" ht="12" customHeight="1" x14ac:dyDescent="0.2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</row>
    <row r="35" spans="1:22" ht="12" customHeight="1" x14ac:dyDescent="0.2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</row>
    <row r="36" spans="1:22" ht="12" customHeight="1" x14ac:dyDescent="0.2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</row>
    <row r="37" spans="1:22" ht="12" customHeight="1" x14ac:dyDescent="0.2">
      <c r="A37" s="62"/>
      <c r="B37" s="58"/>
      <c r="C37" s="58"/>
      <c r="D37" s="58"/>
      <c r="E37" s="58"/>
      <c r="F37" s="58"/>
      <c r="G37" s="58"/>
      <c r="H37" s="62"/>
      <c r="I37" s="62"/>
      <c r="J37" s="58"/>
      <c r="K37" s="58"/>
      <c r="L37" s="58"/>
      <c r="M37" s="62"/>
      <c r="N37" s="58"/>
      <c r="O37" s="58"/>
      <c r="P37" s="58"/>
      <c r="Q37" s="58"/>
      <c r="R37" s="58"/>
      <c r="S37" s="62"/>
      <c r="T37" s="58"/>
      <c r="U37" s="58"/>
      <c r="V37" s="58"/>
    </row>
    <row r="38" spans="1:22" ht="12" customHeight="1" x14ac:dyDescent="0.2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</row>
    <row r="39" spans="1:22" ht="12" customHeight="1" x14ac:dyDescent="0.2">
      <c r="A39" s="58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</row>
    <row r="40" spans="1:22" ht="9.9499999999999993" customHeight="1" x14ac:dyDescent="0.2">
      <c r="A40" s="58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</row>
    <row r="41" spans="1:22" ht="9.9499999999999993" customHeight="1" x14ac:dyDescent="0.2">
      <c r="A41" s="58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</row>
    <row r="42" spans="1:22" ht="9.9499999999999993" customHeight="1" x14ac:dyDescent="0.2">
      <c r="A42" s="3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35"/>
      <c r="M42" s="45"/>
      <c r="N42" s="45"/>
      <c r="O42" s="45"/>
      <c r="P42" s="45"/>
      <c r="Q42" s="35"/>
      <c r="R42" s="35"/>
      <c r="S42" s="35"/>
      <c r="T42" s="35"/>
      <c r="U42" s="35"/>
      <c r="V42" s="35"/>
    </row>
    <row r="43" spans="1:22" ht="9.9499999999999993" customHeight="1" x14ac:dyDescent="0.2">
      <c r="A43" s="35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35"/>
      <c r="R43" s="35"/>
      <c r="S43" s="35"/>
      <c r="T43" s="35"/>
      <c r="U43" s="35"/>
      <c r="V43" s="35"/>
    </row>
  </sheetData>
  <mergeCells count="2">
    <mergeCell ref="A5:M5"/>
    <mergeCell ref="D24:L24"/>
  </mergeCells>
  <pageMargins left="0.31496062992125984" right="0" top="0" bottom="0" header="0" footer="0"/>
  <pageSetup paperSize="9" scale="9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 tint="-0.749992370372631"/>
    <pageSetUpPr fitToPage="1"/>
  </sheetPr>
  <dimension ref="A1:AY151"/>
  <sheetViews>
    <sheetView zoomScale="110" zoomScaleNormal="110" workbookViewId="0">
      <pane ySplit="20" topLeftCell="A24" activePane="bottomLeft" state="frozen"/>
      <selection activeCell="A15" sqref="A15"/>
      <selection pane="bottomLeft" activeCell="B15" sqref="B15"/>
    </sheetView>
  </sheetViews>
  <sheetFormatPr baseColWidth="10" defaultColWidth="9.140625" defaultRowHeight="12.75" x14ac:dyDescent="0.2"/>
  <cols>
    <col min="1" max="1" width="13.42578125" style="11" customWidth="1"/>
    <col min="2" max="2" width="7" style="11" customWidth="1"/>
    <col min="3" max="3" width="6.140625" style="11" customWidth="1"/>
    <col min="4" max="4" width="6.42578125" style="11" customWidth="1"/>
    <col min="5" max="5" width="6.7109375" style="11" customWidth="1"/>
    <col min="6" max="6" width="8.42578125" style="11" customWidth="1"/>
    <col min="7" max="7" width="5.5703125" style="11" customWidth="1"/>
    <col min="8" max="8" width="6" style="11" customWidth="1"/>
    <col min="9" max="9" width="7.5703125" style="11" customWidth="1"/>
    <col min="10" max="10" width="7.140625" style="11" customWidth="1"/>
    <col min="11" max="11" width="6.5703125" style="11" customWidth="1"/>
    <col min="12" max="12" width="6.42578125" style="11" customWidth="1"/>
    <col min="13" max="13" width="6.140625" style="11" customWidth="1"/>
    <col min="14" max="14" width="7" style="11" customWidth="1"/>
    <col min="15" max="15" width="6.85546875" style="11" customWidth="1"/>
    <col min="16" max="18" width="5.7109375" style="11" customWidth="1"/>
    <col min="19" max="19" width="6.85546875" style="11" customWidth="1"/>
    <col min="20" max="20" width="4.5703125" style="11" customWidth="1"/>
    <col min="21" max="21" width="6.28515625" style="11" customWidth="1"/>
    <col min="22" max="22" width="6.7109375" style="11" customWidth="1"/>
    <col min="23" max="24" width="7.42578125" style="11" customWidth="1"/>
    <col min="25" max="25" width="6.7109375" style="11" customWidth="1"/>
    <col min="26" max="26" width="5.85546875" style="11" customWidth="1"/>
    <col min="27" max="27" width="5" style="11" customWidth="1"/>
    <col min="28" max="28" width="6.140625" style="11" customWidth="1"/>
    <col min="29" max="29" width="7.28515625" style="11" customWidth="1"/>
    <col min="30" max="30" width="6.140625" style="11" customWidth="1"/>
    <col min="31" max="31" width="6.28515625" style="11" customWidth="1"/>
    <col min="32" max="32" width="8" style="11" customWidth="1"/>
    <col min="33" max="33" width="7.5703125" style="11" customWidth="1"/>
    <col min="34" max="35" width="4.28515625" style="11" customWidth="1"/>
    <col min="36" max="36" width="3.7109375" style="11" customWidth="1"/>
    <col min="37" max="37" width="5.42578125" style="11" customWidth="1"/>
    <col min="38" max="38" width="4.140625" style="11" customWidth="1"/>
    <col min="39" max="39" width="4.85546875" style="11" customWidth="1"/>
    <col min="40" max="41" width="3.5703125" style="11" customWidth="1"/>
    <col min="42" max="42" width="3.7109375" style="11" customWidth="1"/>
    <col min="43" max="43" width="6.7109375" style="11" customWidth="1"/>
    <col min="44" max="44" width="4" style="11" customWidth="1"/>
    <col min="45" max="45" width="3.7109375" style="11" customWidth="1"/>
    <col min="46" max="46" width="4.42578125" style="11" customWidth="1"/>
    <col min="47" max="16384" width="9.140625" style="11"/>
  </cols>
  <sheetData>
    <row r="1" spans="1:43" s="68" customFormat="1" ht="15" customHeight="1" x14ac:dyDescent="0.25">
      <c r="B1" s="77" t="s">
        <v>155</v>
      </c>
      <c r="D1" s="78"/>
      <c r="E1" s="78"/>
      <c r="G1" s="78"/>
      <c r="I1" s="78"/>
      <c r="J1" s="78"/>
      <c r="K1" s="78"/>
      <c r="L1" s="78"/>
      <c r="M1" s="78"/>
      <c r="N1" s="78"/>
      <c r="O1" s="78"/>
      <c r="P1" s="79"/>
      <c r="Q1" s="79"/>
      <c r="R1" s="79"/>
      <c r="S1" s="78"/>
      <c r="T1" s="78"/>
      <c r="U1" s="80" t="s">
        <v>109</v>
      </c>
      <c r="V1" s="81"/>
      <c r="W1" s="82"/>
      <c r="X1" s="83"/>
      <c r="AA1" s="78"/>
      <c r="AB1" s="78"/>
      <c r="AC1" s="78"/>
      <c r="AD1" s="78"/>
      <c r="AE1" s="78"/>
      <c r="AF1" s="76"/>
      <c r="AG1" s="78"/>
      <c r="AH1" s="82"/>
      <c r="AI1" s="78"/>
      <c r="AJ1" s="78"/>
      <c r="AK1" s="78"/>
      <c r="AL1" s="78"/>
      <c r="AM1" s="78"/>
      <c r="AN1" s="78"/>
      <c r="AO1" s="78"/>
      <c r="AP1" s="78"/>
      <c r="AQ1" s="78"/>
    </row>
    <row r="2" spans="1:43" s="68" customFormat="1" ht="15" customHeight="1" x14ac:dyDescent="0.25">
      <c r="B2" s="77"/>
      <c r="D2" s="78"/>
      <c r="E2" s="78"/>
      <c r="G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82"/>
      <c r="V2" s="78" t="s">
        <v>109</v>
      </c>
      <c r="W2" s="82"/>
      <c r="X2" s="83"/>
      <c r="AA2" s="78"/>
      <c r="AB2" s="78"/>
      <c r="AC2" s="78"/>
      <c r="AD2" s="78"/>
      <c r="AE2" s="78"/>
      <c r="AF2" s="76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s="68" customFormat="1" ht="15" customHeight="1" x14ac:dyDescent="0.25">
      <c r="A3" s="82" t="s">
        <v>113</v>
      </c>
      <c r="B3" s="77"/>
      <c r="D3" s="78"/>
      <c r="E3" s="78"/>
      <c r="G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82"/>
      <c r="V3" s="78"/>
      <c r="W3" s="82"/>
      <c r="X3" s="83"/>
      <c r="AA3" s="78"/>
      <c r="AB3" s="78"/>
      <c r="AC3" s="78"/>
      <c r="AD3" s="78"/>
      <c r="AE3" s="78"/>
      <c r="AF3" s="76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</row>
    <row r="4" spans="1:43" s="68" customFormat="1" ht="15" customHeight="1" x14ac:dyDescent="0.25">
      <c r="A4" s="82" t="s">
        <v>114</v>
      </c>
      <c r="B4" s="78"/>
      <c r="C4" s="78"/>
      <c r="D4" s="78"/>
      <c r="E4" s="78"/>
      <c r="F4" s="82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6" t="s">
        <v>109</v>
      </c>
      <c r="W4" s="82"/>
      <c r="X4" s="78"/>
      <c r="AA4" s="78"/>
      <c r="AC4" s="84"/>
      <c r="AD4" s="78"/>
      <c r="AE4" s="78"/>
      <c r="AF4" s="76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</row>
    <row r="5" spans="1:43" s="68" customFormat="1" ht="15" customHeight="1" x14ac:dyDescent="0.25">
      <c r="B5" s="82"/>
      <c r="C5" s="78"/>
      <c r="D5" s="78"/>
      <c r="E5" s="78"/>
      <c r="F5" s="82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85"/>
      <c r="T5" s="85"/>
      <c r="U5" s="84"/>
      <c r="W5" s="78"/>
      <c r="X5" s="78"/>
      <c r="AA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</row>
    <row r="6" spans="1:43" s="68" customFormat="1" ht="15" customHeight="1" x14ac:dyDescent="0.2">
      <c r="A6" s="86"/>
      <c r="B6" s="78"/>
      <c r="C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82"/>
      <c r="V6" s="76"/>
      <c r="W6" s="78"/>
      <c r="X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</row>
    <row r="7" spans="1:43" s="68" customFormat="1" ht="15" customHeight="1" x14ac:dyDescent="0.2">
      <c r="A7" s="78"/>
      <c r="B7" s="78"/>
      <c r="C7" s="78"/>
      <c r="D7" s="76"/>
      <c r="E7" s="76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</row>
    <row r="8" spans="1:43" s="68" customFormat="1" ht="22.5" customHeight="1" x14ac:dyDescent="0.3">
      <c r="A8" s="82" t="s">
        <v>180</v>
      </c>
      <c r="B8" s="78"/>
      <c r="C8" s="161"/>
      <c r="D8" s="162"/>
      <c r="E8" s="162"/>
      <c r="F8" s="161"/>
      <c r="G8" s="162"/>
      <c r="H8" s="162"/>
      <c r="I8" s="163"/>
      <c r="J8" s="164"/>
      <c r="K8" s="164"/>
      <c r="L8" s="164"/>
      <c r="M8" s="266">
        <v>40987</v>
      </c>
      <c r="N8" s="267"/>
      <c r="O8" s="267"/>
      <c r="P8" s="267"/>
      <c r="Q8" s="267"/>
      <c r="R8" s="267"/>
      <c r="S8" s="267"/>
      <c r="T8" s="267"/>
      <c r="U8" s="267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78"/>
      <c r="AM8" s="78"/>
      <c r="AN8" s="78"/>
      <c r="AO8" s="78"/>
      <c r="AP8" s="78"/>
      <c r="AQ8" s="78"/>
    </row>
    <row r="9" spans="1:43" s="68" customFormat="1" ht="11.25" customHeight="1" x14ac:dyDescent="0.2">
      <c r="A9" s="82"/>
      <c r="B9" s="78"/>
      <c r="C9" s="78"/>
      <c r="D9" s="89"/>
      <c r="E9" s="89"/>
      <c r="F9" s="51"/>
      <c r="G9" s="90"/>
      <c r="H9" s="91"/>
      <c r="I9" s="91"/>
      <c r="J9" s="91"/>
      <c r="K9" s="91"/>
      <c r="L9" s="91"/>
      <c r="M9" s="78"/>
      <c r="O9" s="92"/>
      <c r="P9" s="93"/>
      <c r="Q9" s="93"/>
      <c r="R9" s="93"/>
      <c r="S9" s="78"/>
      <c r="T9" s="78"/>
      <c r="U9" s="78"/>
      <c r="V9" s="78"/>
      <c r="W9" s="93"/>
      <c r="X9" s="78"/>
      <c r="Y9" s="78"/>
      <c r="Z9" s="78"/>
      <c r="AA9" s="78"/>
      <c r="AB9" s="78"/>
      <c r="AC9" s="78"/>
      <c r="AD9" s="78"/>
      <c r="AG9" s="78"/>
      <c r="AH9" s="151"/>
      <c r="AI9" s="152"/>
      <c r="AJ9" s="51"/>
      <c r="AK9" s="51"/>
      <c r="AL9" s="93"/>
      <c r="AM9" s="51"/>
      <c r="AN9" s="51"/>
      <c r="AO9" s="51"/>
      <c r="AP9" s="93"/>
      <c r="AQ9" s="78"/>
    </row>
    <row r="10" spans="1:43" s="68" customFormat="1" ht="11.25" customHeight="1" x14ac:dyDescent="0.2">
      <c r="A10" s="82"/>
      <c r="B10" s="94"/>
      <c r="C10" s="93"/>
      <c r="D10" s="93"/>
      <c r="E10" s="93"/>
      <c r="G10" s="90"/>
      <c r="H10" s="93"/>
      <c r="I10" s="93"/>
      <c r="J10" s="93"/>
      <c r="K10" s="93"/>
      <c r="L10" s="93"/>
      <c r="M10" s="93"/>
      <c r="N10" s="93"/>
      <c r="O10" s="92"/>
      <c r="P10" s="93"/>
      <c r="Q10" s="93"/>
      <c r="R10" s="93"/>
      <c r="S10" s="94"/>
      <c r="T10" s="94"/>
      <c r="U10" s="95"/>
      <c r="V10" s="94"/>
      <c r="W10" s="93"/>
      <c r="X10" s="93"/>
      <c r="Y10" s="93"/>
      <c r="Z10" s="93"/>
      <c r="AA10" s="93"/>
      <c r="AB10" s="48"/>
      <c r="AC10" s="48"/>
      <c r="AD10" s="93"/>
      <c r="AE10" s="93"/>
      <c r="AF10" s="94"/>
      <c r="AG10" s="93"/>
      <c r="AH10" s="152"/>
      <c r="AI10" s="152"/>
      <c r="AJ10" s="93"/>
      <c r="AK10" s="93"/>
      <c r="AL10" s="93"/>
      <c r="AM10" s="93"/>
      <c r="AN10" s="93"/>
      <c r="AO10" s="93"/>
      <c r="AP10" s="93"/>
      <c r="AQ10" s="78"/>
    </row>
    <row r="11" spans="1:43" s="68" customFormat="1" ht="15.75" customHeight="1" x14ac:dyDescent="0.2">
      <c r="A11" s="159" t="s">
        <v>181</v>
      </c>
      <c r="B11" s="93"/>
      <c r="C11" s="93"/>
      <c r="D11" s="93"/>
      <c r="E11" s="93"/>
      <c r="F11" s="93"/>
      <c r="G11" s="93"/>
      <c r="H11" s="93"/>
      <c r="I11" s="93"/>
      <c r="J11" s="93"/>
      <c r="K11" s="47"/>
      <c r="L11" s="93"/>
      <c r="M11" s="93"/>
      <c r="N11" s="93"/>
      <c r="O11" s="92"/>
      <c r="P11" s="93"/>
      <c r="Q11" s="93"/>
      <c r="R11" s="93"/>
      <c r="S11" s="93"/>
      <c r="T11" s="93"/>
      <c r="U11" s="95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3"/>
      <c r="AH11" s="152"/>
      <c r="AI11" s="152"/>
      <c r="AJ11" s="92"/>
      <c r="AK11" s="93"/>
      <c r="AL11" s="92"/>
      <c r="AM11" s="93"/>
      <c r="AN11" s="93"/>
      <c r="AO11" s="93"/>
      <c r="AP11" s="93"/>
      <c r="AQ11" s="51"/>
    </row>
    <row r="12" spans="1:43" s="68" customFormat="1" ht="12" customHeight="1" x14ac:dyDescent="0.2">
      <c r="A12" s="258">
        <f>AK16+AK54</f>
        <v>34</v>
      </c>
      <c r="B12" s="93"/>
      <c r="C12" s="92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154"/>
      <c r="AH12" s="152"/>
      <c r="AI12" s="153"/>
      <c r="AJ12" s="92"/>
      <c r="AK12" s="93"/>
      <c r="AL12" s="93"/>
      <c r="AM12" s="93"/>
      <c r="AN12" s="93"/>
      <c r="AO12" s="93"/>
      <c r="AP12" s="93"/>
      <c r="AQ12" s="51"/>
    </row>
    <row r="13" spans="1:43" s="68" customFormat="1" ht="27" customHeight="1" x14ac:dyDescent="0.2">
      <c r="A13" s="259"/>
      <c r="B13" s="160" t="str">
        <f>'DECLINAISON '!A6</f>
        <v>Normal</v>
      </c>
      <c r="C13" s="143" t="str">
        <f>'DECLINAISON '!A10</f>
        <v>Hypo</v>
      </c>
      <c r="D13" s="143" t="str">
        <f>'DECLINAISON '!A11</f>
        <v>hypocholesterol</v>
      </c>
      <c r="E13" s="143" t="str">
        <f>'DECLINAISON '!A43</f>
        <v>cholesterol mixé</v>
      </c>
      <c r="F13" s="144" t="str">
        <f>'DECLINAISON '!A44</f>
        <v>Diabétique s/œuf mixé</v>
      </c>
      <c r="G13" s="144" t="str">
        <f>'DECLINAISON '!A19</f>
        <v>hypo fibre</v>
      </c>
      <c r="H13" s="145" t="str">
        <f>'DECLINAISON '!A12</f>
        <v>hypo source*</v>
      </c>
      <c r="I13" s="145" t="str">
        <f>'DECLINAISON '!A22</f>
        <v>hypo s/sel</v>
      </c>
      <c r="J13" s="146" t="str">
        <f>'DECLINAISON '!A46</f>
        <v>hypo mixé</v>
      </c>
      <c r="K13" s="146" t="str">
        <f>'DECLINAISON '!A27</f>
        <v>s/poisson</v>
      </c>
      <c r="L13" s="147" t="str">
        <f>'DECLINAISON '!A47</f>
        <v>mixé s/poisson</v>
      </c>
      <c r="M13" s="146" t="str">
        <f>'DECLINAISON '!A48</f>
        <v>mixé s/poisson s/pate</v>
      </c>
      <c r="N13" s="146" t="str">
        <f>'DECLINAISON '!A41</f>
        <v>que fibre</v>
      </c>
      <c r="O13" s="146" t="str">
        <f>'DECLINAISON '!A42</f>
        <v>Mixé</v>
      </c>
      <c r="P13" s="146" t="str">
        <f>'DECLINAISON '!A45</f>
        <v>Mixé fibre</v>
      </c>
      <c r="Q13" s="146"/>
      <c r="R13" s="146"/>
      <c r="S13" s="146" t="str">
        <f>'DECLINAISON '!A56</f>
        <v>Mme Rault</v>
      </c>
      <c r="T13" s="146" t="str">
        <f>'DECLINAISON '!A59</f>
        <v>Mme Jenvrin</v>
      </c>
      <c r="U13" s="146" t="str">
        <f>'DECLINAISON '!A39</f>
        <v>s/lactose - fec - viande</v>
      </c>
      <c r="V13" s="148" t="str">
        <f>'DECLINAISON '!A34</f>
        <v>s/jambon</v>
      </c>
      <c r="W13" s="148" t="str">
        <f>'DECLINAISON '!A35</f>
        <v>s/purée</v>
      </c>
      <c r="X13" s="148" t="str">
        <f>'DECLINAISON '!A36</f>
        <v>s/acide</v>
      </c>
      <c r="Y13" s="148" t="str">
        <f>'DECLINAISON '!A29</f>
        <v>s/bœuf</v>
      </c>
      <c r="Z13" s="148" t="str">
        <f>'DECLINAISON '!A30</f>
        <v>s/œuf</v>
      </c>
      <c r="AA13" s="146" t="str">
        <f>'DECLINAISON '!A58</f>
        <v>M Lanos</v>
      </c>
      <c r="AB13" s="146" t="str">
        <f>'DECLINAISON '!A57</f>
        <v>Mr Gougault</v>
      </c>
      <c r="AC13" s="147" t="str">
        <f>'DECLINAISON '!A49</f>
        <v>s/ acide mixé</v>
      </c>
      <c r="AD13" s="146" t="str">
        <f>'DECLINAISON '!A50</f>
        <v>s/acide mixé fibre</v>
      </c>
      <c r="AE13" s="147" t="str">
        <f>'DECLINAISON '!A7</f>
        <v>Prélèvement</v>
      </c>
      <c r="AF13" s="147" t="str">
        <f>'DECLINAISON '!A8</f>
        <v>Prélevement mixé</v>
      </c>
      <c r="AG13" s="169" t="str">
        <f>'DECLINAISON '!A9</f>
        <v>Prélèvement régime</v>
      </c>
      <c r="AH13" s="155"/>
      <c r="AI13" s="155" t="s">
        <v>175</v>
      </c>
      <c r="AJ13" s="155" t="s">
        <v>176</v>
      </c>
      <c r="AK13" s="102" t="s">
        <v>108</v>
      </c>
    </row>
    <row r="14" spans="1:43" s="68" customFormat="1" ht="15.75" customHeight="1" x14ac:dyDescent="0.2">
      <c r="A14" s="97" t="s">
        <v>200</v>
      </c>
      <c r="B14" s="98">
        <v>3</v>
      </c>
      <c r="C14" s="98">
        <v>1</v>
      </c>
      <c r="D14" s="98"/>
      <c r="E14" s="98"/>
      <c r="F14" s="98"/>
      <c r="G14" s="98"/>
      <c r="H14" s="98"/>
      <c r="I14" s="98"/>
      <c r="J14" s="98"/>
      <c r="K14" s="99"/>
      <c r="L14" s="98"/>
      <c r="M14" s="98"/>
      <c r="N14" s="99"/>
      <c r="O14" s="98"/>
      <c r="P14" s="98"/>
      <c r="Q14" s="98"/>
      <c r="R14" s="98"/>
      <c r="S14" s="98"/>
      <c r="T14" s="98"/>
      <c r="U14" s="99"/>
      <c r="V14" s="150"/>
      <c r="W14" s="150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  <c r="AI14" s="99"/>
      <c r="AJ14" s="99"/>
      <c r="AK14" s="100">
        <f>SUM(B14:AJ14)</f>
        <v>4</v>
      </c>
      <c r="AL14" s="78"/>
    </row>
    <row r="15" spans="1:43" s="78" customFormat="1" ht="15.75" customHeight="1" x14ac:dyDescent="0.2">
      <c r="A15" s="97" t="s">
        <v>121</v>
      </c>
      <c r="B15" s="101">
        <v>27</v>
      </c>
      <c r="C15" s="96">
        <v>3</v>
      </c>
      <c r="D15" s="96"/>
      <c r="E15" s="102"/>
      <c r="F15" s="96"/>
      <c r="G15" s="96"/>
      <c r="H15" s="96"/>
      <c r="I15" s="96"/>
      <c r="J15" s="96"/>
      <c r="K15" s="96"/>
      <c r="L15" s="96"/>
      <c r="M15" s="96"/>
      <c r="N15" s="102"/>
      <c r="O15" s="102"/>
      <c r="P15" s="102"/>
      <c r="Q15" s="102"/>
      <c r="R15" s="102"/>
      <c r="S15" s="102"/>
      <c r="T15" s="96"/>
      <c r="U15" s="96"/>
      <c r="V15" s="103"/>
      <c r="W15" s="103"/>
      <c r="X15" s="102"/>
      <c r="Y15" s="96"/>
      <c r="Z15" s="96"/>
      <c r="AA15" s="102"/>
      <c r="AB15" s="102"/>
      <c r="AC15" s="102"/>
      <c r="AD15" s="102"/>
      <c r="AE15" s="102"/>
      <c r="AF15" s="102"/>
      <c r="AG15" s="102"/>
      <c r="AH15" s="102"/>
      <c r="AI15" s="102"/>
      <c r="AJ15" s="102"/>
      <c r="AK15" s="100">
        <f>SUM(B15:AJ15)</f>
        <v>30</v>
      </c>
      <c r="AL15" s="68"/>
    </row>
    <row r="16" spans="1:43" s="78" customFormat="1" ht="12.75" customHeight="1" x14ac:dyDescent="0.2">
      <c r="A16" s="104" t="s">
        <v>117</v>
      </c>
      <c r="B16" s="105">
        <f>SUM(B14:B15)</f>
        <v>30</v>
      </c>
      <c r="C16" s="105">
        <f t="shared" ref="C16:AJ16" si="0">SUM(C14:C15)</f>
        <v>4</v>
      </c>
      <c r="D16" s="105">
        <f t="shared" si="0"/>
        <v>0</v>
      </c>
      <c r="E16" s="105">
        <f t="shared" si="0"/>
        <v>0</v>
      </c>
      <c r="F16" s="105">
        <f t="shared" si="0"/>
        <v>0</v>
      </c>
      <c r="G16" s="105">
        <f t="shared" si="0"/>
        <v>0</v>
      </c>
      <c r="H16" s="105">
        <f t="shared" si="0"/>
        <v>0</v>
      </c>
      <c r="I16" s="105">
        <f t="shared" si="0"/>
        <v>0</v>
      </c>
      <c r="J16" s="105">
        <f t="shared" si="0"/>
        <v>0</v>
      </c>
      <c r="K16" s="105">
        <f t="shared" si="0"/>
        <v>0</v>
      </c>
      <c r="L16" s="105">
        <f t="shared" si="0"/>
        <v>0</v>
      </c>
      <c r="M16" s="105">
        <f t="shared" si="0"/>
        <v>0</v>
      </c>
      <c r="N16" s="105">
        <f t="shared" si="0"/>
        <v>0</v>
      </c>
      <c r="O16" s="105">
        <f t="shared" si="0"/>
        <v>0</v>
      </c>
      <c r="P16" s="105">
        <f t="shared" si="0"/>
        <v>0</v>
      </c>
      <c r="Q16" s="105"/>
      <c r="R16" s="105"/>
      <c r="S16" s="105">
        <f t="shared" si="0"/>
        <v>0</v>
      </c>
      <c r="T16" s="105">
        <f t="shared" si="0"/>
        <v>0</v>
      </c>
      <c r="U16" s="105">
        <f t="shared" si="0"/>
        <v>0</v>
      </c>
      <c r="V16" s="106">
        <f t="shared" si="0"/>
        <v>0</v>
      </c>
      <c r="W16" s="106">
        <f t="shared" si="0"/>
        <v>0</v>
      </c>
      <c r="X16" s="105">
        <f t="shared" si="0"/>
        <v>0</v>
      </c>
      <c r="Y16" s="105">
        <f t="shared" si="0"/>
        <v>0</v>
      </c>
      <c r="Z16" s="105">
        <f t="shared" si="0"/>
        <v>0</v>
      </c>
      <c r="AA16" s="105">
        <f t="shared" si="0"/>
        <v>0</v>
      </c>
      <c r="AB16" s="105">
        <f t="shared" si="0"/>
        <v>0</v>
      </c>
      <c r="AC16" s="105">
        <f t="shared" si="0"/>
        <v>0</v>
      </c>
      <c r="AD16" s="105">
        <f t="shared" si="0"/>
        <v>0</v>
      </c>
      <c r="AE16" s="105">
        <f t="shared" si="0"/>
        <v>0</v>
      </c>
      <c r="AF16" s="105">
        <f t="shared" si="0"/>
        <v>0</v>
      </c>
      <c r="AG16" s="105">
        <f t="shared" si="0"/>
        <v>0</v>
      </c>
      <c r="AH16" s="105"/>
      <c r="AI16" s="105"/>
      <c r="AJ16" s="105">
        <f t="shared" si="0"/>
        <v>0</v>
      </c>
      <c r="AK16" s="107">
        <f>AK14+AK15</f>
        <v>34</v>
      </c>
      <c r="AL16" s="51"/>
      <c r="AM16" s="51"/>
      <c r="AN16" s="51"/>
      <c r="AO16" s="51"/>
      <c r="AP16" s="51"/>
      <c r="AQ16" s="51"/>
    </row>
    <row r="17" spans="1:43" s="78" customFormat="1" ht="8.25" customHeight="1" x14ac:dyDescent="0.2">
      <c r="A17" s="108"/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10"/>
      <c r="X17" s="110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56"/>
      <c r="AM17" s="156"/>
      <c r="AN17" s="156"/>
      <c r="AO17" s="156"/>
      <c r="AP17" s="156"/>
      <c r="AQ17" s="50"/>
    </row>
    <row r="18" spans="1:43" s="78" customFormat="1" ht="12.75" customHeight="1" x14ac:dyDescent="0.2">
      <c r="A18" s="111"/>
      <c r="B18" s="93"/>
      <c r="C18" s="112"/>
      <c r="D18" s="93"/>
      <c r="E18" s="112"/>
      <c r="F18" s="112"/>
      <c r="G18" s="112"/>
      <c r="H18" s="112"/>
      <c r="I18" s="112"/>
      <c r="J18" s="112"/>
      <c r="K18" s="112"/>
      <c r="L18" s="93"/>
      <c r="M18" s="93"/>
      <c r="N18" s="93"/>
      <c r="O18" s="92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154"/>
      <c r="AG18" s="154"/>
      <c r="AH18" s="154"/>
      <c r="AI18" s="154"/>
      <c r="AJ18" s="92"/>
      <c r="AK18" s="112"/>
      <c r="AL18" s="92"/>
      <c r="AM18" s="112"/>
      <c r="AN18" s="112"/>
      <c r="AO18" s="112"/>
      <c r="AP18" s="92"/>
    </row>
    <row r="19" spans="1:43" s="78" customFormat="1" ht="12" customHeight="1" x14ac:dyDescent="0.2">
      <c r="A19" s="111"/>
      <c r="B19" s="93"/>
      <c r="C19" s="92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154"/>
      <c r="AH19" s="154"/>
      <c r="AI19" s="154"/>
      <c r="AJ19" s="93"/>
      <c r="AK19" s="51"/>
    </row>
    <row r="20" spans="1:43" s="78" customFormat="1" ht="26.25" customHeight="1" x14ac:dyDescent="0.2">
      <c r="A20" s="111"/>
      <c r="B20" s="146" t="str">
        <f>B13</f>
        <v>Normal</v>
      </c>
      <c r="C20" s="146" t="str">
        <f>C13</f>
        <v>Hypo</v>
      </c>
      <c r="D20" s="146" t="str">
        <f>D13</f>
        <v>hypocholesterol</v>
      </c>
      <c r="E20" s="146" t="str">
        <f>'DECLINAISON '!A14</f>
        <v>Diabétique</v>
      </c>
      <c r="F20" s="146" t="str">
        <f>'DECLINAISON '!A15</f>
        <v>hypo -diabétique</v>
      </c>
      <c r="G20" s="146" t="str">
        <f>'DECLINAISON '!A21</f>
        <v>hyper calorique</v>
      </c>
      <c r="H20" s="146" t="str">
        <f>'DECLINAISON '!A23</f>
        <v>S/sel</v>
      </c>
      <c r="I20" s="146" t="str">
        <f>'DECLINAISON '!A26</f>
        <v>s/porc</v>
      </c>
      <c r="J20" s="146" t="str">
        <f>'DECLINAISON '!A24</f>
        <v>diabétique s/sel</v>
      </c>
      <c r="K20" s="146" t="str">
        <f>'DECLINAISON '!A22</f>
        <v>hypo s/sel</v>
      </c>
      <c r="L20" s="146" t="str">
        <f>'DECLINAISON '!A17</f>
        <v>choles s/sel s/sucre</v>
      </c>
      <c r="M20" s="146" t="str">
        <f>'DECLINAISON '!A27</f>
        <v>s/poisson</v>
      </c>
      <c r="N20" s="146" t="str">
        <f>'DECLINAISON '!A40</f>
        <v>que féculent</v>
      </c>
      <c r="O20" s="146" t="str">
        <f>'DECLINAISON '!A41</f>
        <v>que fibre</v>
      </c>
      <c r="P20" s="146" t="str">
        <f>'DECLINAISON '!A42</f>
        <v>Mixé</v>
      </c>
      <c r="Q20" s="146" t="str">
        <f>'DECLINAISON '!A51</f>
        <v>MIXE AUBEPINE s/mouton</v>
      </c>
      <c r="R20" s="146" t="str">
        <f>'DECLINAISON '!A52</f>
        <v>Mixé AUBEPINE</v>
      </c>
      <c r="S20" s="146" t="str">
        <f>'DECLINAISON '!A18</f>
        <v>hypo &amp; cholestérol</v>
      </c>
      <c r="T20" s="149" t="str">
        <f>'DECLINAISON '!A37</f>
        <v>s/gaz</v>
      </c>
      <c r="U20" s="146" t="str">
        <f>'DECLINAISON '!A26</f>
        <v>s/porc</v>
      </c>
      <c r="V20" s="146" t="str">
        <f>'DECLINAISON '!A28</f>
        <v>s/lactose</v>
      </c>
      <c r="W20" s="146" t="str">
        <f>'DECLINAISON '!A32</f>
        <v>s/champignon</v>
      </c>
      <c r="X20" s="146" t="str">
        <f>'DECLINAISON '!A33</f>
        <v>s/fruit de mer</v>
      </c>
      <c r="Y20" s="146" t="str">
        <f>'DECLINAISON '!A38</f>
        <v>s/feculent</v>
      </c>
      <c r="Z20" s="146" t="str">
        <f>'DECLINAISON '!A31</f>
        <v>s/fraise</v>
      </c>
      <c r="AA20" s="146" t="str">
        <f>'DECLINAISON '!A53</f>
        <v>M Lorimier</v>
      </c>
      <c r="AB20" s="146" t="str">
        <f>'DECLINAISON '!A54</f>
        <v>M bouvier</v>
      </c>
      <c r="AC20" s="146" t="str">
        <f>'DECLINAISON '!A55</f>
        <v xml:space="preserve">Mme  Corbin </v>
      </c>
      <c r="AD20" s="146"/>
      <c r="AE20" s="147" t="str">
        <f>AE13</f>
        <v>Prélèvement</v>
      </c>
      <c r="AF20" s="147" t="str">
        <f>AF13</f>
        <v>Prélevement mixé</v>
      </c>
      <c r="AG20" s="169" t="str">
        <f>AG13</f>
        <v>Prélèvement régime</v>
      </c>
      <c r="AH20" s="155"/>
      <c r="AI20" s="155" t="s">
        <v>175</v>
      </c>
      <c r="AJ20" s="157" t="s">
        <v>176</v>
      </c>
      <c r="AK20" s="158" t="s">
        <v>108</v>
      </c>
    </row>
    <row r="21" spans="1:43" s="68" customFormat="1" ht="15.95" customHeight="1" x14ac:dyDescent="0.2">
      <c r="A21" s="113" t="s">
        <v>122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>
        <f t="shared" ref="AK21:AK54" si="1">SUM(B21:AJ21)</f>
        <v>0</v>
      </c>
      <c r="AL21" s="260">
        <f>AK21+AK22</f>
        <v>0</v>
      </c>
      <c r="AM21" s="114"/>
    </row>
    <row r="22" spans="1:43" s="68" customFormat="1" ht="15.95" customHeight="1" x14ac:dyDescent="0.2">
      <c r="A22" s="113" t="s">
        <v>123</v>
      </c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>
        <f t="shared" si="1"/>
        <v>0</v>
      </c>
      <c r="AL22" s="261"/>
      <c r="AM22" s="114"/>
    </row>
    <row r="23" spans="1:43" s="68" customFormat="1" ht="15.95" customHeight="1" x14ac:dyDescent="0.2">
      <c r="A23" s="113" t="s">
        <v>124</v>
      </c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>
        <f t="shared" si="1"/>
        <v>0</v>
      </c>
      <c r="AL23" s="255">
        <f>AK23+AK24</f>
        <v>0</v>
      </c>
      <c r="AM23" s="114"/>
    </row>
    <row r="24" spans="1:43" s="68" customFormat="1" ht="15.95" customHeight="1" x14ac:dyDescent="0.2">
      <c r="A24" s="113" t="s">
        <v>125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>
        <f t="shared" si="1"/>
        <v>0</v>
      </c>
      <c r="AL24" s="257"/>
      <c r="AM24" s="114"/>
    </row>
    <row r="25" spans="1:43" s="68" customFormat="1" ht="15.95" customHeight="1" x14ac:dyDescent="0.2">
      <c r="A25" s="113" t="s">
        <v>126</v>
      </c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>
        <f t="shared" si="1"/>
        <v>0</v>
      </c>
      <c r="AL25" s="114"/>
    </row>
    <row r="26" spans="1:43" s="68" customFormat="1" ht="15.95" customHeight="1" x14ac:dyDescent="0.2">
      <c r="A26" s="113" t="s">
        <v>127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>
        <f t="shared" si="1"/>
        <v>0</v>
      </c>
      <c r="AL26" s="114"/>
    </row>
    <row r="27" spans="1:43" s="68" customFormat="1" ht="15.95" customHeight="1" x14ac:dyDescent="0.2">
      <c r="A27" s="113" t="s">
        <v>128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>
        <f t="shared" si="1"/>
        <v>0</v>
      </c>
      <c r="AL27" s="114"/>
    </row>
    <row r="28" spans="1:43" s="68" customFormat="1" ht="15.95" customHeight="1" x14ac:dyDescent="0.2">
      <c r="A28" s="113" t="s">
        <v>129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>
        <f t="shared" si="1"/>
        <v>0</v>
      </c>
      <c r="AL28" s="114"/>
    </row>
    <row r="29" spans="1:43" s="68" customFormat="1" ht="15.95" customHeight="1" x14ac:dyDescent="0.2">
      <c r="A29" s="113" t="s">
        <v>130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>
        <f t="shared" si="1"/>
        <v>0</v>
      </c>
      <c r="AL29" s="114"/>
    </row>
    <row r="30" spans="1:43" s="68" customFormat="1" ht="15.95" customHeight="1" x14ac:dyDescent="0.2">
      <c r="A30" s="113" t="s">
        <v>131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>
        <f t="shared" si="1"/>
        <v>0</v>
      </c>
      <c r="AL30" s="115"/>
    </row>
    <row r="31" spans="1:43" s="68" customFormat="1" ht="15.95" customHeight="1" x14ac:dyDescent="0.2">
      <c r="A31" s="113" t="s">
        <v>132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  <c r="AC31" s="100"/>
      <c r="AD31" s="100"/>
      <c r="AE31" s="100"/>
      <c r="AF31" s="100"/>
      <c r="AG31" s="100"/>
      <c r="AH31" s="100"/>
      <c r="AI31" s="100"/>
      <c r="AJ31" s="100"/>
      <c r="AK31" s="100">
        <f t="shared" si="1"/>
        <v>0</v>
      </c>
      <c r="AL31" s="255">
        <f>AK31+AK32</f>
        <v>0</v>
      </c>
    </row>
    <row r="32" spans="1:43" s="68" customFormat="1" ht="15.95" customHeight="1" x14ac:dyDescent="0.2">
      <c r="A32" s="113" t="s">
        <v>133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100"/>
      <c r="AK32" s="100">
        <f t="shared" si="1"/>
        <v>0</v>
      </c>
      <c r="AL32" s="257"/>
      <c r="AM32" s="115"/>
    </row>
    <row r="33" spans="1:40" s="68" customFormat="1" ht="15.95" customHeight="1" x14ac:dyDescent="0.2">
      <c r="A33" s="113" t="s">
        <v>134</v>
      </c>
      <c r="B33" s="102"/>
      <c r="C33" s="141"/>
      <c r="D33" s="141"/>
      <c r="E33" s="141"/>
      <c r="F33" s="141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0"/>
      <c r="X33" s="100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0">
        <f t="shared" si="1"/>
        <v>0</v>
      </c>
      <c r="AL33" s="116"/>
      <c r="AM33" s="117"/>
      <c r="AN33" s="117"/>
    </row>
    <row r="34" spans="1:40" s="68" customFormat="1" ht="15.95" customHeight="1" x14ac:dyDescent="0.2">
      <c r="A34" s="113" t="s">
        <v>135</v>
      </c>
      <c r="B34" s="102"/>
      <c r="C34" s="141"/>
      <c r="D34" s="141"/>
      <c r="E34" s="141"/>
      <c r="F34" s="141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0"/>
      <c r="X34" s="100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0">
        <f t="shared" si="1"/>
        <v>0</v>
      </c>
      <c r="AL34" s="116"/>
      <c r="AM34" s="117"/>
      <c r="AN34" s="117"/>
    </row>
    <row r="35" spans="1:40" s="68" customFormat="1" ht="15.95" customHeight="1" x14ac:dyDescent="0.2">
      <c r="A35" s="113" t="s">
        <v>136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0"/>
      <c r="AE35" s="100"/>
      <c r="AF35" s="100"/>
      <c r="AG35" s="100"/>
      <c r="AH35" s="100"/>
      <c r="AI35" s="100"/>
      <c r="AJ35" s="100"/>
      <c r="AK35" s="100">
        <f t="shared" si="1"/>
        <v>0</v>
      </c>
      <c r="AL35" s="115"/>
    </row>
    <row r="36" spans="1:40" s="49" customFormat="1" ht="15.95" customHeight="1" x14ac:dyDescent="0.2">
      <c r="A36" s="113" t="s">
        <v>137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>
        <f t="shared" si="1"/>
        <v>0</v>
      </c>
      <c r="AL36" s="118"/>
    </row>
    <row r="37" spans="1:40" s="49" customFormat="1" ht="15.95" customHeight="1" thickBot="1" x14ac:dyDescent="0.25">
      <c r="A37" s="113" t="s">
        <v>138</v>
      </c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19"/>
      <c r="AK37" s="119">
        <f t="shared" si="1"/>
        <v>0</v>
      </c>
      <c r="AL37" s="118"/>
    </row>
    <row r="38" spans="1:40" s="68" customFormat="1" ht="15.75" customHeight="1" x14ac:dyDescent="0.2">
      <c r="A38" s="113" t="s">
        <v>139</v>
      </c>
      <c r="B38" s="120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2">
        <f t="shared" si="1"/>
        <v>0</v>
      </c>
      <c r="AL38" s="115"/>
    </row>
    <row r="39" spans="1:40" s="68" customFormat="1" ht="15.95" customHeight="1" x14ac:dyDescent="0.2">
      <c r="A39" s="113" t="s">
        <v>140</v>
      </c>
      <c r="B39" s="123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100"/>
      <c r="AK39" s="124">
        <f t="shared" si="1"/>
        <v>0</v>
      </c>
      <c r="AL39" s="115"/>
    </row>
    <row r="40" spans="1:40" s="68" customFormat="1" ht="15.95" customHeight="1" x14ac:dyDescent="0.2">
      <c r="A40" s="113" t="s">
        <v>141</v>
      </c>
      <c r="B40" s="123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100"/>
      <c r="AG40" s="100"/>
      <c r="AH40" s="100"/>
      <c r="AI40" s="100"/>
      <c r="AJ40" s="100"/>
      <c r="AK40" s="124">
        <f t="shared" si="1"/>
        <v>0</v>
      </c>
      <c r="AL40" s="115"/>
    </row>
    <row r="41" spans="1:40" s="68" customFormat="1" ht="15.95" customHeight="1" thickBot="1" x14ac:dyDescent="0.25">
      <c r="A41" s="113" t="s">
        <v>142</v>
      </c>
      <c r="B41" s="125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7">
        <f t="shared" si="1"/>
        <v>0</v>
      </c>
      <c r="AL41" s="115"/>
    </row>
    <row r="42" spans="1:40" s="68" customFormat="1" ht="15.95" customHeight="1" x14ac:dyDescent="0.2">
      <c r="A42" s="113" t="s">
        <v>143</v>
      </c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>
        <f t="shared" si="1"/>
        <v>0</v>
      </c>
      <c r="AL42" s="255">
        <f>AK42+AK43+AK44</f>
        <v>0</v>
      </c>
      <c r="AM42" s="114"/>
    </row>
    <row r="43" spans="1:40" s="68" customFormat="1" ht="15.95" customHeight="1" x14ac:dyDescent="0.2">
      <c r="A43" s="113" t="s">
        <v>144</v>
      </c>
      <c r="B43" s="100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>
        <f t="shared" si="1"/>
        <v>0</v>
      </c>
      <c r="AL43" s="256"/>
      <c r="AM43" s="115"/>
    </row>
    <row r="44" spans="1:40" s="68" customFormat="1" ht="15.95" customHeight="1" x14ac:dyDescent="0.2">
      <c r="A44" s="113" t="s">
        <v>145</v>
      </c>
      <c r="B44" s="100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F44" s="100"/>
      <c r="AG44" s="100"/>
      <c r="AH44" s="100"/>
      <c r="AI44" s="100"/>
      <c r="AJ44" s="100"/>
      <c r="AK44" s="100">
        <f t="shared" si="1"/>
        <v>0</v>
      </c>
      <c r="AL44" s="257"/>
    </row>
    <row r="45" spans="1:40" s="68" customFormat="1" ht="15.75" customHeight="1" x14ac:dyDescent="0.2">
      <c r="A45" s="113" t="s">
        <v>146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>
        <f t="shared" si="1"/>
        <v>0</v>
      </c>
    </row>
    <row r="46" spans="1:40" s="68" customFormat="1" ht="15.75" customHeight="1" x14ac:dyDescent="0.2">
      <c r="A46" s="113" t="s">
        <v>147</v>
      </c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F46" s="100"/>
      <c r="AG46" s="100"/>
      <c r="AH46" s="100"/>
      <c r="AI46" s="100"/>
      <c r="AJ46" s="100"/>
      <c r="AK46" s="100">
        <f t="shared" si="1"/>
        <v>0</v>
      </c>
      <c r="AL46" s="128"/>
    </row>
    <row r="47" spans="1:40" s="68" customFormat="1" ht="15.75" customHeight="1" x14ac:dyDescent="0.2">
      <c r="A47" s="113" t="s">
        <v>148</v>
      </c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  <c r="AB47" s="100"/>
      <c r="AC47" s="100"/>
      <c r="AD47" s="100"/>
      <c r="AE47" s="100"/>
      <c r="AF47" s="100"/>
      <c r="AG47" s="100"/>
      <c r="AH47" s="100"/>
      <c r="AI47" s="100"/>
      <c r="AJ47" s="100"/>
      <c r="AK47" s="100">
        <f t="shared" si="1"/>
        <v>0</v>
      </c>
      <c r="AL47" s="129"/>
    </row>
    <row r="48" spans="1:40" s="68" customFormat="1" ht="15.75" customHeight="1" x14ac:dyDescent="0.2">
      <c r="A48" s="113" t="s">
        <v>149</v>
      </c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D48" s="100"/>
      <c r="AE48" s="100"/>
      <c r="AF48" s="100"/>
      <c r="AG48" s="100"/>
      <c r="AH48" s="100"/>
      <c r="AI48" s="100"/>
      <c r="AJ48" s="100"/>
      <c r="AK48" s="100">
        <f t="shared" si="1"/>
        <v>0</v>
      </c>
      <c r="AL48" s="130">
        <f>SUM(AK46:AK50)</f>
        <v>0</v>
      </c>
    </row>
    <row r="49" spans="1:51" s="68" customFormat="1" ht="15.75" customHeight="1" x14ac:dyDescent="0.2">
      <c r="A49" s="113" t="s">
        <v>150</v>
      </c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>
        <f t="shared" si="1"/>
        <v>0</v>
      </c>
      <c r="AL49" s="129"/>
    </row>
    <row r="50" spans="1:51" s="68" customFormat="1" ht="15.75" customHeight="1" x14ac:dyDescent="0.2">
      <c r="A50" s="113" t="s">
        <v>151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>
        <f t="shared" si="1"/>
        <v>0</v>
      </c>
      <c r="AL50" s="131"/>
    </row>
    <row r="51" spans="1:51" s="68" customFormat="1" ht="15.75" customHeight="1" x14ac:dyDescent="0.2">
      <c r="A51" s="113" t="s">
        <v>152</v>
      </c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>
        <f t="shared" si="1"/>
        <v>0</v>
      </c>
    </row>
    <row r="52" spans="1:51" s="68" customFormat="1" ht="15" customHeight="1" x14ac:dyDescent="0.2">
      <c r="A52" s="113" t="s">
        <v>153</v>
      </c>
      <c r="B52" s="100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>
        <f t="shared" si="1"/>
        <v>0</v>
      </c>
    </row>
    <row r="53" spans="1:51" s="68" customFormat="1" ht="15.75" customHeight="1" x14ac:dyDescent="0.2">
      <c r="A53" s="113" t="s">
        <v>154</v>
      </c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>
        <f t="shared" si="1"/>
        <v>0</v>
      </c>
    </row>
    <row r="54" spans="1:51" s="68" customFormat="1" ht="14.25" customHeight="1" x14ac:dyDescent="0.2">
      <c r="A54" s="104" t="s">
        <v>119</v>
      </c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>
        <f t="shared" si="1"/>
        <v>0</v>
      </c>
    </row>
    <row r="55" spans="1:51" s="68" customFormat="1" ht="14.25" customHeight="1" x14ac:dyDescent="0.2">
      <c r="A55" s="132"/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133" t="s">
        <v>120</v>
      </c>
      <c r="AK55" s="134">
        <f>COUNTIF($AK$14,"&gt;0")+COUNTIF($AK$15,"&gt;0")+COUNTIF($AK$21,"&gt;0")+COUNTIF($AL$23,"&gt;0")+COUNTIF($AK$25:$AK$30,"&gt;0")+COUNTIF($AL$31,"&gt;0")+COUNTIF($AK$33:$AK$41,"&gt;0")+COUNTIF($AL$42,"&gt;0")+COUNTIF($AK$45,"&gt;0")+COUNTIF($AL$48,"&gt;0")</f>
        <v>2</v>
      </c>
      <c r="AL55" s="78"/>
      <c r="AM55" s="78"/>
      <c r="AN55" s="78"/>
      <c r="AO55" s="78"/>
    </row>
    <row r="56" spans="1:51" s="68" customFormat="1" ht="11.25" customHeight="1" x14ac:dyDescent="0.2">
      <c r="A56" s="135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136"/>
      <c r="AR56" s="47"/>
      <c r="AS56" s="47"/>
      <c r="AT56" s="47"/>
      <c r="AU56" s="47"/>
      <c r="AV56" s="47"/>
      <c r="AW56" s="47"/>
      <c r="AX56" s="47"/>
      <c r="AY56" s="47"/>
    </row>
    <row r="57" spans="1:51" s="47" customFormat="1" ht="12.75" customHeight="1" x14ac:dyDescent="0.2">
      <c r="A57" s="137"/>
      <c r="B57" s="49"/>
      <c r="D57" s="137"/>
      <c r="E57" s="137"/>
      <c r="J57" s="137"/>
      <c r="K57" s="137"/>
      <c r="L57" s="137"/>
      <c r="U57" s="137"/>
      <c r="X57" s="49"/>
      <c r="Z57" s="137"/>
      <c r="AB57" s="49"/>
      <c r="AE57" s="137"/>
      <c r="AG57" s="138"/>
      <c r="AJ57" s="51"/>
      <c r="AK57" s="51"/>
      <c r="AL57" s="51"/>
    </row>
    <row r="58" spans="1:51" s="51" customFormat="1" ht="12.75" customHeight="1" x14ac:dyDescent="0.2"/>
    <row r="59" spans="1:51" s="51" customFormat="1" ht="12.75" customHeight="1" x14ac:dyDescent="0.2"/>
    <row r="60" spans="1:51" s="51" customFormat="1" ht="12.75" customHeight="1" x14ac:dyDescent="0.2"/>
    <row r="61" spans="1:51" s="51" customFormat="1" ht="12.75" customHeight="1" x14ac:dyDescent="0.2"/>
    <row r="62" spans="1:51" s="51" customFormat="1" ht="12.75" customHeight="1" x14ac:dyDescent="0.2"/>
    <row r="63" spans="1:51" s="51" customFormat="1" ht="12.75" customHeight="1" x14ac:dyDescent="0.2"/>
    <row r="64" spans="1:51" s="78" customFormat="1" ht="12.75" customHeight="1" x14ac:dyDescent="0.2">
      <c r="A64" s="51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</row>
    <row r="65" spans="1:51" s="78" customFormat="1" ht="12.95" customHeight="1" x14ac:dyDescent="0.2">
      <c r="A65" s="51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139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51"/>
      <c r="AW65" s="51"/>
      <c r="AX65" s="51"/>
      <c r="AY65" s="51"/>
    </row>
    <row r="66" spans="1:51" s="44" customFormat="1" ht="12.95" customHeight="1" x14ac:dyDescent="0.2">
      <c r="A66" s="51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140"/>
      <c r="AB66" s="51"/>
      <c r="AC66" s="51"/>
      <c r="AD66" s="51"/>
      <c r="AE66" s="51"/>
      <c r="AF66" s="140"/>
      <c r="AG66" s="51"/>
      <c r="AH66" s="51"/>
      <c r="AI66" s="51"/>
      <c r="AJ66" s="51"/>
      <c r="AK66" s="51"/>
      <c r="AL66" s="51"/>
      <c r="AM66" s="51"/>
      <c r="AN66" s="51"/>
      <c r="AO66" s="51"/>
      <c r="AP66" s="51"/>
      <c r="AQ66" s="51"/>
      <c r="AR66" s="51"/>
      <c r="AS66" s="51"/>
      <c r="AT66" s="51"/>
      <c r="AU66" s="51"/>
      <c r="AV66" s="51"/>
      <c r="AW66" s="51"/>
      <c r="AX66" s="51"/>
      <c r="AY66" s="51"/>
    </row>
    <row r="67" spans="1:51" s="44" customFormat="1" ht="12.95" customHeight="1" x14ac:dyDescent="0.2">
      <c r="A67" s="51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  <c r="AS67" s="51"/>
      <c r="AT67" s="51"/>
      <c r="AU67" s="51"/>
      <c r="AV67" s="51"/>
      <c r="AW67" s="51"/>
      <c r="AX67" s="51"/>
      <c r="AY67" s="51"/>
    </row>
    <row r="68" spans="1:51" s="44" customFormat="1" ht="12.95" customHeight="1" x14ac:dyDescent="0.2">
      <c r="A68" s="51"/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</row>
    <row r="69" spans="1:51" s="44" customFormat="1" ht="12.95" customHeight="1" x14ac:dyDescent="0.2">
      <c r="A69" s="51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</row>
    <row r="70" spans="1:51" ht="12.95" customHeight="1" x14ac:dyDescent="0.2">
      <c r="A70" s="47"/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</row>
    <row r="71" spans="1:51" x14ac:dyDescent="0.2">
      <c r="A71" s="47"/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</row>
    <row r="72" spans="1:51" x14ac:dyDescent="0.2">
      <c r="A72" s="47"/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</row>
    <row r="73" spans="1:51" x14ac:dyDescent="0.2">
      <c r="A73" s="47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</row>
    <row r="74" spans="1:51" x14ac:dyDescent="0.2">
      <c r="A74" s="47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  <c r="AY74" s="47"/>
    </row>
    <row r="75" spans="1:51" x14ac:dyDescent="0.2">
      <c r="A75" s="47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  <c r="AY75" s="47"/>
    </row>
    <row r="76" spans="1:51" x14ac:dyDescent="0.2">
      <c r="A76" s="47"/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  <c r="AY76" s="47"/>
    </row>
    <row r="77" spans="1:51" x14ac:dyDescent="0.2">
      <c r="A77" s="47"/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</row>
    <row r="78" spans="1:51" x14ac:dyDescent="0.2">
      <c r="A78" s="47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</row>
    <row r="79" spans="1:51" x14ac:dyDescent="0.2">
      <c r="A79" s="47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</row>
    <row r="80" spans="1:51" x14ac:dyDescent="0.2">
      <c r="A80" s="47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  <c r="AY80" s="47"/>
    </row>
    <row r="81" spans="1:51" x14ac:dyDescent="0.2">
      <c r="A81" s="47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</row>
    <row r="82" spans="1:51" x14ac:dyDescent="0.2">
      <c r="A82" s="47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</row>
    <row r="83" spans="1:51" x14ac:dyDescent="0.2">
      <c r="A83" s="47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</row>
    <row r="84" spans="1:51" x14ac:dyDescent="0.2">
      <c r="A84" s="47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</row>
    <row r="85" spans="1:51" x14ac:dyDescent="0.2">
      <c r="A85" s="4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  <c r="AY85" s="47"/>
    </row>
    <row r="86" spans="1:51" x14ac:dyDescent="0.2">
      <c r="A86" s="47"/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  <c r="AY86" s="47"/>
    </row>
    <row r="87" spans="1:51" x14ac:dyDescent="0.2">
      <c r="A87" s="4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/>
      <c r="AX87" s="47"/>
      <c r="AY87" s="47"/>
    </row>
    <row r="88" spans="1:51" x14ac:dyDescent="0.2">
      <c r="A88" s="47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/>
      <c r="AW88" s="47"/>
      <c r="AX88" s="47"/>
      <c r="AY88" s="47"/>
    </row>
    <row r="89" spans="1:51" x14ac:dyDescent="0.2">
      <c r="A89" s="47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</row>
    <row r="90" spans="1:51" x14ac:dyDescent="0.2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</row>
    <row r="91" spans="1:51" x14ac:dyDescent="0.2">
      <c r="A91" s="47"/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</row>
    <row r="92" spans="1:51" x14ac:dyDescent="0.2">
      <c r="A92" s="47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  <c r="AY92" s="47"/>
    </row>
    <row r="93" spans="1:51" x14ac:dyDescent="0.2">
      <c r="A93" s="47"/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</row>
    <row r="94" spans="1:51" x14ac:dyDescent="0.2">
      <c r="A94" s="47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</row>
    <row r="95" spans="1:51" x14ac:dyDescent="0.2">
      <c r="A95" s="47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</row>
    <row r="96" spans="1:51" x14ac:dyDescent="0.2">
      <c r="A96" s="47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</row>
    <row r="97" spans="1:51" x14ac:dyDescent="0.2">
      <c r="A97" s="47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</row>
    <row r="98" spans="1:51" x14ac:dyDescent="0.2">
      <c r="A98" s="47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</row>
    <row r="99" spans="1:51" x14ac:dyDescent="0.2">
      <c r="A99" s="47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</row>
    <row r="100" spans="1:51" x14ac:dyDescent="0.2">
      <c r="A100" s="47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</row>
    <row r="101" spans="1:51" x14ac:dyDescent="0.2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</row>
    <row r="102" spans="1:51" x14ac:dyDescent="0.2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</row>
    <row r="103" spans="1:51" x14ac:dyDescent="0.2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</row>
    <row r="104" spans="1:51" x14ac:dyDescent="0.2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</row>
    <row r="105" spans="1:51" x14ac:dyDescent="0.2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</row>
    <row r="106" spans="1:51" x14ac:dyDescent="0.2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</row>
    <row r="107" spans="1:51" x14ac:dyDescent="0.2">
      <c r="A107" s="47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</row>
    <row r="108" spans="1:51" x14ac:dyDescent="0.2">
      <c r="A108" s="47"/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</row>
    <row r="109" spans="1:51" x14ac:dyDescent="0.2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</row>
    <row r="110" spans="1:51" x14ac:dyDescent="0.2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</row>
    <row r="111" spans="1:51" x14ac:dyDescent="0.2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</row>
    <row r="112" spans="1:51" x14ac:dyDescent="0.2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</row>
    <row r="113" spans="1:51" x14ac:dyDescent="0.2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</row>
    <row r="114" spans="1:51" x14ac:dyDescent="0.2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</row>
    <row r="115" spans="1:51" x14ac:dyDescent="0.2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</row>
    <row r="116" spans="1:51" x14ac:dyDescent="0.2">
      <c r="A116" s="47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</row>
    <row r="117" spans="1:51" x14ac:dyDescent="0.2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</row>
    <row r="118" spans="1:51" x14ac:dyDescent="0.2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</row>
    <row r="119" spans="1:51" x14ac:dyDescent="0.2">
      <c r="A119" s="47"/>
      <c r="B119" s="4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</row>
    <row r="120" spans="1:51" x14ac:dyDescent="0.2">
      <c r="A120" s="47"/>
      <c r="B120" s="47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</row>
    <row r="121" spans="1:51" x14ac:dyDescent="0.2">
      <c r="A121" s="47"/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</row>
    <row r="122" spans="1:51" x14ac:dyDescent="0.2">
      <c r="A122" s="47"/>
      <c r="B122" s="47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</row>
    <row r="123" spans="1:51" x14ac:dyDescent="0.2">
      <c r="A123" s="47"/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</row>
    <row r="124" spans="1:51" x14ac:dyDescent="0.2">
      <c r="A124" s="47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7"/>
      <c r="AX124" s="47"/>
      <c r="AY124" s="47"/>
    </row>
    <row r="125" spans="1:51" x14ac:dyDescent="0.2">
      <c r="A125" s="47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</row>
    <row r="126" spans="1:51" x14ac:dyDescent="0.2">
      <c r="A126" s="47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</row>
    <row r="127" spans="1:51" x14ac:dyDescent="0.2">
      <c r="A127" s="47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</row>
    <row r="128" spans="1:51" x14ac:dyDescent="0.2">
      <c r="A128" s="47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</row>
    <row r="129" spans="1:51" x14ac:dyDescent="0.2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7"/>
      <c r="AX129" s="47"/>
      <c r="AY129" s="47"/>
    </row>
    <row r="130" spans="1:51" x14ac:dyDescent="0.2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  <c r="AT130" s="47"/>
      <c r="AU130" s="47"/>
      <c r="AV130" s="47"/>
      <c r="AW130" s="47"/>
      <c r="AX130" s="47"/>
      <c r="AY130" s="47"/>
    </row>
    <row r="131" spans="1:51" x14ac:dyDescent="0.2">
      <c r="A131" s="47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7"/>
      <c r="AX131" s="47"/>
      <c r="AY131" s="47"/>
    </row>
    <row r="132" spans="1:51" x14ac:dyDescent="0.2">
      <c r="A132" s="47"/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  <c r="AQ132" s="47"/>
      <c r="AR132" s="47"/>
      <c r="AS132" s="47"/>
      <c r="AT132" s="47"/>
      <c r="AU132" s="47"/>
      <c r="AV132" s="47"/>
      <c r="AW132" s="47"/>
      <c r="AX132" s="47"/>
      <c r="AY132" s="47"/>
    </row>
    <row r="133" spans="1:51" x14ac:dyDescent="0.2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47"/>
      <c r="AV133" s="47"/>
      <c r="AW133" s="47"/>
      <c r="AX133" s="47"/>
      <c r="AY133" s="47"/>
    </row>
    <row r="134" spans="1:51" x14ac:dyDescent="0.2">
      <c r="A134" s="47"/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  <c r="AT134" s="47"/>
      <c r="AU134" s="47"/>
      <c r="AV134" s="47"/>
      <c r="AW134" s="47"/>
      <c r="AX134" s="47"/>
      <c r="AY134" s="47"/>
    </row>
    <row r="135" spans="1:51" x14ac:dyDescent="0.2">
      <c r="A135" s="47"/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7"/>
      <c r="AX135" s="47"/>
      <c r="AY135" s="47"/>
    </row>
    <row r="136" spans="1:51" x14ac:dyDescent="0.2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7"/>
      <c r="AV136" s="47"/>
      <c r="AW136" s="47"/>
      <c r="AX136" s="47"/>
      <c r="AY136" s="47"/>
    </row>
    <row r="137" spans="1:51" x14ac:dyDescent="0.2">
      <c r="A137" s="47"/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7"/>
      <c r="AX137" s="47"/>
      <c r="AY137" s="47"/>
    </row>
    <row r="138" spans="1:51" x14ac:dyDescent="0.2">
      <c r="A138" s="47"/>
      <c r="B138" s="47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7"/>
      <c r="AX138" s="47"/>
      <c r="AY138" s="47"/>
    </row>
    <row r="139" spans="1:51" x14ac:dyDescent="0.2">
      <c r="A139" s="47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7"/>
      <c r="AV139" s="47"/>
      <c r="AW139" s="47"/>
      <c r="AX139" s="47"/>
      <c r="AY139" s="47"/>
    </row>
    <row r="140" spans="1:51" x14ac:dyDescent="0.2">
      <c r="A140" s="47"/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  <c r="AT140" s="47"/>
      <c r="AU140" s="47"/>
      <c r="AV140" s="47"/>
      <c r="AW140" s="47"/>
      <c r="AX140" s="47"/>
      <c r="AY140" s="47"/>
    </row>
    <row r="141" spans="1:51" x14ac:dyDescent="0.2">
      <c r="A141" s="47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  <c r="AY141" s="47"/>
    </row>
    <row r="142" spans="1:51" x14ac:dyDescent="0.2">
      <c r="A142" s="47"/>
      <c r="B142" s="47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47"/>
      <c r="AV142" s="47"/>
      <c r="AW142" s="47"/>
      <c r="AX142" s="47"/>
      <c r="AY142" s="47"/>
    </row>
    <row r="143" spans="1:51" x14ac:dyDescent="0.2">
      <c r="A143" s="47"/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/>
      <c r="AY143" s="47"/>
    </row>
    <row r="144" spans="1:51" x14ac:dyDescent="0.2">
      <c r="A144" s="47"/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  <c r="AX144" s="47"/>
      <c r="AY144" s="47"/>
    </row>
    <row r="145" spans="1:51" x14ac:dyDescent="0.2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7"/>
      <c r="AV145" s="47"/>
      <c r="AW145" s="47"/>
      <c r="AX145" s="47"/>
      <c r="AY145" s="47"/>
    </row>
    <row r="146" spans="1:51" x14ac:dyDescent="0.2">
      <c r="A146" s="47"/>
      <c r="B146" s="47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  <c r="AT146" s="47"/>
      <c r="AU146" s="47"/>
      <c r="AV146" s="47"/>
      <c r="AW146" s="47"/>
      <c r="AX146" s="47"/>
      <c r="AY146" s="47"/>
    </row>
    <row r="147" spans="1:51" x14ac:dyDescent="0.2">
      <c r="A147" s="47"/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7"/>
      <c r="AV147" s="47"/>
      <c r="AW147" s="47"/>
      <c r="AX147" s="47"/>
      <c r="AY147" s="47"/>
    </row>
    <row r="148" spans="1:51" x14ac:dyDescent="0.2">
      <c r="A148" s="47"/>
      <c r="B148" s="47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47"/>
      <c r="AV148" s="47"/>
      <c r="AW148" s="47"/>
      <c r="AX148" s="47"/>
      <c r="AY148" s="47"/>
    </row>
    <row r="149" spans="1:51" x14ac:dyDescent="0.2">
      <c r="A149" s="47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47"/>
      <c r="AV149" s="47"/>
      <c r="AW149" s="47"/>
      <c r="AX149" s="47"/>
      <c r="AY149" s="47"/>
    </row>
    <row r="150" spans="1:51" x14ac:dyDescent="0.2">
      <c r="A150" s="47"/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  <c r="AT150" s="47"/>
      <c r="AU150" s="47"/>
      <c r="AV150" s="47"/>
      <c r="AW150" s="47"/>
      <c r="AX150" s="47"/>
      <c r="AY150" s="47"/>
    </row>
    <row r="151" spans="1:51" x14ac:dyDescent="0.2">
      <c r="A151" s="47"/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47"/>
      <c r="AV151" s="47"/>
      <c r="AW151" s="47"/>
      <c r="AX151" s="47"/>
      <c r="AY151" s="47"/>
    </row>
  </sheetData>
  <mergeCells count="6">
    <mergeCell ref="AL42:AL44"/>
    <mergeCell ref="M8:U8"/>
    <mergeCell ref="A12:A13"/>
    <mergeCell ref="AL21:AL22"/>
    <mergeCell ref="AL23:AL24"/>
    <mergeCell ref="AL31:AL32"/>
  </mergeCells>
  <pageMargins left="0" right="0" top="0" bottom="0" header="0" footer="0"/>
  <pageSetup paperSize="9" scale="7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0000"/>
    <pageSetUpPr fitToPage="1"/>
  </sheetPr>
  <dimension ref="A1:AC39"/>
  <sheetViews>
    <sheetView zoomScale="115" zoomScaleNormal="115" workbookViewId="0">
      <selection activeCell="L28" sqref="L28"/>
    </sheetView>
  </sheetViews>
  <sheetFormatPr baseColWidth="10" defaultRowHeight="12.75" x14ac:dyDescent="0.2"/>
  <cols>
    <col min="1" max="1" width="23.42578125" style="11" customWidth="1"/>
    <col min="2" max="3" width="7.140625" style="11" customWidth="1"/>
    <col min="4" max="4" width="20.5703125" style="11" customWidth="1"/>
    <col min="5" max="5" width="9.42578125" style="11" customWidth="1"/>
    <col min="6" max="6" width="6.42578125" style="11" customWidth="1"/>
    <col min="7" max="7" width="21.28515625" style="11" customWidth="1"/>
    <col min="8" max="9" width="7.5703125" style="11" customWidth="1"/>
    <col min="10" max="10" width="17.140625" style="11" customWidth="1"/>
    <col min="11" max="12" width="6.7109375" style="11" customWidth="1"/>
    <col min="13" max="13" width="21.5703125" style="11" customWidth="1"/>
    <col min="14" max="15" width="8.140625" style="11" customWidth="1"/>
    <col min="16" max="16" width="5.7109375" style="11" customWidth="1"/>
    <col min="17" max="17" width="7.28515625" style="11" customWidth="1"/>
    <col min="18" max="18" width="7.7109375" style="11" customWidth="1"/>
    <col min="19" max="19" width="6.85546875" style="11" customWidth="1"/>
    <col min="20" max="20" width="7" style="11" customWidth="1"/>
    <col min="21" max="21" width="6.42578125" style="11" customWidth="1"/>
    <col min="22" max="22" width="6.5703125" style="11" customWidth="1"/>
    <col min="23" max="23" width="7.42578125" style="11" customWidth="1"/>
    <col min="24" max="24" width="6.42578125" style="11" customWidth="1"/>
    <col min="25" max="25" width="7" style="11" customWidth="1"/>
    <col min="26" max="26" width="6.85546875" style="11" customWidth="1"/>
    <col min="27" max="28" width="6.7109375" style="11" customWidth="1"/>
    <col min="29" max="29" width="7.5703125" style="11" customWidth="1"/>
    <col min="30" max="30" width="8.28515625" style="11" customWidth="1"/>
    <col min="31" max="32" width="7" style="11" customWidth="1"/>
    <col min="33" max="33" width="6.28515625" style="11" customWidth="1"/>
    <col min="34" max="34" width="7" style="11" customWidth="1"/>
    <col min="35" max="35" width="6.7109375" style="11" customWidth="1"/>
    <col min="36" max="36" width="7" style="11" customWidth="1"/>
    <col min="37" max="16384" width="11.42578125" style="11"/>
  </cols>
  <sheetData>
    <row r="1" spans="1:29" ht="17.25" customHeight="1" x14ac:dyDescent="0.2">
      <c r="A1" s="10" t="str">
        <f>'EFFECTIF SOIR'!A14</f>
        <v>CLIENT 1 SOIR</v>
      </c>
      <c r="B1" s="202" t="s">
        <v>184</v>
      </c>
      <c r="C1" s="202"/>
      <c r="D1" s="53" t="s">
        <v>40</v>
      </c>
      <c r="E1" s="54">
        <f>N1</f>
        <v>40938</v>
      </c>
      <c r="F1" s="203"/>
      <c r="J1" s="53" t="s">
        <v>41</v>
      </c>
      <c r="K1" s="54">
        <f>E1-3</f>
        <v>40935</v>
      </c>
      <c r="L1" s="54"/>
      <c r="M1" s="56" t="s">
        <v>42</v>
      </c>
      <c r="N1" s="57">
        <v>40938</v>
      </c>
      <c r="O1" s="70"/>
      <c r="P1" s="70"/>
      <c r="R1" s="13"/>
      <c r="W1" s="15"/>
      <c r="Y1" s="13"/>
    </row>
    <row r="2" spans="1:29" ht="15" customHeight="1" x14ac:dyDescent="0.2">
      <c r="A2" s="16" t="s">
        <v>198</v>
      </c>
      <c r="D2" s="12" t="s">
        <v>44</v>
      </c>
      <c r="E2" s="52"/>
      <c r="F2" s="35"/>
      <c r="G2" s="17"/>
      <c r="K2" s="12" t="s">
        <v>45</v>
      </c>
      <c r="L2" s="12"/>
      <c r="N2" s="55"/>
      <c r="O2" s="36"/>
      <c r="P2" s="36"/>
      <c r="X2" s="17"/>
      <c r="Y2" s="17"/>
    </row>
    <row r="3" spans="1:29" ht="15" customHeight="1" x14ac:dyDescent="0.2">
      <c r="A3" s="16"/>
      <c r="D3" s="12"/>
      <c r="G3" s="17"/>
      <c r="H3" s="35"/>
      <c r="I3" s="35"/>
      <c r="K3" s="12"/>
      <c r="L3" s="12"/>
      <c r="Q3" s="36"/>
      <c r="X3" s="17"/>
      <c r="Y3" s="17"/>
    </row>
    <row r="4" spans="1:29" ht="15" customHeight="1" x14ac:dyDescent="0.2">
      <c r="A4" s="16"/>
      <c r="D4" s="12"/>
      <c r="G4" s="17"/>
      <c r="H4" s="35"/>
      <c r="I4" s="35"/>
      <c r="K4" s="12"/>
      <c r="L4" s="12"/>
      <c r="Q4" s="36"/>
      <c r="X4" s="17"/>
      <c r="Y4" s="17"/>
    </row>
    <row r="5" spans="1:29" ht="15" customHeight="1" x14ac:dyDescent="0.2">
      <c r="A5" s="262" t="str">
        <f>A2</f>
        <v>Lundi soir</v>
      </c>
      <c r="B5" s="263"/>
      <c r="C5" s="263"/>
      <c r="D5" s="263"/>
      <c r="E5" s="263"/>
      <c r="F5" s="263"/>
      <c r="G5" s="263"/>
      <c r="H5" s="264"/>
      <c r="I5" s="264"/>
      <c r="J5" s="264"/>
      <c r="K5" s="264"/>
      <c r="L5" s="264"/>
      <c r="M5" s="264"/>
      <c r="N5" s="264"/>
      <c r="O5" s="71"/>
      <c r="P5" s="71"/>
      <c r="Q5" s="36"/>
      <c r="X5" s="17"/>
      <c r="Y5" s="17"/>
    </row>
    <row r="6" spans="1:29" ht="23.25" customHeight="1" x14ac:dyDescent="0.2">
      <c r="A6" s="8" t="s">
        <v>0</v>
      </c>
      <c r="B6" s="8" t="s">
        <v>196</v>
      </c>
      <c r="C6" s="8" t="s">
        <v>197</v>
      </c>
      <c r="D6" s="8" t="s">
        <v>1</v>
      </c>
      <c r="E6" s="8" t="s">
        <v>196</v>
      </c>
      <c r="F6" s="8" t="s">
        <v>197</v>
      </c>
      <c r="G6" s="8" t="s">
        <v>2</v>
      </c>
      <c r="H6" s="8" t="s">
        <v>196</v>
      </c>
      <c r="I6" s="8" t="s">
        <v>197</v>
      </c>
      <c r="J6" s="8" t="s">
        <v>3</v>
      </c>
      <c r="K6" s="8" t="s">
        <v>196</v>
      </c>
      <c r="L6" s="8" t="s">
        <v>197</v>
      </c>
      <c r="M6" s="9" t="s">
        <v>4</v>
      </c>
      <c r="N6" s="8" t="s">
        <v>196</v>
      </c>
      <c r="O6" s="9" t="s">
        <v>197</v>
      </c>
      <c r="P6" s="47"/>
      <c r="Q6" s="75" t="s">
        <v>110</v>
      </c>
      <c r="R6" s="75" t="s">
        <v>176</v>
      </c>
      <c r="U6" s="36"/>
      <c r="AB6" s="17"/>
      <c r="AC6" s="17"/>
    </row>
    <row r="7" spans="1:29" ht="22.5" customHeight="1" x14ac:dyDescent="0.2">
      <c r="A7" s="43" t="str">
        <f>Menu!V6</f>
        <v>Effiloché de betterave</v>
      </c>
      <c r="B7" s="6">
        <v>3</v>
      </c>
      <c r="C7" s="6">
        <f ca="1">IF(B7="","",B7*OFFSET(Menu!$A$5,ROWS(A$7:A7),MATCH(UPPER(RIGHT($A$5,4)),Menu!$4:$4,)-1+MATCH(A$6,OFFSET(Menu!$A$5,,MATCH(UPPER(RIGHT($A$5,4)),Menu!$4:$4,)-1,,20),)-1+MATCH($B$1,{"A";"B";"C"},),))</f>
        <v>0.24</v>
      </c>
      <c r="D7" s="43" t="str">
        <f>Menu!Z6</f>
        <v>Pintade rotie</v>
      </c>
      <c r="E7" s="6">
        <v>3</v>
      </c>
      <c r="F7" s="6">
        <f ca="1">IF(E7="","",E7*OFFSET(Menu!$A$5,ROWS(D$7:D7),MATCH(UPPER(RIGHT($A$5,4)),Menu!$4:$4,)-1+MATCH(D$6,OFFSET(Menu!$A$5,,MATCH(UPPER(RIGHT($A$5,4)),Menu!$4:$4,)-1,,20),)-1+MATCH($B$1,{"A";"B";"C"},),))</f>
        <v>0.24</v>
      </c>
      <c r="G7" s="43" t="str">
        <f>Menu!AD6</f>
        <v>ratatouille</v>
      </c>
      <c r="H7" s="6">
        <v>1</v>
      </c>
      <c r="I7" s="6">
        <f ca="1">IF(H7="","",H7*OFFSET(Menu!$A$5,ROWS(G$7:G7),MATCH(UPPER(RIGHT($A$5,4)),Menu!$4:$4,)-1+MATCH(G$6,OFFSET(Menu!$A$5,,MATCH(UPPER(RIGHT($A$5,4)),Menu!$4:$4,)-1,,20),)-1+MATCH($B$1,{"A";"B";"C"},),))</f>
        <v>0.08</v>
      </c>
      <c r="J7" s="43" t="str">
        <f>Menu!AH6</f>
        <v>gruyère</v>
      </c>
      <c r="K7" s="6">
        <v>3</v>
      </c>
      <c r="L7" s="6">
        <f ca="1">IF(K7="","",K7*OFFSET(Menu!$A$5,ROWS(J$7:J7),MATCH(UPPER(RIGHT($A$5,4)),Menu!$4:$4,)-1+MATCH(J$6,OFFSET(Menu!$A$5,,MATCH(UPPER(RIGHT($A$5,4)),Menu!$4:$4,)-1,,20),)-1+MATCH($B$1,{"A";"B";"C"},),))</f>
        <v>0.24</v>
      </c>
      <c r="M7" s="43" t="str">
        <f>Menu!AL6</f>
        <v>fromage blanc aux fruits</v>
      </c>
      <c r="N7" s="39">
        <v>3</v>
      </c>
      <c r="O7" s="39">
        <f ca="1">IF(N7="","",N7*OFFSET(Menu!$A$5,ROWS(M$7:M7),MATCH(UPPER(RIGHT($A$5,4)),Menu!$4:$4,)-1+MATCH(M$6,OFFSET(Menu!$A$5,,MATCH(UPPER(RIGHT($A$5,4)),Menu!$4:$4,)-1,,20),)-1+MATCH($B$1,{"A";"B";"C"},),))</f>
        <v>0.24</v>
      </c>
      <c r="P7" s="72"/>
      <c r="Q7" s="37"/>
      <c r="R7" s="69"/>
      <c r="U7" s="36"/>
      <c r="AB7" s="17"/>
      <c r="AC7" s="17"/>
    </row>
    <row r="8" spans="1:29" ht="22.5" customHeight="1" x14ac:dyDescent="0.2">
      <c r="A8" s="43" t="str">
        <f>Menu!V7</f>
        <v>Effiloché betterave v. allegée</v>
      </c>
      <c r="B8" s="6">
        <v>1</v>
      </c>
      <c r="C8" s="6">
        <f ca="1">IF(B8="","",B8*OFFSET(Menu!$A$5,ROWS(A$7:A8),MATCH(UPPER(RIGHT($A$5,4)),Menu!$4:$4,)-1+MATCH(A$6,OFFSET(Menu!$A$5,,MATCH(UPPER(RIGHT($A$5,4)),Menu!$4:$4,)-1,,20),)-1+MATCH($B$1,{"A";"B";"C"},),))</f>
        <v>0.08</v>
      </c>
      <c r="D8" s="43" t="str">
        <f>Menu!Z7</f>
        <v>Filet pintade rotie</v>
      </c>
      <c r="E8" s="6">
        <v>1</v>
      </c>
      <c r="F8" s="6">
        <f ca="1">IF(E8="","",E8*OFFSET(Menu!$A$5,ROWS(D$7:D8),MATCH(UPPER(RIGHT($A$5,4)),Menu!$4:$4,)-1+MATCH(D$6,OFFSET(Menu!$A$5,,MATCH(UPPER(RIGHT($A$5,4)),Menu!$4:$4,)-1,,20),)-1+MATCH($B$1,{"A";"B";"C"},),))</f>
        <v>0.08</v>
      </c>
      <c r="G8" s="43" t="str">
        <f>Menu!AD7</f>
        <v>blé</v>
      </c>
      <c r="H8" s="6">
        <v>3</v>
      </c>
      <c r="I8" s="6">
        <f ca="1">IF(H8="","",H8*OFFSET(Menu!$A$5,ROWS(G$7:G8),MATCH(UPPER(RIGHT($A$5,4)),Menu!$4:$4,)-1+MATCH(G$6,OFFSET(Menu!$A$5,,MATCH(UPPER(RIGHT($A$5,4)),Menu!$4:$4,)-1,,20),)-1+MATCH($B$1,{"A";"B";"C"},),))</f>
        <v>0.24</v>
      </c>
      <c r="J8" s="43" t="str">
        <f>Menu!AH7</f>
        <v>fromage allégé</v>
      </c>
      <c r="K8" s="6">
        <v>1</v>
      </c>
      <c r="L8" s="6">
        <f ca="1">IF(K8="","",K8*OFFSET(Menu!$A$5,ROWS(J$7:J8),MATCH(UPPER(RIGHT($A$5,4)),Menu!$4:$4,)-1+MATCH(J$6,OFFSET(Menu!$A$5,,MATCH(UPPER(RIGHT($A$5,4)),Menu!$4:$4,)-1,,20),)-1+MATCH($B$1,{"A";"B";"C"},),))</f>
        <v>0.08</v>
      </c>
      <c r="M8" s="43" t="str">
        <f>Menu!AL7</f>
        <v>fromage blanc 0%</v>
      </c>
      <c r="N8" s="39">
        <v>1</v>
      </c>
      <c r="O8" s="39">
        <f ca="1">IF(N8="","",N8*OFFSET(Menu!$A$5,ROWS(M$7:M8),MATCH(UPPER(RIGHT($A$5,4)),Menu!$4:$4,)-1+MATCH(M$6,OFFSET(Menu!$A$5,,MATCH(UPPER(RIGHT($A$5,4)),Menu!$4:$4,)-1,,20),)-1+MATCH($B$1,{"A";"B";"C"},),))</f>
        <v>0.08</v>
      </c>
      <c r="P8" s="72"/>
      <c r="Q8" s="35"/>
      <c r="R8" s="19"/>
      <c r="U8" s="36"/>
      <c r="AB8" s="17"/>
      <c r="AC8" s="17"/>
    </row>
    <row r="9" spans="1:29" ht="24.75" customHeight="1" x14ac:dyDescent="0.2">
      <c r="A9" s="43" t="str">
        <f>Menu!V8</f>
        <v>effiloché betterave NATURE</v>
      </c>
      <c r="B9" s="6"/>
      <c r="C9" s="6" t="str">
        <f ca="1">IF(B9="","",B9*OFFSET(Menu!$A$5,ROWS(A$7:A9),MATCH(UPPER(RIGHT($A$5,4)),Menu!$4:$4,)-1+MATCH(A$6,OFFSET(Menu!$A$5,,MATCH(UPPER(RIGHT($A$5,4)),Menu!$4:$4,)-1,,20),)-1+MATCH($B$1,{"A";"B";"C"},),))</f>
        <v/>
      </c>
      <c r="D9" s="43" t="str">
        <f>Menu!Z8</f>
        <v>feuilleté au fromage</v>
      </c>
      <c r="E9" s="6"/>
      <c r="F9" s="6" t="str">
        <f ca="1">IF(E9="","",E9*OFFSET(Menu!$A$5,ROWS(D$7:D9),MATCH(UPPER(RIGHT($A$5,4)),Menu!$4:$4,)-1+MATCH(D$6,OFFSET(Menu!$A$5,,MATCH(UPPER(RIGHT($A$5,4)),Menu!$4:$4,)-1,,20),)-1+MATCH($B$1,{"A";"B";"C"},),))</f>
        <v/>
      </c>
      <c r="G9" s="43" t="str">
        <f>Menu!AD8</f>
        <v>endives braisées</v>
      </c>
      <c r="H9" s="6"/>
      <c r="I9" s="6" t="str">
        <f ca="1">IF(H9="","",H9*OFFSET(Menu!$A$5,ROWS(G$7:G9),MATCH(UPPER(RIGHT($A$5,4)),Menu!$4:$4,)-1+MATCH(G$6,OFFSET(Menu!$A$5,,MATCH(UPPER(RIGHT($A$5,4)),Menu!$4:$4,)-1,,20),)-1+MATCH($B$1,{"A";"B";"C"},),))</f>
        <v/>
      </c>
      <c r="J9" s="43" t="str">
        <f>Menu!AH8</f>
        <v>fromage s/sel</v>
      </c>
      <c r="K9" s="6"/>
      <c r="L9" s="6" t="str">
        <f ca="1">IF(K9="","",K9*OFFSET(Menu!$A$5,ROWS(J$7:J9),MATCH(UPPER(RIGHT($A$5,4)),Menu!$4:$4,)-1+MATCH(J$6,OFFSET(Menu!$A$5,,MATCH(UPPER(RIGHT($A$5,4)),Menu!$4:$4,)-1,,20),)-1+MATCH($B$1,{"A";"B";"C"},),))</f>
        <v/>
      </c>
      <c r="M9" s="43" t="str">
        <f>Menu!AL8</f>
        <v>compote</v>
      </c>
      <c r="N9" s="18"/>
      <c r="O9" s="39" t="str">
        <f ca="1">IF(N9="","",N9*OFFSET(Menu!$A$5,ROWS(M$7:M9),MATCH(UPPER(RIGHT($A$5,4)),Menu!$4:$4,)-1+MATCH(M$6,OFFSET(Menu!$A$5,,MATCH(UPPER(RIGHT($A$5,4)),Menu!$4:$4,)-1,,20),)-1+MATCH($B$1,{"A";"B";"C"},),))</f>
        <v/>
      </c>
      <c r="P9" s="46"/>
      <c r="Q9" s="35"/>
      <c r="R9" s="19"/>
      <c r="U9" s="36"/>
      <c r="AB9" s="17"/>
      <c r="AC9" s="17"/>
    </row>
    <row r="10" spans="1:29" ht="15" customHeight="1" x14ac:dyDescent="0.2">
      <c r="A10" s="43" t="str">
        <f>Menu!V9</f>
        <v>-</v>
      </c>
      <c r="B10" s="6"/>
      <c r="C10" s="6" t="str">
        <f ca="1">IF(B10="","",B10*OFFSET(Menu!$A$5,ROWS(A$7:A10),MATCH(UPPER(RIGHT($A$5,4)),Menu!$4:$4,)-1+MATCH(A$6,OFFSET(Menu!$A$5,,MATCH(UPPER(RIGHT($A$5,4)),Menu!$4:$4,)-1,,20),)-1+MATCH($B$1,{"A";"B";"C"},),))</f>
        <v/>
      </c>
      <c r="D10" s="43" t="str">
        <f>Menu!Z9</f>
        <v>-</v>
      </c>
      <c r="E10" s="6"/>
      <c r="F10" s="6" t="str">
        <f ca="1">IF(E10="","",E10*OFFSET(Menu!$A$5,ROWS(D$7:D10),MATCH(UPPER(RIGHT($A$5,4)),Menu!$4:$4,)-1+MATCH(D$6,OFFSET(Menu!$A$5,,MATCH(UPPER(RIGHT($A$5,4)),Menu!$4:$4,)-1,,20),)-1+MATCH($B$1,{"A";"B";"C"},),))</f>
        <v/>
      </c>
      <c r="G10" s="43" t="str">
        <f>Menu!AD9</f>
        <v>ratatouille/pate</v>
      </c>
      <c r="H10" s="6"/>
      <c r="I10" s="6" t="str">
        <f ca="1">IF(H10="","",H10*OFFSET(Menu!$A$5,ROWS(G$7:G10),MATCH(UPPER(RIGHT($A$5,4)),Menu!$4:$4,)-1+MATCH(G$6,OFFSET(Menu!$A$5,,MATCH(UPPER(RIGHT($A$5,4)),Menu!$4:$4,)-1,,20),)-1+MATCH($B$1,{"A";"B";"C"},),))</f>
        <v/>
      </c>
      <c r="J10" s="43" t="str">
        <f>Menu!AH9</f>
        <v>yaourt 0%</v>
      </c>
      <c r="K10" s="6"/>
      <c r="L10" s="6" t="str">
        <f ca="1">IF(K10="","",K10*OFFSET(Menu!$A$5,ROWS(J$7:J10),MATCH(UPPER(RIGHT($A$5,4)),Menu!$4:$4,)-1+MATCH(J$6,OFFSET(Menu!$A$5,,MATCH(UPPER(RIGHT($A$5,4)),Menu!$4:$4,)-1,,20),)-1+MATCH($B$1,{"A";"B";"C"},),))</f>
        <v/>
      </c>
      <c r="M10" s="43" t="str">
        <f>Menu!AL9</f>
        <v>-</v>
      </c>
      <c r="N10" s="18"/>
      <c r="O10" s="39" t="str">
        <f ca="1">IF(N10="","",N10*OFFSET(Menu!$A$5,ROWS(M$7:M10),MATCH(UPPER(RIGHT($A$5,4)),Menu!$4:$4,)-1+MATCH(M$6,OFFSET(Menu!$A$5,,MATCH(UPPER(RIGHT($A$5,4)),Menu!$4:$4,)-1,,20),)-1+MATCH($B$1,{"A";"B";"C"},),))</f>
        <v/>
      </c>
      <c r="P10" s="46"/>
      <c r="Q10" s="35"/>
      <c r="R10" s="19"/>
      <c r="U10" s="36"/>
      <c r="AB10" s="17"/>
      <c r="AC10" s="17"/>
    </row>
    <row r="11" spans="1:29" ht="15" customHeight="1" x14ac:dyDescent="0.2">
      <c r="A11" s="43" t="str">
        <f>Menu!V10</f>
        <v>-</v>
      </c>
      <c r="B11" s="6"/>
      <c r="C11" s="6" t="str">
        <f ca="1">IF(B11="","",B11*OFFSET(Menu!$A$5,ROWS(A$7:A11),MATCH(UPPER(RIGHT($A$5,4)),Menu!$4:$4,)-1+MATCH(A$6,OFFSET(Menu!$A$5,,MATCH(UPPER(RIGHT($A$5,4)),Menu!$4:$4,)-1,,20),)-1+MATCH($B$1,{"A";"B";"C"},),))</f>
        <v/>
      </c>
      <c r="D11" s="43" t="str">
        <f>Menu!Z10</f>
        <v>-</v>
      </c>
      <c r="E11" s="6"/>
      <c r="F11" s="6" t="str">
        <f ca="1">IF(E11="","",E11*OFFSET(Menu!$A$5,ROWS(D$7:D11),MATCH(UPPER(RIGHT($A$5,4)),Menu!$4:$4,)-1+MATCH(D$6,OFFSET(Menu!$A$5,,MATCH(UPPER(RIGHT($A$5,4)),Menu!$4:$4,)-1,,20),)-1+MATCH($B$1,{"A";"B";"C"},),))</f>
        <v/>
      </c>
      <c r="G11" s="43" t="str">
        <f>Menu!AD10</f>
        <v>-</v>
      </c>
      <c r="H11" s="6"/>
      <c r="I11" s="6" t="str">
        <f ca="1">IF(H11="","",H11*OFFSET(Menu!$A$5,ROWS(G$7:G11),MATCH(UPPER(RIGHT($A$5,4)),Menu!$4:$4,)-1+MATCH(G$6,OFFSET(Menu!$A$5,,MATCH(UPPER(RIGHT($A$5,4)),Menu!$4:$4,)-1,,20),)-1+MATCH($B$1,{"A";"B";"C"},),))</f>
        <v/>
      </c>
      <c r="J11" s="43" t="str">
        <f>Menu!AH10</f>
        <v>compote</v>
      </c>
      <c r="K11" s="6"/>
      <c r="L11" s="6" t="str">
        <f ca="1">IF(K11="","",K11*OFFSET(Menu!$A$5,ROWS(J$7:J11),MATCH(UPPER(RIGHT($A$5,4)),Menu!$4:$4,)-1+MATCH(J$6,OFFSET(Menu!$A$5,,MATCH(UPPER(RIGHT($A$5,4)),Menu!$4:$4,)-1,,20),)-1+MATCH($B$1,{"A";"B";"C"},),))</f>
        <v/>
      </c>
      <c r="M11" s="43" t="str">
        <f>Menu!AL10</f>
        <v>-</v>
      </c>
      <c r="N11" s="18"/>
      <c r="O11" s="39" t="str">
        <f ca="1">IF(N11="","",N11*OFFSET(Menu!$A$5,ROWS(M$7:M11),MATCH(UPPER(RIGHT($A$5,4)),Menu!$4:$4,)-1+MATCH(M$6,OFFSET(Menu!$A$5,,MATCH(UPPER(RIGHT($A$5,4)),Menu!$4:$4,)-1,,20),)-1+MATCH($B$1,{"A";"B";"C"},),))</f>
        <v/>
      </c>
      <c r="P11" s="46"/>
      <c r="Q11" s="35"/>
      <c r="R11" s="19"/>
      <c r="U11" s="36"/>
      <c r="AB11" s="17"/>
      <c r="AC11" s="17"/>
    </row>
    <row r="12" spans="1:29" ht="15" customHeight="1" x14ac:dyDescent="0.2">
      <c r="A12" s="43" t="str">
        <f>Menu!V11</f>
        <v>-</v>
      </c>
      <c r="B12" s="6"/>
      <c r="C12" s="6" t="str">
        <f ca="1">IF(B12="","",B12*OFFSET(Menu!$A$5,ROWS(A$7:A12),MATCH(UPPER(RIGHT($A$5,4)),Menu!$4:$4,)-1+MATCH(A$6,OFFSET(Menu!$A$5,,MATCH(UPPER(RIGHT($A$5,4)),Menu!$4:$4,)-1,,20),)-1+MATCH($B$1,{"A";"B";"C"},),))</f>
        <v/>
      </c>
      <c r="D12" s="43" t="str">
        <f>Menu!Z11</f>
        <v>-</v>
      </c>
      <c r="E12" s="6"/>
      <c r="F12" s="6" t="str">
        <f ca="1">IF(E12="","",E12*OFFSET(Menu!$A$5,ROWS(D$7:D12),MATCH(UPPER(RIGHT($A$5,4)),Menu!$4:$4,)-1+MATCH(D$6,OFFSET(Menu!$A$5,,MATCH(UPPER(RIGHT($A$5,4)),Menu!$4:$4,)-1,,20),)-1+MATCH($B$1,{"A";"B";"C"},),))</f>
        <v/>
      </c>
      <c r="G12" s="43" t="str">
        <f>Menu!AD11</f>
        <v>-</v>
      </c>
      <c r="H12" s="6"/>
      <c r="I12" s="6" t="str">
        <f ca="1">IF(H12="","",H12*OFFSET(Menu!$A$5,ROWS(G$7:G12),MATCH(UPPER(RIGHT($A$5,4)),Menu!$4:$4,)-1+MATCH(G$6,OFFSET(Menu!$A$5,,MATCH(UPPER(RIGHT($A$5,4)),Menu!$4:$4,)-1,,20),)-1+MATCH($B$1,{"A";"B";"C"},),))</f>
        <v/>
      </c>
      <c r="J12" s="43" t="str">
        <f>Menu!AH11</f>
        <v>-</v>
      </c>
      <c r="K12" s="6"/>
      <c r="L12" s="6" t="str">
        <f ca="1">IF(K12="","",K12*OFFSET(Menu!$A$5,ROWS(J$7:J12),MATCH(UPPER(RIGHT($A$5,4)),Menu!$4:$4,)-1+MATCH(J$6,OFFSET(Menu!$A$5,,MATCH(UPPER(RIGHT($A$5,4)),Menu!$4:$4,)-1,,20),)-1+MATCH($B$1,{"A";"B";"C"},),))</f>
        <v/>
      </c>
      <c r="M12" s="43" t="str">
        <f>Menu!AL11</f>
        <v>-</v>
      </c>
      <c r="N12" s="18"/>
      <c r="O12" s="39" t="str">
        <f ca="1">IF(N12="","",N12*OFFSET(Menu!$A$5,ROWS(M$7:M12),MATCH(UPPER(RIGHT($A$5,4)),Menu!$4:$4,)-1+MATCH(M$6,OFFSET(Menu!$A$5,,MATCH(UPPER(RIGHT($A$5,4)),Menu!$4:$4,)-1,,20),)-1+MATCH($B$1,{"A";"B";"C"},),))</f>
        <v/>
      </c>
      <c r="P12" s="46"/>
      <c r="Q12" s="35"/>
      <c r="R12" s="19"/>
      <c r="U12" s="36"/>
      <c r="AB12" s="17"/>
      <c r="AC12" s="17"/>
    </row>
    <row r="13" spans="1:29" ht="15" customHeight="1" x14ac:dyDescent="0.2">
      <c r="A13" s="43" t="str">
        <f>Menu!V12</f>
        <v>RS MIXE Purée de carottes</v>
      </c>
      <c r="B13" s="6"/>
      <c r="C13" s="6" t="str">
        <f ca="1">IF(B13="","",B13*OFFSET(Menu!$A$5,ROWS(A$7:A13),MATCH(UPPER(RIGHT($A$5,4)),Menu!$4:$4,)-1+MATCH(A$6,OFFSET(Menu!$A$5,,MATCH(UPPER(RIGHT($A$5,4)),Menu!$4:$4,)-1,,20),)-1+MATCH($B$1,{"A";"B";"C"},),))</f>
        <v/>
      </c>
      <c r="D13" s="43" t="str">
        <f>Menu!Z12</f>
        <v>RS MIXE Canard aux olives</v>
      </c>
      <c r="E13" s="6"/>
      <c r="F13" s="6" t="str">
        <f ca="1">IF(E13="","",E13*OFFSET(Menu!$A$5,ROWS(D$7:D13),MATCH(UPPER(RIGHT($A$5,4)),Menu!$4:$4,)-1+MATCH(D$6,OFFSET(Menu!$A$5,,MATCH(UPPER(RIGHT($A$5,4)),Menu!$4:$4,)-1,,20),)-1+MATCH($B$1,{"A";"B";"C"},),))</f>
        <v/>
      </c>
      <c r="G13" s="43" t="str">
        <f>Menu!AD12</f>
        <v>-</v>
      </c>
      <c r="H13" s="6"/>
      <c r="I13" s="6" t="str">
        <f ca="1">IF(H13="","",H13*OFFSET(Menu!$A$5,ROWS(G$7:G13),MATCH(UPPER(RIGHT($A$5,4)),Menu!$4:$4,)-1+MATCH(G$6,OFFSET(Menu!$A$5,,MATCH(UPPER(RIGHT($A$5,4)),Menu!$4:$4,)-1,,20),)-1+MATCH($B$1,{"A";"B";"C"},),))</f>
        <v/>
      </c>
      <c r="J13" s="43" t="str">
        <f>Menu!AH12</f>
        <v>petit suisse</v>
      </c>
      <c r="K13" s="6"/>
      <c r="L13" s="6" t="str">
        <f ca="1">IF(K13="","",K13*OFFSET(Menu!$A$5,ROWS(J$7:J13),MATCH(UPPER(RIGHT($A$5,4)),Menu!$4:$4,)-1+MATCH(J$6,OFFSET(Menu!$A$5,,MATCH(UPPER(RIGHT($A$5,4)),Menu!$4:$4,)-1,,20),)-1+MATCH($B$1,{"A";"B";"C"},),))</f>
        <v/>
      </c>
      <c r="M13" s="43" t="str">
        <f>Menu!AL12</f>
        <v>-</v>
      </c>
      <c r="N13" s="18"/>
      <c r="O13" s="39" t="str">
        <f ca="1">IF(N13="","",N13*OFFSET(Menu!$A$5,ROWS(M$7:M13),MATCH(UPPER(RIGHT($A$5,4)),Menu!$4:$4,)-1+MATCH(M$6,OFFSET(Menu!$A$5,,MATCH(UPPER(RIGHT($A$5,4)),Menu!$4:$4,)-1,,20),)-1+MATCH($B$1,{"A";"B";"C"},),))</f>
        <v/>
      </c>
      <c r="P13" s="46"/>
      <c r="Q13" s="35"/>
      <c r="R13" s="19"/>
      <c r="U13" s="36"/>
      <c r="AB13" s="17"/>
      <c r="AC13" s="17"/>
    </row>
    <row r="14" spans="1:29" ht="15" customHeight="1" x14ac:dyDescent="0.2">
      <c r="A14" s="43" t="str">
        <f>Menu!V13</f>
        <v>-</v>
      </c>
      <c r="B14" s="6"/>
      <c r="C14" s="6" t="str">
        <f ca="1">IF(B14="","",B14*OFFSET(Menu!$A$5,ROWS(A$7:A14),MATCH(UPPER(RIGHT($A$5,4)),Menu!$4:$4,)-1+MATCH(A$6,OFFSET(Menu!$A$5,,MATCH(UPPER(RIGHT($A$5,4)),Menu!$4:$4,)-1,,20),)-1+MATCH($B$1,{"A";"B";"C"},),))</f>
        <v/>
      </c>
      <c r="D14" s="43" t="str">
        <f>Menu!Z13</f>
        <v>-</v>
      </c>
      <c r="E14" s="6"/>
      <c r="F14" s="6" t="str">
        <f ca="1">IF(E14="","",E14*OFFSET(Menu!$A$5,ROWS(D$7:D14),MATCH(UPPER(RIGHT($A$5,4)),Menu!$4:$4,)-1+MATCH(D$6,OFFSET(Menu!$A$5,,MATCH(UPPER(RIGHT($A$5,4)),Menu!$4:$4,)-1,,20),)-1+MATCH($B$1,{"A";"B";"C"},),))</f>
        <v/>
      </c>
      <c r="G14" s="43" t="str">
        <f>Menu!AD13</f>
        <v>-</v>
      </c>
      <c r="H14" s="6"/>
      <c r="I14" s="6" t="str">
        <f ca="1">IF(H14="","",H14*OFFSET(Menu!$A$5,ROWS(G$7:G14),MATCH(UPPER(RIGHT($A$5,4)),Menu!$4:$4,)-1+MATCH(G$6,OFFSET(Menu!$A$5,,MATCH(UPPER(RIGHT($A$5,4)),Menu!$4:$4,)-1,,20),)-1+MATCH($B$1,{"A";"B";"C"},),))</f>
        <v/>
      </c>
      <c r="J14" s="43" t="str">
        <f>Menu!AH13</f>
        <v>-</v>
      </c>
      <c r="K14" s="6"/>
      <c r="L14" s="6" t="str">
        <f ca="1">IF(K14="","",K14*OFFSET(Menu!$A$5,ROWS(J$7:J14),MATCH(UPPER(RIGHT($A$5,4)),Menu!$4:$4,)-1+MATCH(J$6,OFFSET(Menu!$A$5,,MATCH(UPPER(RIGHT($A$5,4)),Menu!$4:$4,)-1,,20),)-1+MATCH($B$1,{"A";"B";"C"},),))</f>
        <v/>
      </c>
      <c r="M14" s="43" t="str">
        <f>Menu!AL13</f>
        <v>-</v>
      </c>
      <c r="N14" s="18"/>
      <c r="O14" s="39" t="str">
        <f ca="1">IF(N14="","",N14*OFFSET(Menu!$A$5,ROWS(M$7:M14),MATCH(UPPER(RIGHT($A$5,4)),Menu!$4:$4,)-1+MATCH(M$6,OFFSET(Menu!$A$5,,MATCH(UPPER(RIGHT($A$5,4)),Menu!$4:$4,)-1,,20),)-1+MATCH($B$1,{"A";"B";"C"},),))</f>
        <v/>
      </c>
      <c r="P14" s="46"/>
      <c r="Q14" s="35"/>
      <c r="R14" s="19"/>
      <c r="U14" s="36"/>
      <c r="AB14" s="17"/>
      <c r="AC14" s="17"/>
    </row>
    <row r="15" spans="1:29" ht="15" customHeight="1" x14ac:dyDescent="0.25">
      <c r="A15" s="38" t="s">
        <v>73</v>
      </c>
      <c r="B15" s="41">
        <f>SUM(B7:B14)</f>
        <v>4</v>
      </c>
      <c r="C15" s="41"/>
      <c r="D15" s="38" t="s">
        <v>75</v>
      </c>
      <c r="E15" s="41">
        <f t="shared" ref="E15:N15" si="0">SUM(E7:E14)</f>
        <v>4</v>
      </c>
      <c r="F15" s="41"/>
      <c r="G15" s="38" t="s">
        <v>76</v>
      </c>
      <c r="H15" s="41">
        <f t="shared" si="0"/>
        <v>4</v>
      </c>
      <c r="I15" s="41"/>
      <c r="J15" s="38" t="s">
        <v>77</v>
      </c>
      <c r="K15" s="41">
        <f t="shared" si="0"/>
        <v>4</v>
      </c>
      <c r="L15" s="41"/>
      <c r="M15" s="38" t="s">
        <v>74</v>
      </c>
      <c r="N15" s="41">
        <f t="shared" si="0"/>
        <v>4</v>
      </c>
      <c r="O15" s="41"/>
      <c r="P15" s="74"/>
      <c r="Q15" s="36"/>
      <c r="R15" s="35"/>
      <c r="X15" s="17"/>
      <c r="Y15" s="17"/>
    </row>
    <row r="16" spans="1:29" ht="15" customHeight="1" x14ac:dyDescent="0.2">
      <c r="A16" s="16"/>
      <c r="D16" s="12"/>
      <c r="G16" s="17"/>
      <c r="H16" s="35"/>
      <c r="I16" s="35"/>
      <c r="K16" s="12"/>
      <c r="L16" s="12"/>
      <c r="Q16" s="36"/>
      <c r="X16" s="17"/>
      <c r="Y16" s="17"/>
    </row>
    <row r="17" spans="1:25" ht="15" customHeight="1" x14ac:dyDescent="0.2">
      <c r="A17" s="215" t="s">
        <v>46</v>
      </c>
      <c r="B17" s="215"/>
      <c r="C17" s="215"/>
      <c r="D17" s="215"/>
      <c r="E17" s="217">
        <f>E15</f>
        <v>4</v>
      </c>
      <c r="F17" s="40"/>
      <c r="G17" s="17"/>
      <c r="H17" s="35"/>
      <c r="I17" s="35"/>
      <c r="K17" s="12"/>
      <c r="L17" s="12"/>
      <c r="Q17" s="36"/>
      <c r="X17" s="17"/>
      <c r="Y17" s="17"/>
    </row>
    <row r="18" spans="1:25" s="12" customFormat="1" ht="18" customHeight="1" x14ac:dyDescent="0.2">
      <c r="A18" s="215" t="s">
        <v>227</v>
      </c>
      <c r="B18" s="215"/>
      <c r="C18" s="215"/>
      <c r="D18" s="215"/>
      <c r="E18" s="217">
        <f>Q7</f>
        <v>0</v>
      </c>
    </row>
    <row r="19" spans="1:25" s="12" customFormat="1" ht="16.5" customHeight="1" x14ac:dyDescent="0.3">
      <c r="A19" s="215" t="s">
        <v>228</v>
      </c>
      <c r="B19" s="215"/>
      <c r="C19" s="215"/>
      <c r="D19" s="215"/>
      <c r="E19" s="217">
        <f>R7</f>
        <v>0</v>
      </c>
      <c r="G19" s="20"/>
      <c r="H19" s="20"/>
      <c r="I19" s="20"/>
      <c r="J19" s="20"/>
      <c r="M19" s="21"/>
    </row>
    <row r="20" spans="1:25" s="12" customFormat="1" ht="26.25" customHeight="1" x14ac:dyDescent="0.3">
      <c r="A20" s="21" t="s">
        <v>230</v>
      </c>
      <c r="B20" s="21"/>
      <c r="C20" s="21"/>
      <c r="D20" s="21"/>
      <c r="E20" s="218">
        <f>SUM(E17:E19)</f>
        <v>4</v>
      </c>
      <c r="F20" s="212"/>
      <c r="G20" s="212"/>
      <c r="H20" s="212"/>
      <c r="I20" s="212"/>
      <c r="J20" s="212"/>
      <c r="K20" s="212"/>
      <c r="L20" s="212"/>
      <c r="M20" s="212"/>
    </row>
    <row r="21" spans="1:25" s="12" customFormat="1" ht="12" customHeight="1" x14ac:dyDescent="0.2"/>
    <row r="22" spans="1:25" ht="12" customHeight="1" x14ac:dyDescent="0.2">
      <c r="A22" s="22" t="str">
        <f>'[1]Client 4'!A43</f>
        <v>Pour le  chauffeur : à l'arrivée sur le site et au départ du site</v>
      </c>
      <c r="J22" s="22" t="str">
        <f>'[1]Client 4'!A44</f>
        <v>Vérifier la T° du camion, la T° du plat temoin du camion - Relever la T° de la chambre froide du site. La T° doit être comprises entre 0 et 3°</v>
      </c>
    </row>
    <row r="23" spans="1:25" ht="12.75" customHeight="1" x14ac:dyDescent="0.25">
      <c r="B23" s="23" t="s">
        <v>47</v>
      </c>
      <c r="C23" s="23"/>
      <c r="W23" s="24"/>
    </row>
    <row r="24" spans="1:25" ht="9.75" customHeight="1" x14ac:dyDescent="0.2">
      <c r="A24" s="25"/>
      <c r="B24" s="26"/>
      <c r="C24" s="25" t="s">
        <v>48</v>
      </c>
      <c r="D24" s="26"/>
      <c r="E24" s="26"/>
      <c r="F24" s="27"/>
      <c r="G24" s="26" t="s">
        <v>49</v>
      </c>
      <c r="H24" s="26"/>
      <c r="I24" s="25" t="s">
        <v>50</v>
      </c>
      <c r="J24" s="26"/>
      <c r="K24" s="25" t="s">
        <v>51</v>
      </c>
      <c r="L24" s="26"/>
      <c r="M24" s="26"/>
      <c r="N24" s="26"/>
      <c r="O24" s="26"/>
      <c r="P24" s="26"/>
      <c r="Q24" s="26"/>
      <c r="R24" s="27"/>
      <c r="S24" s="25" t="s">
        <v>52</v>
      </c>
      <c r="T24" s="26"/>
      <c r="U24" s="26"/>
      <c r="V24" s="27"/>
    </row>
    <row r="25" spans="1:25" ht="10.5" customHeight="1" x14ac:dyDescent="0.2">
      <c r="A25" s="28" t="s">
        <v>53</v>
      </c>
      <c r="B25" s="26"/>
      <c r="C25" s="28" t="s">
        <v>54</v>
      </c>
      <c r="D25" s="29" t="s">
        <v>55</v>
      </c>
      <c r="E25" s="29"/>
      <c r="F25" s="25" t="s">
        <v>56</v>
      </c>
      <c r="G25" s="25" t="s">
        <v>57</v>
      </c>
      <c r="H25" s="26"/>
      <c r="I25" s="25"/>
      <c r="J25" s="26"/>
      <c r="K25" s="28" t="s">
        <v>58</v>
      </c>
      <c r="L25" s="25"/>
      <c r="M25" s="25"/>
      <c r="N25" s="25" t="s">
        <v>59</v>
      </c>
      <c r="O25" s="26"/>
      <c r="P25" s="27"/>
      <c r="Q25" s="25" t="s">
        <v>60</v>
      </c>
      <c r="R25" s="27"/>
      <c r="S25" s="25" t="s">
        <v>61</v>
      </c>
      <c r="T25" s="26"/>
      <c r="U25" s="27"/>
      <c r="V25" s="30" t="s">
        <v>62</v>
      </c>
    </row>
    <row r="26" spans="1:25" ht="8.25" customHeight="1" x14ac:dyDescent="0.2">
      <c r="A26" s="28"/>
      <c r="B26" s="26"/>
      <c r="C26" s="28"/>
      <c r="D26" s="27"/>
      <c r="E26" s="26"/>
      <c r="F26" s="26"/>
      <c r="G26" s="25"/>
      <c r="H26" s="26"/>
      <c r="I26" s="25"/>
      <c r="J26" s="26"/>
      <c r="K26" s="28"/>
      <c r="L26" s="28"/>
      <c r="M26" s="28"/>
      <c r="N26" s="30" t="s">
        <v>63</v>
      </c>
      <c r="O26" s="30"/>
      <c r="P26" s="30" t="s">
        <v>62</v>
      </c>
      <c r="Q26" s="30" t="s">
        <v>63</v>
      </c>
      <c r="R26" s="30" t="s">
        <v>62</v>
      </c>
      <c r="S26" s="25"/>
      <c r="T26" s="26"/>
      <c r="U26" s="27"/>
      <c r="V26" s="30"/>
    </row>
    <row r="27" spans="1:25" ht="11.25" customHeight="1" x14ac:dyDescent="0.2">
      <c r="A27" s="28" t="str">
        <f>A6</f>
        <v>Entrée</v>
      </c>
      <c r="B27" s="26"/>
      <c r="C27" s="28"/>
      <c r="D27" s="27"/>
      <c r="E27" s="26"/>
      <c r="F27" s="26"/>
      <c r="G27" s="25"/>
      <c r="H27" s="26"/>
      <c r="I27" s="25"/>
      <c r="J27" s="26"/>
      <c r="K27" s="28"/>
      <c r="L27" s="28"/>
      <c r="M27" s="28"/>
      <c r="N27" s="28"/>
      <c r="O27" s="28"/>
      <c r="P27" s="30"/>
      <c r="Q27" s="28"/>
      <c r="R27" s="30"/>
      <c r="S27" s="25"/>
      <c r="T27" s="26"/>
      <c r="U27" s="27"/>
      <c r="V27" s="28"/>
    </row>
    <row r="28" spans="1:25" ht="12" customHeight="1" x14ac:dyDescent="0.2">
      <c r="A28" s="28" t="str">
        <f>D6</f>
        <v>Plat</v>
      </c>
      <c r="B28" s="26"/>
      <c r="C28" s="28"/>
      <c r="D28" s="27"/>
      <c r="E28" s="26"/>
      <c r="F28" s="26"/>
      <c r="G28" s="25"/>
      <c r="H28" s="26"/>
      <c r="I28" s="25"/>
      <c r="J28" s="26"/>
      <c r="K28" s="28"/>
      <c r="L28" s="28"/>
      <c r="M28" s="28"/>
      <c r="N28" s="28"/>
      <c r="O28" s="28"/>
      <c r="P28" s="28"/>
      <c r="Q28" s="28"/>
      <c r="R28" s="28"/>
      <c r="S28" s="25"/>
      <c r="T28" s="26"/>
      <c r="U28" s="27"/>
      <c r="V28" s="28"/>
    </row>
    <row r="29" spans="1:25" ht="12" customHeight="1" x14ac:dyDescent="0.2">
      <c r="A29" s="28" t="str">
        <f>G6</f>
        <v>Garniture</v>
      </c>
      <c r="B29" s="26"/>
      <c r="C29" s="28"/>
      <c r="D29" s="27"/>
      <c r="E29" s="26"/>
      <c r="F29" s="26"/>
      <c r="G29" s="25"/>
      <c r="H29" s="26"/>
      <c r="I29" s="25"/>
      <c r="J29" s="26"/>
      <c r="K29" s="28"/>
      <c r="L29" s="28"/>
      <c r="M29" s="28"/>
      <c r="N29" s="28"/>
      <c r="O29" s="28"/>
      <c r="P29" s="28"/>
      <c r="Q29" s="28"/>
      <c r="R29" s="28"/>
      <c r="S29" s="25"/>
      <c r="T29" s="26"/>
      <c r="U29" s="27"/>
      <c r="V29" s="28"/>
    </row>
    <row r="30" spans="1:25" ht="12" customHeight="1" x14ac:dyDescent="0.2">
      <c r="A30" s="28" t="str">
        <f>J6</f>
        <v>fromage</v>
      </c>
      <c r="B30" s="26"/>
      <c r="C30" s="28"/>
      <c r="D30" s="27"/>
      <c r="E30" s="26"/>
      <c r="F30" s="26"/>
      <c r="G30" s="25"/>
      <c r="H30" s="26"/>
      <c r="I30" s="25"/>
      <c r="J30" s="26"/>
      <c r="K30" s="28"/>
      <c r="L30" s="28"/>
      <c r="M30" s="28"/>
      <c r="N30" s="28"/>
      <c r="O30" s="28"/>
      <c r="P30" s="28"/>
      <c r="Q30" s="28"/>
      <c r="R30" s="28"/>
      <c r="S30" s="25"/>
      <c r="T30" s="26"/>
      <c r="U30" s="27"/>
      <c r="V30" s="28"/>
    </row>
    <row r="31" spans="1:25" ht="12" customHeight="1" x14ac:dyDescent="0.2">
      <c r="A31" s="28" t="str">
        <f>M6</f>
        <v>dessert</v>
      </c>
      <c r="B31" s="26"/>
      <c r="C31" s="28"/>
      <c r="D31" s="27"/>
      <c r="E31" s="26"/>
      <c r="F31" s="26"/>
      <c r="G31" s="25"/>
      <c r="H31" s="26"/>
      <c r="I31" s="25"/>
      <c r="J31" s="26"/>
      <c r="K31" s="28"/>
      <c r="L31" s="28"/>
      <c r="M31" s="28"/>
      <c r="N31" s="28"/>
      <c r="O31" s="28"/>
      <c r="P31" s="28"/>
      <c r="Q31" s="28"/>
      <c r="R31" s="28"/>
      <c r="S31" s="25"/>
      <c r="T31" s="26"/>
      <c r="U31" s="27"/>
      <c r="V31" s="28"/>
    </row>
    <row r="32" spans="1:25" ht="12" customHeight="1" x14ac:dyDescent="0.2">
      <c r="A32" s="28"/>
      <c r="B32" s="26"/>
      <c r="C32" s="28"/>
      <c r="D32" s="27"/>
      <c r="E32" s="26"/>
      <c r="F32" s="26"/>
      <c r="G32" s="25"/>
      <c r="H32" s="26"/>
      <c r="I32" s="25"/>
      <c r="J32" s="26"/>
      <c r="K32" s="28"/>
      <c r="L32" s="28"/>
      <c r="M32" s="28"/>
      <c r="N32" s="28"/>
      <c r="O32" s="28"/>
      <c r="P32" s="28"/>
      <c r="Q32" s="28"/>
      <c r="R32" s="28"/>
      <c r="S32" s="25"/>
      <c r="T32" s="26"/>
      <c r="U32" s="27"/>
      <c r="V32" s="28"/>
    </row>
    <row r="33" spans="1:25" ht="12" customHeight="1" x14ac:dyDescent="0.2">
      <c r="A33" s="31" t="s">
        <v>64</v>
      </c>
      <c r="B33" s="26"/>
      <c r="C33" s="26"/>
      <c r="D33" s="26"/>
      <c r="E33" s="26"/>
      <c r="F33" s="27"/>
      <c r="G33" s="31" t="s">
        <v>64</v>
      </c>
      <c r="H33" s="26"/>
      <c r="I33" s="26"/>
      <c r="J33" s="26"/>
      <c r="K33" s="31" t="s">
        <v>65</v>
      </c>
      <c r="L33" s="73"/>
      <c r="M33" s="73"/>
      <c r="N33" s="26"/>
      <c r="O33" s="26"/>
      <c r="P33" s="26"/>
      <c r="Q33" s="26"/>
      <c r="R33" s="27"/>
      <c r="S33" s="31" t="s">
        <v>64</v>
      </c>
      <c r="T33" s="26"/>
      <c r="U33" s="26"/>
      <c r="V33" s="27"/>
    </row>
    <row r="34" spans="1:25" ht="12" customHeight="1" x14ac:dyDescent="0.2">
      <c r="A34" s="25" t="s">
        <v>66</v>
      </c>
      <c r="B34" s="26"/>
      <c r="C34" s="26"/>
      <c r="D34" s="26"/>
      <c r="E34" s="26"/>
      <c r="F34" s="26"/>
      <c r="G34" s="26"/>
      <c r="H34" s="26"/>
      <c r="I34" s="26"/>
      <c r="J34" s="26"/>
      <c r="K34" s="27"/>
      <c r="L34" s="26"/>
      <c r="M34" s="26"/>
      <c r="N34" s="25" t="s">
        <v>67</v>
      </c>
      <c r="O34" s="26"/>
      <c r="P34" s="26"/>
      <c r="Q34" s="26"/>
      <c r="R34" s="26"/>
      <c r="S34" s="26"/>
      <c r="T34" s="26"/>
      <c r="U34" s="26"/>
      <c r="V34" s="27"/>
    </row>
    <row r="35" spans="1:25" ht="12" customHeight="1" x14ac:dyDescent="0.2">
      <c r="A35" s="25"/>
      <c r="B35" s="26"/>
      <c r="C35" s="32"/>
      <c r="D35" s="32"/>
      <c r="E35" s="32"/>
      <c r="F35" s="32"/>
      <c r="G35" s="32"/>
      <c r="H35" s="32"/>
      <c r="I35" s="32"/>
      <c r="J35" s="32"/>
      <c r="K35" s="33"/>
      <c r="L35" s="32"/>
      <c r="M35" s="32"/>
      <c r="N35" s="34"/>
      <c r="O35" s="32"/>
      <c r="P35" s="32"/>
      <c r="Q35" s="32"/>
      <c r="R35" s="32"/>
      <c r="S35" s="32"/>
      <c r="T35" s="32"/>
      <c r="U35" s="32"/>
      <c r="V35" s="33"/>
    </row>
    <row r="36" spans="1:25" ht="9.9499999999999993" customHeight="1" x14ac:dyDescent="0.2">
      <c r="A36" s="22" t="s">
        <v>68</v>
      </c>
      <c r="B36" s="22"/>
      <c r="C36" s="22"/>
      <c r="D36" s="22"/>
      <c r="E36" s="22"/>
      <c r="F36" s="22"/>
      <c r="G36" s="22"/>
      <c r="H36" s="22"/>
      <c r="I36" s="22"/>
      <c r="J36" s="22"/>
      <c r="K36" s="22" t="s">
        <v>69</v>
      </c>
      <c r="L36" s="22"/>
      <c r="M36" s="22"/>
      <c r="N36" s="22"/>
      <c r="O36" s="22"/>
      <c r="P36" s="22"/>
      <c r="Q36" s="22"/>
      <c r="R36" s="22"/>
      <c r="S36" s="22" t="s">
        <v>70</v>
      </c>
      <c r="T36" s="22"/>
      <c r="U36" s="22"/>
      <c r="V36" s="22"/>
      <c r="W36" s="22"/>
      <c r="X36" s="22"/>
      <c r="Y36" s="22"/>
    </row>
    <row r="37" spans="1:25" ht="9.9499999999999993" customHeight="1" x14ac:dyDescent="0.2">
      <c r="A37" s="22" t="s">
        <v>71</v>
      </c>
      <c r="B37" s="22"/>
      <c r="C37" s="22"/>
      <c r="D37" s="22"/>
      <c r="E37" s="22"/>
      <c r="F37" s="22"/>
      <c r="G37" s="22"/>
      <c r="H37" s="22"/>
      <c r="I37" s="22"/>
      <c r="J37" s="22"/>
      <c r="K37" s="22" t="s">
        <v>72</v>
      </c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</row>
    <row r="38" spans="1:25" ht="9.9499999999999993" customHeight="1" x14ac:dyDescent="0.2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N38" s="14"/>
      <c r="O38" s="14"/>
      <c r="P38" s="14"/>
      <c r="Q38" s="14"/>
      <c r="R38" s="14"/>
      <c r="S38" s="14"/>
    </row>
    <row r="39" spans="1:25" ht="9.9499999999999993" customHeight="1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</row>
  </sheetData>
  <mergeCells count="1">
    <mergeCell ref="A5:N5"/>
  </mergeCells>
  <pageMargins left="0.31496062992125984" right="0" top="0" bottom="0" header="0" footer="0"/>
  <pageSetup paperSize="9" scale="9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  <pageSetUpPr fitToPage="1"/>
  </sheetPr>
  <dimension ref="A1:Z43"/>
  <sheetViews>
    <sheetView zoomScale="115" zoomScaleNormal="115" workbookViewId="0">
      <selection activeCell="D3" sqref="D3"/>
    </sheetView>
  </sheetViews>
  <sheetFormatPr baseColWidth="10" defaultRowHeight="12.75" x14ac:dyDescent="0.2"/>
  <cols>
    <col min="1" max="1" width="23.42578125" style="11" customWidth="1"/>
    <col min="2" max="3" width="7.140625" style="11" customWidth="1"/>
    <col min="4" max="4" width="20.5703125" style="11" customWidth="1"/>
    <col min="5" max="6" width="6.42578125" style="11" customWidth="1"/>
    <col min="7" max="7" width="21.28515625" style="11" customWidth="1"/>
    <col min="8" max="9" width="7.5703125" style="11" customWidth="1"/>
    <col min="10" max="10" width="17.140625" style="11" customWidth="1"/>
    <col min="11" max="11" width="6.7109375" style="11" customWidth="1"/>
    <col min="12" max="12" width="8.7109375" style="11" customWidth="1"/>
    <col min="13" max="13" width="22.140625" style="11" customWidth="1"/>
    <col min="14" max="14" width="6.7109375" style="11" customWidth="1"/>
    <col min="15" max="15" width="7" style="11" customWidth="1"/>
    <col min="16" max="16" width="6.85546875" style="11" customWidth="1"/>
    <col min="17" max="17" width="8" style="11" customWidth="1"/>
    <col min="18" max="18" width="7.7109375" style="11" customWidth="1"/>
    <col min="19" max="19" width="6.5703125" style="11" customWidth="1"/>
    <col min="20" max="20" width="7.42578125" style="11" customWidth="1"/>
    <col min="21" max="21" width="6.42578125" style="11" customWidth="1"/>
    <col min="22" max="22" width="7" style="11" customWidth="1"/>
    <col min="23" max="23" width="6.85546875" style="11" customWidth="1"/>
    <col min="24" max="25" width="6.7109375" style="11" customWidth="1"/>
    <col min="26" max="26" width="7.5703125" style="11" customWidth="1"/>
    <col min="27" max="27" width="8.28515625" style="11" customWidth="1"/>
    <col min="28" max="29" width="7" style="11" customWidth="1"/>
    <col min="30" max="30" width="6.28515625" style="11" customWidth="1"/>
    <col min="31" max="31" width="7" style="11" customWidth="1"/>
    <col min="32" max="32" width="6.7109375" style="11" customWidth="1"/>
    <col min="33" max="33" width="7" style="11" customWidth="1"/>
    <col min="34" max="16384" width="11.42578125" style="11"/>
  </cols>
  <sheetData>
    <row r="1" spans="1:26" ht="21.75" customHeight="1" x14ac:dyDescent="0.3">
      <c r="A1" s="21" t="s">
        <v>107</v>
      </c>
      <c r="D1" s="53" t="s">
        <v>40</v>
      </c>
      <c r="E1" s="54">
        <f>Menu!B25</f>
        <v>40938</v>
      </c>
      <c r="F1" s="203"/>
      <c r="J1" s="53" t="s">
        <v>41</v>
      </c>
      <c r="K1" s="54">
        <f>Menu!F25</f>
        <v>40935</v>
      </c>
      <c r="M1" s="56" t="s">
        <v>42</v>
      </c>
      <c r="N1" s="57">
        <f>Menu!K25</f>
        <v>40938</v>
      </c>
      <c r="O1" s="13"/>
      <c r="T1" s="15"/>
      <c r="V1" s="13"/>
    </row>
    <row r="2" spans="1:26" ht="19.5" customHeight="1" x14ac:dyDescent="0.3">
      <c r="A2" s="211" t="str">
        <f>'CLIENT 1 SOIR'!A2</f>
        <v>Lundi soir</v>
      </c>
      <c r="D2" s="19"/>
      <c r="E2" s="35"/>
      <c r="F2" s="35"/>
      <c r="G2" s="36"/>
      <c r="H2" s="35"/>
      <c r="I2" s="35"/>
      <c r="J2" s="35"/>
      <c r="K2" s="35"/>
      <c r="L2" s="35"/>
      <c r="M2" s="19"/>
      <c r="N2" s="36"/>
      <c r="U2" s="17"/>
      <c r="V2" s="17"/>
    </row>
    <row r="3" spans="1:26" ht="15" customHeight="1" x14ac:dyDescent="0.2">
      <c r="A3" s="16"/>
      <c r="D3" s="12"/>
      <c r="G3" s="17"/>
      <c r="H3" s="35"/>
      <c r="I3" s="35"/>
      <c r="K3" s="12"/>
      <c r="N3" s="36"/>
      <c r="U3" s="17"/>
      <c r="V3" s="17"/>
    </row>
    <row r="4" spans="1:26" ht="15" customHeight="1" x14ac:dyDescent="0.2">
      <c r="A4" s="16"/>
      <c r="D4" s="12"/>
      <c r="G4" s="17"/>
      <c r="H4" s="35"/>
      <c r="I4" s="35"/>
      <c r="K4" s="12"/>
      <c r="N4" s="36"/>
      <c r="U4" s="17"/>
      <c r="V4" s="17"/>
    </row>
    <row r="5" spans="1:26" ht="15" customHeight="1" x14ac:dyDescent="0.2">
      <c r="A5" s="262" t="s">
        <v>231</v>
      </c>
      <c r="B5" s="263"/>
      <c r="C5" s="263"/>
      <c r="D5" s="263"/>
      <c r="E5" s="263"/>
      <c r="F5" s="263"/>
      <c r="G5" s="263"/>
      <c r="H5" s="264"/>
      <c r="I5" s="264"/>
      <c r="J5" s="264"/>
      <c r="K5" s="264"/>
      <c r="L5" s="264"/>
      <c r="M5" s="264"/>
      <c r="N5" s="36"/>
      <c r="U5" s="17"/>
      <c r="V5" s="17"/>
    </row>
    <row r="6" spans="1:26" ht="25.5" customHeight="1" x14ac:dyDescent="0.2">
      <c r="A6" s="8" t="s">
        <v>0</v>
      </c>
      <c r="B6" s="8" t="s">
        <v>196</v>
      </c>
      <c r="C6" s="8" t="s">
        <v>197</v>
      </c>
      <c r="D6" s="8" t="s">
        <v>1</v>
      </c>
      <c r="E6" s="8" t="s">
        <v>196</v>
      </c>
      <c r="F6" s="8" t="s">
        <v>197</v>
      </c>
      <c r="G6" s="8" t="s">
        <v>2</v>
      </c>
      <c r="H6" s="8" t="s">
        <v>196</v>
      </c>
      <c r="I6" s="8" t="s">
        <v>197</v>
      </c>
      <c r="J6" s="8" t="s">
        <v>3</v>
      </c>
      <c r="K6" s="8" t="s">
        <v>196</v>
      </c>
      <c r="L6" s="8" t="s">
        <v>197</v>
      </c>
      <c r="M6" s="9" t="s">
        <v>4</v>
      </c>
      <c r="N6" s="8" t="s">
        <v>196</v>
      </c>
      <c r="O6" s="9" t="s">
        <v>197</v>
      </c>
      <c r="P6" s="47"/>
      <c r="Q6" s="75" t="s">
        <v>110</v>
      </c>
      <c r="R6" s="75" t="s">
        <v>176</v>
      </c>
      <c r="Y6" s="17"/>
      <c r="Z6" s="17"/>
    </row>
    <row r="7" spans="1:26" ht="17.25" customHeight="1" x14ac:dyDescent="0.2">
      <c r="A7" s="43" t="str">
        <f>Menu!V6</f>
        <v>Effiloché de betterave</v>
      </c>
      <c r="B7" s="6"/>
      <c r="C7" s="6"/>
      <c r="D7" s="43" t="str">
        <f>Menu!Z6</f>
        <v>Pintade rotie</v>
      </c>
      <c r="E7" s="6"/>
      <c r="F7" s="6"/>
      <c r="G7" s="43" t="str">
        <f>Menu!AD6</f>
        <v>ratatouille</v>
      </c>
      <c r="H7" s="6"/>
      <c r="I7" s="6"/>
      <c r="J7" s="43" t="str">
        <f>Menu!AH6</f>
        <v>gruyère</v>
      </c>
      <c r="K7" s="6"/>
      <c r="L7" s="6"/>
      <c r="M7" s="43" t="str">
        <f>Menu!AL6</f>
        <v>fromage blanc aux fruits</v>
      </c>
      <c r="N7" s="39"/>
      <c r="O7" s="39"/>
      <c r="P7" s="72"/>
      <c r="Q7" s="37"/>
      <c r="R7" s="69"/>
      <c r="Y7" s="17"/>
      <c r="Z7" s="17"/>
    </row>
    <row r="8" spans="1:26" ht="24.75" customHeight="1" x14ac:dyDescent="0.2">
      <c r="A8" s="43" t="str">
        <f>Menu!V7</f>
        <v>Effiloché betterave v. allegée</v>
      </c>
      <c r="B8" s="6"/>
      <c r="C8" s="6"/>
      <c r="D8" s="43" t="str">
        <f>Menu!Z7</f>
        <v>Filet pintade rotie</v>
      </c>
      <c r="E8" s="6"/>
      <c r="F8" s="6"/>
      <c r="G8" s="43" t="str">
        <f>Menu!AD7</f>
        <v>blé</v>
      </c>
      <c r="H8" s="6"/>
      <c r="I8" s="6"/>
      <c r="J8" s="43" t="str">
        <f>Menu!AH7</f>
        <v>fromage allégé</v>
      </c>
      <c r="K8" s="6"/>
      <c r="L8" s="6"/>
      <c r="M8" s="43" t="str">
        <f>Menu!AL7</f>
        <v>fromage blanc 0%</v>
      </c>
      <c r="N8" s="39"/>
      <c r="O8" s="39"/>
      <c r="P8" s="72"/>
      <c r="Q8" s="35"/>
      <c r="R8" s="19"/>
      <c r="Y8" s="17"/>
      <c r="Z8" s="17"/>
    </row>
    <row r="9" spans="1:26" ht="24.75" customHeight="1" x14ac:dyDescent="0.2">
      <c r="A9" s="43" t="str">
        <f>Menu!V8</f>
        <v>effiloché betterave NATURE</v>
      </c>
      <c r="B9" s="6"/>
      <c r="C9" s="6"/>
      <c r="D9" s="43" t="str">
        <f>Menu!Z8</f>
        <v>feuilleté au fromage</v>
      </c>
      <c r="E9" s="6"/>
      <c r="F9" s="6"/>
      <c r="G9" s="43" t="str">
        <f>Menu!AD8</f>
        <v>endives braisées</v>
      </c>
      <c r="H9" s="6"/>
      <c r="I9" s="6"/>
      <c r="J9" s="43" t="str">
        <f>Menu!AH8</f>
        <v>fromage s/sel</v>
      </c>
      <c r="K9" s="6"/>
      <c r="L9" s="6"/>
      <c r="M9" s="43" t="str">
        <f>Menu!AL8</f>
        <v>compote</v>
      </c>
      <c r="N9" s="18"/>
      <c r="O9" s="39"/>
      <c r="P9" s="46"/>
      <c r="Q9" s="35"/>
      <c r="R9" s="19"/>
      <c r="Y9" s="17"/>
      <c r="Z9" s="17"/>
    </row>
    <row r="10" spans="1:26" ht="15" customHeight="1" x14ac:dyDescent="0.2">
      <c r="A10" s="43" t="str">
        <f>Menu!V9</f>
        <v>-</v>
      </c>
      <c r="B10" s="6"/>
      <c r="C10" s="6"/>
      <c r="D10" s="43" t="str">
        <f>Menu!Z9</f>
        <v>-</v>
      </c>
      <c r="E10" s="6"/>
      <c r="F10" s="6"/>
      <c r="G10" s="43" t="str">
        <f>Menu!AD9</f>
        <v>ratatouille/pate</v>
      </c>
      <c r="H10" s="6"/>
      <c r="I10" s="6"/>
      <c r="J10" s="43" t="str">
        <f>Menu!AH9</f>
        <v>yaourt 0%</v>
      </c>
      <c r="K10" s="6"/>
      <c r="L10" s="6"/>
      <c r="M10" s="43" t="str">
        <f>Menu!AL9</f>
        <v>-</v>
      </c>
      <c r="N10" s="18"/>
      <c r="O10" s="39"/>
      <c r="P10" s="46"/>
      <c r="Q10" s="35"/>
      <c r="R10" s="19"/>
      <c r="Y10" s="17"/>
      <c r="Z10" s="17"/>
    </row>
    <row r="11" spans="1:26" ht="15" customHeight="1" x14ac:dyDescent="0.2">
      <c r="A11" s="43" t="str">
        <f>Menu!V10</f>
        <v>-</v>
      </c>
      <c r="B11" s="6"/>
      <c r="C11" s="6"/>
      <c r="D11" s="43" t="str">
        <f>Menu!Z10</f>
        <v>-</v>
      </c>
      <c r="E11" s="6"/>
      <c r="F11" s="6"/>
      <c r="G11" s="43" t="str">
        <f>Menu!AD10</f>
        <v>-</v>
      </c>
      <c r="H11" s="6"/>
      <c r="I11" s="6"/>
      <c r="J11" s="43" t="str">
        <f>Menu!AH10</f>
        <v>compote</v>
      </c>
      <c r="K11" s="6"/>
      <c r="L11" s="6"/>
      <c r="M11" s="43" t="str">
        <f>Menu!AL10</f>
        <v>-</v>
      </c>
      <c r="N11" s="18"/>
      <c r="O11" s="39" t="str">
        <f ca="1">IF(N11="","",N11*OFFSET(Menu!$A$5,ROWS(M$7:M11),MATCH(UPPER(RIGHT($A$5,4)),Menu!$4:$4,)-1+MATCH(M$6,OFFSET(Menu!$A$5,,MATCH(UPPER(RIGHT($A$5,4)),Menu!$4:$4,)-1,,20),)-1+MATCH($B$1,{"A";"B";"C"},),))</f>
        <v/>
      </c>
      <c r="P11" s="46"/>
      <c r="Q11" s="35"/>
      <c r="R11" s="19"/>
      <c r="Y11" s="17"/>
      <c r="Z11" s="17"/>
    </row>
    <row r="12" spans="1:26" ht="15" customHeight="1" x14ac:dyDescent="0.2">
      <c r="A12" s="43" t="str">
        <f>Menu!V11</f>
        <v>-</v>
      </c>
      <c r="B12" s="6"/>
      <c r="C12" s="6"/>
      <c r="D12" s="43" t="str">
        <f>Menu!Z11</f>
        <v>-</v>
      </c>
      <c r="E12" s="6"/>
      <c r="F12" s="6" t="str">
        <f ca="1">IF(E12="","",E12*OFFSET(Menu!$A$5,ROWS(D$7:D12),MATCH(UPPER(RIGHT($A$5,4)),Menu!$4:$4,)-1+MATCH(D$6,OFFSET(Menu!$A$5,,MATCH(UPPER(RIGHT($A$5,4)),Menu!$4:$4,)-1,,20),)-1+MATCH($B$1,{"A";"B";"C"},),))</f>
        <v/>
      </c>
      <c r="G12" s="43" t="str">
        <f>Menu!AD11</f>
        <v>-</v>
      </c>
      <c r="H12" s="6"/>
      <c r="I12" s="6" t="str">
        <f ca="1">IF(H12="","",H12*OFFSET(Menu!$A$5,ROWS(G$7:G12),MATCH(UPPER(RIGHT($A$5,4)),Menu!$4:$4,)-1+MATCH(G$6,OFFSET(Menu!$A$5,,MATCH(UPPER(RIGHT($A$5,4)),Menu!$4:$4,)-1,,20),)-1+MATCH($B$1,{"A";"B";"C"},),))</f>
        <v/>
      </c>
      <c r="J12" s="43" t="str">
        <f>Menu!AH11</f>
        <v>-</v>
      </c>
      <c r="K12" s="6"/>
      <c r="L12" s="6" t="str">
        <f ca="1">IF(K12="","",K12*OFFSET(Menu!$A$5,ROWS(J$7:J12),MATCH(UPPER(RIGHT($A$5,4)),Menu!$4:$4,)-1+MATCH(J$6,OFFSET(Menu!$A$5,,MATCH(UPPER(RIGHT($A$5,4)),Menu!$4:$4,)-1,,20),)-1+MATCH($B$1,{"A";"B";"C"},),))</f>
        <v/>
      </c>
      <c r="M12" s="43" t="str">
        <f>Menu!AL11</f>
        <v>-</v>
      </c>
      <c r="N12" s="18"/>
      <c r="O12" s="39" t="str">
        <f ca="1">IF(N12="","",N12*OFFSET(Menu!$A$5,ROWS(M$7:M12),MATCH(UPPER(RIGHT($A$5,4)),Menu!$4:$4,)-1+MATCH(M$6,OFFSET(Menu!$A$5,,MATCH(UPPER(RIGHT($A$5,4)),Menu!$4:$4,)-1,,20),)-1+MATCH($B$1,{"A";"B";"C"},),))</f>
        <v/>
      </c>
      <c r="P12" s="46"/>
      <c r="Q12" s="35"/>
      <c r="R12" s="19"/>
      <c r="Y12" s="17"/>
      <c r="Z12" s="17"/>
    </row>
    <row r="13" spans="1:26" ht="15" customHeight="1" x14ac:dyDescent="0.2">
      <c r="A13" s="43" t="str">
        <f>Menu!V12</f>
        <v>RS MIXE Purée de carottes</v>
      </c>
      <c r="B13" s="6"/>
      <c r="C13" s="6" t="str">
        <f ca="1">IF(B13="","",B13*OFFSET(Menu!$A$5,ROWS(A$7:A13),MATCH(UPPER(RIGHT($A$5,4)),Menu!$4:$4,)-1+MATCH(A$6,OFFSET(Menu!$A$5,,MATCH(UPPER(RIGHT($A$5,4)),Menu!$4:$4,)-1,,20),)-1+MATCH($B$1,{"A";"B";"C"},),))</f>
        <v/>
      </c>
      <c r="D13" s="43" t="str">
        <f>Menu!Z12</f>
        <v>RS MIXE Canard aux olives</v>
      </c>
      <c r="E13" s="6"/>
      <c r="F13" s="6" t="str">
        <f ca="1">IF(E13="","",E13*OFFSET(Menu!$A$5,ROWS(D$7:D13),MATCH(UPPER(RIGHT($A$5,4)),Menu!$4:$4,)-1+MATCH(D$6,OFFSET(Menu!$A$5,,MATCH(UPPER(RIGHT($A$5,4)),Menu!$4:$4,)-1,,20),)-1+MATCH($B$1,{"A";"B";"C"},),))</f>
        <v/>
      </c>
      <c r="G13" s="43" t="str">
        <f>Menu!AD12</f>
        <v>-</v>
      </c>
      <c r="H13" s="6"/>
      <c r="I13" s="6" t="str">
        <f ca="1">IF(H13="","",H13*OFFSET(Menu!$A$5,ROWS(G$7:G13),MATCH(UPPER(RIGHT($A$5,4)),Menu!$4:$4,)-1+MATCH(G$6,OFFSET(Menu!$A$5,,MATCH(UPPER(RIGHT($A$5,4)),Menu!$4:$4,)-1,,20),)-1+MATCH($B$1,{"A";"B";"C"},),))</f>
        <v/>
      </c>
      <c r="J13" s="43" t="str">
        <f>Menu!AH12</f>
        <v>petit suisse</v>
      </c>
      <c r="K13" s="6"/>
      <c r="L13" s="6" t="str">
        <f ca="1">IF(K13="","",K13*OFFSET(Menu!$A$5,ROWS(J$7:J13),MATCH(UPPER(RIGHT($A$5,4)),Menu!$4:$4,)-1+MATCH(J$6,OFFSET(Menu!$A$5,,MATCH(UPPER(RIGHT($A$5,4)),Menu!$4:$4,)-1,,20),)-1+MATCH($B$1,{"A";"B";"C"},),))</f>
        <v/>
      </c>
      <c r="M13" s="43" t="str">
        <f>Menu!AL12</f>
        <v>-</v>
      </c>
      <c r="N13" s="18"/>
      <c r="O13" s="39" t="str">
        <f ca="1">IF(N13="","",N13*OFFSET(Menu!$A$5,ROWS(M$7:M13),MATCH(UPPER(RIGHT($A$5,4)),Menu!$4:$4,)-1+MATCH(M$6,OFFSET(Menu!$A$5,,MATCH(UPPER(RIGHT($A$5,4)),Menu!$4:$4,)-1,,20),)-1+MATCH($B$1,{"A";"B";"C"},),))</f>
        <v/>
      </c>
      <c r="P13" s="46"/>
      <c r="Q13" s="35"/>
      <c r="R13" s="19"/>
      <c r="Y13" s="17"/>
      <c r="Z13" s="17"/>
    </row>
    <row r="14" spans="1:26" ht="15" customHeight="1" x14ac:dyDescent="0.2">
      <c r="A14" s="43" t="str">
        <f>Menu!V13</f>
        <v>-</v>
      </c>
      <c r="B14" s="6"/>
      <c r="C14" s="6" t="str">
        <f ca="1">IF(B14="","",B14*OFFSET(Menu!$A$5,ROWS(A$7:A14),MATCH(UPPER(RIGHT($A$5,4)),Menu!$4:$4,)-1+MATCH(A$6,OFFSET(Menu!$A$5,,MATCH(UPPER(RIGHT($A$5,4)),Menu!$4:$4,)-1,,20),)-1+MATCH($B$1,{"A";"B";"C"},),))</f>
        <v/>
      </c>
      <c r="D14" s="43" t="str">
        <f>Menu!Z13</f>
        <v>-</v>
      </c>
      <c r="E14" s="6"/>
      <c r="F14" s="6" t="str">
        <f ca="1">IF(E14="","",E14*OFFSET(Menu!$A$5,ROWS(D$7:D14),MATCH(UPPER(RIGHT($A$5,4)),Menu!$4:$4,)-1+MATCH(D$6,OFFSET(Menu!$A$5,,MATCH(UPPER(RIGHT($A$5,4)),Menu!$4:$4,)-1,,20),)-1+MATCH($B$1,{"A";"B";"C"},),))</f>
        <v/>
      </c>
      <c r="G14" s="43" t="str">
        <f>Menu!AD13</f>
        <v>-</v>
      </c>
      <c r="H14" s="6"/>
      <c r="I14" s="6" t="str">
        <f ca="1">IF(H14="","",H14*OFFSET(Menu!$A$5,ROWS(G$7:G14),MATCH(UPPER(RIGHT($A$5,4)),Menu!$4:$4,)-1+MATCH(G$6,OFFSET(Menu!$A$5,,MATCH(UPPER(RIGHT($A$5,4)),Menu!$4:$4,)-1,,20),)-1+MATCH($B$1,{"A";"B";"C"},),))</f>
        <v/>
      </c>
      <c r="J14" s="43" t="str">
        <f>Menu!AH13</f>
        <v>-</v>
      </c>
      <c r="K14" s="6"/>
      <c r="L14" s="6" t="str">
        <f ca="1">IF(K14="","",K14*OFFSET(Menu!$A$5,ROWS(J$7:J14),MATCH(UPPER(RIGHT($A$5,4)),Menu!$4:$4,)-1+MATCH(J$6,OFFSET(Menu!$A$5,,MATCH(UPPER(RIGHT($A$5,4)),Menu!$4:$4,)-1,,20),)-1+MATCH($B$1,{"A";"B";"C"},),))</f>
        <v/>
      </c>
      <c r="M14" s="43" t="str">
        <f>Menu!AL13</f>
        <v>-</v>
      </c>
      <c r="N14" s="18"/>
      <c r="O14" s="39" t="str">
        <f ca="1">IF(N14="","",N14*OFFSET(Menu!$A$5,ROWS(M$7:M14),MATCH(UPPER(RIGHT($A$5,4)),Menu!$4:$4,)-1+MATCH(M$6,OFFSET(Menu!$A$5,,MATCH(UPPER(RIGHT($A$5,4)),Menu!$4:$4,)-1,,20),)-1+MATCH($B$1,{"A";"B";"C"},),))</f>
        <v/>
      </c>
      <c r="P14" s="46"/>
      <c r="Q14" s="35"/>
      <c r="R14" s="19"/>
      <c r="Y14" s="17"/>
      <c r="Z14" s="17"/>
    </row>
    <row r="15" spans="1:26" ht="15" customHeight="1" x14ac:dyDescent="0.25">
      <c r="A15" s="38" t="s">
        <v>73</v>
      </c>
      <c r="B15" s="41">
        <f>SUM(B7:B14)</f>
        <v>0</v>
      </c>
      <c r="C15" s="41"/>
      <c r="D15" s="38" t="s">
        <v>75</v>
      </c>
      <c r="E15" s="41">
        <f t="shared" ref="E15:N15" si="0">SUM(E7:E14)</f>
        <v>0</v>
      </c>
      <c r="F15" s="41"/>
      <c r="G15" s="38" t="s">
        <v>76</v>
      </c>
      <c r="H15" s="41">
        <f t="shared" si="0"/>
        <v>0</v>
      </c>
      <c r="I15" s="41"/>
      <c r="J15" s="38" t="s">
        <v>77</v>
      </c>
      <c r="K15" s="41">
        <f t="shared" si="0"/>
        <v>0</v>
      </c>
      <c r="L15" s="41"/>
      <c r="M15" s="38" t="s">
        <v>74</v>
      </c>
      <c r="N15" s="41">
        <f t="shared" si="0"/>
        <v>0</v>
      </c>
      <c r="O15" s="41"/>
      <c r="P15" s="74"/>
      <c r="Q15" s="36"/>
      <c r="R15" s="35"/>
      <c r="U15" s="17"/>
      <c r="V15" s="17"/>
    </row>
    <row r="16" spans="1:26" ht="15" customHeight="1" x14ac:dyDescent="0.2">
      <c r="A16" s="16"/>
      <c r="D16" s="12"/>
      <c r="G16" s="17"/>
      <c r="H16" s="35"/>
      <c r="I16" s="35"/>
      <c r="K16" s="12"/>
      <c r="N16" s="36"/>
      <c r="U16" s="17"/>
      <c r="V16" s="17"/>
    </row>
    <row r="17" spans="1:22" ht="15" customHeight="1" x14ac:dyDescent="0.2">
      <c r="A17" s="16"/>
      <c r="D17" s="12"/>
      <c r="G17" s="17"/>
      <c r="H17" s="35"/>
      <c r="I17" s="35"/>
      <c r="K17" s="12"/>
      <c r="N17" s="36"/>
      <c r="U17" s="17"/>
      <c r="V17" s="17"/>
    </row>
    <row r="18" spans="1:22" ht="15" customHeight="1" x14ac:dyDescent="0.2">
      <c r="A18" s="16"/>
      <c r="D18" s="12"/>
      <c r="G18" s="17"/>
      <c r="H18" s="35"/>
      <c r="I18" s="35"/>
      <c r="K18" s="12"/>
      <c r="N18" s="36"/>
      <c r="U18" s="17"/>
      <c r="V18" s="17"/>
    </row>
    <row r="19" spans="1:22" ht="15" customHeight="1" x14ac:dyDescent="0.2">
      <c r="A19" s="16"/>
      <c r="D19" s="12"/>
      <c r="G19" s="17"/>
      <c r="H19" s="35"/>
      <c r="I19" s="35"/>
      <c r="K19" s="12"/>
      <c r="N19" s="36"/>
      <c r="U19" s="17"/>
      <c r="V19" s="17"/>
    </row>
    <row r="20" spans="1:22" ht="15" customHeight="1" x14ac:dyDescent="0.2">
      <c r="A20" s="66" t="s">
        <v>105</v>
      </c>
      <c r="B20" s="66">
        <f>E15</f>
        <v>0</v>
      </c>
      <c r="C20" s="66"/>
      <c r="D20" s="12"/>
      <c r="E20" s="40"/>
      <c r="F20" s="40"/>
      <c r="G20" s="17"/>
      <c r="H20" s="35"/>
      <c r="I20" s="35"/>
      <c r="K20" s="12"/>
      <c r="N20" s="36"/>
      <c r="U20" s="17"/>
      <c r="V20" s="17"/>
    </row>
    <row r="21" spans="1:22" s="12" customFormat="1" ht="17.25" customHeight="1" x14ac:dyDescent="0.2">
      <c r="A21" s="66" t="s">
        <v>104</v>
      </c>
      <c r="B21" s="66"/>
      <c r="C21" s="66"/>
    </row>
    <row r="22" spans="1:22" s="12" customFormat="1" ht="15.75" customHeight="1" x14ac:dyDescent="0.3">
      <c r="A22" s="67" t="s">
        <v>106</v>
      </c>
      <c r="B22" s="66"/>
      <c r="C22" s="66"/>
      <c r="G22" s="20"/>
      <c r="H22" s="20"/>
      <c r="I22" s="20"/>
      <c r="J22" s="20"/>
      <c r="L22" s="21"/>
    </row>
    <row r="23" spans="1:22" s="12" customFormat="1" ht="15.75" customHeight="1" x14ac:dyDescent="0.3">
      <c r="A23" s="64"/>
      <c r="B23" s="63"/>
      <c r="C23" s="63"/>
      <c r="G23" s="20"/>
      <c r="H23" s="20"/>
      <c r="I23" s="20"/>
      <c r="J23" s="20"/>
      <c r="L23" s="21"/>
    </row>
    <row r="24" spans="1:22" s="12" customFormat="1" ht="20.25" customHeight="1" x14ac:dyDescent="0.2">
      <c r="A24" s="65" t="s">
        <v>107</v>
      </c>
      <c r="B24" s="65">
        <f>SUM(B20:B22)</f>
        <v>0</v>
      </c>
      <c r="C24" s="205"/>
      <c r="D24" s="265"/>
      <c r="E24" s="265"/>
      <c r="F24" s="265"/>
      <c r="G24" s="265"/>
      <c r="H24" s="265"/>
      <c r="I24" s="265"/>
      <c r="J24" s="265"/>
      <c r="K24" s="265"/>
      <c r="L24" s="265"/>
    </row>
    <row r="25" spans="1:22" s="12" customFormat="1" ht="12" customHeight="1" x14ac:dyDescent="0.2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</row>
    <row r="26" spans="1:22" ht="12" customHeight="1" x14ac:dyDescent="0.2">
      <c r="A26" s="58"/>
      <c r="B26" s="35"/>
      <c r="C26" s="35"/>
      <c r="D26" s="35"/>
      <c r="E26" s="35"/>
      <c r="F26" s="35"/>
      <c r="G26" s="35"/>
      <c r="H26" s="35"/>
      <c r="I26" s="35"/>
      <c r="J26" s="58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</row>
    <row r="27" spans="1:22" ht="12.75" customHeight="1" x14ac:dyDescent="0.25">
      <c r="A27" s="35"/>
      <c r="B27" s="59"/>
      <c r="C27" s="59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60"/>
      <c r="U27" s="35"/>
      <c r="V27" s="35"/>
    </row>
    <row r="28" spans="1:22" ht="9.75" customHeight="1" x14ac:dyDescent="0.2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</row>
    <row r="29" spans="1:22" ht="10.5" customHeight="1" x14ac:dyDescent="0.2">
      <c r="A29" s="58"/>
      <c r="B29" s="58"/>
      <c r="C29" s="58"/>
      <c r="D29" s="58"/>
      <c r="E29" s="61"/>
      <c r="F29" s="61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61"/>
    </row>
    <row r="30" spans="1:22" ht="8.25" customHeight="1" x14ac:dyDescent="0.2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61"/>
      <c r="O30" s="61"/>
      <c r="P30" s="61"/>
      <c r="Q30" s="61"/>
      <c r="R30" s="61"/>
      <c r="S30" s="58"/>
      <c r="T30" s="58"/>
      <c r="U30" s="58"/>
      <c r="V30" s="61"/>
    </row>
    <row r="31" spans="1:22" ht="11.25" customHeight="1" x14ac:dyDescent="0.2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61"/>
      <c r="Q31" s="58"/>
      <c r="R31" s="61"/>
      <c r="S31" s="58"/>
      <c r="T31" s="58"/>
      <c r="U31" s="58"/>
      <c r="V31" s="58"/>
    </row>
    <row r="32" spans="1:22" ht="12" customHeight="1" x14ac:dyDescent="0.2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</row>
    <row r="33" spans="1:22" ht="12" customHeight="1" x14ac:dyDescent="0.2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</row>
    <row r="34" spans="1:22" ht="12" customHeight="1" x14ac:dyDescent="0.2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</row>
    <row r="35" spans="1:22" ht="12" customHeight="1" x14ac:dyDescent="0.2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</row>
    <row r="36" spans="1:22" ht="12" customHeight="1" x14ac:dyDescent="0.2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</row>
    <row r="37" spans="1:22" ht="12" customHeight="1" x14ac:dyDescent="0.2">
      <c r="A37" s="62"/>
      <c r="B37" s="58"/>
      <c r="C37" s="58"/>
      <c r="D37" s="58"/>
      <c r="E37" s="58"/>
      <c r="F37" s="58"/>
      <c r="G37" s="58"/>
      <c r="H37" s="62"/>
      <c r="I37" s="62"/>
      <c r="J37" s="58"/>
      <c r="K37" s="58"/>
      <c r="L37" s="58"/>
      <c r="M37" s="62"/>
      <c r="N37" s="58"/>
      <c r="O37" s="58"/>
      <c r="P37" s="58"/>
      <c r="Q37" s="58"/>
      <c r="R37" s="58"/>
      <c r="S37" s="62"/>
      <c r="T37" s="58"/>
      <c r="U37" s="58"/>
      <c r="V37" s="58"/>
    </row>
    <row r="38" spans="1:22" ht="12" customHeight="1" x14ac:dyDescent="0.2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</row>
    <row r="39" spans="1:22" ht="12" customHeight="1" x14ac:dyDescent="0.2">
      <c r="A39" s="58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</row>
    <row r="40" spans="1:22" ht="9.9499999999999993" customHeight="1" x14ac:dyDescent="0.2">
      <c r="A40" s="58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</row>
    <row r="41" spans="1:22" ht="9.9499999999999993" customHeight="1" x14ac:dyDescent="0.2">
      <c r="A41" s="58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</row>
    <row r="42" spans="1:22" ht="9.9499999999999993" customHeight="1" x14ac:dyDescent="0.2">
      <c r="A42" s="3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35"/>
      <c r="M42" s="45"/>
      <c r="N42" s="45"/>
      <c r="O42" s="45"/>
      <c r="P42" s="45"/>
      <c r="Q42" s="35"/>
      <c r="R42" s="35"/>
      <c r="S42" s="35"/>
      <c r="T42" s="35"/>
      <c r="U42" s="35"/>
      <c r="V42" s="35"/>
    </row>
    <row r="43" spans="1:22" ht="9.9499999999999993" customHeight="1" x14ac:dyDescent="0.2">
      <c r="A43" s="35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35"/>
      <c r="R43" s="35"/>
      <c r="S43" s="35"/>
      <c r="T43" s="35"/>
      <c r="U43" s="35"/>
      <c r="V43" s="35"/>
    </row>
  </sheetData>
  <mergeCells count="2">
    <mergeCell ref="A5:M5"/>
    <mergeCell ref="D24:L24"/>
  </mergeCells>
  <pageMargins left="0.31496062992125984" right="0" top="0" bottom="0" header="0" footer="0"/>
  <pageSetup paperSize="9" scale="92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37" sqref="F37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16</vt:i4>
      </vt:variant>
    </vt:vector>
  </HeadingPairs>
  <TitlesOfParts>
    <vt:vector size="27" baseType="lpstr">
      <vt:lpstr>Menu</vt:lpstr>
      <vt:lpstr>DECLINAISON </vt:lpstr>
      <vt:lpstr>EFFECTIF MIDI</vt:lpstr>
      <vt:lpstr>CLIENT 1 MIDI</vt:lpstr>
      <vt:lpstr>CLIENT 2 MIDI</vt:lpstr>
      <vt:lpstr>CLIENT 3 MIDI</vt:lpstr>
      <vt:lpstr>Total MIDI</vt:lpstr>
      <vt:lpstr>EFFECTIF SOIR</vt:lpstr>
      <vt:lpstr>CLIENT 1 SOIR</vt:lpstr>
      <vt:lpstr>Total  SOIR</vt:lpstr>
      <vt:lpstr>Feuil4</vt:lpstr>
      <vt:lpstr>dessertlundimidi</vt:lpstr>
      <vt:lpstr>dessertlundisoir</vt:lpstr>
      <vt:lpstr>'DECLINAISON '!Entrée_1</vt:lpstr>
      <vt:lpstr>Menu!Entrée_1</vt:lpstr>
      <vt:lpstr>Menu!entree1</vt:lpstr>
      <vt:lpstr>entree1</vt:lpstr>
      <vt:lpstr>entreelundimidi</vt:lpstr>
      <vt:lpstr>entreelundisoir</vt:lpstr>
      <vt:lpstr>fromagelundimidi</vt:lpstr>
      <vt:lpstr>fromagelundisoir</vt:lpstr>
      <vt:lpstr>garniture1lundimidi</vt:lpstr>
      <vt:lpstr>garniturelundisoir</vt:lpstr>
      <vt:lpstr>platlundimidi</vt:lpstr>
      <vt:lpstr>platlundisoir</vt:lpstr>
      <vt:lpstr>'EFFECTIF MIDI'!Zone_d_impression</vt:lpstr>
      <vt:lpstr>'EFFECTIF SOIR'!Zone_d_impression</vt:lpstr>
    </vt:vector>
  </TitlesOfParts>
  <Company>ADAPEI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ADAPEI</dc:creator>
  <cp:lastModifiedBy>Nguyen Tuyen</cp:lastModifiedBy>
  <cp:lastPrinted>2012-03-15T08:18:48Z</cp:lastPrinted>
  <dcterms:created xsi:type="dcterms:W3CDTF">2007-03-27T07:31:02Z</dcterms:created>
  <dcterms:modified xsi:type="dcterms:W3CDTF">2012-03-15T21:48:32Z</dcterms:modified>
</cp:coreProperties>
</file>