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ROGT VIDEO\Desktop\"/>
    </mc:Choice>
  </mc:AlternateContent>
  <xr:revisionPtr revIDLastSave="0" documentId="13_ncr:1_{F8A49EAC-8F24-46F3-A027-D40694200AE8}" xr6:coauthVersionLast="47" xr6:coauthVersionMax="47" xr10:uidLastSave="{00000000-0000-0000-0000-000000000000}"/>
  <bookViews>
    <workbookView xWindow="-2535" yWindow="-15870" windowWidth="25440" windowHeight="15390" tabRatio="941" activeTab="1" xr2:uid="{00000000-000D-0000-FFFF-FFFF00000000}"/>
  </bookViews>
  <sheets>
    <sheet name="Results" sheetId="1" r:id="rId1"/>
    <sheet name="RACE 1" sheetId="5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_123Graph_F" hidden="1">[1]Plenum!#REF!</definedName>
    <definedName name="_1ST_2ND">[2]A!$E$12:$E$20</definedName>
    <definedName name="_xlnm._FilterDatabase" localSheetId="1" hidden="1">'RACE 1'!$I$35:$I$51</definedName>
    <definedName name="_xlnm._FilterDatabase" localSheetId="0" hidden="1">Results!$C$15:$G$23</definedName>
    <definedName name="_L">#REF!</definedName>
    <definedName name="_PCx1">[3]Longitudinal!$B$2</definedName>
    <definedName name="_PCy1">#REF!</definedName>
    <definedName name="_PDx1">[3]Longitudinal!$B$3</definedName>
    <definedName name="_PDx2">[3]Longitudinal!$B$4</definedName>
    <definedName name="_PDx3">[3]Longitudinal!#REF!</definedName>
    <definedName name="_PDy1">#REF!</definedName>
    <definedName name="_PDy2">#REF!</definedName>
    <definedName name="_PDy3">#REF!</definedName>
    <definedName name="_PEx1">[3]Longitudinal!$B$5</definedName>
    <definedName name="_PEx2">[3]Longitudinal!$B$6</definedName>
    <definedName name="_PEx3">[3]Longitudinal!$B$7</definedName>
    <definedName name="_PEx4">[3]Longitudinal!$B$8</definedName>
    <definedName name="_PEy1">#REF!</definedName>
    <definedName name="_PEy2">#REF!</definedName>
    <definedName name="_PEy3">#REF!</definedName>
    <definedName name="_PEy4">#REF!</definedName>
    <definedName name="_PHx1">[3]Longitudinal!$B$12</definedName>
    <definedName name="_PHx2">[3]Longitudinal!$B$13</definedName>
    <definedName name="_PHx3">[3]Longitudinal!#REF!</definedName>
    <definedName name="_PHy1">#REF!</definedName>
    <definedName name="_PHy2">#REF!</definedName>
    <definedName name="_PHy3">#REF!</definedName>
    <definedName name="_PKx1">[3]Longitudinal!$B$9</definedName>
    <definedName name="_PKx2">[3]Longitudinal!$B$10</definedName>
    <definedName name="_PKx3">[3]Longitudinal!$B$11</definedName>
    <definedName name="_PKy1">#REF!</definedName>
    <definedName name="_PKy2">#REF!</definedName>
    <definedName name="_PKy3">#REF!</definedName>
    <definedName name="_PVx1">[3]Longitudinal!$B$14</definedName>
    <definedName name="_PVx2">[3]Longitudinal!$B$15</definedName>
    <definedName name="_PVx3">[3]Longitudinal!$B$16</definedName>
    <definedName name="_PVx4">[3]Longitudinal!$B$17</definedName>
    <definedName name="_PVy1">#REF!</definedName>
    <definedName name="_PVy2">#REF!</definedName>
    <definedName name="_PVy3">#REF!</definedName>
    <definedName name="_PVy4">#REF!</definedName>
    <definedName name="_QBz1">#REF!</definedName>
    <definedName name="_QBz10">#REF!</definedName>
    <definedName name="_QBz2">#REF!</definedName>
    <definedName name="_QBZ3">#REF!</definedName>
    <definedName name="_QBz4">#REF!</definedName>
    <definedName name="_QBz5">#REF!</definedName>
    <definedName name="_QBz9">#REF!</definedName>
    <definedName name="_QCz1">#REF!</definedName>
    <definedName name="_QDc1">#REF!</definedName>
    <definedName name="_QDz1">#REF!</definedName>
    <definedName name="_QDz2">#REF!</definedName>
    <definedName name="_QDz3">#REF!</definedName>
    <definedName name="_QDz4">#REF!</definedName>
    <definedName name="_QDz6">#REF!</definedName>
    <definedName name="_QDz7">#REF!</definedName>
    <definedName name="_QDz8">#REF!</definedName>
    <definedName name="_QDz9">#REF!</definedName>
    <definedName name="_QEz1">#REF!</definedName>
    <definedName name="_QEz2">#REF!</definedName>
    <definedName name="_QEz3">#REF!</definedName>
    <definedName name="_QEz4">#REF!</definedName>
    <definedName name="_QEz5">#REF!</definedName>
    <definedName name="_QHz1">#REF!</definedName>
    <definedName name="_QHz2">#REF!</definedName>
    <definedName name="_QHz3">#REF!</definedName>
    <definedName name="_QHz4">#REF!</definedName>
    <definedName name="_Regression_Int" hidden="1">1</definedName>
    <definedName name="_Z">#REF!</definedName>
    <definedName name="A">#REF!</definedName>
    <definedName name="Aa">#REF!</definedName>
    <definedName name="aaaaaaaaaaaaaaaaaaaaaaaaaaaaaaaaaaaaaaaaaaaaa" hidden="1">[1]Plenum!#REF!</definedName>
    <definedName name="Aact">#REF!</definedName>
    <definedName name="Ad">#REF!</definedName>
    <definedName name="Address">#REF!</definedName>
    <definedName name="ang">#REF!</definedName>
    <definedName name="anscount" hidden="1">1</definedName>
    <definedName name="Ap">#REF!</definedName>
    <definedName name="ARBList">'[4]Raw Data'!$L$9:$L$44</definedName>
    <definedName name="ARBNums">'[4]Raw Data'!$L$6:$L$8</definedName>
    <definedName name="Area">#REF!</definedName>
    <definedName name="At">#REF!</definedName>
    <definedName name="Aw">#REF!</definedName>
    <definedName name="ax">#REF!</definedName>
    <definedName name="ay">#REF!</definedName>
    <definedName name="az">#REF!</definedName>
    <definedName name="azerefjldfs" hidden="1">[1]Plenum!#REF!</definedName>
    <definedName name="B">#REF!</definedName>
    <definedName name="b0_">#REF!</definedName>
    <definedName name="b1_">#REF!</definedName>
    <definedName name="b10_">#REF!</definedName>
    <definedName name="b2_">#REF!</definedName>
    <definedName name="b3_">#REF!</definedName>
    <definedName name="b4_">#REF!</definedName>
    <definedName name="b5_">#REF!</definedName>
    <definedName name="b6_">#REF!</definedName>
    <definedName name="b7_">#REF!</definedName>
    <definedName name="b8_">#REF!</definedName>
    <definedName name="b9_">#REF!</definedName>
    <definedName name="BalResults">#REF!</definedName>
    <definedName name="BarRatios">[5]Setup!#REF!</definedName>
    <definedName name="BCDx">#REF!</definedName>
    <definedName name="BCDz">#REF!</definedName>
    <definedName name="Bd">#REF!</definedName>
    <definedName name="bitmap">#REF!</definedName>
    <definedName name="Br">#REF!</definedName>
    <definedName name="broll_cr">#REF!</definedName>
    <definedName name="Bt">#REF!</definedName>
    <definedName name="Bx">[3]Longitudinal!$E$31:$N$31</definedName>
    <definedName name="By">#REF!</definedName>
    <definedName name="Bz">#REF!</definedName>
    <definedName name="c_0">#REF!</definedName>
    <definedName name="c_1">#REF!</definedName>
    <definedName name="c_10">#REF!</definedName>
    <definedName name="c_11">#REF!</definedName>
    <definedName name="c_12">#REF!</definedName>
    <definedName name="c_13">#REF!</definedName>
    <definedName name="c_14">#REF!</definedName>
    <definedName name="c_15">#REF!</definedName>
    <definedName name="c_16">#REF!</definedName>
    <definedName name="c_17">#REF!</definedName>
    <definedName name="c_2">#REF!</definedName>
    <definedName name="c_3">#REF!</definedName>
    <definedName name="c_4">#REF!</definedName>
    <definedName name="c_5">#REF!</definedName>
    <definedName name="c_6">#REF!</definedName>
    <definedName name="c_7">#REF!</definedName>
    <definedName name="c_8">#REF!</definedName>
    <definedName name="c_9">#REF!</definedName>
    <definedName name="Ca_1">#REF!</definedName>
    <definedName name="Camberz">#REF!</definedName>
    <definedName name="Cd">#REF!</definedName>
    <definedName name="CG_X">#REF!</definedName>
    <definedName name="CG_Y">#REF!</definedName>
    <definedName name="CG_Z">#REF!</definedName>
    <definedName name="cghspr">#REF!</definedName>
    <definedName name="cghvh">#REF!</definedName>
    <definedName name="Chassis">#REF!</definedName>
    <definedName name="chassisx">[4]Setup!$D$8</definedName>
    <definedName name="Circuit">[5]Setup!$D$2</definedName>
    <definedName name="CircuitList">'[4]Raw Data'!$C$9:$C$44</definedName>
    <definedName name="CircuitNums">'[4]Raw Data'!$C$6:$C$8</definedName>
    <definedName name="Circuits">#REF!</definedName>
    <definedName name="City">#REF!</definedName>
    <definedName name="Cl">#REF!</definedName>
    <definedName name="Code">#REF!</definedName>
    <definedName name="Company">#REF!</definedName>
    <definedName name="Coreratio">#REF!</definedName>
    <definedName name="Country">#REF!</definedName>
    <definedName name="Cpa">#REF!</definedName>
    <definedName name="Cpw">#REF!</definedName>
    <definedName name="_xlnm.Criteria">#REF!</definedName>
    <definedName name="Ct">#REF!</definedName>
    <definedName name="Cx">[3]Longitudinal!$E$28:$N$28</definedName>
    <definedName name="Cy">#REF!</definedName>
    <definedName name="Cz">#REF!</definedName>
    <definedName name="d">[5]Setup!#REF!</definedName>
    <definedName name="data1">#REF!</definedName>
    <definedName name="data2">#REF!</definedName>
    <definedName name="data3">#REF!</definedName>
    <definedName name="Date">[5]Setup!$M$4</definedName>
    <definedName name="dddddddddddddddddddddddddddddddddddd" hidden="1">[1]Plenum!#REF!</definedName>
    <definedName name="dfsp_b">[6]setup1!$G$167</definedName>
    <definedName name="dfsp_su">[6]setup1!$G$166</definedName>
    <definedName name="dfzx">[3]Longitudinal!$E$25:$N$25</definedName>
    <definedName name="dfzy">#REF!</definedName>
    <definedName name="dif_sec">#REF!</definedName>
    <definedName name="Diff">#REF!</definedName>
    <definedName name="DiffList">'[4]Raw Data'!$AT$9:$AV$20</definedName>
    <definedName name="DiffNums">'[4]Raw Data'!$AT$6:$AT$8</definedName>
    <definedName name="Discount">#REF!</definedName>
    <definedName name="display_area_2">#REF!</definedName>
    <definedName name="Dr">#REF!</definedName>
    <definedName name="Driver">[5]Setup!$D$6</definedName>
    <definedName name="Drop">#REF!</definedName>
    <definedName name="Drop_Opt">#REF!</definedName>
    <definedName name="Drop_Opt2">#REF!</definedName>
    <definedName name="DropList">'[4]Raw Data'!$AP$9:$AR$20</definedName>
    <definedName name="DropNums">'[4]Raw Data'!$AP$6:$AP$8</definedName>
    <definedName name="drsp_b">[6]setup1!$G$169</definedName>
    <definedName name="drsp_su">[6]setup1!$G$168</definedName>
    <definedName name="Dt">#REF!</definedName>
    <definedName name="Ductbottm">#REF!</definedName>
    <definedName name="Ductbottom">#REF!</definedName>
    <definedName name="Ductperimeter">#REF!</definedName>
    <definedName name="Ductside">#REF!</definedName>
    <definedName name="Ducttop">#REF!</definedName>
    <definedName name="Dx">[3]Longitudinal!$E$29:$N$29</definedName>
    <definedName name="Dy">#REF!</definedName>
    <definedName name="Dz">#REF!</definedName>
    <definedName name="e">#REF!</definedName>
    <definedName name="Email">#REF!</definedName>
    <definedName name="Engine">[5]Setup!#REF!</definedName>
    <definedName name="Engineer">[7]Data!$C$4:$C$12</definedName>
    <definedName name="Et">#REF!</definedName>
    <definedName name="Eta">#REF!</definedName>
    <definedName name="Etafin">#REF!</definedName>
    <definedName name="Event">[5]Setup!$D$4</definedName>
    <definedName name="EventList">'[4]Raw Data'!$F$9:$F$44</definedName>
    <definedName name="EventNums">'[4]Raw Data'!$F$6:$F$8</definedName>
    <definedName name="eventx">[4]Setup!$D$4</definedName>
    <definedName name="Ex">[3]Longitudinal!$E$34:$N$34</definedName>
    <definedName name="Ey">#REF!</definedName>
    <definedName name="Ez">#REF!</definedName>
    <definedName name="f_lt">#REF!</definedName>
    <definedName name="f_spr_bounce_cr">[6]setup1!$B$202</definedName>
    <definedName name="f_spr_bounce_frq">[6]setup1!$B$182</definedName>
    <definedName name="f_tire_bounce_frq">[6]setup1!$B$185</definedName>
    <definedName name="f_uspr_bounce_cr">[6]setup1!$B$205</definedName>
    <definedName name="f_uspr_bounce_frq">[6]setup1!$B$188</definedName>
    <definedName name="f10x">[8]Geometry!$C$13</definedName>
    <definedName name="f10y">[8]Geometry!$D$13</definedName>
    <definedName name="f10z">[8]Geometry!$E$13</definedName>
    <definedName name="f11x">[8]Geometry!$C$14</definedName>
    <definedName name="f11y">[8]Geometry!$D$14</definedName>
    <definedName name="f11z">[8]Geometry!$E$14</definedName>
    <definedName name="f12x">[8]Geometry!$C$15</definedName>
    <definedName name="f12y">[8]Geometry!$D$15</definedName>
    <definedName name="f12z">[8]Geometry!$E$15</definedName>
    <definedName name="f14x">[8]Geometry!$C$16</definedName>
    <definedName name="f14y">[8]Geometry!$D$16</definedName>
    <definedName name="f14z">[8]Geometry!$E$16</definedName>
    <definedName name="f1x">[8]Geometry!$C$6</definedName>
    <definedName name="f1y">[8]Geometry!$D$6</definedName>
    <definedName name="f1z">[8]Geometry!$E$6</definedName>
    <definedName name="f2x">[8]Geometry!$C$7</definedName>
    <definedName name="f2y">[8]Geometry!$D$7</definedName>
    <definedName name="f2z">[8]Geometry!$E$7</definedName>
    <definedName name="f3x">[8]Geometry!$C$8</definedName>
    <definedName name="f3y">[8]Geometry!$D$8</definedName>
    <definedName name="f3z">[8]Geometry!$E$8</definedName>
    <definedName name="f4x">[8]Geometry!$C$9</definedName>
    <definedName name="f4y">[8]Geometry!$D$9</definedName>
    <definedName name="f4z">[8]Geometry!$E$9</definedName>
    <definedName name="f55x">[8]Geometry!$C$17</definedName>
    <definedName name="f55y">[8]Geometry!$D$17</definedName>
    <definedName name="f55z">[8]Geometry!$E$17</definedName>
    <definedName name="f56x">[8]Geometry!$C$18</definedName>
    <definedName name="f56y">[8]Geometry!$D$18</definedName>
    <definedName name="f56z">[8]Geometry!$E$18</definedName>
    <definedName name="f58x">[8]Geometry!$C$19</definedName>
    <definedName name="f58y">[8]Geometry!$D$19</definedName>
    <definedName name="f58z">[8]Geometry!$E$19</definedName>
    <definedName name="f59x">[8]Geometry!$C$20</definedName>
    <definedName name="f59y">[8]Geometry!$D$20</definedName>
    <definedName name="f59z">[8]Geometry!$E$20</definedName>
    <definedName name="f61x">[8]Geometry!$C$21</definedName>
    <definedName name="f61y">[8]Geometry!$D$21</definedName>
    <definedName name="f61z">[8]Geometry!$E$21</definedName>
    <definedName name="f63x">[8]Geometry!$C$22</definedName>
    <definedName name="f63y">[8]Geometry!$D$22</definedName>
    <definedName name="f63z">[8]Geometry!$E$22</definedName>
    <definedName name="f65x">[8]Geometry!$C$23</definedName>
    <definedName name="f65y">[8]Geometry!$D$23</definedName>
    <definedName name="f65z">[8]Geometry!$E$23</definedName>
    <definedName name="f6x">[8]Geometry!$C$10</definedName>
    <definedName name="f6y">[8]Geometry!$D$10</definedName>
    <definedName name="f6z">[8]Geometry!$E$10</definedName>
    <definedName name="f7x">[8]Geometry!$C$11</definedName>
    <definedName name="f7y">[8]Geometry!$D$11</definedName>
    <definedName name="f7z">[8]Geometry!$E$11</definedName>
    <definedName name="f9x">[8]Geometry!$C$12</definedName>
    <definedName name="f9y">[8]Geometry!$D$12</definedName>
    <definedName name="f9z">[8]Geometry!$E$12</definedName>
    <definedName name="Faces">#REF!</definedName>
    <definedName name="FacesList">'[4]Raw Data'!$AX$9:$AX$23</definedName>
    <definedName name="FacesNums">'[4]Raw Data'!$AX$6:$AX$8</definedName>
    <definedName name="FARB">#REF!</definedName>
    <definedName name="FARBList">'[4]Raw Data'!$L$9:$L$44</definedName>
    <definedName name="FARBNums">'[4]Raw Data'!$L$6:$L$8</definedName>
    <definedName name="FarbWheel">#REF!</definedName>
    <definedName name="Fax">#REF!</definedName>
    <definedName name="fCamber">[8]Geometry!$B$43</definedName>
    <definedName name="fCaster">[8]Geometry!$B$37</definedName>
    <definedName name="FCode">#REF!</definedName>
    <definedName name="fgb">#REF!</definedName>
    <definedName name="Fifth">#REF!</definedName>
    <definedName name="Fifth_Opt">#REF!</definedName>
    <definedName name="Fifth_Opt2">#REF!</definedName>
    <definedName name="FifthList">'[4]Raw Data'!$AH$9:$AJ$20</definedName>
    <definedName name="FifthNums">'[4]Raw Data'!$AH$6:$AH$8</definedName>
    <definedName name="Finnum">#REF!</definedName>
    <definedName name="finsperlength">#REF!</definedName>
    <definedName name="First">#REF!</definedName>
    <definedName name="First_Opt">#REF!</definedName>
    <definedName name="First_Opt2">#REF!</definedName>
    <definedName name="FirstList">'[4]Raw Data'!$R$9:$T$20</definedName>
    <definedName name="FirstNums">'[4]Raw Data'!$R$6:$R$8</definedName>
    <definedName name="fKPI">[8]Geometry!$B$38</definedName>
    <definedName name="FLSpring">#REF!</definedName>
    <definedName name="FMR">#REF!</definedName>
    <definedName name="Fourth">#REF!</definedName>
    <definedName name="Fourth_Opt">#REF!</definedName>
    <definedName name="Fourth_Opt2">#REF!</definedName>
    <definedName name="FourthList">'[4]Raw Data'!$AD$9:$AF$20</definedName>
    <definedName name="FourthNums">'[4]Raw Data'!$AD$6:$AD$8</definedName>
    <definedName name="FPushrodPosition">'[4]Raw Data'!$AZ$8:$BA$12</definedName>
    <definedName name="frch">#REF!</definedName>
    <definedName name="Fred">#REF!</definedName>
    <definedName name="FRollCentre">#REF!</definedName>
    <definedName name="FRollCentreList">'[4]Raw Data'!$O$9:$O$44</definedName>
    <definedName name="FRollCentreNums">'[4]Raw Data'!$O$6:$O$8</definedName>
    <definedName name="FrontSpringList">'[4]Raw Data'!$H$9:$H$44</definedName>
    <definedName name="FrontSpringNums">'[4]Raw Data'!$H$6:$H$8</definedName>
    <definedName name="FRSpring">#REF!</definedName>
    <definedName name="fScrub">[8]Geometry!$B$42</definedName>
    <definedName name="fSLR">[8]Geometry!$B$39</definedName>
    <definedName name="fsusp_rollcr">#REF!</definedName>
    <definedName name="fToe">[8]Geometry!$B$44</definedName>
    <definedName name="ftrack">#REF!</definedName>
    <definedName name="fTrail">[8]Geometry!$B$40</definedName>
    <definedName name="fuelcons">#REF!</definedName>
    <definedName name="fus">#REF!</definedName>
    <definedName name="Fy_1">#REF!</definedName>
    <definedName name="Fy0">#REF!</definedName>
    <definedName name="Fz_1">#REF!</definedName>
    <definedName name="Fz0x">[3]Longitudinal!$B$23</definedName>
    <definedName name="Fz0y">#REF!</definedName>
    <definedName name="Fz0z">#REF!</definedName>
    <definedName name="Fzx">[3]Longitudinal!$E$23:$N$23</definedName>
    <definedName name="Fzy">#REF!</definedName>
    <definedName name="Fzz">#REF!</definedName>
    <definedName name="g">#REF!</definedName>
    <definedName name="GAMMAx">[3]Longitudinal!$E$24:$N$24</definedName>
    <definedName name="GAMMAy">#REF!</definedName>
    <definedName name="Gx">[3]Longitudinal!$E$26:$N$26</definedName>
    <definedName name="Gy">#REF!</definedName>
    <definedName name="Gz">#REF!</definedName>
    <definedName name="H">#REF!</definedName>
    <definedName name="ha">#REF!</definedName>
    <definedName name="hal">#REF!</definedName>
    <definedName name="Heatreject">#REF!</definedName>
    <definedName name="height">#REF!</definedName>
    <definedName name="Heightout">#REF!</definedName>
    <definedName name="HiddenRows">#REF!</definedName>
    <definedName name="hm">#REF!</definedName>
    <definedName name="hradius">#REF!</definedName>
    <definedName name="htfus">#REF!</definedName>
    <definedName name="HTML_CodePage">1252</definedName>
    <definedName name="HTML_Description">""</definedName>
    <definedName name="HTML_Email">""</definedName>
    <definedName name="HTML_Header">"10pt"</definedName>
    <definedName name="HTML_LastUpdate">"15/01/99"</definedName>
    <definedName name="HTML_LineAfter">FALSE</definedName>
    <definedName name="HTML_LineBefore">FALSE</definedName>
    <definedName name="HTML_Name">"Drawing Office"</definedName>
    <definedName name="HTML_OBDlg2">TRUE</definedName>
    <definedName name="HTML_OBDlg4">TRUE</definedName>
    <definedName name="HTML_OS">0</definedName>
    <definedName name="HTML_PathFile">"C:\My Documents\MyHTML.htm"</definedName>
    <definedName name="HTML_Title">"BASE_004"</definedName>
    <definedName name="htrollax">#REF!</definedName>
    <definedName name="htrus">#REF!</definedName>
    <definedName name="hw">#REF!</definedName>
    <definedName name="InverseU">#REF!</definedName>
    <definedName name="IP_1">#REF!</definedName>
    <definedName name="ixx_fbar">#REF!</definedName>
    <definedName name="ixx_rbar">#REF!</definedName>
    <definedName name="Joe">[5]Setup!#REF!</definedName>
    <definedName name="k_ch">[6]setup1!$B$116</definedName>
    <definedName name="Ka">#REF!</definedName>
    <definedName name="kf">#REF!</definedName>
    <definedName name="kfspr">#REF!</definedName>
    <definedName name="kft">#REF!</definedName>
    <definedName name="krspr">#REF!</definedName>
    <definedName name="krt">#REF!</definedName>
    <definedName name="kw">#REF!</definedName>
    <definedName name="kWtohp">#REF!</definedName>
    <definedName name="Kx">[3]Longitudinal!$E$30:$N$30</definedName>
    <definedName name="kxx_fbar">#REF!</definedName>
    <definedName name="kxx_fbody">#REF!</definedName>
    <definedName name="kxx_fspr">#REF!</definedName>
    <definedName name="kxx_fsusp">#REF!</definedName>
    <definedName name="kxx_ft">#REF!</definedName>
    <definedName name="kxx_fus">#REF!</definedName>
    <definedName name="kxx_rbar">#REF!</definedName>
    <definedName name="kxx_rbody">#REF!</definedName>
    <definedName name="kxx_rspr">#REF!</definedName>
    <definedName name="kxx_rsusp">#REF!</definedName>
    <definedName name="kxx_rt">#REF!</definedName>
    <definedName name="kxx_rus">#REF!</definedName>
    <definedName name="Ky">#REF!</definedName>
    <definedName name="kz_fbody">#REF!</definedName>
    <definedName name="kz_fsusp">#REF!</definedName>
    <definedName name="kz_fus">#REF!</definedName>
    <definedName name="kz_rbody">#REF!</definedName>
    <definedName name="kz_rsusp">#REF!</definedName>
    <definedName name="kz_rus">#REF!</definedName>
    <definedName name="LCx">[3]Longitudinal!$B$27</definedName>
    <definedName name="LCy">#REF!</definedName>
    <definedName name="LCz">#REF!</definedName>
    <definedName name="Legend">#REF!</definedName>
    <definedName name="Length">#REF!</definedName>
    <definedName name="lengthin">#REF!</definedName>
    <definedName name="Lengthout">#REF!</definedName>
    <definedName name="LEx">[3]Longitudinal!$B$28</definedName>
    <definedName name="LEy">#REF!</definedName>
    <definedName name="LEz">#REF!</definedName>
    <definedName name="lf_spr_bounce_cr">[6]setup1!$C$202</definedName>
    <definedName name="lf_spr_bounce_frq">[6]setup1!$C$182</definedName>
    <definedName name="lf_uspr_bounce_cr">[6]setup1!$C$205</definedName>
    <definedName name="lf_uspr_bounce_frq">[6]setup1!$C$188</definedName>
    <definedName name="lfcwt_cr">#REF!</definedName>
    <definedName name="LFz0x">[3]Longitudinal!$B$24</definedName>
    <definedName name="LFz0y">#REF!</definedName>
    <definedName name="LFz0z">#REF!</definedName>
    <definedName name="LGy">#REF!</definedName>
    <definedName name="LGz">#REF!</definedName>
    <definedName name="lhtfus">#REF!</definedName>
    <definedName name="lhtpanhard">#REF!</definedName>
    <definedName name="lhtrus">#REF!</definedName>
    <definedName name="LHx">[3]Longitudinal!$B$29</definedName>
    <definedName name="LHy">#REF!</definedName>
    <definedName name="LHz">#REF!</definedName>
    <definedName name="LINE">[2]A!$A$9:$L$9</definedName>
    <definedName name="lkfspr">#REF!</definedName>
    <definedName name="lkft">#REF!</definedName>
    <definedName name="lkrspr">#REF!</definedName>
    <definedName name="lkrt">#REF!</definedName>
    <definedName name="LKx">[3]Longitudinal!$B$26</definedName>
    <definedName name="LKy">#REF!</definedName>
    <definedName name="LKz">#REF!</definedName>
    <definedName name="lkz_fbody">#REF!</definedName>
    <definedName name="lkz_fsusp">#REF!</definedName>
    <definedName name="lkz_fswbr">[6]setup1!$B$111</definedName>
    <definedName name="lkz_fus">#REF!</definedName>
    <definedName name="lkz_rbody">#REF!</definedName>
    <definedName name="lkz_rsusp">#REF!</definedName>
    <definedName name="lkz_rus">#REF!</definedName>
    <definedName name="lkzf_body">#REF!</definedName>
    <definedName name="lkzfbody">#REF!</definedName>
    <definedName name="LMTD">#REF!</definedName>
    <definedName name="LMx">[3]Longitudinal!$B$25</definedName>
    <definedName name="LMy">#REF!</definedName>
    <definedName name="LMz">#REF!</definedName>
    <definedName name="Louvre">#REF!</definedName>
    <definedName name="Louvrelength">#REF!</definedName>
    <definedName name="Louvrenum">#REF!</definedName>
    <definedName name="Louvreperimeter">#REF!</definedName>
    <definedName name="Lr">#REF!</definedName>
    <definedName name="lr_spr_bounce_cr">[6]setup1!$C$203</definedName>
    <definedName name="lr_spr_bounce_frq">[6]setup1!$C$183</definedName>
    <definedName name="lr_uspr_bounce_cr">[6]setup1!$C$209</definedName>
    <definedName name="lr_uspr_bounce_frq">[6]setup1!$C$192</definedName>
    <definedName name="lrcwt_cr">#REF!</definedName>
    <definedName name="Lt">#REF!</definedName>
    <definedName name="LVx">[3]Longitudinal!$B$30</definedName>
    <definedName name="LVy">#REF!</definedName>
    <definedName name="LVz">#REF!</definedName>
    <definedName name="lwtfc">#REF!</definedName>
    <definedName name="lwtfc_cr">[6]setup1!$B$141</definedName>
    <definedName name="lwtfus">#REF!</definedName>
    <definedName name="lwtrc">#REF!</definedName>
    <definedName name="lwtrc_cr">[6]setup1!$B$142</definedName>
    <definedName name="lwtrus">#REF!</definedName>
    <definedName name="m_adapter">#REF!</definedName>
    <definedName name="m_rad_HA">#REF!</definedName>
    <definedName name="m_rad_VA">#REF!</definedName>
    <definedName name="mass">#REF!</definedName>
    <definedName name="mb">#REF!</definedName>
    <definedName name="mfrc">#REF!</definedName>
    <definedName name="mfus">#REF!</definedName>
    <definedName name="mpstokph">#REF!</definedName>
    <definedName name="mpstomph">#REF!</definedName>
    <definedName name="mrfront">#REF!</definedName>
    <definedName name="mrrc">#REF!</definedName>
    <definedName name="mrrear">#REF!</definedName>
    <definedName name="mrus">#REF!</definedName>
    <definedName name="mua">#REF!</definedName>
    <definedName name="muw">#REF!</definedName>
    <definedName name="mux">[3]Longitudinal!$E$27:$N$27</definedName>
    <definedName name="muy">#REF!</definedName>
    <definedName name="Name">#REF!</definedName>
    <definedName name="optimlap">#REF!</definedName>
    <definedName name="OrderTable">#REF!</definedName>
    <definedName name="Param_1">#REF!</definedName>
    <definedName name="pct_fbar">#REF!</definedName>
    <definedName name="pct_flt">#REF!</definedName>
    <definedName name="pct_rbar">#REF!</definedName>
    <definedName name="pctf_lt">#REF!</definedName>
    <definedName name="Phone">#REF!</definedName>
    <definedName name="Powerhp">#REF!</definedName>
    <definedName name="PowerkW">#REF!</definedName>
    <definedName name="Print_Area_MI">[2]A!$A$1:$L$115</definedName>
    <definedName name="ProdForm">#REF!</definedName>
    <definedName name="Product">#REF!</definedName>
    <definedName name="QA">#REF!</definedName>
    <definedName name="qb">#REF!</definedName>
    <definedName name="qc">[6]setup1!$B$170</definedName>
    <definedName name="Qerror">#REF!</definedName>
    <definedName name="qfs">#REF!</definedName>
    <definedName name="Qrad">#REF!</definedName>
    <definedName name="qrs">#REF!</definedName>
    <definedName name="r_lt">#REF!</definedName>
    <definedName name="r_spr_bounce_cr">[6]setup1!$B$203</definedName>
    <definedName name="r_spr_bounce_frq">[6]setup1!$B$183</definedName>
    <definedName name="r_tire_bounce_frq">[6]setup1!$B$186</definedName>
    <definedName name="r_uspr_bounce_cr">[6]setup1!$B$209</definedName>
    <definedName name="r_uspr_bounce_frq">[6]setup1!$B$192</definedName>
    <definedName name="r_uspr_roll_frq">[6]setup1!$B$193</definedName>
    <definedName name="R0">#REF!</definedName>
    <definedName name="RA_VA_X">#REF!</definedName>
    <definedName name="RA_VA_Y">#REF!</definedName>
    <definedName name="RA_VA_Z">#REF!</definedName>
    <definedName name="Radheight">#REF!</definedName>
    <definedName name="RadLength">#REF!</definedName>
    <definedName name="rake">#REF!</definedName>
    <definedName name="rake_change">#REF!</definedName>
    <definedName name="RARB">#REF!</definedName>
    <definedName name="RARBList">'[4]Raw Data'!$M$9:$M$44</definedName>
    <definedName name="RARBNums">'[4]Raw Data'!$M$6:$M$8</definedName>
    <definedName name="RarbWheel">#REF!</definedName>
    <definedName name="Ratio">#REF!</definedName>
    <definedName name="RawBars">#REF!</definedName>
    <definedName name="RCArea">#REF!</definedName>
    <definedName name="Re">#REF!</definedName>
    <definedName name="RearSpringList">'[4]Raw Data'!$J$9:$J$44</definedName>
    <definedName name="RearSpringNums">'[4]Raw Data'!$J$6:$J$8</definedName>
    <definedName name="RearWing">#REF!</definedName>
    <definedName name="RearWingList">'[4]Raw Data'!$BW$8:$BW$16</definedName>
    <definedName name="RearWingNums">'[4]Raw Data'!$BW$5:$BW$7</definedName>
    <definedName name="Rew">#REF!</definedName>
    <definedName name="rf_spr_bounce_cr">[6]setup1!$D$202</definedName>
    <definedName name="rf_spr_bounce_frq">[6]setup1!$D$182</definedName>
    <definedName name="rf_uspr_bounce_cr">[6]setup1!$D$205</definedName>
    <definedName name="rf_uspr_bounce_frq">[6]setup1!$D$188</definedName>
    <definedName name="rfcwt_cr">#REF!</definedName>
    <definedName name="rh_frnt">#REF!</definedName>
    <definedName name="rh_frnt_new">#REF!</definedName>
    <definedName name="rh_rear">#REF!</definedName>
    <definedName name="rh_rear_new">#REF!</definedName>
    <definedName name="Rhoa">#REF!</definedName>
    <definedName name="rhtfus">#REF!</definedName>
    <definedName name="rhtpanhard">#REF!</definedName>
    <definedName name="rhtrus">#REF!</definedName>
    <definedName name="rifbar">#REF!</definedName>
    <definedName name="rirbar">#REF!</definedName>
    <definedName name="rkfspr">#REF!</definedName>
    <definedName name="rkft">#REF!</definedName>
    <definedName name="rkrspr">#REF!</definedName>
    <definedName name="rkrt">#REF!</definedName>
    <definedName name="rkz_fbody">#REF!</definedName>
    <definedName name="rkz_fsusp">#REF!</definedName>
    <definedName name="rkz_fswbr">[6]setup1!$C$111</definedName>
    <definedName name="rkz_fus">#REF!</definedName>
    <definedName name="rkz_rbody">#REF!</definedName>
    <definedName name="rkz_rsusp">#REF!</definedName>
    <definedName name="rkz_rus">#REF!</definedName>
    <definedName name="RLSpring">#REF!</definedName>
    <definedName name="RMR">#REF!</definedName>
    <definedName name="Road_Muz">#REF!</definedName>
    <definedName name="rofbar">#REF!</definedName>
    <definedName name="roll_flex">#REF!</definedName>
    <definedName name="rorbar">#REF!</definedName>
    <definedName name="RPushrodPosition">'[4]Raw Data'!$BO$8:$BP$12</definedName>
    <definedName name="rr_spr_bounce_cr">[6]setup1!$D$203</definedName>
    <definedName name="rr_spr_bounce_frq">[6]setup1!$D$183</definedName>
    <definedName name="rr_uspr_bounce_cr">[6]setup1!$D$209</definedName>
    <definedName name="rr_uspr_bounce_frq">[6]setup1!$D$192</definedName>
    <definedName name="rr10x">[8]Geometry!$M$13</definedName>
    <definedName name="rr10y">[8]Geometry!$N$13</definedName>
    <definedName name="rr10z">[8]Geometry!$O$13</definedName>
    <definedName name="rr11x">[8]Geometry!$M$14</definedName>
    <definedName name="rr11y">[8]Geometry!$N$14</definedName>
    <definedName name="rr11z">[8]Geometry!$O$14</definedName>
    <definedName name="rr12x">[8]Geometry!$M$15</definedName>
    <definedName name="rr12y">[8]Geometry!$N$15</definedName>
    <definedName name="rr12z">[8]Geometry!$O$15</definedName>
    <definedName name="rr14x">[8]Geometry!$M$16</definedName>
    <definedName name="rr14y">[8]Geometry!$N$16</definedName>
    <definedName name="rr14z">[8]Geometry!$O$16</definedName>
    <definedName name="rr1x">[8]Geometry!$M$6</definedName>
    <definedName name="rr1y">[8]Geometry!$N$6</definedName>
    <definedName name="rr1z">[8]Geometry!$O$6</definedName>
    <definedName name="rr2x">[8]Geometry!$M$7</definedName>
    <definedName name="rr2y">[8]Geometry!$N$7</definedName>
    <definedName name="rr2z">[8]Geometry!$O$7</definedName>
    <definedName name="rr3x">[8]Geometry!$M$8</definedName>
    <definedName name="rr3y">[8]Geometry!$N$8</definedName>
    <definedName name="rr3z">[8]Geometry!$O$8</definedName>
    <definedName name="rr4x">[8]Geometry!$M$9</definedName>
    <definedName name="rr4y">[8]Geometry!$N$9</definedName>
    <definedName name="rr4z">[8]Geometry!$O$9</definedName>
    <definedName name="rr55x">[8]Geometry!$M$17</definedName>
    <definedName name="rr55y">[8]Geometry!$N$17</definedName>
    <definedName name="rr55z">[8]Geometry!$O$17</definedName>
    <definedName name="rr56x">[8]Geometry!$M$18</definedName>
    <definedName name="rr56y">[8]Geometry!$N$18</definedName>
    <definedName name="rr56z">[8]Geometry!$O$18</definedName>
    <definedName name="rr58x">[8]Geometry!$M$19</definedName>
    <definedName name="rr58y">[8]Geometry!$N$19</definedName>
    <definedName name="rr58z">[8]Geometry!$O$19</definedName>
    <definedName name="rr59x">[8]Geometry!$M$20</definedName>
    <definedName name="rr59y">[8]Geometry!$N$20</definedName>
    <definedName name="rr59z">[8]Geometry!$O$20</definedName>
    <definedName name="rr61x">[8]Geometry!$M$21</definedName>
    <definedName name="rr61y">[8]Geometry!$N$21</definedName>
    <definedName name="rr61z">[8]Geometry!$O$21</definedName>
    <definedName name="rr63x">[8]Geometry!$M$22</definedName>
    <definedName name="rr63y">[8]Geometry!$N$22</definedName>
    <definedName name="rr63z">[8]Geometry!$O$22</definedName>
    <definedName name="rr65x">[8]Geometry!$M$23</definedName>
    <definedName name="rr65y">[8]Geometry!$N$23</definedName>
    <definedName name="rr65z">[8]Geometry!$O$23</definedName>
    <definedName name="rr6x">[8]Geometry!$M$10</definedName>
    <definedName name="rr6y">[8]Geometry!$N$10</definedName>
    <definedName name="rr6z">[8]Geometry!$O$10</definedName>
    <definedName name="rr7x">[8]Geometry!$M$11</definedName>
    <definedName name="rr7y">[8]Geometry!$N$11</definedName>
    <definedName name="rr7z">[8]Geometry!$O$11</definedName>
    <definedName name="rr9x">[8]Geometry!$M$12</definedName>
    <definedName name="rr9y">[8]Geometry!$N$12</definedName>
    <definedName name="rr9z">[8]Geometry!$O$12</definedName>
    <definedName name="rrCamber">[8]Geometry!$L$43</definedName>
    <definedName name="rrCaster">[8]Geometry!$L$37</definedName>
    <definedName name="rrch">#REF!</definedName>
    <definedName name="rrcwt_cr">#REF!</definedName>
    <definedName name="rrKPI">[8]Geometry!$L$38</definedName>
    <definedName name="RRollCentre">#REF!</definedName>
    <definedName name="RRollCentreList">'[4]Raw Data'!$P$9:$P$44</definedName>
    <definedName name="RRollCentreNums">'[4]Raw Data'!$P$6:$P$8</definedName>
    <definedName name="rrScrub">[8]Geometry!$L$42</definedName>
    <definedName name="rrSLR">[8]Geometry!$L$39</definedName>
    <definedName name="RRSpring">#REF!</definedName>
    <definedName name="rrToe">[8]Geometry!$L$44</definedName>
    <definedName name="rrTrail">[8]Geometry!$L$40</definedName>
    <definedName name="rsusp_rollcr">#REF!</definedName>
    <definedName name="rtrack">#REF!</definedName>
    <definedName name="rus">#REF!</definedName>
    <definedName name="rwtfc">#REF!</definedName>
    <definedName name="rwtfc_cr">[6]setup1!$C$141</definedName>
    <definedName name="rwtfus">#REF!</definedName>
    <definedName name="rwtrc">#REF!</definedName>
    <definedName name="rwtrc_cr">[6]setup1!$C$142</definedName>
    <definedName name="rwtrus">#REF!</definedName>
    <definedName name="s">[5]Setup!#REF!</definedName>
    <definedName name="Second">#REF!</definedName>
    <definedName name="Second_Opt">#REF!</definedName>
    <definedName name="Second_Opt2">#REF!</definedName>
    <definedName name="SecondList">'[4]Raw Data'!$V$9:$X$20</definedName>
    <definedName name="SecondNums">'[4]Raw Data'!$V$6:$V$8</definedName>
    <definedName name="Session">#REF!</definedName>
    <definedName name="Sessions">[7]Data!$H$4:$H$24</definedName>
    <definedName name="SHf">#REF!</definedName>
    <definedName name="SHt">#REF!</definedName>
    <definedName name="SHx">[3]Longitudinal!$E$32:$N$32</definedName>
    <definedName name="SHy">#REF!</definedName>
    <definedName name="Shz">#REF!</definedName>
    <definedName name="SidePodExitLH">#REF!</definedName>
    <definedName name="SidepodExitList">'[4]Raw Data'!$BU$8:$BU$16</definedName>
    <definedName name="SidepodExitNums">'[4]Raw Data'!$BU$5:$BU$7</definedName>
    <definedName name="SidePodExitRH">#REF!</definedName>
    <definedName name="Sixth">#REF!</definedName>
    <definedName name="Sixth_Opt">#REF!</definedName>
    <definedName name="Sixth_Opt2">#REF!</definedName>
    <definedName name="SixthList">'[4]Raw Data'!$AL$9:$AN$20</definedName>
    <definedName name="SixthNums">'[4]Raw Data'!$AL$6:$AL$8</definedName>
    <definedName name="Slipx">[3]Longitudinal!$D$36:$D$56</definedName>
    <definedName name="Slipy">#REF!</definedName>
    <definedName name="Slipz">#REF!</definedName>
    <definedName name="solver_adj" hidden="1">[1]Chassis!$I$10:$I$12,[1]Chassis!$D$11:$D$12,[1]Chassis!$E$10:$E$12,[1]Chassis!$H$5,[1]Chassis!$D$4:$D$7</definedName>
    <definedName name="solver_lin" hidden="1">0</definedName>
    <definedName name="solver_num" hidden="1">0</definedName>
    <definedName name="solver_tmp" hidden="1">[1]Chassis!$I$10:$I$12,[1]Chassis!$D$11:$D$12,[1]Chassis!$E$10:$E$12,[1]Chassis!$H$5,[1]Chassis!$D$4:$D$7</definedName>
    <definedName name="solver_typ" hidden="1">1</definedName>
    <definedName name="solver_val" hidden="1">0</definedName>
    <definedName name="Spacer">[9]Kinematik!$C$8:$C$9</definedName>
    <definedName name="spd">#REF!</definedName>
    <definedName name="SpecialPrice">#REF!</definedName>
    <definedName name="Speedmph">#REF!</definedName>
    <definedName name="splitter_disp">#REF!</definedName>
    <definedName name="splitter_h">#REF!</definedName>
    <definedName name="splitter_oh">#REF!</definedName>
    <definedName name="spliz">#REF!</definedName>
    <definedName name="spr_bnounce_cr">[6]setup1!$B$198</definedName>
    <definedName name="spr_bounce_frq">[6]setup1!$B$178</definedName>
    <definedName name="SpringList">'[4]Raw Data'!$H$9:$H$44</definedName>
    <definedName name="SpringNums">'[4]Raw Data'!$H$6:$H$8</definedName>
    <definedName name="SpringRatios">[5]Setup!#REF!</definedName>
    <definedName name="springratios1">[5]Setup!#REF!</definedName>
    <definedName name="Springs">[5]Setup!#REF!</definedName>
    <definedName name="sqsqsqs">#REF!</definedName>
    <definedName name="sqsqsqsqsq">#REF!</definedName>
    <definedName name="srfrontl">#REF!</definedName>
    <definedName name="srfrontr">#REF!</definedName>
    <definedName name="srrearl">#REF!</definedName>
    <definedName name="srrearr">#REF!</definedName>
    <definedName name="SSCurrentGraphs">#REF!</definedName>
    <definedName name="SSFPushrod">'[4]Raw Data'!$C$15</definedName>
    <definedName name="SSGraphOptions">#REF!</definedName>
    <definedName name="SSGraphValues">#REF!</definedName>
    <definedName name="SSRPushrod">'[4]Raw Data'!$E$15</definedName>
    <definedName name="sssssssssssssssssssssssss">#REF!</definedName>
    <definedName name="State">#REF!</definedName>
    <definedName name="SU_Circuit">[5]Setup!#REF!</definedName>
    <definedName name="SVx">[3]Longitudinal!$E$33:$N$33</definedName>
    <definedName name="SVy">#REF!</definedName>
    <definedName name="Svz">#REF!</definedName>
    <definedName name="Ta">#REF!</definedName>
    <definedName name="Tai">#REF!</definedName>
    <definedName name="Tao">#REF!</definedName>
    <definedName name="tbl_ProdInfo">#REF!</definedName>
    <definedName name="tblLaps">#REF!</definedName>
    <definedName name="test">[5]Setup!#REF!</definedName>
    <definedName name="tf">#REF!</definedName>
    <definedName name="Third">#REF!</definedName>
    <definedName name="Third_Opt">#REF!</definedName>
    <definedName name="Third_Opt2">#REF!</definedName>
    <definedName name="ThirdList">'[4]Raw Data'!$Z$9:$AB$20</definedName>
    <definedName name="ThirdNums">'[4]Raw Data'!$Z$6:$Z$8</definedName>
    <definedName name="Tire_Data">'[10]Data Table'!$A$3:$CD$97</definedName>
    <definedName name="tot_lt">#REF!</definedName>
    <definedName name="Transeff">#REF!</definedName>
    <definedName name="Tspeed">#REF!</definedName>
    <definedName name="Tubeheight">#REF!</definedName>
    <definedName name="Tubenum">#REF!</definedName>
    <definedName name="Tubethick">#REF!</definedName>
    <definedName name="Tubethickness">#REF!</definedName>
    <definedName name="Twi">#REF!</definedName>
    <definedName name="Two">#REF!</definedName>
    <definedName name="uhfrj">[6]setup1!$B$141</definedName>
    <definedName name="V">#REF!</definedName>
    <definedName name="Va">#REF!</definedName>
    <definedName name="Vf">#REF!</definedName>
    <definedName name="w">#REF!</definedName>
    <definedName name="wb">#REF!</definedName>
    <definedName name="wedwefreq">#REF!</definedName>
    <definedName name="weightfl">#REF!</definedName>
    <definedName name="weightfr">#REF!</definedName>
    <definedName name="weightrl">#REF!</definedName>
    <definedName name="weightrr">#REF!</definedName>
    <definedName name="weighttotal">#REF!</definedName>
    <definedName name="wheelbase">#REF!</definedName>
    <definedName name="wRew">#REF!</definedName>
    <definedName name="wrn.target." hidden="1">{#N/A,#N/A,TRUE,"RIDE";#N/A,#N/A,TRUE,"STEERING";#N/A,#N/A,TRUE,"HANDLING";#N/A,#N/A,TRUE,"BRAKING"}</definedName>
    <definedName name="wtfc">#REF!</definedName>
    <definedName name="wtfus">#REF!</definedName>
    <definedName name="wtrc">#REF!</definedName>
    <definedName name="wtrus">#REF!</definedName>
    <definedName name="wtspr">#REF!</definedName>
    <definedName name="wtvh">#REF!</definedName>
    <definedName name="x">[11]Data!$C$4:$C$12</definedName>
    <definedName name="Z">#REF!</definedName>
    <definedName name="ZERF" hidden="1">[1]Plenum!#REF!</definedName>
    <definedName name="ZERGGF">#REF!</definedName>
    <definedName name="zfb">[6]setup1!$B$171</definedName>
    <definedName name="zfs">[6]setup1!$B$172</definedName>
    <definedName name="Zip">#REF!</definedName>
    <definedName name="_xlnm.Print_Area" localSheetId="1">'RACE 1'!$K$2:$X$89</definedName>
    <definedName name="zrb">[6]setup1!$B$173</definedName>
    <definedName name="zrs">[6]setup1!$B$174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5" l="1"/>
  <c r="I8" i="5"/>
  <c r="B124" i="1" l="1"/>
  <c r="G13" i="5"/>
  <c r="G17" i="5" s="1"/>
  <c r="G39" i="5" s="1"/>
  <c r="F13" i="5"/>
  <c r="E13" i="5"/>
  <c r="D13" i="5"/>
  <c r="C13" i="5"/>
  <c r="B13" i="5"/>
  <c r="G16" i="5" l="1"/>
  <c r="G38" i="5" s="1"/>
  <c r="G21" i="5"/>
  <c r="G43" i="5" s="1"/>
  <c r="G26" i="5"/>
  <c r="G48" i="5" s="1"/>
  <c r="G24" i="5"/>
  <c r="G46" i="5" s="1"/>
  <c r="G14" i="5"/>
  <c r="G19" i="5"/>
  <c r="G41" i="5" s="1"/>
  <c r="G15" i="5"/>
  <c r="G37" i="5" s="1"/>
  <c r="G20" i="5"/>
  <c r="G42" i="5" s="1"/>
  <c r="G28" i="5"/>
  <c r="G50" i="5" s="1"/>
  <c r="G18" i="5"/>
  <c r="G40" i="5" s="1"/>
  <c r="G25" i="5"/>
  <c r="G47" i="5" s="1"/>
  <c r="G23" i="5"/>
  <c r="G45" i="5" s="1"/>
  <c r="G27" i="5"/>
  <c r="G49" i="5" s="1"/>
  <c r="G22" i="5"/>
  <c r="G44" i="5" s="1"/>
  <c r="G29" i="5"/>
  <c r="G51" i="5" s="1"/>
  <c r="B26" i="5"/>
  <c r="B19" i="5"/>
  <c r="B18" i="5"/>
  <c r="B25" i="5"/>
  <c r="B17" i="5"/>
  <c r="B14" i="5"/>
  <c r="B20" i="5"/>
  <c r="B23" i="5"/>
  <c r="B15" i="5"/>
  <c r="B24" i="5"/>
  <c r="B22" i="5"/>
  <c r="B16" i="5"/>
  <c r="B21" i="5"/>
  <c r="B43" i="5" l="1"/>
  <c r="B37" i="5"/>
  <c r="B48" i="5"/>
  <c r="B41" i="5"/>
  <c r="B38" i="5"/>
  <c r="B36" i="5"/>
  <c r="B39" i="5"/>
  <c r="B47" i="5"/>
  <c r="B40" i="5"/>
  <c r="B49" i="5"/>
  <c r="B42" i="5"/>
  <c r="B50" i="5"/>
  <c r="B51" i="5"/>
  <c r="B44" i="5"/>
  <c r="B46" i="5"/>
  <c r="B45" i="5"/>
  <c r="H36" i="5" l="1"/>
  <c r="I36" i="5"/>
  <c r="H37" i="5"/>
  <c r="I37" i="5"/>
  <c r="H38" i="5"/>
  <c r="I38" i="5"/>
  <c r="H39" i="5"/>
  <c r="I39" i="5"/>
  <c r="I48" i="5"/>
  <c r="I49" i="5"/>
  <c r="G36" i="5" l="1"/>
  <c r="E35" i="5"/>
  <c r="H35" i="5"/>
  <c r="I35" i="5"/>
  <c r="H13" i="5"/>
  <c r="G35" i="5"/>
  <c r="B35" i="5"/>
  <c r="I173" i="1"/>
  <c r="I168" i="1"/>
  <c r="I167" i="1"/>
  <c r="I166" i="1"/>
  <c r="I165" i="1"/>
  <c r="I160" i="1"/>
  <c r="I159" i="1"/>
  <c r="I147" i="1"/>
  <c r="I131" i="1"/>
  <c r="I84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59" i="1"/>
  <c r="A74" i="1"/>
  <c r="A59" i="1"/>
  <c r="A62" i="1"/>
  <c r="A63" i="1"/>
  <c r="A65" i="1"/>
  <c r="A67" i="1"/>
  <c r="A69" i="1"/>
  <c r="A70" i="1"/>
  <c r="A71" i="1"/>
  <c r="A41" i="1"/>
  <c r="A42" i="1"/>
  <c r="A43" i="1"/>
  <c r="A45" i="1"/>
  <c r="A48" i="1"/>
  <c r="A49" i="1"/>
  <c r="A50" i="1"/>
  <c r="A51" i="1"/>
  <c r="A53" i="1"/>
  <c r="J158" i="1"/>
  <c r="J141" i="1"/>
  <c r="J124" i="1"/>
  <c r="J107" i="1"/>
  <c r="J90" i="1"/>
  <c r="J73" i="1"/>
  <c r="J56" i="1"/>
  <c r="J39" i="1"/>
  <c r="B158" i="1"/>
  <c r="B141" i="1"/>
  <c r="A146" i="1" s="1"/>
  <c r="A130" i="1"/>
  <c r="B107" i="1"/>
  <c r="A114" i="1" s="1"/>
  <c r="B90" i="1"/>
  <c r="A98" i="1" s="1"/>
  <c r="B73" i="1"/>
  <c r="A82" i="1" s="1"/>
  <c r="B56" i="1"/>
  <c r="A64" i="1" s="1"/>
  <c r="A44" i="1"/>
  <c r="N50" i="5"/>
  <c r="K50" i="5"/>
  <c r="N8" i="5"/>
  <c r="K8" i="5"/>
  <c r="F35" i="5" l="1"/>
  <c r="F14" i="5"/>
  <c r="F23" i="5"/>
  <c r="F15" i="5"/>
  <c r="F19" i="5"/>
  <c r="F17" i="5"/>
  <c r="F18" i="5"/>
  <c r="F26" i="5"/>
  <c r="F16" i="5"/>
  <c r="F20" i="5"/>
  <c r="F24" i="5"/>
  <c r="F21" i="5"/>
  <c r="F25" i="5"/>
  <c r="F22" i="5"/>
  <c r="E15" i="5"/>
  <c r="E23" i="5"/>
  <c r="E14" i="5"/>
  <c r="E16" i="5"/>
  <c r="E24" i="5"/>
  <c r="E22" i="5"/>
  <c r="E17" i="5"/>
  <c r="E25" i="5"/>
  <c r="E18" i="5"/>
  <c r="E26" i="5"/>
  <c r="E20" i="5"/>
  <c r="E21" i="5"/>
  <c r="E19" i="5"/>
  <c r="D35" i="5"/>
  <c r="D15" i="5"/>
  <c r="D19" i="5"/>
  <c r="D23" i="5"/>
  <c r="D21" i="5"/>
  <c r="D22" i="5"/>
  <c r="D16" i="5"/>
  <c r="D24" i="5"/>
  <c r="D17" i="5"/>
  <c r="D18" i="5"/>
  <c r="D14" i="5"/>
  <c r="D20" i="5"/>
  <c r="D25" i="5"/>
  <c r="D26" i="5"/>
  <c r="C35" i="5"/>
  <c r="C22" i="5"/>
  <c r="C14" i="5"/>
  <c r="C15" i="5"/>
  <c r="C23" i="5"/>
  <c r="C21" i="5"/>
  <c r="C16" i="5"/>
  <c r="C24" i="5"/>
  <c r="C20" i="5"/>
  <c r="C17" i="5"/>
  <c r="C25" i="5"/>
  <c r="C18" i="5"/>
  <c r="C26" i="5"/>
  <c r="C19" i="5"/>
  <c r="I136" i="1"/>
  <c r="I161" i="1"/>
  <c r="I169" i="1"/>
  <c r="I47" i="1"/>
  <c r="I162" i="1"/>
  <c r="I170" i="1"/>
  <c r="I119" i="1"/>
  <c r="I154" i="1"/>
  <c r="I65" i="1"/>
  <c r="I163" i="1"/>
  <c r="I171" i="1"/>
  <c r="I82" i="1"/>
  <c r="I112" i="1"/>
  <c r="I164" i="1"/>
  <c r="I172" i="1"/>
  <c r="I101" i="1"/>
  <c r="A97" i="1"/>
  <c r="A105" i="1"/>
  <c r="A81" i="1"/>
  <c r="A61" i="1"/>
  <c r="A68" i="1"/>
  <c r="A60" i="1"/>
  <c r="A66" i="1"/>
  <c r="A58" i="1"/>
  <c r="A57" i="1"/>
  <c r="A40" i="1"/>
  <c r="A47" i="1"/>
  <c r="A54" i="1"/>
  <c r="A46" i="1"/>
  <c r="A52" i="1"/>
  <c r="I80" i="1"/>
  <c r="I102" i="1"/>
  <c r="I129" i="1"/>
  <c r="I143" i="1"/>
  <c r="I156" i="1"/>
  <c r="I83" i="1"/>
  <c r="I103" i="1"/>
  <c r="I130" i="1"/>
  <c r="I144" i="1"/>
  <c r="I58" i="1"/>
  <c r="I66" i="1"/>
  <c r="I85" i="1"/>
  <c r="I113" i="1"/>
  <c r="I133" i="1"/>
  <c r="I148" i="1"/>
  <c r="I75" i="1"/>
  <c r="I87" i="1"/>
  <c r="I120" i="1"/>
  <c r="I134" i="1"/>
  <c r="I149" i="1"/>
  <c r="I76" i="1"/>
  <c r="I88" i="1"/>
  <c r="I121" i="1"/>
  <c r="I137" i="1"/>
  <c r="I151" i="1"/>
  <c r="I77" i="1"/>
  <c r="I94" i="1"/>
  <c r="I125" i="1"/>
  <c r="I138" i="1"/>
  <c r="I152" i="1"/>
  <c r="I79" i="1"/>
  <c r="I95" i="1"/>
  <c r="I126" i="1"/>
  <c r="I139" i="1"/>
  <c r="I155" i="1"/>
  <c r="A153" i="1"/>
  <c r="A152" i="1"/>
  <c r="A144" i="1"/>
  <c r="A145" i="1"/>
  <c r="A151" i="1"/>
  <c r="A143" i="1"/>
  <c r="A150" i="1"/>
  <c r="A142" i="1"/>
  <c r="A149" i="1"/>
  <c r="A156" i="1"/>
  <c r="A148" i="1"/>
  <c r="A147" i="1"/>
  <c r="A155" i="1"/>
  <c r="A154" i="1"/>
  <c r="A136" i="1"/>
  <c r="A128" i="1"/>
  <c r="A135" i="1"/>
  <c r="A127" i="1"/>
  <c r="A137" i="1"/>
  <c r="A126" i="1"/>
  <c r="A133" i="1"/>
  <c r="A134" i="1"/>
  <c r="A125" i="1"/>
  <c r="A132" i="1"/>
  <c r="A129" i="1"/>
  <c r="A139" i="1"/>
  <c r="A131" i="1"/>
  <c r="A138" i="1"/>
  <c r="A120" i="1"/>
  <c r="A112" i="1"/>
  <c r="A121" i="1"/>
  <c r="A119" i="1"/>
  <c r="A111" i="1"/>
  <c r="A113" i="1"/>
  <c r="A118" i="1"/>
  <c r="A110" i="1"/>
  <c r="A117" i="1"/>
  <c r="A116" i="1"/>
  <c r="A108" i="1"/>
  <c r="A115" i="1"/>
  <c r="A109" i="1"/>
  <c r="A122" i="1"/>
  <c r="A104" i="1"/>
  <c r="A96" i="1"/>
  <c r="A103" i="1"/>
  <c r="A95" i="1"/>
  <c r="A102" i="1"/>
  <c r="A94" i="1"/>
  <c r="A101" i="1"/>
  <c r="A93" i="1"/>
  <c r="A100" i="1"/>
  <c r="A92" i="1"/>
  <c r="A99" i="1"/>
  <c r="A91" i="1"/>
  <c r="A88" i="1"/>
  <c r="A80" i="1"/>
  <c r="A87" i="1"/>
  <c r="A79" i="1"/>
  <c r="A86" i="1"/>
  <c r="A78" i="1"/>
  <c r="A85" i="1"/>
  <c r="A77" i="1"/>
  <c r="A84" i="1"/>
  <c r="A76" i="1"/>
  <c r="A83" i="1"/>
  <c r="A75" i="1"/>
  <c r="I49" i="1"/>
  <c r="I59" i="1"/>
  <c r="I67" i="1"/>
  <c r="I42" i="1"/>
  <c r="I50" i="1"/>
  <c r="I60" i="1"/>
  <c r="I68" i="1"/>
  <c r="I78" i="1"/>
  <c r="I86" i="1"/>
  <c r="I96" i="1"/>
  <c r="I104" i="1"/>
  <c r="I114" i="1"/>
  <c r="I122" i="1"/>
  <c r="I132" i="1"/>
  <c r="I142" i="1"/>
  <c r="I150" i="1"/>
  <c r="I40" i="1"/>
  <c r="I48" i="1"/>
  <c r="I43" i="1"/>
  <c r="I51" i="1"/>
  <c r="I61" i="1"/>
  <c r="I69" i="1"/>
  <c r="I97" i="1"/>
  <c r="I105" i="1"/>
  <c r="I115" i="1"/>
  <c r="I44" i="1"/>
  <c r="I52" i="1"/>
  <c r="I62" i="1"/>
  <c r="I70" i="1"/>
  <c r="I98" i="1"/>
  <c r="I108" i="1"/>
  <c r="I116" i="1"/>
  <c r="I45" i="1"/>
  <c r="I53" i="1"/>
  <c r="I63" i="1"/>
  <c r="I71" i="1"/>
  <c r="I81" i="1"/>
  <c r="I91" i="1"/>
  <c r="I99" i="1"/>
  <c r="I109" i="1"/>
  <c r="I117" i="1"/>
  <c r="I127" i="1"/>
  <c r="I135" i="1"/>
  <c r="I145" i="1"/>
  <c r="I153" i="1"/>
  <c r="I41" i="1"/>
  <c r="I46" i="1"/>
  <c r="I54" i="1"/>
  <c r="I64" i="1"/>
  <c r="I74" i="1"/>
  <c r="I92" i="1"/>
  <c r="I100" i="1"/>
  <c r="I110" i="1"/>
  <c r="I118" i="1"/>
  <c r="I128" i="1"/>
  <c r="I146" i="1"/>
  <c r="I57" i="1"/>
  <c r="I93" i="1"/>
  <c r="I111" i="1"/>
  <c r="P33" i="1"/>
  <c r="H11" i="1"/>
  <c r="H12" i="1"/>
  <c r="H10" i="1"/>
  <c r="H6" i="5" l="1"/>
  <c r="I6" i="5" s="1"/>
  <c r="H7" i="5"/>
  <c r="I7" i="5" s="1"/>
  <c r="E46" i="5"/>
  <c r="C45" i="5"/>
  <c r="D44" i="5"/>
  <c r="F43" i="5"/>
  <c r="D43" i="5"/>
  <c r="E43" i="5"/>
  <c r="D51" i="5"/>
  <c r="D38" i="5"/>
  <c r="D39" i="5"/>
  <c r="D48" i="5"/>
  <c r="D41" i="5"/>
  <c r="D42" i="5"/>
  <c r="D49" i="5"/>
  <c r="D37" i="5"/>
  <c r="D47" i="5"/>
  <c r="D40" i="5"/>
  <c r="D50" i="5"/>
  <c r="E41" i="5"/>
  <c r="E49" i="5"/>
  <c r="E38" i="5"/>
  <c r="E42" i="5"/>
  <c r="E50" i="5"/>
  <c r="E51" i="5"/>
  <c r="E39" i="5"/>
  <c r="E40" i="5"/>
  <c r="E37" i="5"/>
  <c r="E47" i="5"/>
  <c r="E48" i="5"/>
  <c r="C36" i="5"/>
  <c r="C47" i="5"/>
  <c r="C40" i="5"/>
  <c r="C49" i="5"/>
  <c r="C50" i="5"/>
  <c r="C51" i="5"/>
  <c r="C37" i="5"/>
  <c r="C38" i="5"/>
  <c r="C39" i="5"/>
  <c r="C48" i="5"/>
  <c r="C41" i="5"/>
  <c r="C42" i="5"/>
  <c r="D45" i="5"/>
  <c r="F46" i="5"/>
  <c r="C46" i="5"/>
  <c r="C44" i="5"/>
  <c r="F41" i="5"/>
  <c r="F49" i="5"/>
  <c r="F37" i="5"/>
  <c r="F47" i="5"/>
  <c r="F48" i="5"/>
  <c r="F42" i="5"/>
  <c r="F50" i="5"/>
  <c r="F51" i="5"/>
  <c r="F38" i="5"/>
  <c r="F39" i="5"/>
  <c r="F40" i="5"/>
  <c r="E45" i="5"/>
  <c r="F45" i="5"/>
  <c r="C43" i="5"/>
  <c r="D46" i="5"/>
  <c r="E44" i="5"/>
  <c r="F44" i="5"/>
  <c r="E36" i="5"/>
  <c r="F36" i="5"/>
  <c r="D36" i="5"/>
  <c r="P30" i="1" l="1"/>
  <c r="P31" i="1"/>
  <c r="P32" i="1"/>
  <c r="H32" i="1"/>
  <c r="H33" i="1"/>
  <c r="H31" i="1"/>
  <c r="H20" i="1"/>
  <c r="H21" i="1"/>
  <c r="H34" i="1" l="1"/>
  <c r="H30" i="1"/>
  <c r="P29" i="1"/>
  <c r="H29" i="1"/>
  <c r="P28" i="1"/>
  <c r="H28" i="1"/>
  <c r="P27" i="1"/>
  <c r="H27" i="1"/>
  <c r="P26" i="1"/>
  <c r="H26" i="1"/>
  <c r="H22" i="1"/>
  <c r="H19" i="1"/>
  <c r="H18" i="1"/>
  <c r="H17" i="1"/>
  <c r="H16" i="1"/>
  <c r="H15" i="1"/>
  <c r="P11" i="1"/>
  <c r="P10" i="1"/>
  <c r="P9" i="1"/>
  <c r="H9" i="1"/>
  <c r="P8" i="1"/>
  <c r="H8" i="1"/>
  <c r="P7" i="1"/>
  <c r="H7" i="1"/>
  <c r="P6" i="1"/>
  <c r="H6" i="1"/>
  <c r="P5" i="1"/>
  <c r="H5" i="1"/>
  <c r="P4" i="1"/>
  <c r="H4" i="1"/>
</calcChain>
</file>

<file path=xl/sharedStrings.xml><?xml version="1.0" encoding="utf-8"?>
<sst xmlns="http://schemas.openxmlformats.org/spreadsheetml/2006/main" count="192" uniqueCount="63">
  <si>
    <t>FP1</t>
  </si>
  <si>
    <t>Best lap</t>
  </si>
  <si>
    <t>Best S1</t>
  </si>
  <si>
    <t>Best S2</t>
  </si>
  <si>
    <t>Best S3</t>
  </si>
  <si>
    <t>Ideal lap</t>
  </si>
  <si>
    <t>FP2</t>
  </si>
  <si>
    <t>Session best</t>
  </si>
  <si>
    <t>AG</t>
  </si>
  <si>
    <t>GÜVEN</t>
  </si>
  <si>
    <t>MK</t>
  </si>
  <si>
    <t>KLEIN</t>
  </si>
  <si>
    <t>SD</t>
  </si>
  <si>
    <t>VB</t>
  </si>
  <si>
    <t>CM</t>
  </si>
  <si>
    <t>MATEU</t>
  </si>
  <si>
    <t>DENOUAL</t>
  </si>
  <si>
    <t>BLUGEON</t>
  </si>
  <si>
    <t>R1</t>
  </si>
  <si>
    <t>R2</t>
  </si>
  <si>
    <t>Laptime</t>
  </si>
  <si>
    <t>S1</t>
  </si>
  <si>
    <t>S2</t>
  </si>
  <si>
    <t>S3</t>
  </si>
  <si>
    <t>CHRONOLOGICAL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</si>
  <si>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</si>
  <si>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</si>
  <si>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</si>
  <si>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</si>
  <si>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</si>
  <si>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</si>
  <si>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</si>
  <si>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</si>
  <si>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</si>
  <si>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</si>
  <si>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</si>
  <si>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</si>
  <si>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</si>
  <si>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</si>
  <si>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</si>
  <si>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SORTED BY BEST LAP</t>
  </si>
  <si>
    <t>UG</t>
  </si>
  <si>
    <t>GAZIL</t>
  </si>
  <si>
    <t>VW</t>
  </si>
  <si>
    <t>WEYRICH</t>
  </si>
  <si>
    <t>Q</t>
  </si>
  <si>
    <t>Race 1</t>
  </si>
  <si>
    <t>Chronological order</t>
  </si>
  <si>
    <t>Sorted by best lap</t>
  </si>
  <si>
    <t>Lap by lap</t>
  </si>
  <si>
    <t>1</t>
  </si>
  <si>
    <t>1st set</t>
  </si>
  <si>
    <t>2nd set</t>
  </si>
  <si>
    <t>FL</t>
  </si>
  <si>
    <t>#</t>
  </si>
  <si>
    <t>DRIVER</t>
  </si>
  <si>
    <t>DRIV SHORT</t>
  </si>
  <si>
    <t>DD</t>
  </si>
  <si>
    <t>GG</t>
  </si>
  <si>
    <t>AA</t>
  </si>
  <si>
    <t>BG</t>
  </si>
  <si>
    <t>SQ</t>
  </si>
  <si>
    <t>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</si>
</sst>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_€_-;\-* #,##0.00\ _€_-;_-* &quot;-&quot;??\ _€_-;_-@_-"/>
    <numFmt numFmtId="165" formatCode="m:ss.000"/>
    <numFmt numFmtId="166" formatCode="0.0&quot;°C&quot;"/>
    <numFmt numFmtId="167" formatCode="_-* #,##0.000\ _€_-;\-* #,##0.000\ _€_-;_-* &quot;-&quot;??\ _€_-;_-@_-"/>
    <numFmt numFmtId="168" formatCode="_-* #,##0.00000000\ _€_-;\-* #,##0.00000000\ _€_-;_-* &quot;-&quot;??\ _€_-;_-@_-"/>
    <numFmt numFmtId="169" formatCode="_-* #,##0.000000000\ _€_-;\-* #,##0.000000000\ _€_-;_-* &quot;-&quot;??\ _€_-;_-@_-"/>
    <numFmt numFmtId="170" formatCode="_-* #,##0.0000000000\ _€_-;\-* #,##0.0000000000\ _€_-;_-* &quot;-&quot;??\ _€_-;_-@_-"/>
    <numFmt numFmtId="171" formatCode="mm:ss.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name val="Calibri"/>
      <family val="2"/>
      <scheme val="minor"/>
    </font>
    <font>
      <b/>
      <sz val="28"/>
      <name val="Calibri"/>
      <family val="2"/>
      <scheme val="minor"/>
    </font>
    <font>
      <sz val="26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122">
    <xf numFmtId="0" fontId="0" fillId="0" borderId="0" xfId="0"/>
    <xf numFmtId="164" fontId="2" fillId="0" borderId="0" xfId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6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3" fillId="0" borderId="4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49" fontId="11" fillId="0" borderId="0" xfId="0" applyNumberFormat="1" applyFont="1"/>
    <xf numFmtId="49" fontId="10" fillId="0" borderId="0" xfId="0" applyNumberFormat="1" applyFont="1"/>
    <xf numFmtId="0" fontId="11" fillId="0" borderId="0" xfId="0" applyNumberFormat="1" applyFont="1" applyFill="1" applyAlignment="1">
      <alignment horizontal="center"/>
    </xf>
    <xf numFmtId="0" fontId="10" fillId="0" borderId="0" xfId="0" applyNumberFormat="1" applyFont="1" applyFill="1" applyAlignment="1">
      <alignment horizontal="center"/>
    </xf>
    <xf numFmtId="165" fontId="0" fillId="0" borderId="0" xfId="0" applyNumberFormat="1" applyBorder="1"/>
    <xf numFmtId="165" fontId="12" fillId="0" borderId="0" xfId="0" applyNumberFormat="1" applyFont="1" applyBorder="1"/>
    <xf numFmtId="165" fontId="11" fillId="0" borderId="0" xfId="0" applyNumberFormat="1" applyFont="1" applyBorder="1"/>
    <xf numFmtId="165" fontId="10" fillId="0" borderId="0" xfId="0" applyNumberFormat="1" applyFont="1" applyBorder="1"/>
    <xf numFmtId="49" fontId="10" fillId="0" borderId="0" xfId="0" applyNumberFormat="1" applyFont="1" applyBorder="1"/>
    <xf numFmtId="171" fontId="12" fillId="0" borderId="0" xfId="0" applyNumberFormat="1" applyFont="1" applyBorder="1"/>
    <xf numFmtId="171" fontId="11" fillId="0" borderId="0" xfId="0" applyNumberFormat="1" applyFont="1" applyBorder="1"/>
    <xf numFmtId="171" fontId="10" fillId="0" borderId="0" xfId="0" applyNumberFormat="1" applyFont="1" applyBorder="1"/>
    <xf numFmtId="49" fontId="11" fillId="0" borderId="0" xfId="0" applyNumberFormat="1" applyFont="1" applyBorder="1"/>
    <xf numFmtId="0" fontId="10" fillId="0" borderId="0" xfId="0" applyNumberFormat="1" applyFont="1" applyFill="1" applyBorder="1" applyAlignment="1">
      <alignment horizontal="center"/>
    </xf>
    <xf numFmtId="171" fontId="0" fillId="0" borderId="0" xfId="0" applyNumberFormat="1" applyBorder="1"/>
    <xf numFmtId="165" fontId="11" fillId="0" borderId="0" xfId="0" applyNumberFormat="1" applyFont="1"/>
    <xf numFmtId="168" fontId="11" fillId="0" borderId="0" xfId="1" applyNumberFormat="1" applyFont="1"/>
    <xf numFmtId="2" fontId="11" fillId="0" borderId="0" xfId="0" applyNumberFormat="1" applyFont="1"/>
    <xf numFmtId="0" fontId="8" fillId="5" borderId="1" xfId="0" applyFont="1" applyFill="1" applyBorder="1" applyAlignment="1">
      <alignment horizontal="center" vertical="center"/>
    </xf>
    <xf numFmtId="167" fontId="13" fillId="2" borderId="3" xfId="1" applyNumberFormat="1" applyFont="1" applyFill="1" applyBorder="1" applyAlignment="1">
      <alignment horizontal="center" vertical="center"/>
    </xf>
    <xf numFmtId="169" fontId="10" fillId="0" borderId="0" xfId="1" applyNumberFormat="1" applyFont="1"/>
    <xf numFmtId="170" fontId="10" fillId="0" borderId="0" xfId="1" applyNumberFormat="1" applyFont="1"/>
    <xf numFmtId="0" fontId="8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164" fontId="2" fillId="0" borderId="0" xfId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7" fontId="0" fillId="0" borderId="0" xfId="1" applyNumberFormat="1" applyFont="1" applyFill="1" applyBorder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/>
    </xf>
    <xf numFmtId="0" fontId="10" fillId="0" borderId="0" xfId="0" applyNumberFormat="1" applyFont="1"/>
    <xf numFmtId="0" fontId="10" fillId="0" borderId="0" xfId="0" applyNumberFormat="1" applyFont="1" applyBorder="1"/>
    <xf numFmtId="0" fontId="2" fillId="0" borderId="1" xfId="0" applyFont="1" applyBorder="1" applyAlignment="1">
      <alignment horizontal="center"/>
    </xf>
    <xf numFmtId="0" fontId="0" fillId="0" borderId="8" xfId="0" applyFont="1" applyBorder="1" applyAlignment="1">
      <alignment horizontal="center" vertical="center"/>
    </xf>
    <xf numFmtId="164" fontId="1" fillId="0" borderId="9" xfId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165" fontId="0" fillId="0" borderId="1" xfId="0" applyNumberFormat="1" applyFont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165" fontId="0" fillId="0" borderId="5" xfId="0" applyNumberFormat="1" applyFont="1" applyBorder="1" applyAlignment="1">
      <alignment horizontal="center" vertical="center"/>
    </xf>
    <xf numFmtId="165" fontId="0" fillId="0" borderId="6" xfId="0" applyNumberFormat="1" applyFont="1" applyBorder="1" applyAlignment="1">
      <alignment horizontal="center" vertical="center"/>
    </xf>
    <xf numFmtId="0" fontId="17" fillId="0" borderId="0" xfId="0" applyFont="1" applyAlignment="1">
      <alignment horizontal="center"/>
    </xf>
    <xf numFmtId="165" fontId="12" fillId="0" borderId="10" xfId="0" applyNumberFormat="1" applyFont="1" applyBorder="1"/>
    <xf numFmtId="165" fontId="12" fillId="0" borderId="3" xfId="0" applyNumberFormat="1" applyFont="1" applyBorder="1"/>
    <xf numFmtId="165" fontId="12" fillId="0" borderId="13" xfId="0" applyNumberFormat="1" applyFont="1" applyBorder="1"/>
    <xf numFmtId="165" fontId="12" fillId="0" borderId="4" xfId="0" applyNumberFormat="1" applyFont="1" applyBorder="1"/>
    <xf numFmtId="165" fontId="12" fillId="0" borderId="7" xfId="0" applyNumberFormat="1" applyFont="1" applyBorder="1"/>
    <xf numFmtId="0" fontId="0" fillId="0" borderId="2" xfId="0" applyBorder="1"/>
    <xf numFmtId="0" fontId="0" fillId="0" borderId="5" xfId="0" applyBorder="1"/>
    <xf numFmtId="165" fontId="2" fillId="0" borderId="10" xfId="1" applyNumberFormat="1" applyFont="1" applyFill="1" applyBorder="1" applyAlignment="1">
      <alignment horizontal="center" vertical="center"/>
    </xf>
    <xf numFmtId="167" fontId="2" fillId="0" borderId="11" xfId="1" applyNumberFormat="1" applyFont="1" applyFill="1" applyBorder="1" applyAlignment="1">
      <alignment horizontal="center" vertical="center"/>
    </xf>
    <xf numFmtId="165" fontId="2" fillId="0" borderId="2" xfId="1" applyNumberFormat="1" applyFont="1" applyFill="1" applyBorder="1" applyAlignment="1">
      <alignment horizontal="center" vertical="center"/>
    </xf>
    <xf numFmtId="165" fontId="2" fillId="0" borderId="5" xfId="1" applyNumberFormat="1" applyFont="1" applyFill="1" applyBorder="1" applyAlignment="1">
      <alignment horizontal="center" vertical="center"/>
    </xf>
    <xf numFmtId="165" fontId="2" fillId="0" borderId="6" xfId="1" applyNumberFormat="1" applyFont="1" applyFill="1" applyBorder="1" applyAlignment="1">
      <alignment horizontal="center" vertical="center"/>
    </xf>
    <xf numFmtId="165" fontId="14" fillId="2" borderId="2" xfId="1" applyNumberFormat="1" applyFont="1" applyFill="1" applyBorder="1" applyAlignment="1">
      <alignment horizontal="center" vertical="center"/>
    </xf>
    <xf numFmtId="165" fontId="14" fillId="2" borderId="5" xfId="1" applyNumberFormat="1" applyFont="1" applyFill="1" applyBorder="1" applyAlignment="1">
      <alignment horizontal="center" vertical="center"/>
    </xf>
    <xf numFmtId="165" fontId="14" fillId="2" borderId="6" xfId="1" applyNumberFormat="1" applyFont="1" applyFill="1" applyBorder="1" applyAlignment="1">
      <alignment horizontal="center" vertical="center"/>
    </xf>
    <xf numFmtId="167" fontId="10" fillId="2" borderId="3" xfId="1" applyNumberFormat="1" applyFont="1" applyFill="1" applyBorder="1" applyAlignment="1">
      <alignment horizontal="center" vertical="center"/>
    </xf>
    <xf numFmtId="167" fontId="10" fillId="2" borderId="0" xfId="1" applyNumberFormat="1" applyFont="1" applyFill="1" applyBorder="1" applyAlignment="1">
      <alignment horizontal="center" vertical="center"/>
    </xf>
    <xf numFmtId="167" fontId="10" fillId="2" borderId="7" xfId="1" applyNumberFormat="1" applyFont="1" applyFill="1" applyBorder="1" applyAlignment="1">
      <alignment horizontal="center" vertical="center"/>
    </xf>
    <xf numFmtId="167" fontId="0" fillId="0" borderId="10" xfId="1" applyNumberFormat="1" applyFont="1" applyBorder="1"/>
    <xf numFmtId="167" fontId="1" fillId="0" borderId="3" xfId="1" applyNumberFormat="1" applyFont="1" applyBorder="1" applyAlignment="1">
      <alignment horizontal="center" vertical="center"/>
    </xf>
    <xf numFmtId="167" fontId="0" fillId="0" borderId="3" xfId="1" applyNumberFormat="1" applyFont="1" applyBorder="1" applyAlignment="1">
      <alignment horizontal="center" vertical="center"/>
    </xf>
    <xf numFmtId="167" fontId="0" fillId="0" borderId="13" xfId="1" applyNumberFormat="1" applyFont="1" applyBorder="1"/>
    <xf numFmtId="167" fontId="1" fillId="0" borderId="0" xfId="1" applyNumberFormat="1" applyFont="1" applyBorder="1" applyAlignment="1">
      <alignment horizontal="center" vertical="center"/>
    </xf>
    <xf numFmtId="167" fontId="0" fillId="0" borderId="0" xfId="1" applyNumberFormat="1" applyFont="1" applyBorder="1" applyAlignment="1">
      <alignment horizontal="center" vertical="center"/>
    </xf>
    <xf numFmtId="167" fontId="0" fillId="0" borderId="4" xfId="1" applyNumberFormat="1" applyFont="1" applyBorder="1"/>
    <xf numFmtId="167" fontId="1" fillId="0" borderId="7" xfId="1" applyNumberFormat="1" applyFont="1" applyBorder="1" applyAlignment="1">
      <alignment horizontal="center" vertical="center"/>
    </xf>
    <xf numFmtId="167" fontId="0" fillId="0" borderId="7" xfId="1" applyNumberFormat="1" applyFont="1" applyBorder="1" applyAlignment="1">
      <alignment horizontal="center" vertical="center"/>
    </xf>
    <xf numFmtId="165" fontId="12" fillId="0" borderId="11" xfId="0" applyNumberFormat="1" applyFont="1" applyBorder="1"/>
    <xf numFmtId="165" fontId="12" fillId="0" borderId="12" xfId="0" applyNumberFormat="1" applyFont="1" applyBorder="1"/>
    <xf numFmtId="167" fontId="10" fillId="0" borderId="0" xfId="1" applyNumberFormat="1" applyFont="1" applyFill="1" applyBorder="1" applyAlignment="1">
      <alignment horizontal="center" vertical="center"/>
    </xf>
    <xf numFmtId="167" fontId="1" fillId="0" borderId="0" xfId="1" applyNumberFormat="1" applyFont="1" applyFill="1" applyBorder="1" applyAlignment="1">
      <alignment horizontal="center" vertical="center"/>
    </xf>
    <xf numFmtId="165" fontId="14" fillId="0" borderId="0" xfId="1" applyNumberFormat="1" applyFont="1" applyFill="1" applyBorder="1" applyAlignment="1">
      <alignment horizontal="center" vertical="center"/>
    </xf>
    <xf numFmtId="167" fontId="13" fillId="0" borderId="0" xfId="1" applyNumberFormat="1" applyFont="1" applyFill="1" applyBorder="1" applyAlignment="1">
      <alignment horizontal="center" vertical="center"/>
    </xf>
    <xf numFmtId="166" fontId="0" fillId="0" borderId="0" xfId="0" applyNumberFormat="1" applyFill="1" applyBorder="1"/>
    <xf numFmtId="0" fontId="17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164" fontId="1" fillId="0" borderId="0" xfId="1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67" fontId="0" fillId="0" borderId="0" xfId="1" applyNumberFormat="1" applyFont="1" applyFill="1" applyBorder="1"/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2" xfId="0" applyBorder="1"/>
    <xf numFmtId="0" fontId="0" fillId="0" borderId="4" xfId="0" applyBorder="1"/>
    <xf numFmtId="0" fontId="0" fillId="0" borderId="14" xfId="0" applyBorder="1"/>
    <xf numFmtId="0" fontId="0" fillId="0" borderId="0" xfId="0" applyAlignment="1">
      <alignment horizontal="center"/>
    </xf>
    <xf numFmtId="165" fontId="12" fillId="0" borderId="14" xfId="0" applyNumberFormat="1" applyFont="1" applyBorder="1"/>
    <xf numFmtId="0" fontId="11" fillId="0" borderId="8" xfId="0" applyNumberFormat="1" applyFont="1" applyFill="1" applyBorder="1" applyAlignment="1">
      <alignment horizontal="center"/>
    </xf>
    <xf numFmtId="0" fontId="11" fillId="0" borderId="1" xfId="0" applyNumberFormat="1" applyFont="1" applyFill="1" applyBorder="1" applyAlignment="1">
      <alignment horizontal="center"/>
    </xf>
    <xf numFmtId="0" fontId="11" fillId="6" borderId="0" xfId="0" applyNumberFormat="1" applyFont="1" applyFill="1"/>
    <xf numFmtId="170" fontId="10" fillId="6" borderId="0" xfId="1" applyNumberFormat="1" applyFont="1" applyFill="1"/>
    <xf numFmtId="0" fontId="15" fillId="0" borderId="0" xfId="0" applyNumberFormat="1" applyFont="1" applyAlignment="1">
      <alignment horizontal="center" vertical="center"/>
    </xf>
    <xf numFmtId="0" fontId="16" fillId="0" borderId="0" xfId="0" applyNumberFormat="1" applyFont="1" applyAlignment="1">
      <alignment horizontal="center" vertical="center"/>
    </xf>
    <xf numFmtId="2" fontId="12" fillId="0" borderId="0" xfId="0" applyNumberFormat="1" applyFont="1" applyBorder="1"/>
  </cellXfs>
  <cellStyles count="3">
    <cellStyle name="Milliers" xfId="1" builtinId="3"/>
    <cellStyle name="Normal" xfId="0" builtinId="0"/>
    <cellStyle name="Normal 2" xfId="2" xr:uid="{00000000-0005-0000-0000-000002000000}"/>
  </cellStyles>
  <dxfs count="168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auto="1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FF6C00"/>
      <color rgb="FFFF66FF"/>
      <color rgb="FFFF8989"/>
      <color rgb="FFFE0000"/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strRef>
              <c:f>'RACE 1'!$B$13</c:f>
              <c:strCache>
                <c:ptCount val="1"/>
                <c:pt idx="0">
                  <c:v>DB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xVal>
            <c:strRef>
              <c:f>'RACE 1'!$A$14:$A$26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1'!$B$14:$B$26</c:f>
              <c:numCache>
                <c:formatCode>m:ss.000</c:formatCode>
                <c:ptCount val="13"/>
                <c:pt idx="0">
                  <c:v>1.6448958333333335E-3</c:v>
                </c:pt>
                <c:pt idx="1">
                  <c:v>1.6412847222222221E-3</c:v>
                </c:pt>
                <c:pt idx="2">
                  <c:v>1.6482523148148148E-3</c:v>
                </c:pt>
                <c:pt idx="3">
                  <c:v>1.6530787037037037E-3</c:v>
                </c:pt>
                <c:pt idx="4">
                  <c:v>1.6504976851851854E-3</c:v>
                </c:pt>
                <c:pt idx="5">
                  <c:v>1.6549189814814814E-3</c:v>
                </c:pt>
                <c:pt idx="6">
                  <c:v>1.6597569444444444E-3</c:v>
                </c:pt>
                <c:pt idx="7">
                  <c:v>1.6556481481481481E-3</c:v>
                </c:pt>
                <c:pt idx="8">
                  <c:v>1.6645486111111112E-3</c:v>
                </c:pt>
                <c:pt idx="9">
                  <c:v>1.6569097222222226E-3</c:v>
                </c:pt>
                <c:pt idx="10">
                  <c:v>1.6612037037037036E-3</c:v>
                </c:pt>
                <c:pt idx="11">
                  <c:v>1.6595717592592593E-3</c:v>
                </c:pt>
                <c:pt idx="12">
                  <c:v>1.6667245370370371E-3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671-43AE-86AF-2252534C8165}"/>
            </c:ext>
          </c:extLst>
        </c:ser>
        <c:ser>
          <c:idx val="1"/>
          <c:order val="1"/>
          <c:tx>
            <c:strRef>
              <c:f>'RACE 1'!$C$13</c:f>
              <c:strCache>
                <c:ptCount val="1"/>
                <c:pt idx="0">
                  <c:v>MK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xVal>
            <c:strRef>
              <c:f>'RACE 1'!$A$14:$A$26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1'!$C$14:$C$26</c:f>
              <c:numCache>
                <c:formatCode>m:ss.000</c:formatCode>
                <c:ptCount val="13"/>
                <c:pt idx="0">
                  <c:v>1.6482175925925926E-3</c:v>
                </c:pt>
                <c:pt idx="1">
                  <c:v>1.6422569444444444E-3</c:v>
                </c:pt>
                <c:pt idx="2">
                  <c:v>1.6435069444444442E-3</c:v>
                </c:pt>
                <c:pt idx="3">
                  <c:v>1.6487731481481481E-3</c:v>
                </c:pt>
                <c:pt idx="4">
                  <c:v>1.651273148148148E-3</c:v>
                </c:pt>
                <c:pt idx="5">
                  <c:v>1.6497800925925927E-3</c:v>
                </c:pt>
                <c:pt idx="6">
                  <c:v>1.6534490740740739E-3</c:v>
                </c:pt>
                <c:pt idx="7">
                  <c:v>1.6531018518518518E-3</c:v>
                </c:pt>
                <c:pt idx="8">
                  <c:v>1.6539699074074076E-3</c:v>
                </c:pt>
                <c:pt idx="9">
                  <c:v>1.6568750000000001E-3</c:v>
                </c:pt>
                <c:pt idx="10">
                  <c:v>1.6579282407407408E-3</c:v>
                </c:pt>
                <c:pt idx="11">
                  <c:v>1.657847222222222E-3</c:v>
                </c:pt>
                <c:pt idx="12">
                  <c:v>1.6617824074074076E-3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4671-43AE-86AF-2252534C8165}"/>
            </c:ext>
          </c:extLst>
        </c:ser>
        <c:ser>
          <c:idx val="2"/>
          <c:order val="2"/>
          <c:tx>
            <c:strRef>
              <c:f>'RACE 1'!$D$13</c:f>
              <c:strCache>
                <c:ptCount val="1"/>
                <c:pt idx="0">
                  <c:v>VW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rgbClr val="7030A0"/>
                </a:solidFill>
              </a:ln>
              <a:effectLst/>
            </c:spPr>
          </c:marker>
          <c:xVal>
            <c:strRef>
              <c:f>'RACE 1'!$A$14:$A$26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1'!$D$14:$D$26</c:f>
              <c:numCache>
                <c:formatCode>m:ss.000</c:formatCode>
                <c:ptCount val="13"/>
                <c:pt idx="0">
                  <c:v>1.6448842592592593E-3</c:v>
                </c:pt>
                <c:pt idx="1">
                  <c:v>1.6433217592592593E-3</c:v>
                </c:pt>
                <c:pt idx="2">
                  <c:v>1.6495717592592593E-3</c:v>
                </c:pt>
                <c:pt idx="3">
                  <c:v>1.6510532407407409E-3</c:v>
                </c:pt>
                <c:pt idx="4">
                  <c:v>1.6500925925925925E-3</c:v>
                </c:pt>
                <c:pt idx="5">
                  <c:v>1.6529398148148148E-3</c:v>
                </c:pt>
                <c:pt idx="6">
                  <c:v>1.6540856481481485E-3</c:v>
                </c:pt>
                <c:pt idx="7">
                  <c:v>1.6537847222222223E-3</c:v>
                </c:pt>
                <c:pt idx="8">
                  <c:v>1.6559490740740742E-3</c:v>
                </c:pt>
                <c:pt idx="9">
                  <c:v>1.6561342592592593E-3</c:v>
                </c:pt>
                <c:pt idx="10">
                  <c:v>1.6647337962962961E-3</c:v>
                </c:pt>
                <c:pt idx="11">
                  <c:v>1.6722800925925926E-3</c:v>
                </c:pt>
                <c:pt idx="12">
                  <c:v>1.6736342592592593E-3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4671-43AE-86AF-2252534C8165}"/>
            </c:ext>
          </c:extLst>
        </c:ser>
        <c:ser>
          <c:idx val="3"/>
          <c:order val="3"/>
          <c:tx>
            <c:strRef>
              <c:f>'RACE 1'!$E$13</c:f>
              <c:strCache>
                <c:ptCount val="1"/>
                <c:pt idx="0">
                  <c:v>UG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F0"/>
              </a:solidFill>
              <a:ln w="9525">
                <a:solidFill>
                  <a:srgbClr val="00B0F0"/>
                </a:solidFill>
              </a:ln>
              <a:effectLst/>
            </c:spPr>
          </c:marker>
          <c:xVal>
            <c:strRef>
              <c:f>'RACE 1'!$A$14:$A$26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1'!$E$14:$E$26</c:f>
              <c:numCache>
                <c:formatCode>m:ss.000</c:formatCode>
                <c:ptCount val="13"/>
                <c:pt idx="0">
                  <c:v>1.6459374999999998E-3</c:v>
                </c:pt>
                <c:pt idx="1">
                  <c:v>1.6421759259259261E-3</c:v>
                </c:pt>
                <c:pt idx="2">
                  <c:v>1.644039351851852E-3</c:v>
                </c:pt>
                <c:pt idx="3">
                  <c:v>1.6462037037037038E-3</c:v>
                </c:pt>
                <c:pt idx="4">
                  <c:v>1.6495949074074076E-3</c:v>
                </c:pt>
                <c:pt idx="5">
                  <c:v>1.653599537037037E-3</c:v>
                </c:pt>
                <c:pt idx="6">
                  <c:v>1.6522222222222222E-3</c:v>
                </c:pt>
                <c:pt idx="7">
                  <c:v>1.6518171296296298E-3</c:v>
                </c:pt>
                <c:pt idx="8">
                  <c:v>1.655E-3</c:v>
                </c:pt>
                <c:pt idx="9">
                  <c:v>1.6573032407407407E-3</c:v>
                </c:pt>
                <c:pt idx="10">
                  <c:v>1.659259259259259E-3</c:v>
                </c:pt>
                <c:pt idx="11">
                  <c:v>1.6599537037037036E-3</c:v>
                </c:pt>
                <c:pt idx="12">
                  <c:v>1.6586921296296298E-3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671-43AE-86AF-2252534C8165}"/>
            </c:ext>
          </c:extLst>
        </c:ser>
        <c:ser>
          <c:idx val="4"/>
          <c:order val="4"/>
          <c:tx>
            <c:strRef>
              <c:f>'RACE 1'!$F$13</c:f>
              <c:strCache>
                <c:ptCount val="1"/>
                <c:pt idx="0">
                  <c:v>SD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70C0"/>
              </a:solidFill>
              <a:ln w="9525">
                <a:solidFill>
                  <a:srgbClr val="0070C0"/>
                </a:solidFill>
              </a:ln>
              <a:effectLst/>
            </c:spPr>
          </c:marker>
          <c:xVal>
            <c:strRef>
              <c:f>'RACE 1'!$A$14:$A$26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1'!$F$14:$F$26</c:f>
              <c:numCache>
                <c:formatCode>m:ss.000</c:formatCode>
                <c:ptCount val="13"/>
                <c:pt idx="0">
                  <c:v>1.6452777777777778E-3</c:v>
                </c:pt>
                <c:pt idx="1">
                  <c:v>1.6417361111111112E-3</c:v>
                </c:pt>
                <c:pt idx="2">
                  <c:v>1.6476736111111113E-3</c:v>
                </c:pt>
                <c:pt idx="3">
                  <c:v>1.6493287037037039E-3</c:v>
                </c:pt>
                <c:pt idx="4">
                  <c:v>1.6542361111111109E-3</c:v>
                </c:pt>
                <c:pt idx="5">
                  <c:v>1.6511574074074076E-3</c:v>
                </c:pt>
                <c:pt idx="6">
                  <c:v>1.6529861111111111E-3</c:v>
                </c:pt>
                <c:pt idx="7">
                  <c:v>1.6557754629629631E-3</c:v>
                </c:pt>
                <c:pt idx="8">
                  <c:v>1.6528703703703703E-3</c:v>
                </c:pt>
                <c:pt idx="9">
                  <c:v>1.6623958333333334E-3</c:v>
                </c:pt>
                <c:pt idx="10">
                  <c:v>1.6665972222222223E-3</c:v>
                </c:pt>
                <c:pt idx="11">
                  <c:v>1.671701388888889E-3</c:v>
                </c:pt>
                <c:pt idx="12">
                  <c:v>1.6723842592592595E-3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4671-43AE-86AF-2252534C8165}"/>
            </c:ext>
          </c:extLst>
        </c:ser>
        <c:ser>
          <c:idx val="7"/>
          <c:order val="7"/>
          <c:tx>
            <c:strRef>
              <c:f>'RACE 1'!$I$13</c:f>
              <c:strCache>
                <c:ptCount val="1"/>
                <c:pt idx="0">
                  <c:v>FL</c:v>
                </c:pt>
              </c:strCache>
            </c:strRef>
          </c:tx>
          <c:spPr>
            <a:ln w="28575" cap="rnd">
              <a:solidFill>
                <a:schemeClr val="accent2">
                  <a:lumMod val="75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75000"/>
                </a:schemeClr>
              </a:solidFill>
              <a:ln w="9525">
                <a:solidFill>
                  <a:schemeClr val="accent2">
                    <a:lumMod val="75000"/>
                  </a:schemeClr>
                </a:solidFill>
              </a:ln>
              <a:effectLst/>
            </c:spPr>
          </c:marker>
          <c:xVal>
            <c:strRef>
              <c:f>'RACE 1'!$A$14:$A$26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1'!$I$14:$I$26</c:f>
              <c:numCache>
                <c:formatCode>m:ss.000</c:formatCode>
                <c:ptCount val="13"/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963C-4C22-AF49-75CF627420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3290824"/>
        <c:axId val="323291216"/>
        <c:extLst>
          <c:ext xmlns:c15="http://schemas.microsoft.com/office/drawing/2012/chart" uri="{02D57815-91ED-43cb-92C2-25804820EDAC}">
            <c15:filteredScatter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'RACE 1'!$G$13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rgbClr val="0070C0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rgbClr val="0070C0"/>
                    </a:solidFill>
                    <a:ln w="9525">
                      <a:solidFill>
                        <a:srgbClr val="0070C0"/>
                      </a:solidFill>
                    </a:ln>
                    <a:effectLst/>
                  </c:spPr>
                </c:marker>
                <c:xVal>
                  <c:strRef>
                    <c:extLst>
                      <c:ext uri="{02D57815-91ED-43cb-92C2-25804820EDAC}">
                        <c15:formulaRef>
                          <c15:sqref>'RACE 1'!$A$14:$A$26</c15:sqref>
                        </c15:formulaRef>
                      </c:ext>
                    </c:extLst>
                    <c:strCache>
                      <c:ptCount val="13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</c:strCache>
                  </c:strRef>
                </c:xVal>
                <c:yVal>
                  <c:numRef>
                    <c:extLst>
                      <c:ext uri="{02D57815-91ED-43cb-92C2-25804820EDAC}">
                        <c15:formulaRef>
                          <c15:sqref>'RACE 1'!$G$14:$G$26</c15:sqref>
                        </c15:formulaRef>
                      </c:ext>
                    </c:extLst>
                    <c:numCache>
                      <c:formatCode>m:ss.000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yVal>
                <c:smooth val="1"/>
                <c:extLst>
                  <c:ext xmlns:c16="http://schemas.microsoft.com/office/drawing/2014/chart" uri="{C3380CC4-5D6E-409C-BE32-E72D297353CC}">
                    <c16:uniqueId val="{00000005-4671-43AE-86AF-2252534C8165}"/>
                  </c:ext>
                </c:extLst>
              </c15:ser>
            </c15:filteredScatterSeries>
            <c15:filteredScatter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'RACE 1'!$H$13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rgbClr val="FFC000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rgbClr val="FFC000"/>
                    </a:solidFill>
                    <a:ln w="9525">
                      <a:solidFill>
                        <a:srgbClr val="FFC000"/>
                      </a:solidFill>
                    </a:ln>
                    <a:effectLst/>
                  </c:spPr>
                </c:marker>
                <c:xVal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'RACE 1'!$A$14:$A$26</c15:sqref>
                        </c15:formulaRef>
                      </c:ext>
                    </c:extLst>
                    <c:strCache>
                      <c:ptCount val="13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</c:strCache>
                  </c:str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'RACE 1'!$H$14:$H$26</c15:sqref>
                        </c15:formulaRef>
                      </c:ext>
                    </c:extLst>
                    <c:numCache>
                      <c:formatCode>m:ss.000</c:formatCode>
                      <c:ptCount val="13"/>
                    </c:numCache>
                  </c:numRef>
                </c:yVal>
                <c:smooth val="1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4671-43AE-86AF-2252534C8165}"/>
                  </c:ext>
                </c:extLst>
              </c15:ser>
            </c15:filteredScatterSeries>
          </c:ext>
        </c:extLst>
      </c:scatterChart>
      <c:valAx>
        <c:axId val="323290824"/>
        <c:scaling>
          <c:orientation val="minMax"/>
          <c:max val="13"/>
          <c:min val="1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291216"/>
        <c:crosses val="autoZero"/>
        <c:crossBetween val="midCat"/>
        <c:majorUnit val="1"/>
      </c:valAx>
      <c:valAx>
        <c:axId val="323291216"/>
        <c:scaling>
          <c:orientation val="minMax"/>
          <c:max val="1.6753079000000001E-3"/>
          <c:min val="1.6396434E-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290824"/>
        <c:crosses val="autoZero"/>
        <c:crossBetween val="midCat"/>
        <c:majorUnit val="2.3148000000000007E-6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strRef>
              <c:f>'RACE 1'!$B$35</c:f>
              <c:strCache>
                <c:ptCount val="1"/>
                <c:pt idx="0">
                  <c:v>DB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xVal>
            <c:strRef>
              <c:f>'RACE 1'!$A$36:$A$48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1'!$B$36:$B$48</c:f>
              <c:numCache>
                <c:formatCode>m:ss.000</c:formatCode>
                <c:ptCount val="13"/>
                <c:pt idx="0">
                  <c:v>1.6412847222222221E-3</c:v>
                </c:pt>
                <c:pt idx="1">
                  <c:v>1.6448958333333335E-3</c:v>
                </c:pt>
                <c:pt idx="2">
                  <c:v>1.6482523148148148E-3</c:v>
                </c:pt>
                <c:pt idx="3">
                  <c:v>1.6504976851851854E-3</c:v>
                </c:pt>
                <c:pt idx="4">
                  <c:v>1.6530787037037037E-3</c:v>
                </c:pt>
                <c:pt idx="5">
                  <c:v>1.6549189814814814E-3</c:v>
                </c:pt>
                <c:pt idx="6">
                  <c:v>1.6556481481481481E-3</c:v>
                </c:pt>
                <c:pt idx="7">
                  <c:v>1.6569097222222226E-3</c:v>
                </c:pt>
                <c:pt idx="8">
                  <c:v>1.6595717592592593E-3</c:v>
                </c:pt>
                <c:pt idx="9">
                  <c:v>1.6597569444444444E-3</c:v>
                </c:pt>
                <c:pt idx="10">
                  <c:v>1.6612037037037036E-3</c:v>
                </c:pt>
                <c:pt idx="11">
                  <c:v>1.6645486111111112E-3</c:v>
                </c:pt>
                <c:pt idx="12">
                  <c:v>1.6667245370370371E-3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1FE8-4341-9D11-F795086E603A}"/>
            </c:ext>
          </c:extLst>
        </c:ser>
        <c:ser>
          <c:idx val="1"/>
          <c:order val="1"/>
          <c:tx>
            <c:strRef>
              <c:f>'RACE 1'!$C$35</c:f>
              <c:strCache>
                <c:ptCount val="1"/>
                <c:pt idx="0">
                  <c:v>MK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xVal>
            <c:strRef>
              <c:f>'RACE 1'!$A$36:$A$48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1'!$C$36:$C$48</c:f>
              <c:numCache>
                <c:formatCode>m:ss.000</c:formatCode>
                <c:ptCount val="13"/>
                <c:pt idx="0">
                  <c:v>1.6422569444444444E-3</c:v>
                </c:pt>
                <c:pt idx="1">
                  <c:v>1.6435069444444442E-3</c:v>
                </c:pt>
                <c:pt idx="2">
                  <c:v>1.6482175925925926E-3</c:v>
                </c:pt>
                <c:pt idx="3">
                  <c:v>1.6487731481481481E-3</c:v>
                </c:pt>
                <c:pt idx="4">
                  <c:v>1.6497800925925927E-3</c:v>
                </c:pt>
                <c:pt idx="5">
                  <c:v>1.651273148148148E-3</c:v>
                </c:pt>
                <c:pt idx="6">
                  <c:v>1.6531018518518518E-3</c:v>
                </c:pt>
                <c:pt idx="7">
                  <c:v>1.6534490740740739E-3</c:v>
                </c:pt>
                <c:pt idx="8">
                  <c:v>1.6539699074074076E-3</c:v>
                </c:pt>
                <c:pt idx="9">
                  <c:v>1.6568750000000001E-3</c:v>
                </c:pt>
                <c:pt idx="10">
                  <c:v>1.657847222222222E-3</c:v>
                </c:pt>
                <c:pt idx="11">
                  <c:v>1.6579282407407408E-3</c:v>
                </c:pt>
                <c:pt idx="12">
                  <c:v>1.6617824074074076E-3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1FE8-4341-9D11-F795086E603A}"/>
            </c:ext>
          </c:extLst>
        </c:ser>
        <c:ser>
          <c:idx val="2"/>
          <c:order val="2"/>
          <c:tx>
            <c:strRef>
              <c:f>'RACE 1'!$D$35</c:f>
              <c:strCache>
                <c:ptCount val="1"/>
                <c:pt idx="0">
                  <c:v>VW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7030A0"/>
              </a:solidFill>
              <a:ln w="9525">
                <a:solidFill>
                  <a:srgbClr val="7030A0"/>
                </a:solidFill>
              </a:ln>
              <a:effectLst/>
            </c:spPr>
          </c:marker>
          <c:xVal>
            <c:strRef>
              <c:f>'RACE 1'!$A$36:$A$48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1'!$D$36:$D$48</c:f>
              <c:numCache>
                <c:formatCode>m:ss.000</c:formatCode>
                <c:ptCount val="13"/>
                <c:pt idx="0">
                  <c:v>1.6433217592592593E-3</c:v>
                </c:pt>
                <c:pt idx="1">
                  <c:v>1.6448842592592593E-3</c:v>
                </c:pt>
                <c:pt idx="2">
                  <c:v>1.6495717592592593E-3</c:v>
                </c:pt>
                <c:pt idx="3">
                  <c:v>1.6500925925925925E-3</c:v>
                </c:pt>
                <c:pt idx="4">
                  <c:v>1.6510532407407409E-3</c:v>
                </c:pt>
                <c:pt idx="5">
                  <c:v>1.6529398148148148E-3</c:v>
                </c:pt>
                <c:pt idx="6">
                  <c:v>1.6537847222222223E-3</c:v>
                </c:pt>
                <c:pt idx="7">
                  <c:v>1.6540856481481485E-3</c:v>
                </c:pt>
                <c:pt idx="8">
                  <c:v>1.6559490740740742E-3</c:v>
                </c:pt>
                <c:pt idx="9">
                  <c:v>1.6561342592592593E-3</c:v>
                </c:pt>
                <c:pt idx="10">
                  <c:v>1.6647337962962961E-3</c:v>
                </c:pt>
                <c:pt idx="11">
                  <c:v>1.6722800925925926E-3</c:v>
                </c:pt>
                <c:pt idx="12">
                  <c:v>1.6736342592592593E-3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1FE8-4341-9D11-F795086E603A}"/>
            </c:ext>
          </c:extLst>
        </c:ser>
        <c:ser>
          <c:idx val="3"/>
          <c:order val="3"/>
          <c:tx>
            <c:strRef>
              <c:f>'RACE 1'!$E$35</c:f>
              <c:strCache>
                <c:ptCount val="1"/>
                <c:pt idx="0">
                  <c:v>UG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F0"/>
              </a:solidFill>
              <a:ln w="9525">
                <a:solidFill>
                  <a:srgbClr val="00B0F0"/>
                </a:solidFill>
              </a:ln>
              <a:effectLst/>
            </c:spPr>
          </c:marker>
          <c:xVal>
            <c:strRef>
              <c:f>'RACE 1'!$A$36:$A$48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1'!$E$36:$E$48</c:f>
              <c:numCache>
                <c:formatCode>m:ss.000</c:formatCode>
                <c:ptCount val="13"/>
                <c:pt idx="0">
                  <c:v>1.6421759259259261E-3</c:v>
                </c:pt>
                <c:pt idx="1">
                  <c:v>1.644039351851852E-3</c:v>
                </c:pt>
                <c:pt idx="2">
                  <c:v>1.6459374999999998E-3</c:v>
                </c:pt>
                <c:pt idx="3">
                  <c:v>1.6462037037037038E-3</c:v>
                </c:pt>
                <c:pt idx="4">
                  <c:v>1.6495949074074076E-3</c:v>
                </c:pt>
                <c:pt idx="5">
                  <c:v>1.6518171296296298E-3</c:v>
                </c:pt>
                <c:pt idx="6">
                  <c:v>1.6522222222222222E-3</c:v>
                </c:pt>
                <c:pt idx="7">
                  <c:v>1.653599537037037E-3</c:v>
                </c:pt>
                <c:pt idx="8">
                  <c:v>1.655E-3</c:v>
                </c:pt>
                <c:pt idx="9">
                  <c:v>1.6573032407407407E-3</c:v>
                </c:pt>
                <c:pt idx="10">
                  <c:v>1.6586921296296298E-3</c:v>
                </c:pt>
                <c:pt idx="11">
                  <c:v>1.659259259259259E-3</c:v>
                </c:pt>
                <c:pt idx="12">
                  <c:v>1.6599537037037036E-3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1FE8-4341-9D11-F795086E603A}"/>
            </c:ext>
          </c:extLst>
        </c:ser>
        <c:ser>
          <c:idx val="4"/>
          <c:order val="4"/>
          <c:tx>
            <c:strRef>
              <c:f>'RACE 1'!$F$35</c:f>
              <c:strCache>
                <c:ptCount val="1"/>
                <c:pt idx="0">
                  <c:v>SD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70C0"/>
              </a:solidFill>
              <a:ln w="9525">
                <a:solidFill>
                  <a:srgbClr val="0070C0"/>
                </a:solidFill>
              </a:ln>
              <a:effectLst/>
            </c:spPr>
          </c:marker>
          <c:xVal>
            <c:strRef>
              <c:f>'RACE 1'!$A$36:$A$48</c:f>
              <c:strCache>
                <c:ptCount val="1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</c:strCache>
            </c:strRef>
          </c:xVal>
          <c:yVal>
            <c:numRef>
              <c:f>'RACE 1'!$F$36:$F$48</c:f>
              <c:numCache>
                <c:formatCode>m:ss.000</c:formatCode>
                <c:ptCount val="13"/>
                <c:pt idx="0">
                  <c:v>1.6417361111111112E-3</c:v>
                </c:pt>
                <c:pt idx="1">
                  <c:v>1.6452777777777778E-3</c:v>
                </c:pt>
                <c:pt idx="2">
                  <c:v>1.6476736111111113E-3</c:v>
                </c:pt>
                <c:pt idx="3">
                  <c:v>1.6493287037037039E-3</c:v>
                </c:pt>
                <c:pt idx="4">
                  <c:v>1.6511574074074076E-3</c:v>
                </c:pt>
                <c:pt idx="5">
                  <c:v>1.6528703703703703E-3</c:v>
                </c:pt>
                <c:pt idx="6">
                  <c:v>1.6529861111111111E-3</c:v>
                </c:pt>
                <c:pt idx="7">
                  <c:v>1.6542361111111109E-3</c:v>
                </c:pt>
                <c:pt idx="8">
                  <c:v>1.6557754629629631E-3</c:v>
                </c:pt>
                <c:pt idx="9">
                  <c:v>1.6623958333333334E-3</c:v>
                </c:pt>
                <c:pt idx="10">
                  <c:v>1.6665972222222223E-3</c:v>
                </c:pt>
                <c:pt idx="11">
                  <c:v>1.671701388888889E-3</c:v>
                </c:pt>
                <c:pt idx="12">
                  <c:v>1.6723842592592595E-3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1FE8-4341-9D11-F795086E603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23291608"/>
        <c:axId val="323292000"/>
        <c:extLst>
          <c:ext xmlns:c15="http://schemas.microsoft.com/office/drawing/2012/chart" uri="{02D57815-91ED-43cb-92C2-25804820EDAC}">
            <c15:filteredScatterSeries>
              <c15:ser>
                <c:idx val="5"/>
                <c:order val="5"/>
                <c:tx>
                  <c:strRef>
                    <c:extLst>
                      <c:ext uri="{02D57815-91ED-43cb-92C2-25804820EDAC}">
                        <c15:formulaRef>
                          <c15:sqref>'RACE 1'!$G$35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rgbClr val="0070C0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rgbClr val="0070C0"/>
                    </a:solidFill>
                    <a:ln w="9525">
                      <a:solidFill>
                        <a:srgbClr val="0070C0"/>
                      </a:solidFill>
                    </a:ln>
                    <a:effectLst/>
                  </c:spPr>
                </c:marker>
                <c:xVal>
                  <c:strRef>
                    <c:extLst>
                      <c:ext uri="{02D57815-91ED-43cb-92C2-25804820EDAC}">
                        <c15:formulaRef>
                          <c15:sqref>'RACE 1'!$A$36:$A$48</c15:sqref>
                        </c15:formulaRef>
                      </c:ext>
                    </c:extLst>
                    <c:strCache>
                      <c:ptCount val="13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</c:strCache>
                  </c:strRef>
                </c:xVal>
                <c:yVal>
                  <c:numRef>
                    <c:extLst>
                      <c:ext uri="{02D57815-91ED-43cb-92C2-25804820EDAC}">
                        <c15:formulaRef>
                          <c15:sqref>'RACE 1'!$G$36:$G$48</c15:sqref>
                        </c15:formulaRef>
                      </c:ext>
                    </c:extLst>
                    <c:numCache>
                      <c:formatCode>m:ss.000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</c:numCache>
                  </c:numRef>
                </c:yVal>
                <c:smooth val="1"/>
                <c:extLst>
                  <c:ext xmlns:c16="http://schemas.microsoft.com/office/drawing/2014/chart" uri="{C3380CC4-5D6E-409C-BE32-E72D297353CC}">
                    <c16:uniqueId val="{00000005-1FE8-4341-9D11-F795086E603A}"/>
                  </c:ext>
                </c:extLst>
              </c15:ser>
            </c15:filteredScatterSeries>
            <c15:filteredScatterSeries>
              <c15:ser>
                <c:idx val="6"/>
                <c:order val="6"/>
                <c:tx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'RACE 1'!$H$35</c15:sqref>
                        </c15:formulaRef>
                      </c:ext>
                    </c:extLst>
                    <c:strCache>
                      <c:ptCount val="1"/>
                    </c:strCache>
                  </c:strRef>
                </c:tx>
                <c:spPr>
                  <a:ln w="28575" cap="rnd">
                    <a:solidFill>
                      <a:srgbClr val="FFC000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rgbClr val="FFC000"/>
                    </a:solidFill>
                    <a:ln w="9525">
                      <a:solidFill>
                        <a:srgbClr val="FFC000"/>
                      </a:solidFill>
                    </a:ln>
                    <a:effectLst/>
                  </c:spPr>
                </c:marker>
                <c:xVal>
                  <c:strRef>
                    <c:extLst>
                      <c:ext xmlns:c15="http://schemas.microsoft.com/office/drawing/2012/chart" uri="{02D57815-91ED-43cb-92C2-25804820EDAC}">
                        <c15:formulaRef>
                          <c15:sqref>'RACE 1'!$A$36:$A$48</c15:sqref>
                        </c15:formulaRef>
                      </c:ext>
                    </c:extLst>
                    <c:strCache>
                      <c:ptCount val="13"/>
                      <c:pt idx="0">
                        <c:v>1</c:v>
                      </c:pt>
                      <c:pt idx="1">
                        <c:v>2</c:v>
                      </c:pt>
                      <c:pt idx="2">
                        <c:v>3</c:v>
                      </c:pt>
                      <c:pt idx="3">
                        <c:v>4</c:v>
                      </c:pt>
                      <c:pt idx="4">
                        <c:v>5</c:v>
                      </c:pt>
                      <c:pt idx="5">
                        <c:v>6</c:v>
                      </c:pt>
                      <c:pt idx="6">
                        <c:v>7</c:v>
                      </c:pt>
                      <c:pt idx="7">
                        <c:v>8</c:v>
                      </c:pt>
                      <c:pt idx="8">
                        <c:v>9</c:v>
                      </c:pt>
                      <c:pt idx="9">
                        <c:v>10</c:v>
                      </c:pt>
                      <c:pt idx="10">
                        <c:v>11</c:v>
                      </c:pt>
                      <c:pt idx="11">
                        <c:v>12</c:v>
                      </c:pt>
                      <c:pt idx="12">
                        <c:v>13</c:v>
                      </c:pt>
                    </c:strCache>
                  </c:strRef>
                </c:xVal>
                <c:yVal>
                  <c:numRef>
                    <c:extLst>
                      <c:ext xmlns:c15="http://schemas.microsoft.com/office/drawing/2012/chart" uri="{02D57815-91ED-43cb-92C2-25804820EDAC}">
                        <c15:formulaRef>
                          <c15:sqref>'RACE 1'!$H$36:$H$48</c15:sqref>
                        </c15:formulaRef>
                      </c:ext>
                    </c:extLst>
                    <c:numCache>
                      <c:formatCode>m:ss.000</c:formatCode>
                      <c:ptCount val="13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</c:numCache>
                  </c:numRef>
                </c:yVal>
                <c:smooth val="1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6-1FE8-4341-9D11-F795086E603A}"/>
                  </c:ext>
                </c:extLst>
              </c15:ser>
            </c15:filteredScatterSeries>
          </c:ext>
        </c:extLst>
      </c:scatterChart>
      <c:valAx>
        <c:axId val="323291608"/>
        <c:scaling>
          <c:orientation val="minMax"/>
          <c:max val="13"/>
          <c:min val="1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292000"/>
        <c:crosses val="autoZero"/>
        <c:crossBetween val="midCat"/>
        <c:majorUnit val="1"/>
      </c:valAx>
      <c:valAx>
        <c:axId val="323292000"/>
        <c:scaling>
          <c:orientation val="minMax"/>
          <c:max val="1.6753079000000001E-3"/>
          <c:min val="1.6396434E-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:ss.0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291608"/>
        <c:crosses val="autoZero"/>
        <c:crossBetween val="midCat"/>
        <c:majorUnit val="2.3148000000000007E-6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" l="0" r="0" t="0" header="0" footer="0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47626</xdr:colOff>
      <xdr:row>9</xdr:row>
      <xdr:rowOff>47626</xdr:rowOff>
    </xdr:from>
    <xdr:to>
      <xdr:col>23</xdr:col>
      <xdr:colOff>714375</xdr:colOff>
      <xdr:row>46</xdr:row>
      <xdr:rowOff>121105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51954</xdr:colOff>
      <xdr:row>51</xdr:row>
      <xdr:rowOff>69273</xdr:rowOff>
    </xdr:from>
    <xdr:to>
      <xdr:col>23</xdr:col>
      <xdr:colOff>718703</xdr:colOff>
      <xdr:row>88</xdr:row>
      <xdr:rowOff>141020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Chassis/Aerogen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EXCEL\GEARS\94RATIO\DGNRCSO.XLW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ulsanne\Engineering\CODE\Tires\pace96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kumente%20und%20Einstellungen\User%2001\Eigene%20Dateien\racing\racing1\GT\GT11\ILMC11\ILMC11-R4-Imola\Documents%20and%20Settings\Gary%20Davies\My%20Documents\JSG-2008\GP2-Asia-08\GP2-08-Asia-T1-Dubai\XXT1DUD1C34VAL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kumente%20und%20Einstellungen\User%2001\Eigene%20Dateien\racing\racing1\GT\GT11\ILMC11\ILMC11-R4-Imola\racing\racing1\racing1\GP2\GP2-Asia-08\GP2-08-Asia-T1-Dubai\T1DUD1C34VAL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kumente%20und%20Einstellungen\User%2001\Eigene%20Dateien\racing\racing1\GT\GT11\ILMC11\ILMC11-R4-Imola\cgilligan\MKR\vehicle_events\indy_test_7-24\svssc_wc2b_mk14_indy_7-25_fix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kumente%20und%20Einstellungen\User%2001\Eigene%20Dateien\racing\racing1\GT\GT11\ILMC11\ILMC11-R4-Imola\FMS\Office\Set%20down.xls" TargetMode="External"/></Relationships>
</file>

<file path=xl/externalLinks/_rels/externalLink8.xml.rels><?xml version="1.0" encoding="UTF-8" standalone="yes"?>
<Relationships xmlns="http://schemas.openxmlformats.org/package/2006/relationships"><Relationship Id="rId2" Type="http://schemas.microsoft.com/office/2019/04/relationships/externalLinkLongPath" Target="file:///D:\Dokumente%20und%20Einstellungen\User%2001\Eigene%20Dateien\racing\racing1\GT\GT11\ILMC11\ILMC11-R4-Imola\Documents%20and%20Settings\sraymond\Local%20Settings\Temporary%20Internet%20Files\OLK2\CTS_WC\Suspension\CTSR-001_Data_3-25-03.xls?4499A4EE" TargetMode="External"/><Relationship Id="rId1" Type="http://schemas.openxmlformats.org/officeDocument/2006/relationships/externalLinkPath" Target="file:///\\4499A4EE\CTSR-001_Data_3-25-03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olzerntbdc1\F\Dokumente%20und%20Einstellungen\MEndhart\Aktenkoffer\DTM%20Arbeitsmappen\Setup%20Rennen%202001\Exceldokumente\kinematik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ulsanne\Engineering\CODE\Tires\1999_Firestone_Rolling_Radius_Data__IRL_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LECONTE\Bureau\FMS\Office\Set%20dow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OLLCRTRANSF"/>
      <sheetName val="Chassis"/>
      <sheetName val="Traction Rrwd"/>
      <sheetName val="Traction Ftwd"/>
      <sheetName val="antidive"/>
      <sheetName val="SplitHgth"/>
      <sheetName val="COORD"/>
      <sheetName val="P11RADS"/>
      <sheetName val="Radiators"/>
      <sheetName val="Formulae "/>
      <sheetName val="PITOT"/>
      <sheetName val="convgen"/>
      <sheetName val="INHG"/>
      <sheetName val="CONV"/>
      <sheetName val="springcon"/>
      <sheetName val="Torquecon"/>
      <sheetName val="forcestocoeff"/>
      <sheetName val="Coeftoforces"/>
      <sheetName val="Coeftoforces (2)"/>
      <sheetName val="p11aeromap98"/>
      <sheetName val="Plenum"/>
      <sheetName val="transf"/>
      <sheetName val="DOWNFDRN"/>
      <sheetName val="SpeedCalcs"/>
      <sheetName val="PRESCONV"/>
      <sheetName val="aero% "/>
      <sheetName val="aeroformulae"/>
    </sheetNames>
    <sheetDataSet>
      <sheetData sheetId="0" refreshError="1"/>
      <sheetData sheetId="1" refreshError="1">
        <row r="4">
          <cell r="D4">
            <v>2.5779999999999998</v>
          </cell>
        </row>
        <row r="5">
          <cell r="D5">
            <v>1.456</v>
          </cell>
          <cell r="H5">
            <v>9.81</v>
          </cell>
        </row>
        <row r="6">
          <cell r="D6">
            <v>1.5</v>
          </cell>
        </row>
        <row r="7">
          <cell r="D7">
            <v>0.40400000000000003</v>
          </cell>
        </row>
        <row r="10">
          <cell r="E10">
            <v>50</v>
          </cell>
          <cell r="I10">
            <v>0.6</v>
          </cell>
        </row>
        <row r="11">
          <cell r="D11">
            <v>1000</v>
          </cell>
          <cell r="E11">
            <v>50</v>
          </cell>
          <cell r="I11">
            <v>0</v>
          </cell>
        </row>
        <row r="12">
          <cell r="D12">
            <v>0</v>
          </cell>
          <cell r="E12">
            <v>0</v>
          </cell>
          <cell r="I12">
            <v>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teral &amp; Aligning"/>
      <sheetName val="Longitudinal"/>
    </sheetNames>
    <sheetDataSet>
      <sheetData sheetId="0" refreshError="1"/>
      <sheetData sheetId="1">
        <row r="2">
          <cell r="B2">
            <v>1.7609999999999999</v>
          </cell>
        </row>
        <row r="3">
          <cell r="B3">
            <v>0.91822000000000004</v>
          </cell>
        </row>
        <row r="4">
          <cell r="B4">
            <v>-8.8442000000000007E-2</v>
          </cell>
        </row>
        <row r="5">
          <cell r="B5">
            <v>0.65073999999999999</v>
          </cell>
        </row>
        <row r="6">
          <cell r="B6">
            <v>-3.7141E-2</v>
          </cell>
        </row>
        <row r="7">
          <cell r="B7">
            <v>-1.8157E-2</v>
          </cell>
        </row>
        <row r="8">
          <cell r="B8">
            <v>0</v>
          </cell>
        </row>
        <row r="9">
          <cell r="B9">
            <v>27.847000000000001</v>
          </cell>
        </row>
        <row r="10">
          <cell r="B10">
            <v>-11.068</v>
          </cell>
        </row>
        <row r="11">
          <cell r="B11">
            <v>0.27046999999999999</v>
          </cell>
        </row>
        <row r="12">
          <cell r="B12">
            <v>-1.2199999999999999E-3</v>
          </cell>
        </row>
        <row r="13">
          <cell r="B13">
            <v>-3.4999999999999997E-5</v>
          </cell>
        </row>
        <row r="14">
          <cell r="B14">
            <v>0</v>
          </cell>
        </row>
        <row r="15">
          <cell r="B15">
            <v>0</v>
          </cell>
        </row>
        <row r="23">
          <cell r="B23">
            <v>4900</v>
          </cell>
          <cell r="E23">
            <v>1000</v>
          </cell>
          <cell r="F23">
            <v>2000</v>
          </cell>
          <cell r="G23">
            <v>3000</v>
          </cell>
          <cell r="H23">
            <v>4000</v>
          </cell>
          <cell r="I23">
            <v>5000</v>
          </cell>
          <cell r="J23">
            <v>6000</v>
          </cell>
          <cell r="K23">
            <v>7000</v>
          </cell>
          <cell r="L23">
            <v>8000</v>
          </cell>
          <cell r="M23">
            <v>9000</v>
          </cell>
          <cell r="N23">
            <v>10000</v>
          </cell>
        </row>
        <row r="24">
          <cell r="B24">
            <v>1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</row>
        <row r="25">
          <cell r="B25">
            <v>1</v>
          </cell>
          <cell r="E25">
            <v>-0.79591836734693877</v>
          </cell>
          <cell r="F25">
            <v>-0.59183673469387754</v>
          </cell>
          <cell r="G25">
            <v>-0.38775510204081631</v>
          </cell>
          <cell r="H25">
            <v>-0.18367346938775511</v>
          </cell>
          <cell r="I25">
            <v>2.0408163265306121E-2</v>
          </cell>
          <cell r="J25">
            <v>0.22448979591836735</v>
          </cell>
          <cell r="K25">
            <v>0.42857142857142855</v>
          </cell>
          <cell r="L25">
            <v>0.63265306122448983</v>
          </cell>
          <cell r="M25">
            <v>0.83673469387755106</v>
          </cell>
          <cell r="N25">
            <v>1.0408163265306123</v>
          </cell>
        </row>
        <row r="26">
          <cell r="B26">
            <v>1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</row>
        <row r="27">
          <cell r="B27">
            <v>1</v>
          </cell>
          <cell r="E27">
            <v>0.98861261224489805</v>
          </cell>
          <cell r="F27">
            <v>0.97056322448979593</v>
          </cell>
          <cell r="G27">
            <v>0.95251383673469392</v>
          </cell>
          <cell r="H27">
            <v>0.93446444897959191</v>
          </cell>
          <cell r="I27">
            <v>0.91641506122448979</v>
          </cell>
          <cell r="J27">
            <v>0.89836567346938778</v>
          </cell>
          <cell r="K27">
            <v>0.88031628571428577</v>
          </cell>
          <cell r="L27">
            <v>0.86226689795918365</v>
          </cell>
          <cell r="M27">
            <v>0.84421751020408164</v>
          </cell>
          <cell r="N27">
            <v>0.82616812244897964</v>
          </cell>
        </row>
        <row r="28">
          <cell r="B28">
            <v>1</v>
          </cell>
          <cell r="E28">
            <v>1.7609999999999999</v>
          </cell>
          <cell r="F28">
            <v>1.7609999999999999</v>
          </cell>
          <cell r="G28">
            <v>1.7609999999999999</v>
          </cell>
          <cell r="H28">
            <v>1.7609999999999999</v>
          </cell>
          <cell r="I28">
            <v>1.7609999999999999</v>
          </cell>
          <cell r="J28">
            <v>1.7609999999999999</v>
          </cell>
          <cell r="K28">
            <v>1.7609999999999999</v>
          </cell>
          <cell r="L28">
            <v>1.7609999999999999</v>
          </cell>
          <cell r="M28">
            <v>1.7609999999999999</v>
          </cell>
          <cell r="N28">
            <v>1.7609999999999999</v>
          </cell>
        </row>
        <row r="29">
          <cell r="B29">
            <v>1</v>
          </cell>
          <cell r="E29">
            <v>988.61261224489806</v>
          </cell>
          <cell r="F29">
            <v>1941.1264489795919</v>
          </cell>
          <cell r="G29">
            <v>2857.5415102040815</v>
          </cell>
          <cell r="H29">
            <v>3737.8577959183676</v>
          </cell>
          <cell r="I29">
            <v>4582.0753061224486</v>
          </cell>
          <cell r="J29">
            <v>5390.1940408163264</v>
          </cell>
          <cell r="K29">
            <v>6162.2140000000009</v>
          </cell>
          <cell r="L29">
            <v>6898.1351836734693</v>
          </cell>
          <cell r="M29">
            <v>7597.9575918367345</v>
          </cell>
          <cell r="N29">
            <v>8261.6812244897956</v>
          </cell>
        </row>
        <row r="30">
          <cell r="B30">
            <v>1</v>
          </cell>
          <cell r="E30">
            <v>29556.722362794266</v>
          </cell>
          <cell r="F30">
            <v>58618.802271049695</v>
          </cell>
          <cell r="G30">
            <v>86816.461488184737</v>
          </cell>
          <cell r="H30">
            <v>113727.14824422062</v>
          </cell>
          <cell r="I30">
            <v>138870.03482711827</v>
          </cell>
          <cell r="J30">
            <v>161700.02068764731</v>
          </cell>
          <cell r="K30">
            <v>181601.20038878775</v>
          </cell>
          <cell r="L30">
            <v>197879.75257868558</v>
          </cell>
          <cell r="M30">
            <v>209756.20278013393</v>
          </cell>
          <cell r="N30">
            <v>216357.00915260211</v>
          </cell>
        </row>
        <row r="31">
          <cell r="E31">
            <v>16.977383909863647</v>
          </cell>
          <cell r="F31">
            <v>17.148406007135158</v>
          </cell>
          <cell r="G31">
            <v>17.252426138808698</v>
          </cell>
          <cell r="H31">
            <v>17.277544422427656</v>
          </cell>
          <cell r="I31">
            <v>17.210241555386315</v>
          </cell>
          <cell r="J31">
            <v>17.035164038813566</v>
          </cell>
          <cell r="K31">
            <v>16.734879232021584</v>
          </cell>
          <cell r="L31">
            <v>16.289595557397877</v>
          </cell>
          <cell r="M31">
            <v>15.676842357636389</v>
          </cell>
          <cell r="N31">
            <v>14.871102927228792</v>
          </cell>
        </row>
        <row r="32">
          <cell r="E32">
            <v>-1.1921428571428571E-3</v>
          </cell>
          <cell r="F32">
            <v>-1.1992857142857141E-3</v>
          </cell>
          <cell r="G32">
            <v>-1.2064285714285714E-3</v>
          </cell>
          <cell r="H32">
            <v>-1.2135714285714284E-3</v>
          </cell>
          <cell r="I32">
            <v>-1.2207142857142857E-3</v>
          </cell>
          <cell r="J32">
            <v>-1.2278571428571427E-3</v>
          </cell>
          <cell r="K32">
            <v>-1.235E-3</v>
          </cell>
          <cell r="L32">
            <v>-1.242142857142857E-3</v>
          </cell>
          <cell r="M32">
            <v>-1.2492857142857143E-3</v>
          </cell>
          <cell r="N32">
            <v>-1.2564285714285713E-3</v>
          </cell>
        </row>
        <row r="33"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</row>
        <row r="34">
          <cell r="E34">
            <v>0.66879899791753439</v>
          </cell>
          <cell r="F34">
            <v>0.66636154269054559</v>
          </cell>
          <cell r="G34">
            <v>0.66241163431903372</v>
          </cell>
          <cell r="H34">
            <v>0.65694927280299864</v>
          </cell>
          <cell r="I34">
            <v>0.64997445814244059</v>
          </cell>
          <cell r="J34">
            <v>0.64148719033735946</v>
          </cell>
          <cell r="K34">
            <v>0.63148746938775513</v>
          </cell>
          <cell r="L34">
            <v>0.61997529529362772</v>
          </cell>
          <cell r="M34">
            <v>0.6069506680549771</v>
          </cell>
          <cell r="N34">
            <v>0.5924135876718033</v>
          </cell>
        </row>
        <row r="36">
          <cell r="D36">
            <v>-1</v>
          </cell>
        </row>
        <row r="37">
          <cell r="D37">
            <v>-0.8</v>
          </cell>
        </row>
        <row r="38">
          <cell r="D38">
            <v>-0.6</v>
          </cell>
        </row>
        <row r="39">
          <cell r="D39">
            <v>-0.4</v>
          </cell>
        </row>
        <row r="40">
          <cell r="D40">
            <v>-0.3</v>
          </cell>
        </row>
        <row r="41">
          <cell r="D41">
            <v>-0.25</v>
          </cell>
        </row>
        <row r="42">
          <cell r="D42">
            <v>-0.2</v>
          </cell>
        </row>
        <row r="43">
          <cell r="D43">
            <v>-0.15</v>
          </cell>
        </row>
        <row r="44">
          <cell r="D44">
            <v>-0.1</v>
          </cell>
        </row>
        <row r="45">
          <cell r="D45">
            <v>-0.05</v>
          </cell>
        </row>
        <row r="46">
          <cell r="D46">
            <v>0</v>
          </cell>
        </row>
        <row r="47">
          <cell r="D47">
            <v>0.05</v>
          </cell>
        </row>
        <row r="48">
          <cell r="D48">
            <v>0.1</v>
          </cell>
        </row>
        <row r="49">
          <cell r="D49">
            <v>0.15</v>
          </cell>
        </row>
        <row r="50">
          <cell r="D50">
            <v>0.2</v>
          </cell>
        </row>
        <row r="51">
          <cell r="D51">
            <v>0.25</v>
          </cell>
        </row>
        <row r="52">
          <cell r="D52">
            <v>0.3</v>
          </cell>
        </row>
        <row r="53">
          <cell r="D53">
            <v>0.4</v>
          </cell>
        </row>
        <row r="54">
          <cell r="D54">
            <v>0.6</v>
          </cell>
        </row>
        <row r="55">
          <cell r="D55">
            <v>0.8</v>
          </cell>
        </row>
        <row r="56">
          <cell r="D56">
            <v>1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Setup"/>
      <sheetName val="Calc"/>
      <sheetName val="Setup WET"/>
      <sheetName val="Ratios"/>
      <sheetName val="tyre press"/>
      <sheetName val="tyre list"/>
      <sheetName val="Tyre_TP_Log"/>
      <sheetName val="Tyres_T&amp;P"/>
      <sheetName val="Fuel Log"/>
      <sheetName val="SetDown"/>
      <sheetName val="Brakes"/>
      <sheetName val="Plank"/>
      <sheetName val="Job List"/>
      <sheetName val="Raw Data"/>
      <sheetName val="run sheet"/>
      <sheetName val="run sheet (2)"/>
      <sheetName val="longrun"/>
      <sheetName val="race"/>
      <sheetName val="test plan "/>
      <sheetName val="setup JG"/>
    </sheetNames>
    <sheetDataSet>
      <sheetData sheetId="0"/>
      <sheetData sheetId="1">
        <row r="4">
          <cell r="D4" t="str">
            <v>T1DUD1CH34VAL</v>
          </cell>
        </row>
        <row r="8">
          <cell r="D8" t="str">
            <v>034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5">
          <cell r="BU5">
            <v>1</v>
          </cell>
          <cell r="BW5">
            <v>1</v>
          </cell>
        </row>
        <row r="6">
          <cell r="C6">
            <v>0</v>
          </cell>
          <cell r="F6">
            <v>0</v>
          </cell>
          <cell r="H6">
            <v>0</v>
          </cell>
          <cell r="J6">
            <v>0</v>
          </cell>
          <cell r="L6">
            <v>0</v>
          </cell>
          <cell r="M6">
            <v>0</v>
          </cell>
          <cell r="O6">
            <v>0</v>
          </cell>
          <cell r="P6">
            <v>0</v>
          </cell>
          <cell r="R6">
            <v>1</v>
          </cell>
          <cell r="V6">
            <v>1</v>
          </cell>
          <cell r="Z6">
            <v>1</v>
          </cell>
          <cell r="AD6">
            <v>1</v>
          </cell>
          <cell r="AH6">
            <v>1</v>
          </cell>
          <cell r="AL6">
            <v>1</v>
          </cell>
          <cell r="AT6">
            <v>0</v>
          </cell>
          <cell r="AX6">
            <v>0</v>
          </cell>
          <cell r="BU6">
            <v>4</v>
          </cell>
          <cell r="BW6">
            <v>3</v>
          </cell>
        </row>
        <row r="7">
          <cell r="C7">
            <v>14</v>
          </cell>
          <cell r="F7">
            <v>8</v>
          </cell>
          <cell r="H7">
            <v>9</v>
          </cell>
          <cell r="J7">
            <v>9</v>
          </cell>
          <cell r="L7">
            <v>3</v>
          </cell>
          <cell r="M7">
            <v>3</v>
          </cell>
          <cell r="O7">
            <v>2</v>
          </cell>
          <cell r="P7">
            <v>9</v>
          </cell>
          <cell r="R7">
            <v>4</v>
          </cell>
          <cell r="V7">
            <v>3</v>
          </cell>
          <cell r="Z7">
            <v>4</v>
          </cell>
          <cell r="AD7">
            <v>4</v>
          </cell>
          <cell r="AH7">
            <v>3</v>
          </cell>
          <cell r="AL7">
            <v>5</v>
          </cell>
          <cell r="AT7">
            <v>4</v>
          </cell>
          <cell r="AX7">
            <v>3</v>
          </cell>
          <cell r="BU7">
            <v>5</v>
          </cell>
          <cell r="BW7">
            <v>6</v>
          </cell>
        </row>
        <row r="8">
          <cell r="C8">
            <v>22</v>
          </cell>
          <cell r="F8">
            <v>28</v>
          </cell>
          <cell r="H8">
            <v>27</v>
          </cell>
          <cell r="J8">
            <v>27</v>
          </cell>
          <cell r="L8">
            <v>33</v>
          </cell>
          <cell r="M8">
            <v>33</v>
          </cell>
          <cell r="O8">
            <v>34</v>
          </cell>
          <cell r="P8">
            <v>27</v>
          </cell>
          <cell r="R8">
            <v>8</v>
          </cell>
          <cell r="V8">
            <v>9</v>
          </cell>
          <cell r="Z8">
            <v>8</v>
          </cell>
          <cell r="AD8">
            <v>8</v>
          </cell>
          <cell r="AH8">
            <v>9</v>
          </cell>
          <cell r="AL8">
            <v>7</v>
          </cell>
          <cell r="AT8">
            <v>8</v>
          </cell>
          <cell r="AX8">
            <v>12</v>
          </cell>
          <cell r="AZ8" t="str">
            <v>Std</v>
          </cell>
          <cell r="BA8">
            <v>1.091</v>
          </cell>
          <cell r="BO8" t="str">
            <v>Std</v>
          </cell>
          <cell r="BP8">
            <v>1.0229999999999999</v>
          </cell>
          <cell r="BU8" t="str">
            <v>Fully Open</v>
          </cell>
          <cell r="BW8" t="str">
            <v>Extension</v>
          </cell>
        </row>
        <row r="9">
          <cell r="F9" t="str">
            <v>T1DUD1CH34VAL</v>
          </cell>
          <cell r="H9" t="str">
            <v>A</v>
          </cell>
          <cell r="J9" t="str">
            <v>A</v>
          </cell>
          <cell r="L9" t="str">
            <v>13 Rocker P1</v>
          </cell>
          <cell r="M9" t="str">
            <v>22 Plain</v>
          </cell>
          <cell r="O9" t="str">
            <v>Std Low (high w/b psn)</v>
          </cell>
          <cell r="P9" t="str">
            <v>1A (A1-B1-C1-D2)</v>
          </cell>
          <cell r="R9">
            <v>0.36842105263157893</v>
          </cell>
          <cell r="S9">
            <v>14</v>
          </cell>
          <cell r="T9">
            <v>38</v>
          </cell>
          <cell r="V9">
            <v>0.47058823529411764</v>
          </cell>
          <cell r="W9">
            <v>16</v>
          </cell>
          <cell r="X9">
            <v>34</v>
          </cell>
          <cell r="Z9">
            <v>0.52941176470588236</v>
          </cell>
          <cell r="AA9">
            <v>18</v>
          </cell>
          <cell r="AB9">
            <v>34</v>
          </cell>
          <cell r="AD9">
            <v>0.625</v>
          </cell>
          <cell r="AE9">
            <v>20</v>
          </cell>
          <cell r="AF9">
            <v>32</v>
          </cell>
          <cell r="AH9">
            <v>0.75</v>
          </cell>
          <cell r="AI9">
            <v>27</v>
          </cell>
          <cell r="AJ9">
            <v>36</v>
          </cell>
          <cell r="AL9">
            <v>0.8214285714285714</v>
          </cell>
          <cell r="AM9">
            <v>23</v>
          </cell>
          <cell r="AN9">
            <v>28</v>
          </cell>
          <cell r="AU9">
            <v>45</v>
          </cell>
          <cell r="AV9">
            <v>60</v>
          </cell>
          <cell r="AX9">
            <v>6</v>
          </cell>
          <cell r="BU9" t="str">
            <v>Shark Gill</v>
          </cell>
          <cell r="BW9" t="str">
            <v>No Ext.</v>
          </cell>
        </row>
        <row r="10">
          <cell r="C10" t="str">
            <v>Dubai</v>
          </cell>
          <cell r="F10" t="str">
            <v>T1DUD2CH34VAL</v>
          </cell>
          <cell r="H10" t="str">
            <v>B</v>
          </cell>
          <cell r="J10" t="str">
            <v>B</v>
          </cell>
          <cell r="L10" t="str">
            <v>22.4 Rocker P1</v>
          </cell>
          <cell r="M10" t="str">
            <v>30 x 5</v>
          </cell>
          <cell r="O10" t="str">
            <v>High (low w/b psn)</v>
          </cell>
          <cell r="P10" t="str">
            <v>1B (A2-B2-C1-D2)</v>
          </cell>
          <cell r="R10">
            <v>0.39130434782608697</v>
          </cell>
          <cell r="S10">
            <v>18</v>
          </cell>
          <cell r="T10">
            <v>46</v>
          </cell>
          <cell r="V10">
            <v>0.48717948717948717</v>
          </cell>
          <cell r="W10">
            <v>19</v>
          </cell>
          <cell r="X10">
            <v>39</v>
          </cell>
          <cell r="Z10">
            <v>0.55000000000000004</v>
          </cell>
          <cell r="AA10">
            <v>22</v>
          </cell>
          <cell r="AB10">
            <v>40</v>
          </cell>
          <cell r="AD10">
            <v>0.65714285714285714</v>
          </cell>
          <cell r="AE10">
            <v>23</v>
          </cell>
          <cell r="AF10">
            <v>35</v>
          </cell>
          <cell r="AH10">
            <v>0.78947368421052633</v>
          </cell>
          <cell r="AI10">
            <v>30</v>
          </cell>
          <cell r="AJ10">
            <v>38</v>
          </cell>
          <cell r="AL10">
            <v>0.8529411764705882</v>
          </cell>
          <cell r="AM10">
            <v>29</v>
          </cell>
          <cell r="AN10">
            <v>34</v>
          </cell>
          <cell r="AU10">
            <v>20</v>
          </cell>
          <cell r="AV10">
            <v>80</v>
          </cell>
          <cell r="AX10">
            <v>4</v>
          </cell>
          <cell r="BU10" t="str">
            <v>Camini</v>
          </cell>
          <cell r="BW10" t="str">
            <v>Monoplano</v>
          </cell>
        </row>
        <row r="11">
          <cell r="C11" t="str">
            <v>Budapest</v>
          </cell>
          <cell r="F11" t="str">
            <v>T2DUD1CH34VAL</v>
          </cell>
          <cell r="H11" t="str">
            <v>C</v>
          </cell>
          <cell r="J11" t="str">
            <v>C</v>
          </cell>
          <cell r="L11" t="str">
            <v>22.4 Rocker P2</v>
          </cell>
          <cell r="M11" t="str">
            <v>22 Plain - Ti Blade</v>
          </cell>
          <cell r="P11" t="str">
            <v>1C (A2-B2-C2-D3)</v>
          </cell>
          <cell r="R11">
            <v>0.41666666666666669</v>
          </cell>
          <cell r="S11">
            <v>15</v>
          </cell>
          <cell r="T11">
            <v>36</v>
          </cell>
          <cell r="V11">
            <v>0.51515151515151514</v>
          </cell>
          <cell r="W11">
            <v>17</v>
          </cell>
          <cell r="X11">
            <v>33</v>
          </cell>
          <cell r="Z11">
            <v>0.58823529411764708</v>
          </cell>
          <cell r="AA11">
            <v>20</v>
          </cell>
          <cell r="AB11">
            <v>34</v>
          </cell>
          <cell r="AD11">
            <v>0.68421052631578949</v>
          </cell>
          <cell r="AE11">
            <v>26</v>
          </cell>
          <cell r="AF11">
            <v>38</v>
          </cell>
          <cell r="AH11">
            <v>0.8214285714285714</v>
          </cell>
          <cell r="AI11">
            <v>23</v>
          </cell>
          <cell r="AJ11">
            <v>28</v>
          </cell>
          <cell r="AL11">
            <v>0.88888888888888884</v>
          </cell>
          <cell r="AM11">
            <v>32</v>
          </cell>
          <cell r="AN11">
            <v>36</v>
          </cell>
          <cell r="AU11">
            <v>60</v>
          </cell>
          <cell r="AV11">
            <v>45</v>
          </cell>
          <cell r="AX11">
            <v>2</v>
          </cell>
          <cell r="BU11" t="str">
            <v>Fully Closed</v>
          </cell>
        </row>
        <row r="12">
          <cell r="C12" t="str">
            <v>Bahrain</v>
          </cell>
          <cell r="F12" t="str">
            <v>T2DUD2CH34VAL</v>
          </cell>
          <cell r="H12" t="str">
            <v>D</v>
          </cell>
          <cell r="J12" t="str">
            <v>D</v>
          </cell>
          <cell r="P12" t="str">
            <v>2A (A1-B1-C1-D1)</v>
          </cell>
          <cell r="R12">
            <v>0.43902439024390244</v>
          </cell>
          <cell r="S12">
            <v>18</v>
          </cell>
          <cell r="T12">
            <v>41</v>
          </cell>
          <cell r="Z12">
            <v>0.61290322580645162</v>
          </cell>
          <cell r="AA12">
            <v>19</v>
          </cell>
          <cell r="AB12">
            <v>31</v>
          </cell>
          <cell r="AD12">
            <v>0.72413793103448276</v>
          </cell>
          <cell r="AE12">
            <v>21</v>
          </cell>
          <cell r="AF12">
            <v>29</v>
          </cell>
          <cell r="AL12">
            <v>0.92500000000000004</v>
          </cell>
          <cell r="AM12">
            <v>37</v>
          </cell>
          <cell r="AN12">
            <v>40</v>
          </cell>
          <cell r="AU12">
            <v>80</v>
          </cell>
          <cell r="AV12">
            <v>20</v>
          </cell>
        </row>
        <row r="13">
          <cell r="C13" t="str">
            <v>Imola</v>
          </cell>
          <cell r="F13" t="str">
            <v>R1DUFPCH34VAL</v>
          </cell>
          <cell r="H13" t="str">
            <v>E</v>
          </cell>
          <cell r="J13" t="str">
            <v>E</v>
          </cell>
          <cell r="P13" t="str">
            <v>2B (A1-B1-C2-D2)</v>
          </cell>
          <cell r="AL13">
            <v>0.96153846153846156</v>
          </cell>
          <cell r="AM13">
            <v>25</v>
          </cell>
          <cell r="AN13">
            <v>26</v>
          </cell>
        </row>
        <row r="14">
          <cell r="C14" t="str">
            <v>Istanbul</v>
          </cell>
          <cell r="F14" t="str">
            <v>R1DUQCH34VAL</v>
          </cell>
          <cell r="H14" t="str">
            <v>F</v>
          </cell>
          <cell r="J14" t="str">
            <v>F</v>
          </cell>
          <cell r="P14" t="str">
            <v>2C (A2-B2-C1-D1)</v>
          </cell>
        </row>
        <row r="15">
          <cell r="C15" t="str">
            <v>Magny Cours</v>
          </cell>
          <cell r="F15" t="str">
            <v>R1DUR1CH34VAL</v>
          </cell>
          <cell r="H15" t="str">
            <v>G</v>
          </cell>
          <cell r="J15" t="str">
            <v>G</v>
          </cell>
          <cell r="P15" t="str">
            <v>2D std (A2-B2-C2-D2)</v>
          </cell>
        </row>
        <row r="16">
          <cell r="C16" t="str">
            <v>Monaco</v>
          </cell>
          <cell r="F16" t="str">
            <v>R1DUR2CH34VAL</v>
          </cell>
          <cell r="H16" t="str">
            <v>H</v>
          </cell>
          <cell r="J16" t="str">
            <v>H</v>
          </cell>
          <cell r="P16" t="str">
            <v>3A (A1-B1-C2-D1)</v>
          </cell>
        </row>
        <row r="17">
          <cell r="C17" t="str">
            <v>Monza</v>
          </cell>
          <cell r="H17" t="str">
            <v>I</v>
          </cell>
          <cell r="J17" t="str">
            <v>I</v>
          </cell>
          <cell r="P17" t="str">
            <v>3B (A2-B2-C2-D1)</v>
          </cell>
        </row>
        <row r="18">
          <cell r="C18" t="str">
            <v>Nurburgring</v>
          </cell>
        </row>
        <row r="19">
          <cell r="C19" t="str">
            <v>Paul Ricard 3D</v>
          </cell>
        </row>
        <row r="20">
          <cell r="C20" t="str">
            <v>Spa</v>
          </cell>
        </row>
        <row r="21">
          <cell r="C21" t="str">
            <v>Silverstone</v>
          </cell>
        </row>
        <row r="22">
          <cell r="C22" t="str">
            <v>Valencia</v>
          </cell>
        </row>
        <row r="23">
          <cell r="C23" t="str">
            <v>Jerez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ro"/>
      <sheetName val="Setup"/>
      <sheetName val="Calc"/>
      <sheetName val="Setup WET"/>
      <sheetName val="Ratios"/>
      <sheetName val="tyre press"/>
      <sheetName val="tyre list"/>
      <sheetName val="Tyre_TP_Log"/>
      <sheetName val="Tyres_T&amp;P"/>
      <sheetName val="Fuel Log"/>
      <sheetName val="SetDown"/>
      <sheetName val="Brakes"/>
      <sheetName val="Plank"/>
      <sheetName val="Job List"/>
      <sheetName val="Raw Data"/>
      <sheetName val="run sheet"/>
      <sheetName val="run sheet (2)"/>
      <sheetName val="longrun"/>
      <sheetName val="race"/>
      <sheetName val="test plan "/>
      <sheetName val="setup JG"/>
      <sheetName val="Tyres"/>
      <sheetName val="D1_AM"/>
      <sheetName val="D1_PM"/>
      <sheetName val="D2_AM "/>
      <sheetName val="D2_PM"/>
      <sheetName val="Race2"/>
      <sheetName val="Tabelle1"/>
      <sheetName val="test plan"/>
    </sheetNames>
    <sheetDataSet>
      <sheetData sheetId="0" refreshError="1"/>
      <sheetData sheetId="1" refreshError="1">
        <row r="2">
          <cell r="D2" t="str">
            <v>Dubai</v>
          </cell>
        </row>
        <row r="4">
          <cell r="D4" t="str">
            <v>T1DUD1CH34VAL</v>
          </cell>
          <cell r="M4" t="str">
            <v>18/1/08</v>
          </cell>
        </row>
        <row r="6">
          <cell r="D6" t="str">
            <v>A.Valles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vent-info"/>
      <sheetName val="setup-smry"/>
      <sheetName val="setup-plots"/>
      <sheetName val="data-cal"/>
      <sheetName val="damper-inv"/>
      <sheetName val="data-sum"/>
      <sheetName val="data-sum-plts"/>
      <sheetName val="setup1"/>
      <sheetName val="setup2"/>
      <sheetName val="setup3"/>
      <sheetName val="setup4"/>
      <sheetName val="setup5"/>
      <sheetName val="setup6"/>
      <sheetName val="setup7"/>
      <sheetName val="setup8"/>
      <sheetName val="setup9"/>
      <sheetName val="setup10"/>
      <sheetName val="setup11"/>
      <sheetName val="setup12"/>
      <sheetName val="setup13"/>
      <sheetName val="setup14"/>
      <sheetName val="setup15"/>
      <sheetName val="setup16"/>
      <sheetName val="setup17"/>
      <sheetName val="setup18"/>
      <sheetName val="setup19"/>
      <sheetName val="setup20"/>
      <sheetName val="setup21"/>
      <sheetName val="setup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11">
          <cell r="B111">
            <v>474.14146792255758</v>
          </cell>
          <cell r="C111">
            <v>520.17627310759769</v>
          </cell>
        </row>
        <row r="116">
          <cell r="B116">
            <v>15000</v>
          </cell>
        </row>
        <row r="141">
          <cell r="B141">
            <v>846.8832756183258</v>
          </cell>
          <cell r="C141">
            <v>1564.6120345572406</v>
          </cell>
        </row>
        <row r="142">
          <cell r="B142">
            <v>740.36351774055231</v>
          </cell>
          <cell r="C142">
            <v>1515.1330348682368</v>
          </cell>
        </row>
        <row r="166">
          <cell r="G166">
            <v>-0.25652508123757506</v>
          </cell>
        </row>
        <row r="167">
          <cell r="G167">
            <v>7.1998888649079038E-2</v>
          </cell>
        </row>
        <row r="168">
          <cell r="G168">
            <v>-7.1998888649079065E-2</v>
          </cell>
        </row>
        <row r="169">
          <cell r="G169">
            <v>-0.97787474905616323</v>
          </cell>
        </row>
        <row r="170">
          <cell r="B170">
            <v>0.10855292237399436</v>
          </cell>
        </row>
        <row r="171">
          <cell r="B171">
            <v>-1.0035610910055666</v>
          </cell>
        </row>
        <row r="172">
          <cell r="B172">
            <v>-5.2804424860384988E-2</v>
          </cell>
        </row>
        <row r="173">
          <cell r="B173">
            <v>-0.68932790414992362</v>
          </cell>
        </row>
        <row r="174">
          <cell r="B174">
            <v>-5.0921410482944629E-2</v>
          </cell>
        </row>
        <row r="178">
          <cell r="B178">
            <v>1.7128036437584107</v>
          </cell>
        </row>
        <row r="182">
          <cell r="B182">
            <v>1.6406375259250292</v>
          </cell>
          <cell r="C182">
            <v>1.4595118088049928</v>
          </cell>
          <cell r="D182">
            <v>1.85759889099738</v>
          </cell>
        </row>
        <row r="183">
          <cell r="B183">
            <v>1.7926503137805818</v>
          </cell>
          <cell r="C183">
            <v>1.4812928569463997</v>
          </cell>
          <cell r="D183">
            <v>2.0930381826185065</v>
          </cell>
        </row>
        <row r="185">
          <cell r="B185">
            <v>5.4318818495242969</v>
          </cell>
        </row>
        <row r="186">
          <cell r="B186">
            <v>5.6165875418477489</v>
          </cell>
        </row>
        <row r="188">
          <cell r="B188">
            <v>16.040603003364872</v>
          </cell>
          <cell r="C188">
            <v>14.882126092538712</v>
          </cell>
          <cell r="D188">
            <v>17.199079914191028</v>
          </cell>
        </row>
        <row r="192">
          <cell r="B192">
            <v>13.402596778702351</v>
          </cell>
          <cell r="C192">
            <v>12.325219333261904</v>
          </cell>
          <cell r="D192">
            <v>14.479974224142799</v>
          </cell>
        </row>
        <row r="198">
          <cell r="B198">
            <v>176.16476759447363</v>
          </cell>
        </row>
        <row r="202">
          <cell r="B202">
            <v>90.40592836787846</v>
          </cell>
          <cell r="C202">
            <v>46.356855253408938</v>
          </cell>
          <cell r="D202">
            <v>43.424058649154588</v>
          </cell>
        </row>
        <row r="203">
          <cell r="B203">
            <v>85.578401814610089</v>
          </cell>
          <cell r="C203">
            <v>37.4786895970636</v>
          </cell>
          <cell r="D203">
            <v>46.770767798881543</v>
          </cell>
        </row>
        <row r="205">
          <cell r="B205">
            <v>90.40592836787846</v>
          </cell>
        </row>
        <row r="209">
          <cell r="B209">
            <v>90.40592836787846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4"/>
      <sheetName val="Data"/>
    </sheetNames>
    <sheetDataSet>
      <sheetData sheetId="0" refreshError="1"/>
      <sheetData sheetId="1" refreshError="1">
        <row r="4">
          <cell r="C4" t="str">
            <v>H. Corbett</v>
          </cell>
          <cell r="H4" t="str">
            <v>D1</v>
          </cell>
        </row>
        <row r="5">
          <cell r="C5" t="str">
            <v>N. Palarchi</v>
          </cell>
          <cell r="H5" t="str">
            <v>D2</v>
          </cell>
        </row>
        <row r="6">
          <cell r="H6" t="str">
            <v>D3</v>
          </cell>
        </row>
        <row r="7">
          <cell r="H7" t="str">
            <v>D4</v>
          </cell>
        </row>
        <row r="8">
          <cell r="H8" t="str">
            <v>P1</v>
          </cell>
        </row>
        <row r="9">
          <cell r="H9" t="str">
            <v>P2</v>
          </cell>
        </row>
        <row r="10">
          <cell r="H10" t="str">
            <v>Qual</v>
          </cell>
        </row>
        <row r="11">
          <cell r="H11" t="str">
            <v>Race 1</v>
          </cell>
        </row>
        <row r="12">
          <cell r="H12" t="str">
            <v>Race 2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ometry"/>
      <sheetName val="Damper_Travels"/>
      <sheetName val="Ride-Roll Rates"/>
      <sheetName val="Camber Adjustment"/>
      <sheetName val="Geo_Adjustments"/>
    </sheetNames>
    <sheetDataSet>
      <sheetData sheetId="0">
        <row r="6">
          <cell r="C6">
            <v>1470</v>
          </cell>
          <cell r="D6">
            <v>-488.7</v>
          </cell>
          <cell r="E6">
            <v>781</v>
          </cell>
          <cell r="M6">
            <v>4233.16</v>
          </cell>
          <cell r="N6">
            <v>-420.78</v>
          </cell>
          <cell r="O6">
            <v>789.38</v>
          </cell>
        </row>
        <row r="7">
          <cell r="C7">
            <v>1691.4</v>
          </cell>
          <cell r="D7">
            <v>-488.7</v>
          </cell>
          <cell r="E7">
            <v>766.7</v>
          </cell>
          <cell r="M7">
            <v>4473.1686</v>
          </cell>
          <cell r="N7">
            <v>-420.78</v>
          </cell>
          <cell r="O7">
            <v>789.38</v>
          </cell>
        </row>
        <row r="8">
          <cell r="C8">
            <v>1309.2</v>
          </cell>
          <cell r="D8">
            <v>-385.7</v>
          </cell>
          <cell r="E8">
            <v>475.2</v>
          </cell>
          <cell r="M8">
            <v>4382.2619999999997</v>
          </cell>
          <cell r="N8">
            <v>-284.75939999999997</v>
          </cell>
          <cell r="O8">
            <v>518.56639999999993</v>
          </cell>
        </row>
        <row r="9">
          <cell r="C9">
            <v>1612.2</v>
          </cell>
          <cell r="D9">
            <v>-370.1</v>
          </cell>
          <cell r="E9">
            <v>475.2</v>
          </cell>
          <cell r="M9">
            <v>4695.2662</v>
          </cell>
          <cell r="N9">
            <v>-284.40379999999999</v>
          </cell>
          <cell r="O9">
            <v>503.70739999999995</v>
          </cell>
        </row>
        <row r="10">
          <cell r="C10">
            <v>1573.7</v>
          </cell>
          <cell r="D10">
            <v>-738.9</v>
          </cell>
          <cell r="E10">
            <v>504.3</v>
          </cell>
          <cell r="M10">
            <v>4474.0321999999996</v>
          </cell>
          <cell r="N10">
            <v>-736.26979999999992</v>
          </cell>
          <cell r="O10">
            <v>508.4</v>
          </cell>
        </row>
        <row r="11">
          <cell r="C11">
            <v>1605.4</v>
          </cell>
          <cell r="D11">
            <v>-662.5</v>
          </cell>
          <cell r="E11">
            <v>802.9</v>
          </cell>
          <cell r="M11">
            <v>4465.07</v>
          </cell>
          <cell r="N11">
            <v>-676.1</v>
          </cell>
          <cell r="O11">
            <v>825.73</v>
          </cell>
        </row>
        <row r="12">
          <cell r="C12">
            <v>1590</v>
          </cell>
          <cell r="D12">
            <v>-785.64</v>
          </cell>
          <cell r="E12">
            <v>657.75</v>
          </cell>
          <cell r="M12">
            <v>4470</v>
          </cell>
          <cell r="N12">
            <v>-762</v>
          </cell>
          <cell r="O12">
            <v>650.77</v>
          </cell>
        </row>
        <row r="13">
          <cell r="C13">
            <v>1590</v>
          </cell>
          <cell r="D13">
            <v>-796.53</v>
          </cell>
          <cell r="E13">
            <v>345.97</v>
          </cell>
          <cell r="M13">
            <v>4470.03</v>
          </cell>
          <cell r="N13">
            <v>-773.12</v>
          </cell>
          <cell r="O13">
            <v>333.27</v>
          </cell>
        </row>
        <row r="14">
          <cell r="C14">
            <v>1590</v>
          </cell>
          <cell r="D14">
            <v>-704.5</v>
          </cell>
          <cell r="E14">
            <v>654.9</v>
          </cell>
          <cell r="M14">
            <v>4470</v>
          </cell>
          <cell r="N14">
            <v>-693.3</v>
          </cell>
          <cell r="O14">
            <v>648.4</v>
          </cell>
        </row>
        <row r="15">
          <cell r="C15">
            <v>1461.8</v>
          </cell>
          <cell r="D15">
            <v>-755.74</v>
          </cell>
          <cell r="E15">
            <v>556.03</v>
          </cell>
          <cell r="M15">
            <v>4612.6653999999999</v>
          </cell>
          <cell r="N15">
            <v>-744.2453999999999</v>
          </cell>
          <cell r="O15">
            <v>618.03279999999995</v>
          </cell>
        </row>
        <row r="16">
          <cell r="C16">
            <v>1411.8</v>
          </cell>
          <cell r="D16">
            <v>-425.04</v>
          </cell>
          <cell r="E16">
            <v>525.59</v>
          </cell>
          <cell r="M16">
            <v>4613.9354000000003</v>
          </cell>
          <cell r="N16">
            <v>-360.32439999999997</v>
          </cell>
          <cell r="O16">
            <v>602.69119999999998</v>
          </cell>
        </row>
        <row r="17">
          <cell r="C17">
            <v>1578.61</v>
          </cell>
          <cell r="D17">
            <v>-463.27</v>
          </cell>
          <cell r="E17">
            <v>944.63</v>
          </cell>
          <cell r="M17">
            <v>4550.2830000000004</v>
          </cell>
          <cell r="N17">
            <v>-489.9914</v>
          </cell>
          <cell r="O17">
            <v>898.52499999999998</v>
          </cell>
        </row>
        <row r="18">
          <cell r="C18">
            <v>1580.97</v>
          </cell>
          <cell r="D18">
            <v>-609.98099999999999</v>
          </cell>
          <cell r="E18">
            <v>544.37</v>
          </cell>
          <cell r="M18">
            <v>4523.4605999999994</v>
          </cell>
          <cell r="N18">
            <v>-656.61539999999991</v>
          </cell>
          <cell r="O18">
            <v>533.01900000000001</v>
          </cell>
        </row>
        <row r="19">
          <cell r="C19">
            <v>1578.61</v>
          </cell>
          <cell r="D19">
            <v>-463.27</v>
          </cell>
          <cell r="E19">
            <v>944.63</v>
          </cell>
          <cell r="M19">
            <v>4550.2830000000004</v>
          </cell>
          <cell r="N19">
            <v>-489.9914</v>
          </cell>
          <cell r="O19">
            <v>898.52499999999998</v>
          </cell>
        </row>
        <row r="20">
          <cell r="C20">
            <v>1580.97</v>
          </cell>
          <cell r="D20">
            <v>-609.98099999999999</v>
          </cell>
          <cell r="E20">
            <v>544.37</v>
          </cell>
          <cell r="M20">
            <v>4523.4605999999994</v>
          </cell>
          <cell r="N20">
            <v>-656.61539999999991</v>
          </cell>
          <cell r="O20">
            <v>533.01900000000001</v>
          </cell>
        </row>
        <row r="21">
          <cell r="C21">
            <v>1400.9623999999999</v>
          </cell>
          <cell r="D21">
            <v>-464.82</v>
          </cell>
          <cell r="E21">
            <v>664.74339999999995</v>
          </cell>
          <cell r="M21">
            <v>4845.8100000000004</v>
          </cell>
          <cell r="N21">
            <v>-452.56</v>
          </cell>
          <cell r="O21">
            <v>532.64</v>
          </cell>
        </row>
        <row r="22">
          <cell r="C22">
            <v>1572.4631999999999</v>
          </cell>
          <cell r="D22">
            <v>-665.70859999999993</v>
          </cell>
          <cell r="E22">
            <v>698.29679999999996</v>
          </cell>
          <cell r="M22">
            <v>4653.53</v>
          </cell>
          <cell r="N22">
            <v>-508.23</v>
          </cell>
          <cell r="O22">
            <v>488.99</v>
          </cell>
        </row>
        <row r="23">
          <cell r="C23">
            <v>1572.4631999999999</v>
          </cell>
          <cell r="D23">
            <v>-675.28439999999989</v>
          </cell>
          <cell r="E23">
            <v>530.60599999999999</v>
          </cell>
          <cell r="M23">
            <v>4653.53</v>
          </cell>
          <cell r="N23">
            <v>-508.23</v>
          </cell>
          <cell r="O23">
            <v>565.37</v>
          </cell>
        </row>
        <row r="37">
          <cell r="B37">
            <v>6.059941740254561</v>
          </cell>
          <cell r="L37">
            <v>-1.6177473672607066</v>
          </cell>
        </row>
        <row r="38">
          <cell r="B38">
            <v>14.351844978992352</v>
          </cell>
          <cell r="L38">
            <v>10.736548416638229</v>
          </cell>
        </row>
        <row r="39">
          <cell r="B39">
            <v>311.77999999999997</v>
          </cell>
          <cell r="L39">
            <v>317.5</v>
          </cell>
        </row>
        <row r="40">
          <cell r="B40">
            <v>33.118370804822327</v>
          </cell>
          <cell r="L40">
            <v>-8.9922279974705912</v>
          </cell>
        </row>
        <row r="42">
          <cell r="B42">
            <v>17.119578030810459</v>
          </cell>
          <cell r="L42">
            <v>3.6433267954496813</v>
          </cell>
        </row>
        <row r="43">
          <cell r="B43">
            <v>-2.011657236819139</v>
          </cell>
          <cell r="L43">
            <v>-1.9757957440936194</v>
          </cell>
        </row>
        <row r="44">
          <cell r="B44">
            <v>0</v>
          </cell>
          <cell r="L44">
            <v>0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inematik"/>
    </sheetNames>
    <sheetDataSet>
      <sheetData sheetId="0" refreshError="1">
        <row r="8">
          <cell r="C8" t="str">
            <v>C</v>
          </cell>
        </row>
        <row r="9">
          <cell r="C9" t="str">
            <v>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Loaded Radius Equation"/>
      <sheetName val="Explaination"/>
      <sheetName val="Eqn - Rolling Radius"/>
      <sheetName val="RollingRadiusGraph"/>
      <sheetName val="Sprng Rt as F(V)"/>
      <sheetName val="Spring Rate Graph"/>
      <sheetName val="Data Check"/>
      <sheetName val="Data Tabl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3">
          <cell r="B3" t="str">
            <v>B Number</v>
          </cell>
          <cell r="C3" t="str">
            <v>Year</v>
          </cell>
          <cell r="D3" t="str">
            <v>Size</v>
          </cell>
          <cell r="E3" t="str">
            <v>Position</v>
          </cell>
          <cell r="F3" t="str">
            <v>Application</v>
          </cell>
          <cell r="G3" t="str">
            <v>Spring Rate</v>
          </cell>
          <cell r="H3" t="str">
            <v>PSI</v>
          </cell>
          <cell r="I3" t="str">
            <v>Spring Rate Sens.</v>
          </cell>
          <cell r="J3" t="str">
            <v>Static Diameter</v>
          </cell>
          <cell r="K3" t="str">
            <v>Do</v>
          </cell>
          <cell r="L3" t="str">
            <v>Ro</v>
          </cell>
          <cell r="M3" t="str">
            <v>A1</v>
          </cell>
          <cell r="N3" t="str">
            <v>A2</v>
          </cell>
          <cell r="O3" t="str">
            <v>A3</v>
          </cell>
          <cell r="P3" t="str">
            <v>B1</v>
          </cell>
          <cell r="Q3" t="str">
            <v>B2</v>
          </cell>
          <cell r="R3" t="str">
            <v>C1</v>
          </cell>
          <cell r="S3" t="str">
            <v>C2</v>
          </cell>
          <cell r="T3" t="str">
            <v>P1</v>
          </cell>
          <cell r="U3" t="str">
            <v>F1</v>
          </cell>
          <cell r="V3" t="str">
            <v>V</v>
          </cell>
          <cell r="W3" t="str">
            <v>Fz</v>
          </cell>
          <cell r="X3" t="str">
            <v>IP</v>
          </cell>
          <cell r="Y3" t="str">
            <v>Ca</v>
          </cell>
          <cell r="Z3" t="str">
            <v>Fy</v>
          </cell>
          <cell r="AA3" t="str">
            <v>Other Applications</v>
          </cell>
          <cell r="AB3" t="str">
            <v>Test Date</v>
          </cell>
          <cell r="AC3" t="str">
            <v>Equation</v>
          </cell>
          <cell r="AE3" t="str">
            <v>Cz</v>
          </cell>
          <cell r="AF3" t="str">
            <v>CzIP</v>
          </cell>
          <cell r="AG3" t="str">
            <v>SIP1</v>
          </cell>
          <cell r="AH3" t="str">
            <v>SV1</v>
          </cell>
          <cell r="AI3" t="str">
            <v>SCA1</v>
          </cell>
          <cell r="AJ3" t="str">
            <v>SFY1</v>
          </cell>
          <cell r="AK3" t="str">
            <v>SFZ1</v>
          </cell>
          <cell r="AL3" t="str">
            <v>SDLR1</v>
          </cell>
          <cell r="AM3" t="str">
            <v>SIP2</v>
          </cell>
          <cell r="AN3" t="str">
            <v>SV2</v>
          </cell>
          <cell r="AO3" t="str">
            <v>SCA2</v>
          </cell>
          <cell r="AP3" t="str">
            <v>SFY2</v>
          </cell>
          <cell r="AQ3" t="str">
            <v>SFZ2</v>
          </cell>
          <cell r="AR3" t="str">
            <v>SDLR2</v>
          </cell>
          <cell r="AS3" t="str">
            <v>SIP3</v>
          </cell>
          <cell r="AT3" t="str">
            <v>SV3</v>
          </cell>
          <cell r="AU3" t="str">
            <v>SCA3</v>
          </cell>
          <cell r="AV3" t="str">
            <v>SFY3</v>
          </cell>
          <cell r="AW3" t="str">
            <v>SFZ3</v>
          </cell>
          <cell r="AX3" t="str">
            <v>SDLR3</v>
          </cell>
          <cell r="AY3" t="str">
            <v>SIP4</v>
          </cell>
          <cell r="AZ3" t="str">
            <v>SV4</v>
          </cell>
          <cell r="BA3" t="str">
            <v>SCA4</v>
          </cell>
          <cell r="BB3" t="str">
            <v>SFY4</v>
          </cell>
          <cell r="BC3" t="str">
            <v>SFZ4</v>
          </cell>
          <cell r="BD3" t="str">
            <v>SDLR4</v>
          </cell>
          <cell r="BE3" t="str">
            <v>SIP5</v>
          </cell>
          <cell r="BF3" t="str">
            <v>SV5</v>
          </cell>
          <cell r="BG3" t="str">
            <v>SCA5</v>
          </cell>
          <cell r="BH3" t="str">
            <v>SFY5</v>
          </cell>
          <cell r="BI3" t="str">
            <v>SFZ5</v>
          </cell>
          <cell r="BJ3" t="str">
            <v>SDLR5</v>
          </cell>
          <cell r="BK3" t="str">
            <v>SIP6</v>
          </cell>
          <cell r="BL3" t="str">
            <v>SV6</v>
          </cell>
          <cell r="BM3" t="str">
            <v>SCA6</v>
          </cell>
          <cell r="BN3" t="str">
            <v>SFY6</v>
          </cell>
          <cell r="BO3" t="str">
            <v>SFZ6</v>
          </cell>
          <cell r="BP3" t="str">
            <v>SDLR6</v>
          </cell>
          <cell r="BQ3" t="str">
            <v>Vmin</v>
          </cell>
          <cell r="BR3" t="str">
            <v>Vmax</v>
          </cell>
          <cell r="BS3" t="str">
            <v>Fz min</v>
          </cell>
          <cell r="BT3" t="str">
            <v>Fz max</v>
          </cell>
          <cell r="BU3" t="str">
            <v>Fz Pnts</v>
          </cell>
          <cell r="BV3" t="str">
            <v>Fz Step</v>
          </cell>
          <cell r="BW3" t="str">
            <v>IP Min</v>
          </cell>
          <cell r="BX3" t="str">
            <v>IP Max</v>
          </cell>
          <cell r="BY3" t="str">
            <v>IP Pnts</v>
          </cell>
          <cell r="BZ3" t="str">
            <v>IP Step</v>
          </cell>
          <cell r="CA3" t="str">
            <v>Ca min</v>
          </cell>
          <cell r="CB3" t="str">
            <v>Ca max</v>
          </cell>
          <cell r="CC3" t="str">
            <v>Ca Pnts</v>
          </cell>
          <cell r="CD3" t="str">
            <v>Ca Step</v>
          </cell>
        </row>
        <row r="4">
          <cell r="A4">
            <v>1</v>
          </cell>
          <cell r="B4" t="str">
            <v>B2802N</v>
          </cell>
          <cell r="C4">
            <v>1998</v>
          </cell>
          <cell r="D4" t="str">
            <v>10.0/25.8R15</v>
          </cell>
          <cell r="E4" t="str">
            <v>LF</v>
          </cell>
          <cell r="F4" t="str">
            <v>Texas (Race II)</v>
          </cell>
          <cell r="G4">
            <v>2310</v>
          </cell>
          <cell r="H4">
            <v>30</v>
          </cell>
          <cell r="I4">
            <v>47</v>
          </cell>
          <cell r="J4">
            <v>25.98</v>
          </cell>
          <cell r="K4">
            <v>25.81</v>
          </cell>
          <cell r="L4">
            <v>12.904999999999999</v>
          </cell>
          <cell r="M4">
            <v>-2.5279E-3</v>
          </cell>
          <cell r="N4">
            <v>1.8527</v>
          </cell>
          <cell r="O4">
            <v>313.45</v>
          </cell>
          <cell r="P4">
            <v>-2.3599999999999999E-6</v>
          </cell>
          <cell r="Q4">
            <v>-1.5932000000000001E-4</v>
          </cell>
          <cell r="R4">
            <v>-9.3046000000000006</v>
          </cell>
          <cell r="S4">
            <v>-0.53495000000000004</v>
          </cell>
          <cell r="T4">
            <v>52.494999999999997</v>
          </cell>
          <cell r="U4">
            <v>0</v>
          </cell>
          <cell r="V4" t="str">
            <v>0-200-0</v>
          </cell>
          <cell r="W4" t="str">
            <v>1800, 1300, 800, 300</v>
          </cell>
          <cell r="X4" t="str">
            <v>25,28,31</v>
          </cell>
          <cell r="Y4" t="str">
            <v>+2.5, +1.5, +0.5</v>
          </cell>
          <cell r="Z4" t="str">
            <v>Straight Ahead Rolling</v>
          </cell>
          <cell r="AB4">
            <v>36217</v>
          </cell>
          <cell r="AC4" t="str">
            <v>DLR2</v>
          </cell>
          <cell r="AE4">
            <v>1834.76</v>
          </cell>
          <cell r="AF4">
            <v>24.98</v>
          </cell>
          <cell r="AG4">
            <v>28</v>
          </cell>
          <cell r="AH4">
            <v>0</v>
          </cell>
          <cell r="AI4">
            <v>1.5</v>
          </cell>
          <cell r="AK4">
            <v>1300</v>
          </cell>
          <cell r="AL4">
            <v>12.171189999999999</v>
          </cell>
          <cell r="AM4">
            <v>28</v>
          </cell>
          <cell r="AN4">
            <v>100</v>
          </cell>
          <cell r="AO4">
            <v>1.5</v>
          </cell>
          <cell r="AQ4">
            <v>1300</v>
          </cell>
          <cell r="AR4">
            <v>12.271649999999999</v>
          </cell>
          <cell r="AS4">
            <v>28</v>
          </cell>
          <cell r="AT4">
            <v>200</v>
          </cell>
          <cell r="AU4">
            <v>1.5</v>
          </cell>
          <cell r="AW4">
            <v>1300</v>
          </cell>
          <cell r="AX4">
            <v>12.39452</v>
          </cell>
          <cell r="AY4">
            <v>31</v>
          </cell>
          <cell r="AZ4">
            <v>0</v>
          </cell>
          <cell r="BA4">
            <v>2.5</v>
          </cell>
          <cell r="BC4">
            <v>1300</v>
          </cell>
          <cell r="BD4">
            <v>12.229620000000001</v>
          </cell>
          <cell r="BE4">
            <v>31</v>
          </cell>
          <cell r="BF4">
            <v>100</v>
          </cell>
          <cell r="BG4">
            <v>2.5</v>
          </cell>
          <cell r="BI4">
            <v>1300</v>
          </cell>
          <cell r="BJ4">
            <v>12.321350000000001</v>
          </cell>
          <cell r="BK4">
            <v>31</v>
          </cell>
          <cell r="BL4">
            <v>200</v>
          </cell>
          <cell r="BM4">
            <v>2.5</v>
          </cell>
          <cell r="BO4">
            <v>1300</v>
          </cell>
          <cell r="BP4">
            <v>12.43937</v>
          </cell>
          <cell r="BQ4">
            <v>0</v>
          </cell>
          <cell r="BR4">
            <v>200</v>
          </cell>
          <cell r="BS4">
            <v>300</v>
          </cell>
          <cell r="BT4">
            <v>1800</v>
          </cell>
          <cell r="BU4">
            <v>4</v>
          </cell>
          <cell r="BW4">
            <v>25</v>
          </cell>
          <cell r="BX4">
            <v>31</v>
          </cell>
          <cell r="BY4">
            <v>3</v>
          </cell>
          <cell r="BZ4">
            <v>3</v>
          </cell>
          <cell r="CA4">
            <v>0.5</v>
          </cell>
          <cell r="CB4">
            <v>2.5</v>
          </cell>
          <cell r="CC4">
            <v>3</v>
          </cell>
          <cell r="CD4">
            <v>1</v>
          </cell>
        </row>
        <row r="5">
          <cell r="A5">
            <v>2</v>
          </cell>
          <cell r="B5" t="str">
            <v>B2812F</v>
          </cell>
          <cell r="C5">
            <v>1998</v>
          </cell>
          <cell r="D5" t="str">
            <v>10.0/25.8R15</v>
          </cell>
          <cell r="E5" t="str">
            <v>RF</v>
          </cell>
          <cell r="F5" t="str">
            <v>Texas (Race II)</v>
          </cell>
          <cell r="G5">
            <v>3050</v>
          </cell>
          <cell r="H5">
            <v>44</v>
          </cell>
          <cell r="I5">
            <v>52</v>
          </cell>
          <cell r="J5">
            <v>25.97</v>
          </cell>
          <cell r="K5">
            <v>25.847999999999999</v>
          </cell>
          <cell r="L5">
            <v>12.923999999999999</v>
          </cell>
          <cell r="M5">
            <v>-1.5409E-3</v>
          </cell>
          <cell r="N5">
            <v>1.7972999999999999</v>
          </cell>
          <cell r="O5">
            <v>356.19</v>
          </cell>
          <cell r="P5">
            <v>-1.11E-6</v>
          </cell>
          <cell r="Q5">
            <v>-2.2424000000000001E-4</v>
          </cell>
          <cell r="R5">
            <v>5.7847</v>
          </cell>
          <cell r="S5">
            <v>-0.29516999999999999</v>
          </cell>
          <cell r="T5">
            <v>47.981999999999999</v>
          </cell>
          <cell r="U5">
            <v>0</v>
          </cell>
          <cell r="V5" t="str">
            <v>0-200-0</v>
          </cell>
          <cell r="W5" t="str">
            <v>2300, 1800, 1300, 800</v>
          </cell>
          <cell r="X5" t="str">
            <v>40, 43, 46</v>
          </cell>
          <cell r="Y5" t="str">
            <v>-2.5, -3.5, -4.5</v>
          </cell>
          <cell r="Z5" t="str">
            <v>Straight Ahead Rolling</v>
          </cell>
          <cell r="AB5">
            <v>36217</v>
          </cell>
          <cell r="AC5" t="str">
            <v>DLR2</v>
          </cell>
          <cell r="AE5">
            <v>2637.91</v>
          </cell>
          <cell r="AF5">
            <v>42.93</v>
          </cell>
          <cell r="AG5">
            <v>43</v>
          </cell>
          <cell r="AH5">
            <v>0</v>
          </cell>
          <cell r="AI5">
            <v>-3.5</v>
          </cell>
          <cell r="AK5">
            <v>1800</v>
          </cell>
          <cell r="AL5">
            <v>12.1882</v>
          </cell>
          <cell r="AM5">
            <v>43</v>
          </cell>
          <cell r="AN5">
            <v>100</v>
          </cell>
          <cell r="AO5">
            <v>-3.5</v>
          </cell>
          <cell r="AQ5">
            <v>1800</v>
          </cell>
          <cell r="AR5">
            <v>12.26831</v>
          </cell>
          <cell r="AS5">
            <v>43</v>
          </cell>
          <cell r="AT5">
            <v>200</v>
          </cell>
          <cell r="AU5">
            <v>-3.5</v>
          </cell>
          <cell r="AW5">
            <v>1800</v>
          </cell>
          <cell r="AX5">
            <v>12.357839999999999</v>
          </cell>
          <cell r="AY5">
            <v>46</v>
          </cell>
          <cell r="AZ5">
            <v>0</v>
          </cell>
          <cell r="BA5">
            <v>-4.5</v>
          </cell>
          <cell r="BC5">
            <v>1800</v>
          </cell>
          <cell r="BD5">
            <v>12.23218</v>
          </cell>
          <cell r="BE5">
            <v>46</v>
          </cell>
          <cell r="BF5">
            <v>100</v>
          </cell>
          <cell r="BG5">
            <v>-4.5</v>
          </cell>
          <cell r="BI5">
            <v>1800</v>
          </cell>
          <cell r="BJ5">
            <v>12.30721</v>
          </cell>
          <cell r="BK5">
            <v>46</v>
          </cell>
          <cell r="BL5">
            <v>200</v>
          </cell>
          <cell r="BM5">
            <v>-4.5</v>
          </cell>
          <cell r="BO5">
            <v>1800</v>
          </cell>
          <cell r="BP5">
            <v>12.39325</v>
          </cell>
          <cell r="BQ5">
            <v>0</v>
          </cell>
          <cell r="BR5">
            <v>200</v>
          </cell>
          <cell r="BS5">
            <v>800</v>
          </cell>
          <cell r="BT5">
            <v>2300</v>
          </cell>
          <cell r="BU5">
            <v>4</v>
          </cell>
          <cell r="BW5">
            <v>40</v>
          </cell>
          <cell r="BX5">
            <v>46</v>
          </cell>
          <cell r="BY5">
            <v>3</v>
          </cell>
          <cell r="BZ5">
            <v>3</v>
          </cell>
          <cell r="CA5">
            <v>-4.5</v>
          </cell>
          <cell r="CB5">
            <v>-2.5</v>
          </cell>
          <cell r="CC5">
            <v>3</v>
          </cell>
          <cell r="CD5">
            <v>1</v>
          </cell>
        </row>
        <row r="6">
          <cell r="A6">
            <v>3</v>
          </cell>
          <cell r="B6" t="str">
            <v>B2851R</v>
          </cell>
          <cell r="C6">
            <v>1998</v>
          </cell>
          <cell r="D6" t="str">
            <v>14.5/26.8R15</v>
          </cell>
          <cell r="E6" t="str">
            <v>LR</v>
          </cell>
          <cell r="F6" t="str">
            <v>Texas (Race II)</v>
          </cell>
          <cell r="G6">
            <v>2740</v>
          </cell>
          <cell r="H6">
            <v>30</v>
          </cell>
          <cell r="I6">
            <v>71</v>
          </cell>
          <cell r="J6">
            <v>26.83</v>
          </cell>
          <cell r="K6">
            <v>26.564</v>
          </cell>
          <cell r="L6">
            <v>13.282</v>
          </cell>
          <cell r="M6">
            <v>3.0622000000000002E-3</v>
          </cell>
          <cell r="N6">
            <v>0.97655999999999998</v>
          </cell>
          <cell r="O6">
            <v>484.75</v>
          </cell>
          <cell r="P6">
            <v>-1.9300000000000002E-6</v>
          </cell>
          <cell r="Q6">
            <v>-3.6772999999999998E-4</v>
          </cell>
          <cell r="R6">
            <v>-64.209000000000003</v>
          </cell>
          <cell r="S6">
            <v>-4.7967000000000004</v>
          </cell>
          <cell r="T6">
            <v>63.375999999999998</v>
          </cell>
          <cell r="U6">
            <v>0</v>
          </cell>
          <cell r="V6" t="str">
            <v>0-200-0</v>
          </cell>
          <cell r="W6" t="str">
            <v>2700, 2034, 1367, 700</v>
          </cell>
          <cell r="X6" t="str">
            <v>25, 28, 31</v>
          </cell>
          <cell r="Y6" t="str">
            <v>+3.5, +2.5, +1.5</v>
          </cell>
          <cell r="Z6" t="str">
            <v>Straight Ahead Rolling</v>
          </cell>
          <cell r="AB6">
            <v>36217</v>
          </cell>
          <cell r="AC6" t="str">
            <v>DLR2</v>
          </cell>
          <cell r="AE6">
            <v>2456.38</v>
          </cell>
          <cell r="AF6">
            <v>28</v>
          </cell>
          <cell r="AG6">
            <v>28</v>
          </cell>
          <cell r="AH6">
            <v>0</v>
          </cell>
          <cell r="AI6">
            <v>2.5</v>
          </cell>
          <cell r="AK6">
            <v>2034</v>
          </cell>
          <cell r="AL6">
            <v>12.327590000000001</v>
          </cell>
          <cell r="AM6">
            <v>28</v>
          </cell>
          <cell r="AN6">
            <v>100</v>
          </cell>
          <cell r="AO6">
            <v>2.5</v>
          </cell>
          <cell r="AQ6">
            <v>2034</v>
          </cell>
          <cell r="AR6">
            <v>12.439489999999999</v>
          </cell>
          <cell r="AS6">
            <v>28</v>
          </cell>
          <cell r="AT6">
            <v>200</v>
          </cell>
          <cell r="AU6">
            <v>2.5</v>
          </cell>
          <cell r="AW6">
            <v>2034</v>
          </cell>
          <cell r="AX6">
            <v>12.60577</v>
          </cell>
          <cell r="AY6">
            <v>31</v>
          </cell>
          <cell r="AZ6">
            <v>0</v>
          </cell>
          <cell r="BA6">
            <v>3.5</v>
          </cell>
          <cell r="BC6">
            <v>2034</v>
          </cell>
          <cell r="BD6">
            <v>12.396599999999999</v>
          </cell>
          <cell r="BE6">
            <v>31</v>
          </cell>
          <cell r="BF6">
            <v>100</v>
          </cell>
          <cell r="BG6">
            <v>3.5</v>
          </cell>
          <cell r="BI6">
            <v>2034</v>
          </cell>
          <cell r="BJ6">
            <v>12.502509999999999</v>
          </cell>
          <cell r="BK6">
            <v>31</v>
          </cell>
          <cell r="BL6">
            <v>200</v>
          </cell>
          <cell r="BM6">
            <v>3.5</v>
          </cell>
          <cell r="BO6">
            <v>2034</v>
          </cell>
          <cell r="BP6">
            <v>12.66161</v>
          </cell>
          <cell r="BQ6">
            <v>0</v>
          </cell>
          <cell r="BR6">
            <v>200</v>
          </cell>
          <cell r="BS6">
            <v>700</v>
          </cell>
          <cell r="BT6">
            <v>2700</v>
          </cell>
          <cell r="BU6">
            <v>4</v>
          </cell>
          <cell r="BW6">
            <v>25</v>
          </cell>
          <cell r="BX6">
            <v>31</v>
          </cell>
          <cell r="BY6">
            <v>3</v>
          </cell>
          <cell r="BZ6">
            <v>3</v>
          </cell>
          <cell r="CA6">
            <v>1.5</v>
          </cell>
          <cell r="CB6">
            <v>3.5</v>
          </cell>
          <cell r="CC6">
            <v>3</v>
          </cell>
          <cell r="CD6">
            <v>1</v>
          </cell>
        </row>
        <row r="7">
          <cell r="A7">
            <v>4</v>
          </cell>
          <cell r="B7" t="str">
            <v>B2822M</v>
          </cell>
          <cell r="C7">
            <v>1998</v>
          </cell>
          <cell r="D7" t="str">
            <v>14.0/27.3R15</v>
          </cell>
          <cell r="E7" t="str">
            <v>RR</v>
          </cell>
          <cell r="F7" t="str">
            <v>Texas (Race II)</v>
          </cell>
          <cell r="G7">
            <v>3605</v>
          </cell>
          <cell r="H7">
            <v>44</v>
          </cell>
          <cell r="I7">
            <v>62</v>
          </cell>
          <cell r="J7">
            <v>27.25</v>
          </cell>
          <cell r="K7">
            <v>27.135999999999999</v>
          </cell>
          <cell r="L7">
            <v>13.568</v>
          </cell>
          <cell r="M7">
            <v>-7.5012000000000004E-3</v>
          </cell>
          <cell r="N7">
            <v>2.9529000000000001</v>
          </cell>
          <cell r="O7">
            <v>1027.9000000000001</v>
          </cell>
          <cell r="P7">
            <v>-2.4099999999999998E-6</v>
          </cell>
          <cell r="Q7">
            <v>-7.9268000000000001E-5</v>
          </cell>
          <cell r="R7">
            <v>-10.864000000000001</v>
          </cell>
          <cell r="S7">
            <v>-0.76624000000000003</v>
          </cell>
          <cell r="T7">
            <v>42.761000000000003</v>
          </cell>
          <cell r="U7">
            <v>0</v>
          </cell>
          <cell r="V7" t="str">
            <v>0-200-0</v>
          </cell>
          <cell r="W7" t="str">
            <v>3100, 2434, 1767, 1100</v>
          </cell>
          <cell r="X7" t="str">
            <v>40, 43, 46</v>
          </cell>
          <cell r="Y7" t="str">
            <v>-1.5, -2.5, -3.5</v>
          </cell>
          <cell r="Z7" t="str">
            <v>Straight Ahead Rolling</v>
          </cell>
          <cell r="AB7">
            <v>36217</v>
          </cell>
          <cell r="AC7" t="str">
            <v>DLR2</v>
          </cell>
          <cell r="AE7">
            <v>3131.25</v>
          </cell>
          <cell r="AF7">
            <v>42.96</v>
          </cell>
          <cell r="AG7">
            <v>43</v>
          </cell>
          <cell r="AH7">
            <v>0</v>
          </cell>
          <cell r="AI7">
            <v>-3.5</v>
          </cell>
          <cell r="AK7">
            <v>1800</v>
          </cell>
          <cell r="AL7">
            <v>12.936859999999999</v>
          </cell>
          <cell r="AM7">
            <v>43</v>
          </cell>
          <cell r="AN7">
            <v>100</v>
          </cell>
          <cell r="AO7">
            <v>-3.5</v>
          </cell>
          <cell r="AQ7">
            <v>1800</v>
          </cell>
          <cell r="AR7">
            <v>13.014860000000001</v>
          </cell>
          <cell r="AS7">
            <v>43</v>
          </cell>
          <cell r="AT7">
            <v>200</v>
          </cell>
          <cell r="AU7">
            <v>-3.5</v>
          </cell>
          <cell r="AW7">
            <v>1800</v>
          </cell>
          <cell r="AX7">
            <v>13.10839</v>
          </cell>
          <cell r="AY7">
            <v>46</v>
          </cell>
          <cell r="AZ7">
            <v>0</v>
          </cell>
          <cell r="BA7">
            <v>-4.5</v>
          </cell>
          <cell r="BC7">
            <v>1800</v>
          </cell>
          <cell r="BD7">
            <v>12.965630000000001</v>
          </cell>
          <cell r="BE7">
            <v>46</v>
          </cell>
          <cell r="BF7">
            <v>100</v>
          </cell>
          <cell r="BG7">
            <v>-4.5</v>
          </cell>
          <cell r="BI7">
            <v>1800</v>
          </cell>
          <cell r="BJ7">
            <v>13.04016</v>
          </cell>
          <cell r="BK7">
            <v>46</v>
          </cell>
          <cell r="BL7">
            <v>200</v>
          </cell>
          <cell r="BM7">
            <v>-4.5</v>
          </cell>
          <cell r="BO7">
            <v>1800</v>
          </cell>
          <cell r="BP7">
            <v>13.13273</v>
          </cell>
          <cell r="BQ7">
            <v>0</v>
          </cell>
          <cell r="BR7">
            <v>200</v>
          </cell>
          <cell r="BS7">
            <v>1100</v>
          </cell>
          <cell r="BT7">
            <v>3100</v>
          </cell>
          <cell r="BU7">
            <v>4</v>
          </cell>
          <cell r="BW7">
            <v>40</v>
          </cell>
          <cell r="BX7">
            <v>46</v>
          </cell>
          <cell r="BY7">
            <v>3</v>
          </cell>
          <cell r="BZ7">
            <v>3</v>
          </cell>
          <cell r="CA7">
            <v>-3.5</v>
          </cell>
          <cell r="CB7">
            <v>-1.5</v>
          </cell>
          <cell r="CC7">
            <v>3</v>
          </cell>
          <cell r="CD7">
            <v>1</v>
          </cell>
        </row>
        <row r="8">
          <cell r="A8">
            <v>5</v>
          </cell>
          <cell r="B8" t="str">
            <v>B2800N</v>
          </cell>
          <cell r="C8">
            <v>1999</v>
          </cell>
          <cell r="D8" t="str">
            <v>10.0/25.8R15</v>
          </cell>
          <cell r="E8" t="str">
            <v>LF</v>
          </cell>
          <cell r="F8" t="str">
            <v>1999 Mile Ovals</v>
          </cell>
          <cell r="G8">
            <v>2350</v>
          </cell>
          <cell r="H8">
            <v>30</v>
          </cell>
          <cell r="I8">
            <v>53</v>
          </cell>
          <cell r="J8">
            <v>25.95</v>
          </cell>
          <cell r="K8">
            <v>25.738</v>
          </cell>
          <cell r="L8">
            <v>12.869</v>
          </cell>
          <cell r="M8">
            <v>-4.2839999999999996E-3</v>
          </cell>
          <cell r="N8">
            <v>1.6805000000000001</v>
          </cell>
          <cell r="O8">
            <v>87.772000000000006</v>
          </cell>
          <cell r="P8">
            <v>-2.8700000000000001E-6</v>
          </cell>
          <cell r="Q8">
            <v>-1.4831999999999999E-4</v>
          </cell>
          <cell r="R8">
            <v>-12.926</v>
          </cell>
          <cell r="S8">
            <v>-1.0522</v>
          </cell>
          <cell r="T8">
            <v>62.32</v>
          </cell>
          <cell r="U8">
            <v>0</v>
          </cell>
          <cell r="V8" t="str">
            <v>0-200-0</v>
          </cell>
          <cell r="W8" t="str">
            <v>1250, 950, 600, 250</v>
          </cell>
          <cell r="X8" t="str">
            <v>23, 28, 33</v>
          </cell>
          <cell r="Y8" t="str">
            <v>-5.0, -3.0, -1.0</v>
          </cell>
          <cell r="Z8" t="str">
            <v>Straight Ahead Rolling</v>
          </cell>
          <cell r="AA8" t="str">
            <v>These tires are accurate for Nazareth, St. Louis, Milwaukee and Chicago - 1999 season</v>
          </cell>
          <cell r="AB8">
            <v>36253</v>
          </cell>
          <cell r="AC8" t="str">
            <v>DLR2</v>
          </cell>
          <cell r="BQ8">
            <v>0</v>
          </cell>
          <cell r="BR8">
            <v>200</v>
          </cell>
          <cell r="BS8">
            <v>250</v>
          </cell>
          <cell r="BT8">
            <v>1250</v>
          </cell>
          <cell r="BU8">
            <v>4</v>
          </cell>
          <cell r="BW8">
            <v>23</v>
          </cell>
          <cell r="BX8">
            <v>33</v>
          </cell>
          <cell r="BY8">
            <v>3</v>
          </cell>
          <cell r="BZ8">
            <v>5</v>
          </cell>
          <cell r="CA8">
            <v>-5</v>
          </cell>
          <cell r="CB8">
            <v>-1</v>
          </cell>
          <cell r="CC8">
            <v>3</v>
          </cell>
          <cell r="CD8">
            <v>2</v>
          </cell>
        </row>
        <row r="9">
          <cell r="A9">
            <v>6</v>
          </cell>
          <cell r="B9" t="str">
            <v>B2814F</v>
          </cell>
          <cell r="C9">
            <v>1999</v>
          </cell>
          <cell r="D9" t="str">
            <v>10.0/25.8R15</v>
          </cell>
          <cell r="E9" t="str">
            <v>RF</v>
          </cell>
          <cell r="F9" t="str">
            <v>1999 Mile Ovals</v>
          </cell>
          <cell r="G9">
            <v>2855</v>
          </cell>
          <cell r="H9">
            <v>44</v>
          </cell>
          <cell r="I9">
            <v>53</v>
          </cell>
          <cell r="J9">
            <v>25.95</v>
          </cell>
          <cell r="K9">
            <v>25.771999999999998</v>
          </cell>
          <cell r="L9">
            <v>12.885999999999999</v>
          </cell>
          <cell r="M9">
            <v>-2.7977000000000002E-3</v>
          </cell>
          <cell r="N9">
            <v>1.8234999999999999</v>
          </cell>
          <cell r="O9">
            <v>393.31</v>
          </cell>
          <cell r="P9">
            <v>-1.4899999999999999E-6</v>
          </cell>
          <cell r="Q9">
            <v>-1.9244999999999999E-4</v>
          </cell>
          <cell r="R9">
            <v>-15.413</v>
          </cell>
          <cell r="S9">
            <v>-2.3068</v>
          </cell>
          <cell r="T9">
            <v>50.805999999999997</v>
          </cell>
          <cell r="U9">
            <v>0</v>
          </cell>
          <cell r="V9" t="str">
            <v>0-200-0</v>
          </cell>
          <cell r="W9" t="str">
            <v>2350, 1750, 1150, 600</v>
          </cell>
          <cell r="X9" t="str">
            <v>35, 40, 45</v>
          </cell>
          <cell r="Y9" t="str">
            <v>-5.0, -3.0, -1.0</v>
          </cell>
          <cell r="Z9" t="str">
            <v>Straight Ahead Rolling</v>
          </cell>
          <cell r="AA9" t="str">
            <v>These tires are accurate for Nazareth, St. Louis, Milwaukee and Chicago - 1999 season</v>
          </cell>
          <cell r="AB9">
            <v>36253</v>
          </cell>
          <cell r="AC9" t="str">
            <v>DLR2</v>
          </cell>
          <cell r="BQ9">
            <v>0</v>
          </cell>
          <cell r="BR9">
            <v>200</v>
          </cell>
          <cell r="BS9">
            <v>600</v>
          </cell>
          <cell r="BT9">
            <v>2350</v>
          </cell>
          <cell r="BU9">
            <v>4</v>
          </cell>
          <cell r="BW9">
            <v>35</v>
          </cell>
          <cell r="BX9">
            <v>45</v>
          </cell>
          <cell r="BY9">
            <v>3</v>
          </cell>
          <cell r="BZ9">
            <v>5</v>
          </cell>
          <cell r="CA9">
            <v>-5</v>
          </cell>
          <cell r="CB9">
            <v>-1</v>
          </cell>
          <cell r="CC9">
            <v>3</v>
          </cell>
          <cell r="CD9">
            <v>2</v>
          </cell>
        </row>
        <row r="10">
          <cell r="A10">
            <v>7</v>
          </cell>
          <cell r="B10" t="str">
            <v>B2821M</v>
          </cell>
          <cell r="C10">
            <v>1999</v>
          </cell>
          <cell r="D10" t="str">
            <v>14.0/27.3R15</v>
          </cell>
          <cell r="E10" t="str">
            <v>RR</v>
          </cell>
          <cell r="F10" t="str">
            <v>1999 Mile Ovals</v>
          </cell>
          <cell r="G10">
            <v>3430</v>
          </cell>
          <cell r="H10">
            <v>44</v>
          </cell>
          <cell r="I10">
            <v>68</v>
          </cell>
          <cell r="J10">
            <v>27.2</v>
          </cell>
          <cell r="K10">
            <v>27.01</v>
          </cell>
          <cell r="L10">
            <v>13.505000000000001</v>
          </cell>
          <cell r="M10">
            <v>-3.8579E-3</v>
          </cell>
          <cell r="N10">
            <v>2.0621999999999998</v>
          </cell>
          <cell r="O10">
            <v>326.25</v>
          </cell>
          <cell r="P10">
            <v>-1.57E-6</v>
          </cell>
          <cell r="Q10">
            <v>-2.8017E-4</v>
          </cell>
          <cell r="R10">
            <v>-55.438000000000002</v>
          </cell>
          <cell r="S10">
            <v>-6.1925999999999997</v>
          </cell>
          <cell r="T10">
            <v>65.879000000000005</v>
          </cell>
          <cell r="U10">
            <v>0</v>
          </cell>
          <cell r="V10" t="str">
            <v>0-200-0</v>
          </cell>
          <cell r="W10" t="str">
            <v>3000, 2300, 1700, 1000</v>
          </cell>
          <cell r="X10" t="str">
            <v>35, 40, 45</v>
          </cell>
          <cell r="Y10" t="str">
            <v>-5.0, -3.0, -1.0</v>
          </cell>
          <cell r="Z10" t="str">
            <v>Straight Ahead Rolling</v>
          </cell>
          <cell r="AA10" t="str">
            <v>These tires are accurate for Nazareth, St. Louis, Milwaukee and Chicago - 1999 season</v>
          </cell>
          <cell r="AB10">
            <v>36253</v>
          </cell>
          <cell r="AC10" t="str">
            <v>DLR2</v>
          </cell>
          <cell r="BQ10">
            <v>0</v>
          </cell>
          <cell r="BR10">
            <v>200</v>
          </cell>
          <cell r="BS10">
            <v>1000</v>
          </cell>
          <cell r="BT10">
            <v>3000</v>
          </cell>
          <cell r="BU10">
            <v>4</v>
          </cell>
          <cell r="BW10">
            <v>35</v>
          </cell>
          <cell r="BX10">
            <v>45</v>
          </cell>
          <cell r="BY10">
            <v>3</v>
          </cell>
          <cell r="BZ10">
            <v>5</v>
          </cell>
          <cell r="CA10">
            <v>-5</v>
          </cell>
          <cell r="CB10">
            <v>-1</v>
          </cell>
          <cell r="CC10">
            <v>3</v>
          </cell>
          <cell r="CD10">
            <v>2</v>
          </cell>
        </row>
        <row r="11">
          <cell r="A11">
            <v>8</v>
          </cell>
          <cell r="B11" t="str">
            <v>B2840G</v>
          </cell>
          <cell r="C11">
            <v>1999</v>
          </cell>
          <cell r="D11" t="str">
            <v>14.5/26.7R15</v>
          </cell>
          <cell r="E11" t="str">
            <v>LR</v>
          </cell>
          <cell r="F11" t="str">
            <v>1999 Mile Ovals</v>
          </cell>
          <cell r="G11">
            <v>2650</v>
          </cell>
          <cell r="H11">
            <v>30</v>
          </cell>
          <cell r="I11">
            <v>71</v>
          </cell>
          <cell r="J11">
            <v>26.74</v>
          </cell>
          <cell r="K11">
            <v>26.512</v>
          </cell>
          <cell r="L11">
            <v>13.256</v>
          </cell>
          <cell r="M11">
            <v>-2.1226999999999999E-3</v>
          </cell>
          <cell r="N11">
            <v>1.8875999999999999</v>
          </cell>
          <cell r="O11">
            <v>583.13</v>
          </cell>
          <cell r="P11">
            <v>-1.57E-6</v>
          </cell>
          <cell r="Q11">
            <v>-2.9437000000000002E-4</v>
          </cell>
          <cell r="R11">
            <v>-66.236999999999995</v>
          </cell>
          <cell r="S11">
            <v>-4.9115000000000002</v>
          </cell>
          <cell r="T11">
            <v>63.719000000000001</v>
          </cell>
          <cell r="U11">
            <v>0</v>
          </cell>
          <cell r="V11" t="str">
            <v>0-200-0</v>
          </cell>
          <cell r="W11" t="str">
            <v>1850, 1400, 1000, 600</v>
          </cell>
          <cell r="X11" t="str">
            <v>23, 28, 33</v>
          </cell>
          <cell r="Y11" t="str">
            <v>-5.0, -3.0, -1.0</v>
          </cell>
          <cell r="Z11" t="str">
            <v>Straight Ahead Rolling</v>
          </cell>
          <cell r="AA11" t="str">
            <v>These tires are accurate for Nazareth, St. Louis, Milwaukee and Chicago - 1999 season</v>
          </cell>
          <cell r="AB11">
            <v>36253</v>
          </cell>
          <cell r="AC11" t="str">
            <v>DLR2</v>
          </cell>
          <cell r="BQ11">
            <v>0</v>
          </cell>
          <cell r="BR11">
            <v>200</v>
          </cell>
          <cell r="BS11">
            <v>600</v>
          </cell>
          <cell r="BT11">
            <v>1850</v>
          </cell>
          <cell r="BU11">
            <v>4</v>
          </cell>
          <cell r="BW11">
            <v>23</v>
          </cell>
          <cell r="BX11">
            <v>33</v>
          </cell>
          <cell r="BY11">
            <v>3</v>
          </cell>
          <cell r="BZ11">
            <v>5</v>
          </cell>
          <cell r="CA11">
            <v>-5</v>
          </cell>
          <cell r="CB11">
            <v>-1</v>
          </cell>
          <cell r="CC11">
            <v>3</v>
          </cell>
          <cell r="CD11">
            <v>2</v>
          </cell>
        </row>
        <row r="12">
          <cell r="A12">
            <v>9</v>
          </cell>
          <cell r="B12" t="str">
            <v>B1707F</v>
          </cell>
          <cell r="C12">
            <v>1998</v>
          </cell>
          <cell r="D12" t="str">
            <v>10.0/25.8R15</v>
          </cell>
          <cell r="E12" t="str">
            <v xml:space="preserve">LF </v>
          </cell>
          <cell r="F12" t="str">
            <v>1998 Superspeedway</v>
          </cell>
          <cell r="G12">
            <v>2530</v>
          </cell>
          <cell r="H12">
            <v>36</v>
          </cell>
          <cell r="I12">
            <v>45</v>
          </cell>
          <cell r="J12">
            <v>25.87</v>
          </cell>
          <cell r="K12">
            <v>25.713999999999999</v>
          </cell>
          <cell r="L12">
            <v>12.856999999999999</v>
          </cell>
          <cell r="M12">
            <v>-2.2200000000000002E-3</v>
          </cell>
          <cell r="N12">
            <v>2.0939000000000001</v>
          </cell>
          <cell r="O12">
            <v>114.28</v>
          </cell>
          <cell r="P12">
            <v>-1.9300000000000002E-6</v>
          </cell>
          <cell r="Q12">
            <v>-7.5448E-5</v>
          </cell>
          <cell r="R12">
            <v>-9.7786000000000008</v>
          </cell>
          <cell r="S12">
            <v>-0.96987999999999996</v>
          </cell>
          <cell r="T12">
            <v>60.771999999999998</v>
          </cell>
          <cell r="U12">
            <v>0</v>
          </cell>
          <cell r="V12" t="str">
            <v>0-200-0</v>
          </cell>
          <cell r="W12" t="str">
            <v>300, 600, 900, 1200, 1500, 1800</v>
          </cell>
          <cell r="X12" t="str">
            <v>26, 30, 34</v>
          </cell>
          <cell r="Y12" t="str">
            <v>-3.0, 0</v>
          </cell>
          <cell r="Z12" t="str">
            <v>Straight Ahead Rolling</v>
          </cell>
          <cell r="AA12" t="str">
            <v>These tires are accurate for 1998 Fontana</v>
          </cell>
          <cell r="AC12" t="str">
            <v>DLR2</v>
          </cell>
          <cell r="AE12">
            <v>2194.4899999999998</v>
          </cell>
          <cell r="AF12">
            <v>30.12</v>
          </cell>
          <cell r="AG12">
            <v>28</v>
          </cell>
          <cell r="AH12">
            <v>0</v>
          </cell>
          <cell r="AI12">
            <v>-2.5</v>
          </cell>
          <cell r="AK12">
            <v>800</v>
          </cell>
          <cell r="AL12">
            <v>12.418010000000001</v>
          </cell>
          <cell r="AM12">
            <v>28</v>
          </cell>
          <cell r="AN12">
            <v>100</v>
          </cell>
          <cell r="AO12">
            <v>-2.5</v>
          </cell>
          <cell r="AQ12">
            <v>800</v>
          </cell>
          <cell r="AR12">
            <v>12.487120000000001</v>
          </cell>
          <cell r="AS12">
            <v>28</v>
          </cell>
          <cell r="AT12">
            <v>200</v>
          </cell>
          <cell r="AU12">
            <v>-2.5</v>
          </cell>
          <cell r="AW12">
            <v>800</v>
          </cell>
          <cell r="AX12">
            <v>12.57982</v>
          </cell>
          <cell r="AY12">
            <v>43</v>
          </cell>
          <cell r="AZ12">
            <v>0</v>
          </cell>
          <cell r="BA12">
            <v>1.5</v>
          </cell>
          <cell r="BC12">
            <v>2300</v>
          </cell>
          <cell r="BD12">
            <v>12.010120000000001</v>
          </cell>
          <cell r="BE12">
            <v>43</v>
          </cell>
          <cell r="BF12">
            <v>100</v>
          </cell>
          <cell r="BG12">
            <v>1.5</v>
          </cell>
          <cell r="BI12">
            <v>2300</v>
          </cell>
          <cell r="BJ12">
            <v>12.091699999999999</v>
          </cell>
          <cell r="BK12">
            <v>43</v>
          </cell>
          <cell r="BL12">
            <v>200</v>
          </cell>
          <cell r="BM12">
            <v>1.5</v>
          </cell>
          <cell r="BO12">
            <v>2300</v>
          </cell>
          <cell r="BP12">
            <v>12.19441</v>
          </cell>
          <cell r="BQ12">
            <v>0</v>
          </cell>
          <cell r="BR12">
            <v>200</v>
          </cell>
          <cell r="BS12">
            <v>300</v>
          </cell>
          <cell r="BT12">
            <v>1800</v>
          </cell>
          <cell r="BU12">
            <v>6</v>
          </cell>
          <cell r="BW12">
            <v>26</v>
          </cell>
          <cell r="BX12">
            <v>34</v>
          </cell>
          <cell r="BY12">
            <v>3</v>
          </cell>
          <cell r="BZ12">
            <v>4</v>
          </cell>
          <cell r="CA12">
            <v>-3</v>
          </cell>
          <cell r="CB12">
            <v>0</v>
          </cell>
          <cell r="CC12">
            <v>2</v>
          </cell>
          <cell r="CD12">
            <v>3</v>
          </cell>
        </row>
        <row r="13">
          <cell r="A13">
            <v>10</v>
          </cell>
          <cell r="B13" t="str">
            <v>B1708F</v>
          </cell>
          <cell r="C13">
            <v>1998</v>
          </cell>
          <cell r="D13" t="str">
            <v>10.0/25.8R15</v>
          </cell>
          <cell r="E13" t="str">
            <v>RF</v>
          </cell>
          <cell r="F13" t="str">
            <v>1998 Superspeedway</v>
          </cell>
          <cell r="G13">
            <v>3120</v>
          </cell>
          <cell r="H13">
            <v>47</v>
          </cell>
          <cell r="I13">
            <v>50</v>
          </cell>
          <cell r="J13">
            <v>25.87</v>
          </cell>
          <cell r="K13">
            <v>25.74</v>
          </cell>
          <cell r="L13">
            <v>12.87</v>
          </cell>
          <cell r="M13">
            <v>-1.078E-3</v>
          </cell>
          <cell r="N13">
            <v>1.9279999999999999</v>
          </cell>
          <cell r="O13">
            <v>249.9</v>
          </cell>
          <cell r="P13">
            <v>-1.46E-6</v>
          </cell>
          <cell r="Q13">
            <v>-1.2305000000000001E-4</v>
          </cell>
          <cell r="R13">
            <v>-17.428999999999998</v>
          </cell>
          <cell r="S13">
            <v>-2.1598999999999999</v>
          </cell>
          <cell r="T13">
            <v>55.540999999999997</v>
          </cell>
          <cell r="U13">
            <v>0</v>
          </cell>
          <cell r="V13" t="str">
            <v>0-200-0</v>
          </cell>
          <cell r="W13" t="str">
            <v>800, 1100, 1400, 1700, 2000, 2300</v>
          </cell>
          <cell r="X13" t="str">
            <v>40, 44, 48</v>
          </cell>
          <cell r="Y13" t="str">
            <v>-4.0, 0</v>
          </cell>
          <cell r="Z13" t="str">
            <v>Straight Ahead Rolling</v>
          </cell>
          <cell r="AA13" t="str">
            <v>These tires are accurate for 1998 Fontana</v>
          </cell>
          <cell r="AC13" t="str">
            <v>DLR2</v>
          </cell>
          <cell r="AE13">
            <v>2946.82</v>
          </cell>
          <cell r="AF13">
            <v>44.07</v>
          </cell>
          <cell r="AG13">
            <v>28</v>
          </cell>
          <cell r="AH13">
            <v>0</v>
          </cell>
          <cell r="AI13">
            <v>-2.5</v>
          </cell>
          <cell r="AK13">
            <v>800</v>
          </cell>
          <cell r="AL13">
            <v>12.43271</v>
          </cell>
          <cell r="AM13">
            <v>28</v>
          </cell>
          <cell r="AN13">
            <v>100</v>
          </cell>
          <cell r="AO13">
            <v>-2.5</v>
          </cell>
          <cell r="AQ13">
            <v>800</v>
          </cell>
          <cell r="AR13">
            <v>12.50211</v>
          </cell>
          <cell r="AS13">
            <v>28</v>
          </cell>
          <cell r="AT13">
            <v>200</v>
          </cell>
          <cell r="AU13">
            <v>-2.5</v>
          </cell>
          <cell r="AW13">
            <v>800</v>
          </cell>
          <cell r="AX13">
            <v>12.58948</v>
          </cell>
          <cell r="AY13">
            <v>43</v>
          </cell>
          <cell r="AZ13">
            <v>0</v>
          </cell>
          <cell r="BA13">
            <v>1.5</v>
          </cell>
          <cell r="BC13">
            <v>2300</v>
          </cell>
          <cell r="BD13">
            <v>11.991569999999999</v>
          </cell>
          <cell r="BE13">
            <v>43</v>
          </cell>
          <cell r="BF13">
            <v>100</v>
          </cell>
          <cell r="BG13">
            <v>1.5</v>
          </cell>
          <cell r="BI13">
            <v>2300</v>
          </cell>
          <cell r="BJ13">
            <v>12.075799999999999</v>
          </cell>
          <cell r="BK13">
            <v>43</v>
          </cell>
          <cell r="BL13">
            <v>200</v>
          </cell>
          <cell r="BM13">
            <v>1.5</v>
          </cell>
          <cell r="BO13">
            <v>2300</v>
          </cell>
          <cell r="BP13">
            <v>12.17648</v>
          </cell>
          <cell r="BQ13">
            <v>0</v>
          </cell>
          <cell r="BR13">
            <v>200</v>
          </cell>
          <cell r="BS13">
            <v>800</v>
          </cell>
          <cell r="BT13">
            <v>2300</v>
          </cell>
          <cell r="BU13">
            <v>6</v>
          </cell>
          <cell r="BW13">
            <v>40</v>
          </cell>
          <cell r="BX13">
            <v>48</v>
          </cell>
          <cell r="BY13">
            <v>3</v>
          </cell>
          <cell r="BZ13">
            <v>4</v>
          </cell>
          <cell r="CA13">
            <v>-4</v>
          </cell>
          <cell r="CB13">
            <v>0</v>
          </cell>
          <cell r="CC13">
            <v>2</v>
          </cell>
          <cell r="CD13">
            <v>4</v>
          </cell>
        </row>
        <row r="14">
          <cell r="A14">
            <v>11</v>
          </cell>
          <cell r="B14" t="str">
            <v>B1717X</v>
          </cell>
          <cell r="C14">
            <v>1998</v>
          </cell>
          <cell r="D14" t="str">
            <v>14.0/26.0R15</v>
          </cell>
          <cell r="E14" t="str">
            <v>LR</v>
          </cell>
          <cell r="F14" t="str">
            <v>1998 Superspeedway</v>
          </cell>
          <cell r="G14">
            <v>3115</v>
          </cell>
          <cell r="H14">
            <v>36</v>
          </cell>
          <cell r="I14">
            <v>75</v>
          </cell>
          <cell r="J14">
            <v>26.95</v>
          </cell>
          <cell r="K14">
            <v>26.834</v>
          </cell>
          <cell r="L14">
            <v>13.417</v>
          </cell>
          <cell r="M14">
            <v>-5.4324000000000004E-3</v>
          </cell>
          <cell r="N14">
            <v>3.1524999999999999</v>
          </cell>
          <cell r="O14">
            <v>212.88</v>
          </cell>
          <cell r="P14">
            <v>-2.1900000000000002E-6</v>
          </cell>
          <cell r="Q14">
            <v>1.2757E-5</v>
          </cell>
          <cell r="R14">
            <v>0.22644</v>
          </cell>
          <cell r="S14">
            <v>-2.2433999999999998</v>
          </cell>
          <cell r="T14">
            <v>68.876000000000005</v>
          </cell>
          <cell r="U14">
            <v>0</v>
          </cell>
          <cell r="V14" t="str">
            <v>0-200-0</v>
          </cell>
          <cell r="W14" t="str">
            <v>700, 1000, 1300, 1600, 1900, 2200</v>
          </cell>
          <cell r="X14" t="str">
            <v>26, 30, 34</v>
          </cell>
          <cell r="Y14" t="str">
            <v>-2.0, 0</v>
          </cell>
          <cell r="Z14" t="str">
            <v>Straight Ahead Rolling</v>
          </cell>
          <cell r="AA14" t="str">
            <v>These tires are accurate for 1998 Fontana</v>
          </cell>
          <cell r="AC14" t="str">
            <v>DLR2</v>
          </cell>
          <cell r="AE14">
            <v>2625.05</v>
          </cell>
          <cell r="AF14">
            <v>30.16</v>
          </cell>
          <cell r="AG14">
            <v>28</v>
          </cell>
          <cell r="AH14">
            <v>0</v>
          </cell>
          <cell r="AI14">
            <v>-2.5</v>
          </cell>
          <cell r="AK14">
            <v>800</v>
          </cell>
          <cell r="AL14">
            <v>13.06104</v>
          </cell>
          <cell r="AM14">
            <v>28</v>
          </cell>
          <cell r="AN14">
            <v>100</v>
          </cell>
          <cell r="AO14">
            <v>-2.5</v>
          </cell>
          <cell r="AQ14">
            <v>800</v>
          </cell>
          <cell r="AR14">
            <v>13.12224</v>
          </cell>
          <cell r="AS14">
            <v>28</v>
          </cell>
          <cell r="AT14">
            <v>200</v>
          </cell>
          <cell r="AU14">
            <v>-2.5</v>
          </cell>
          <cell r="AW14">
            <v>800</v>
          </cell>
          <cell r="AX14">
            <v>13.20656</v>
          </cell>
          <cell r="AY14">
            <v>43</v>
          </cell>
          <cell r="AZ14">
            <v>0</v>
          </cell>
          <cell r="BA14">
            <v>1.5</v>
          </cell>
          <cell r="BC14">
            <v>2300</v>
          </cell>
          <cell r="BD14">
            <v>12.69476</v>
          </cell>
          <cell r="BE14">
            <v>43</v>
          </cell>
          <cell r="BF14">
            <v>100</v>
          </cell>
          <cell r="BG14">
            <v>1.5</v>
          </cell>
          <cell r="BI14">
            <v>2300</v>
          </cell>
          <cell r="BJ14">
            <v>12.77042</v>
          </cell>
          <cell r="BK14">
            <v>43</v>
          </cell>
          <cell r="BL14">
            <v>200</v>
          </cell>
          <cell r="BM14">
            <v>1.5</v>
          </cell>
          <cell r="BO14">
            <v>2300</v>
          </cell>
          <cell r="BP14">
            <v>12.86331</v>
          </cell>
          <cell r="BQ14">
            <v>0</v>
          </cell>
          <cell r="BR14">
            <v>200</v>
          </cell>
          <cell r="BS14">
            <v>700</v>
          </cell>
          <cell r="BT14">
            <v>2200</v>
          </cell>
          <cell r="BU14">
            <v>6</v>
          </cell>
          <cell r="BW14">
            <v>26</v>
          </cell>
          <cell r="BX14">
            <v>34</v>
          </cell>
          <cell r="BY14">
            <v>3</v>
          </cell>
          <cell r="BZ14">
            <v>4</v>
          </cell>
          <cell r="CA14">
            <v>-2</v>
          </cell>
          <cell r="CB14">
            <v>0</v>
          </cell>
          <cell r="CC14">
            <v>2</v>
          </cell>
          <cell r="CD14">
            <v>2</v>
          </cell>
        </row>
        <row r="15">
          <cell r="A15">
            <v>12</v>
          </cell>
          <cell r="B15" t="str">
            <v>B1729W</v>
          </cell>
          <cell r="C15">
            <v>1998</v>
          </cell>
          <cell r="D15" t="str">
            <v>14.0/27.0R15</v>
          </cell>
          <cell r="E15" t="str">
            <v>RR</v>
          </cell>
          <cell r="F15" t="str">
            <v>1998 Superspeedway</v>
          </cell>
          <cell r="G15">
            <v>3740</v>
          </cell>
          <cell r="H15">
            <v>47</v>
          </cell>
          <cell r="I15">
            <v>66</v>
          </cell>
          <cell r="J15">
            <v>27.27</v>
          </cell>
          <cell r="K15">
            <v>27.123999999999999</v>
          </cell>
          <cell r="L15">
            <v>13.561999999999999</v>
          </cell>
          <cell r="M15">
            <v>-8.2129999999999998E-3</v>
          </cell>
          <cell r="N15">
            <v>3.6351</v>
          </cell>
          <cell r="O15">
            <v>370.01</v>
          </cell>
          <cell r="P15">
            <v>-1.8700000000000001E-6</v>
          </cell>
          <cell r="Q15">
            <v>-3.8931999999999999E-7</v>
          </cell>
          <cell r="R15">
            <v>-9.8338000000000001</v>
          </cell>
          <cell r="S15">
            <v>-5.1361999999999997</v>
          </cell>
          <cell r="T15">
            <v>64.370999999999995</v>
          </cell>
          <cell r="U15">
            <v>0</v>
          </cell>
          <cell r="V15" t="str">
            <v>0-200-0</v>
          </cell>
          <cell r="W15" t="str">
            <v>1000, 1400, 1800, 2200, 2600, 3000</v>
          </cell>
          <cell r="X15" t="str">
            <v>40, 44, 48</v>
          </cell>
          <cell r="Y15" t="str">
            <v>-2.0, 0</v>
          </cell>
          <cell r="Z15" t="str">
            <v>Straight Ahead Rolling</v>
          </cell>
          <cell r="AA15" t="str">
            <v>These tires are accurate for 1998 Fontana</v>
          </cell>
          <cell r="AC15" t="str">
            <v>DLR2</v>
          </cell>
          <cell r="AE15">
            <v>3554.23</v>
          </cell>
          <cell r="AF15">
            <v>44.06</v>
          </cell>
          <cell r="AG15">
            <v>28</v>
          </cell>
          <cell r="AH15">
            <v>0</v>
          </cell>
          <cell r="AI15">
            <v>-2.5</v>
          </cell>
          <cell r="AK15">
            <v>800</v>
          </cell>
          <cell r="AL15">
            <v>13.229660000000001</v>
          </cell>
          <cell r="AM15">
            <v>28</v>
          </cell>
          <cell r="AN15">
            <v>100</v>
          </cell>
          <cell r="AO15">
            <v>-2.5</v>
          </cell>
          <cell r="AQ15">
            <v>800</v>
          </cell>
          <cell r="AR15">
            <v>13.29153</v>
          </cell>
          <cell r="AS15">
            <v>28</v>
          </cell>
          <cell r="AT15">
            <v>200</v>
          </cell>
          <cell r="AU15">
            <v>-2.5</v>
          </cell>
          <cell r="AW15">
            <v>800</v>
          </cell>
          <cell r="AX15">
            <v>13.36281</v>
          </cell>
          <cell r="AY15">
            <v>43</v>
          </cell>
          <cell r="AZ15">
            <v>0</v>
          </cell>
          <cell r="BA15">
            <v>1.5</v>
          </cell>
          <cell r="BC15">
            <v>2300</v>
          </cell>
          <cell r="BD15">
            <v>12.8306</v>
          </cell>
          <cell r="BE15">
            <v>43</v>
          </cell>
          <cell r="BF15">
            <v>100</v>
          </cell>
          <cell r="BG15">
            <v>1.5</v>
          </cell>
          <cell r="BI15">
            <v>2300</v>
          </cell>
          <cell r="BJ15">
            <v>12.9102</v>
          </cell>
          <cell r="BK15">
            <v>43</v>
          </cell>
          <cell r="BL15">
            <v>200</v>
          </cell>
          <cell r="BM15">
            <v>1.5</v>
          </cell>
          <cell r="BO15">
            <v>2300</v>
          </cell>
          <cell r="BP15">
            <v>12.988799999999999</v>
          </cell>
          <cell r="BQ15">
            <v>0</v>
          </cell>
          <cell r="BR15">
            <v>200</v>
          </cell>
          <cell r="BS15">
            <v>1000</v>
          </cell>
          <cell r="BT15">
            <v>3000</v>
          </cell>
          <cell r="BU15">
            <v>6</v>
          </cell>
          <cell r="BW15">
            <v>40</v>
          </cell>
          <cell r="BX15">
            <v>48</v>
          </cell>
          <cell r="BY15">
            <v>3</v>
          </cell>
          <cell r="BZ15">
            <v>4</v>
          </cell>
          <cell r="CA15">
            <v>-2</v>
          </cell>
          <cell r="CB15">
            <v>0</v>
          </cell>
          <cell r="CC15">
            <v>2</v>
          </cell>
          <cell r="CD15">
            <v>2</v>
          </cell>
        </row>
        <row r="16">
          <cell r="A16">
            <v>13</v>
          </cell>
          <cell r="AC16" t="str">
            <v>DLR2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  <row r="33">
          <cell r="A33">
            <v>30</v>
          </cell>
        </row>
        <row r="34">
          <cell r="A34">
            <v>31</v>
          </cell>
        </row>
        <row r="35">
          <cell r="A35">
            <v>32</v>
          </cell>
        </row>
        <row r="36">
          <cell r="A36">
            <v>33</v>
          </cell>
        </row>
        <row r="37">
          <cell r="A37">
            <v>34</v>
          </cell>
        </row>
        <row r="38">
          <cell r="A38">
            <v>35</v>
          </cell>
        </row>
        <row r="39">
          <cell r="A39">
            <v>36</v>
          </cell>
        </row>
        <row r="40">
          <cell r="A40">
            <v>37</v>
          </cell>
        </row>
        <row r="41">
          <cell r="A41">
            <v>38</v>
          </cell>
        </row>
        <row r="42">
          <cell r="A42">
            <v>39</v>
          </cell>
        </row>
        <row r="43">
          <cell r="A43">
            <v>40</v>
          </cell>
        </row>
        <row r="44">
          <cell r="A44">
            <v>41</v>
          </cell>
        </row>
        <row r="45">
          <cell r="A45">
            <v>42</v>
          </cell>
        </row>
        <row r="46">
          <cell r="A46">
            <v>43</v>
          </cell>
        </row>
        <row r="47">
          <cell r="A47">
            <v>44</v>
          </cell>
        </row>
        <row r="48">
          <cell r="A48">
            <v>45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</row>
        <row r="53">
          <cell r="A53">
            <v>50</v>
          </cell>
        </row>
        <row r="54">
          <cell r="A54">
            <v>51</v>
          </cell>
        </row>
        <row r="55">
          <cell r="A55">
            <v>52</v>
          </cell>
        </row>
        <row r="56">
          <cell r="A56">
            <v>53</v>
          </cell>
        </row>
        <row r="57">
          <cell r="A57">
            <v>54</v>
          </cell>
        </row>
        <row r="58">
          <cell r="A58">
            <v>55</v>
          </cell>
        </row>
        <row r="59">
          <cell r="A59">
            <v>56</v>
          </cell>
        </row>
        <row r="60">
          <cell r="A60">
            <v>57</v>
          </cell>
        </row>
        <row r="61">
          <cell r="A61">
            <v>58</v>
          </cell>
        </row>
        <row r="62">
          <cell r="A62">
            <v>59</v>
          </cell>
        </row>
        <row r="63">
          <cell r="A63">
            <v>60</v>
          </cell>
        </row>
        <row r="64">
          <cell r="A64">
            <v>61</v>
          </cell>
        </row>
        <row r="65">
          <cell r="A65">
            <v>62</v>
          </cell>
        </row>
        <row r="66">
          <cell r="A66">
            <v>63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</row>
        <row r="71">
          <cell r="A71">
            <v>68</v>
          </cell>
        </row>
        <row r="72">
          <cell r="A72">
            <v>69</v>
          </cell>
        </row>
        <row r="73">
          <cell r="A73">
            <v>70</v>
          </cell>
        </row>
        <row r="74">
          <cell r="A74">
            <v>71</v>
          </cell>
        </row>
        <row r="75">
          <cell r="A75">
            <v>72</v>
          </cell>
        </row>
        <row r="76">
          <cell r="A76">
            <v>73</v>
          </cell>
        </row>
        <row r="77">
          <cell r="A77">
            <v>74</v>
          </cell>
        </row>
        <row r="78">
          <cell r="A78">
            <v>75</v>
          </cell>
        </row>
        <row r="79">
          <cell r="A79">
            <v>76</v>
          </cell>
        </row>
        <row r="80">
          <cell r="A80">
            <v>77</v>
          </cell>
        </row>
        <row r="81">
          <cell r="A81">
            <v>78</v>
          </cell>
        </row>
        <row r="82">
          <cell r="A82">
            <v>79</v>
          </cell>
        </row>
        <row r="83">
          <cell r="A83">
            <v>80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</row>
        <row r="89">
          <cell r="A89">
            <v>86</v>
          </cell>
        </row>
        <row r="90">
          <cell r="A90">
            <v>87</v>
          </cell>
        </row>
        <row r="91">
          <cell r="A91">
            <v>88</v>
          </cell>
        </row>
        <row r="92">
          <cell r="A92">
            <v>89</v>
          </cell>
        </row>
        <row r="93">
          <cell r="A93">
            <v>90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4"/>
      <sheetName val="Data"/>
    </sheetNames>
    <sheetDataSet>
      <sheetData sheetId="0" refreshError="1"/>
      <sheetData sheetId="1" refreshError="1">
        <row r="4">
          <cell r="C4" t="str">
            <v>H. Corbett</v>
          </cell>
        </row>
        <row r="5">
          <cell r="C5" t="str">
            <v>N. Palarchi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1"/>
  </sheetPr>
  <dimension ref="A1:Y174"/>
  <sheetViews>
    <sheetView topLeftCell="A22" zoomScale="85" zoomScaleNormal="85" workbookViewId="0">
      <selection activeCell="H44" sqref="H44"/>
    </sheetView>
  </sheetViews>
  <sheetFormatPr baseColWidth="10" defaultRowHeight="15" x14ac:dyDescent="0.25"/>
  <cols>
    <col min="1" max="1" width="11.42578125" style="62"/>
    <col min="3" max="3" width="12.85546875" bestFit="1" customWidth="1"/>
    <col min="4" max="4" width="11.42578125" style="1"/>
    <col min="5" max="5" width="11.42578125" style="3"/>
    <col min="6" max="6" width="11.42578125" style="2"/>
    <col min="7" max="7" width="11.85546875" style="3" bestFit="1" customWidth="1"/>
    <col min="8" max="8" width="11.42578125" style="4"/>
    <col min="11" max="11" width="12.85546875" bestFit="1" customWidth="1"/>
    <col min="14" max="14" width="11.42578125" style="5"/>
    <col min="19" max="19" width="11.85546875" bestFit="1" customWidth="1"/>
    <col min="20" max="20" width="12.85546875" bestFit="1" customWidth="1"/>
  </cols>
  <sheetData>
    <row r="1" spans="2:20" x14ac:dyDescent="0.25">
      <c r="E1" s="2"/>
      <c r="F1" s="3"/>
    </row>
    <row r="2" spans="2:20" ht="15.75" thickBot="1" x14ac:dyDescent="0.3">
      <c r="F2" s="3"/>
    </row>
    <row r="3" spans="2:20" ht="16.5" thickBot="1" x14ac:dyDescent="0.3">
      <c r="B3" s="6" t="s">
        <v>0</v>
      </c>
      <c r="D3" s="1" t="s">
        <v>1</v>
      </c>
      <c r="E3" s="7" t="s">
        <v>2</v>
      </c>
      <c r="F3" s="8" t="s">
        <v>3</v>
      </c>
      <c r="G3" s="9" t="s">
        <v>4</v>
      </c>
      <c r="H3" s="4" t="s">
        <v>5</v>
      </c>
      <c r="J3" s="6" t="s">
        <v>6</v>
      </c>
      <c r="L3" s="1" t="s">
        <v>1</v>
      </c>
      <c r="M3" s="7" t="s">
        <v>2</v>
      </c>
      <c r="N3" s="8" t="s">
        <v>3</v>
      </c>
      <c r="O3" s="9" t="s">
        <v>4</v>
      </c>
      <c r="P3" s="4" t="s">
        <v>5</v>
      </c>
      <c r="R3" s="113" t="s">
        <v>54</v>
      </c>
      <c r="S3" s="113" t="s">
        <v>56</v>
      </c>
      <c r="T3" s="113" t="s">
        <v>55</v>
      </c>
    </row>
    <row r="4" spans="2:20" ht="16.5" thickBot="1" x14ac:dyDescent="0.3">
      <c r="B4" s="10"/>
      <c r="C4" t="s">
        <v>7</v>
      </c>
      <c r="D4" s="75">
        <v>1.6542939814814814E-3</v>
      </c>
      <c r="E4" s="36">
        <v>39.551000000000002</v>
      </c>
      <c r="F4" s="36">
        <v>66.046999999999997</v>
      </c>
      <c r="G4" s="36">
        <v>36.959000000000003</v>
      </c>
      <c r="H4" s="11">
        <f>(+E4+F4+G4)/86400</f>
        <v>1.649965277777778E-3</v>
      </c>
      <c r="J4" s="10"/>
      <c r="K4" t="s">
        <v>7</v>
      </c>
      <c r="L4" s="75">
        <v>1.6378356481481485E-3</v>
      </c>
      <c r="M4" s="36">
        <v>39.247</v>
      </c>
      <c r="N4" s="36">
        <v>65.287999999999997</v>
      </c>
      <c r="O4" s="36">
        <v>36.692</v>
      </c>
      <c r="P4" s="11">
        <f>(+M4+N4+O4)/86400</f>
        <v>1.6345717592592592E-3</v>
      </c>
      <c r="R4" s="107">
        <v>1</v>
      </c>
      <c r="S4" s="68" t="s">
        <v>8</v>
      </c>
      <c r="T4" s="108" t="s">
        <v>9</v>
      </c>
    </row>
    <row r="5" spans="2:20" x14ac:dyDescent="0.25">
      <c r="C5" t="s">
        <v>62</v>
      </c>
      <c r="D5" s="75">
        <v>1.6604745370370369E-3</v>
      </c>
      <c r="E5" s="78">
        <v>39.551000000000002</v>
      </c>
      <c r="F5" s="78">
        <v>66.454999999999998</v>
      </c>
      <c r="G5" s="78">
        <v>37.276000000000003</v>
      </c>
      <c r="H5" s="12">
        <f t="shared" ref="H5:H9" si="0">(+E5+F5+G5)/86400</f>
        <v>1.6583564814814816E-3</v>
      </c>
      <c r="K5" t="s">
        <v>8</v>
      </c>
      <c r="L5" s="75">
        <v>1.638912037037037E-3</v>
      </c>
      <c r="M5" s="78">
        <v>39.247</v>
      </c>
      <c r="N5" s="78">
        <v>65.506</v>
      </c>
      <c r="O5" s="78">
        <v>36.771000000000001</v>
      </c>
      <c r="P5" s="12">
        <f t="shared" ref="P5:P11" si="1">(+M5+N5+O5)/86400</f>
        <v>1.6380092592592592E-3</v>
      </c>
      <c r="R5" s="109">
        <v>23</v>
      </c>
      <c r="S5" s="69" t="s">
        <v>10</v>
      </c>
      <c r="T5" s="110" t="s">
        <v>11</v>
      </c>
    </row>
    <row r="6" spans="2:20" x14ac:dyDescent="0.25">
      <c r="C6" t="s">
        <v>10</v>
      </c>
      <c r="D6" s="76">
        <v>1.6632175925925927E-3</v>
      </c>
      <c r="E6" s="79">
        <v>39.634999999999998</v>
      </c>
      <c r="F6" s="79">
        <v>66.046999999999997</v>
      </c>
      <c r="G6" s="79">
        <v>37.319000000000003</v>
      </c>
      <c r="H6" s="13">
        <f t="shared" si="0"/>
        <v>1.6551041666666665E-3</v>
      </c>
      <c r="K6" t="s">
        <v>10</v>
      </c>
      <c r="L6" s="76">
        <v>1.6469444444444446E-3</v>
      </c>
      <c r="M6" s="79">
        <v>39.539000000000001</v>
      </c>
      <c r="N6" s="79">
        <v>65.475999999999999</v>
      </c>
      <c r="O6" s="79">
        <v>37.164999999999999</v>
      </c>
      <c r="P6" s="13">
        <f t="shared" si="1"/>
        <v>1.6456018518518519E-3</v>
      </c>
      <c r="R6" s="109">
        <v>74</v>
      </c>
      <c r="S6" s="69" t="s">
        <v>13</v>
      </c>
      <c r="T6" s="110" t="s">
        <v>17</v>
      </c>
    </row>
    <row r="7" spans="2:20" x14ac:dyDescent="0.25">
      <c r="C7" t="s">
        <v>43</v>
      </c>
      <c r="D7" s="76">
        <v>1.6903472222222222E-3</v>
      </c>
      <c r="E7" s="79">
        <v>40.435000000000002</v>
      </c>
      <c r="F7" s="79">
        <v>67.853999999999999</v>
      </c>
      <c r="G7" s="79">
        <v>37.877000000000002</v>
      </c>
      <c r="H7" s="13">
        <f t="shared" si="0"/>
        <v>1.6917361111111111E-3</v>
      </c>
      <c r="K7" t="s">
        <v>43</v>
      </c>
      <c r="L7" s="76">
        <v>1.6716319444444446E-3</v>
      </c>
      <c r="M7" s="79">
        <v>40.128999999999998</v>
      </c>
      <c r="N7" s="79">
        <v>66.798000000000002</v>
      </c>
      <c r="O7" s="79">
        <v>37.442999999999998</v>
      </c>
      <c r="P7" s="13">
        <f t="shared" si="1"/>
        <v>1.670949074074074E-3</v>
      </c>
      <c r="R7" s="109">
        <v>20</v>
      </c>
      <c r="S7" s="69" t="s">
        <v>43</v>
      </c>
      <c r="T7" s="110" t="s">
        <v>44</v>
      </c>
    </row>
    <row r="8" spans="2:20" x14ac:dyDescent="0.25">
      <c r="C8" t="s">
        <v>41</v>
      </c>
      <c r="D8" s="76">
        <v>1.7077199074074076E-3</v>
      </c>
      <c r="E8" s="79">
        <v>40.959000000000003</v>
      </c>
      <c r="F8" s="79">
        <v>68.531999999999996</v>
      </c>
      <c r="G8" s="79">
        <v>38.055999999999997</v>
      </c>
      <c r="H8" s="13">
        <f t="shared" si="0"/>
        <v>1.7077199074074074E-3</v>
      </c>
      <c r="K8" t="s">
        <v>41</v>
      </c>
      <c r="L8" s="76">
        <v>1.6779745370370371E-3</v>
      </c>
      <c r="M8" s="79">
        <v>40.031999999999996</v>
      </c>
      <c r="N8" s="79">
        <v>66.977999999999994</v>
      </c>
      <c r="O8" s="79">
        <v>37.656700000000001</v>
      </c>
      <c r="P8" s="13">
        <f t="shared" si="1"/>
        <v>1.6743831018518518E-3</v>
      </c>
      <c r="R8" s="109">
        <v>991</v>
      </c>
      <c r="S8" s="69" t="s">
        <v>41</v>
      </c>
      <c r="T8" s="110" t="s">
        <v>42</v>
      </c>
    </row>
    <row r="9" spans="2:20" x14ac:dyDescent="0.25">
      <c r="C9" t="s">
        <v>12</v>
      </c>
      <c r="D9" s="76">
        <v>1.7124189814814814E-3</v>
      </c>
      <c r="E9" s="79">
        <v>40.734000000000002</v>
      </c>
      <c r="F9" s="79">
        <v>68.635999999999996</v>
      </c>
      <c r="G9" s="79">
        <v>38.582999999999998</v>
      </c>
      <c r="H9" s="13">
        <f t="shared" si="0"/>
        <v>1.7124189814814814E-3</v>
      </c>
      <c r="K9" t="s">
        <v>12</v>
      </c>
      <c r="L9" s="76">
        <v>1.6915509259259256E-3</v>
      </c>
      <c r="M9" s="79">
        <v>40.241999999999997</v>
      </c>
      <c r="N9" s="79">
        <v>67.667000000000002</v>
      </c>
      <c r="O9" s="79">
        <v>38.103000000000002</v>
      </c>
      <c r="P9" s="13">
        <f t="shared" si="1"/>
        <v>1.6899537037037037E-3</v>
      </c>
      <c r="R9" s="109">
        <v>88</v>
      </c>
      <c r="S9" s="69" t="s">
        <v>12</v>
      </c>
      <c r="T9" s="110" t="s">
        <v>16</v>
      </c>
    </row>
    <row r="10" spans="2:20" ht="15.75" thickBot="1" x14ac:dyDescent="0.3">
      <c r="D10" s="76"/>
      <c r="E10" s="79"/>
      <c r="F10" s="79"/>
      <c r="G10" s="79"/>
      <c r="H10" s="13">
        <f>(+E10+F10+G10)/86400</f>
        <v>0</v>
      </c>
      <c r="L10" s="76"/>
      <c r="M10" s="79"/>
      <c r="N10" s="79"/>
      <c r="O10" s="79"/>
      <c r="P10" s="13">
        <f t="shared" si="1"/>
        <v>0</v>
      </c>
      <c r="R10" s="111">
        <v>21</v>
      </c>
      <c r="S10" s="106" t="s">
        <v>14</v>
      </c>
      <c r="T10" s="112" t="s">
        <v>15</v>
      </c>
    </row>
    <row r="11" spans="2:20" x14ac:dyDescent="0.25">
      <c r="D11" s="76"/>
      <c r="E11" s="79"/>
      <c r="F11" s="79"/>
      <c r="G11" s="79"/>
      <c r="H11" s="13">
        <f t="shared" ref="H11" si="2">(+E11+F11+G11)/86400</f>
        <v>0</v>
      </c>
      <c r="L11" s="76"/>
      <c r="M11" s="79"/>
      <c r="N11" s="79"/>
      <c r="O11" s="79"/>
      <c r="P11" s="13">
        <f t="shared" si="1"/>
        <v>0</v>
      </c>
    </row>
    <row r="12" spans="2:20" ht="15.75" thickBot="1" x14ac:dyDescent="0.3">
      <c r="D12" s="77"/>
      <c r="E12" s="80"/>
      <c r="F12" s="80"/>
      <c r="G12" s="80"/>
      <c r="H12" s="14">
        <f>(+E12+F12+G12)/86400</f>
        <v>0</v>
      </c>
      <c r="L12" s="77"/>
      <c r="M12" s="80"/>
      <c r="N12" s="80"/>
      <c r="O12" s="80"/>
      <c r="P12" s="14"/>
    </row>
    <row r="13" spans="2:20" ht="15.75" thickBot="1" x14ac:dyDescent="0.3">
      <c r="F13" s="3"/>
    </row>
    <row r="14" spans="2:20" ht="16.5" thickBot="1" x14ac:dyDescent="0.3">
      <c r="B14" s="35" t="s">
        <v>45</v>
      </c>
      <c r="D14" s="1" t="s">
        <v>1</v>
      </c>
      <c r="E14" s="7" t="s">
        <v>2</v>
      </c>
      <c r="F14" s="8" t="s">
        <v>3</v>
      </c>
      <c r="G14" s="9" t="s">
        <v>4</v>
      </c>
      <c r="H14" s="4" t="s">
        <v>5</v>
      </c>
      <c r="J14" s="39"/>
      <c r="K14" s="40"/>
      <c r="L14" s="41"/>
      <c r="M14" s="42"/>
      <c r="N14" s="43"/>
      <c r="O14" s="44"/>
      <c r="P14" s="45"/>
    </row>
    <row r="15" spans="2:20" ht="16.5" thickBot="1" x14ac:dyDescent="0.3">
      <c r="B15" s="10"/>
      <c r="C15" t="s">
        <v>7</v>
      </c>
      <c r="D15" s="75">
        <v>1.6203125E-3</v>
      </c>
      <c r="E15" s="36">
        <v>38.881999999999998</v>
      </c>
      <c r="F15" s="36">
        <v>64.561000000000007</v>
      </c>
      <c r="G15" s="36">
        <v>36.340000000000003</v>
      </c>
      <c r="H15" s="11">
        <f>(+E15+F15+G15)/86400</f>
        <v>1.6178587962962965E-3</v>
      </c>
      <c r="J15" s="46"/>
      <c r="K15" s="40"/>
      <c r="L15" s="70" t="s">
        <v>51</v>
      </c>
      <c r="M15" s="71" t="s">
        <v>52</v>
      </c>
      <c r="N15" s="47"/>
      <c r="O15" s="47"/>
      <c r="P15" s="48"/>
    </row>
    <row r="16" spans="2:20" x14ac:dyDescent="0.25">
      <c r="C16" t="s">
        <v>8</v>
      </c>
      <c r="D16" s="75">
        <v>1.6232407407407409E-3</v>
      </c>
      <c r="E16" s="78">
        <v>38.881999999999998</v>
      </c>
      <c r="F16" s="78">
        <v>64.75</v>
      </c>
      <c r="G16" s="78">
        <v>36.340000000000003</v>
      </c>
      <c r="H16" s="12">
        <f t="shared" ref="H16:H22" si="3">(+E16+F16+G16)/86400</f>
        <v>1.6200462962962963E-3</v>
      </c>
      <c r="J16" s="40"/>
      <c r="K16" s="68" t="s">
        <v>8</v>
      </c>
      <c r="L16" s="72">
        <v>1.6283796296296296E-3</v>
      </c>
      <c r="M16" s="72">
        <v>1.6232407407407409E-3</v>
      </c>
      <c r="N16" s="47"/>
      <c r="O16" s="47"/>
      <c r="P16" s="48"/>
    </row>
    <row r="17" spans="2:25" x14ac:dyDescent="0.25">
      <c r="C17" t="s">
        <v>10</v>
      </c>
      <c r="D17" s="76">
        <v>1.6203125E-3</v>
      </c>
      <c r="E17" s="79">
        <v>38.936999999999998</v>
      </c>
      <c r="F17" s="79">
        <v>64.561000000000007</v>
      </c>
      <c r="G17" s="79">
        <v>36.341999999999999</v>
      </c>
      <c r="H17" s="13">
        <f t="shared" si="3"/>
        <v>1.6185185185185185E-3</v>
      </c>
      <c r="J17" s="40"/>
      <c r="K17" s="69" t="s">
        <v>10</v>
      </c>
      <c r="L17" s="73">
        <v>1.6297222222222223E-3</v>
      </c>
      <c r="M17" s="73">
        <v>1.6203125E-3</v>
      </c>
      <c r="N17" s="47"/>
      <c r="O17" s="47"/>
      <c r="P17" s="48"/>
    </row>
    <row r="18" spans="2:25" x14ac:dyDescent="0.25">
      <c r="C18" t="s">
        <v>43</v>
      </c>
      <c r="D18" s="76">
        <v>1.6532060185185185E-3</v>
      </c>
      <c r="E18" s="79">
        <v>39.747</v>
      </c>
      <c r="F18" s="79">
        <v>65.861000000000004</v>
      </c>
      <c r="G18" s="79">
        <v>36.954000000000001</v>
      </c>
      <c r="H18" s="13">
        <f t="shared" si="3"/>
        <v>1.6500231481481483E-3</v>
      </c>
      <c r="J18" s="40"/>
      <c r="K18" s="69" t="s">
        <v>43</v>
      </c>
      <c r="L18" s="73">
        <v>1.6532060185185185E-3</v>
      </c>
      <c r="M18" s="73">
        <v>1.6552662037037037E-3</v>
      </c>
      <c r="N18" s="47"/>
      <c r="O18" s="47"/>
      <c r="P18" s="48"/>
    </row>
    <row r="19" spans="2:25" x14ac:dyDescent="0.25">
      <c r="C19" t="s">
        <v>41</v>
      </c>
      <c r="D19" s="76">
        <v>1.6472685185185184E-3</v>
      </c>
      <c r="E19" s="79">
        <v>39.68</v>
      </c>
      <c r="F19" s="79">
        <v>65.632000000000005</v>
      </c>
      <c r="G19" s="79">
        <v>36.823</v>
      </c>
      <c r="H19" s="13">
        <f t="shared" si="3"/>
        <v>1.6450810185185188E-3</v>
      </c>
      <c r="J19" s="40"/>
      <c r="K19" s="69" t="s">
        <v>41</v>
      </c>
      <c r="L19" s="73">
        <v>1.6556597222222222E-3</v>
      </c>
      <c r="M19" s="73">
        <v>1.6472685185185184E-3</v>
      </c>
      <c r="N19" s="47"/>
      <c r="O19" s="47"/>
      <c r="P19" s="48"/>
    </row>
    <row r="20" spans="2:25" x14ac:dyDescent="0.25">
      <c r="C20" t="s">
        <v>12</v>
      </c>
      <c r="D20" s="76">
        <v>1.6628125E-3</v>
      </c>
      <c r="E20" s="79">
        <v>39.841999999999999</v>
      </c>
      <c r="F20" s="79">
        <v>66.622</v>
      </c>
      <c r="G20" s="79">
        <v>37.179000000000002</v>
      </c>
      <c r="H20" s="13">
        <f t="shared" si="3"/>
        <v>1.6625347222222221E-3</v>
      </c>
      <c r="J20" s="40"/>
      <c r="K20" s="69" t="s">
        <v>12</v>
      </c>
      <c r="L20" s="73">
        <v>1.6686921296296296E-3</v>
      </c>
      <c r="M20" s="73">
        <v>1.6628125E-3</v>
      </c>
      <c r="N20" s="47"/>
      <c r="O20" s="47"/>
      <c r="P20" s="48"/>
    </row>
    <row r="21" spans="2:25" x14ac:dyDescent="0.25">
      <c r="D21" s="76"/>
      <c r="E21" s="79"/>
      <c r="F21" s="79"/>
      <c r="G21" s="79"/>
      <c r="H21" s="13">
        <f t="shared" si="3"/>
        <v>0</v>
      </c>
      <c r="J21" s="40"/>
      <c r="K21" s="69"/>
      <c r="L21" s="73"/>
      <c r="M21" s="73"/>
      <c r="N21" s="47"/>
      <c r="O21" s="47"/>
      <c r="P21" s="48"/>
    </row>
    <row r="22" spans="2:25" x14ac:dyDescent="0.25">
      <c r="D22" s="76"/>
      <c r="E22" s="79"/>
      <c r="F22" s="79"/>
      <c r="G22" s="79"/>
      <c r="H22" s="13">
        <f t="shared" si="3"/>
        <v>0</v>
      </c>
      <c r="J22" s="40"/>
      <c r="K22" s="69"/>
      <c r="L22" s="73"/>
      <c r="M22" s="73"/>
      <c r="N22" s="47"/>
      <c r="O22" s="47"/>
      <c r="P22" s="48"/>
    </row>
    <row r="23" spans="2:25" ht="15.75" thickBot="1" x14ac:dyDescent="0.3">
      <c r="D23" s="77"/>
      <c r="E23" s="80"/>
      <c r="F23" s="80"/>
      <c r="G23" s="80"/>
      <c r="H23" s="14"/>
      <c r="J23" s="40"/>
      <c r="K23" s="106"/>
      <c r="L23" s="74"/>
      <c r="M23" s="74"/>
      <c r="N23" s="47"/>
      <c r="O23" s="47"/>
      <c r="P23" s="48"/>
    </row>
    <row r="24" spans="2:25" ht="15.75" thickBot="1" x14ac:dyDescent="0.3">
      <c r="F24" s="3"/>
      <c r="L24" s="1"/>
      <c r="M24" s="3"/>
      <c r="N24" s="3"/>
      <c r="O24" s="3"/>
      <c r="P24" s="4"/>
    </row>
    <row r="25" spans="2:25" ht="16.5" thickBot="1" x14ac:dyDescent="0.3">
      <c r="B25" s="15" t="s">
        <v>18</v>
      </c>
      <c r="D25" s="1" t="s">
        <v>1</v>
      </c>
      <c r="E25" s="7" t="s">
        <v>2</v>
      </c>
      <c r="F25" s="8" t="s">
        <v>3</v>
      </c>
      <c r="G25" s="9" t="s">
        <v>4</v>
      </c>
      <c r="H25" s="4" t="s">
        <v>5</v>
      </c>
      <c r="J25" s="16" t="s">
        <v>19</v>
      </c>
      <c r="L25" s="1" t="s">
        <v>1</v>
      </c>
      <c r="M25" s="7" t="s">
        <v>2</v>
      </c>
      <c r="N25" s="8" t="s">
        <v>3</v>
      </c>
      <c r="O25" s="9" t="s">
        <v>4</v>
      </c>
      <c r="P25" s="4" t="s">
        <v>5</v>
      </c>
      <c r="R25" s="40"/>
      <c r="S25" s="39"/>
      <c r="T25" s="40"/>
      <c r="U25" s="41"/>
      <c r="V25" s="42"/>
      <c r="W25" s="43"/>
      <c r="X25" s="44"/>
      <c r="Y25" s="45"/>
    </row>
    <row r="26" spans="2:25" ht="16.5" thickBot="1" x14ac:dyDescent="0.3">
      <c r="B26" s="10"/>
      <c r="C26" t="s">
        <v>7</v>
      </c>
      <c r="D26" s="75">
        <v>1.6427546296296296E-3</v>
      </c>
      <c r="E26" s="36">
        <v>39.15</v>
      </c>
      <c r="F26" s="36">
        <v>65.558000000000007</v>
      </c>
      <c r="G26" s="36">
        <v>36.734000000000002</v>
      </c>
      <c r="H26" s="11">
        <f>(+E26+F26+G26)/86400</f>
        <v>1.6370601851851852E-3</v>
      </c>
      <c r="J26" s="10"/>
      <c r="K26" t="s">
        <v>7</v>
      </c>
      <c r="L26" s="75">
        <v>1.6440509259259262E-3</v>
      </c>
      <c r="M26" s="36">
        <v>39.317999999999998</v>
      </c>
      <c r="N26" s="36">
        <v>65.739999999999995</v>
      </c>
      <c r="O26" s="36">
        <v>36.966000000000001</v>
      </c>
      <c r="P26" s="11">
        <f>(+M26+N26+O26)/86400</f>
        <v>1.6437962962962964E-3</v>
      </c>
      <c r="R26" s="40"/>
      <c r="S26" s="46"/>
      <c r="T26" s="40"/>
      <c r="U26" s="94"/>
      <c r="V26" s="95"/>
      <c r="W26" s="95"/>
      <c r="X26" s="95"/>
      <c r="Y26" s="48"/>
    </row>
    <row r="27" spans="2:25" x14ac:dyDescent="0.25">
      <c r="C27" t="s">
        <v>57</v>
      </c>
      <c r="D27" s="75">
        <v>1.6435300925925925E-3</v>
      </c>
      <c r="E27" s="78">
        <v>39.445999999999998</v>
      </c>
      <c r="F27" s="78">
        <v>65.558000000000007</v>
      </c>
      <c r="G27" s="78">
        <v>36.734000000000002</v>
      </c>
      <c r="H27" s="12">
        <f>(+E27+F27+G27)/86400</f>
        <v>1.640486111111111E-3</v>
      </c>
      <c r="K27" t="s">
        <v>8</v>
      </c>
      <c r="L27" s="75">
        <v>1.6440509259259262E-3</v>
      </c>
      <c r="M27" s="78">
        <v>39.340000000000003</v>
      </c>
      <c r="N27" s="78">
        <v>65.739999999999995</v>
      </c>
      <c r="O27" s="78">
        <v>36.966000000000001</v>
      </c>
      <c r="P27" s="12">
        <f>(+M27+N27+O27)/86400</f>
        <v>1.6440509259259258E-3</v>
      </c>
      <c r="R27" s="40"/>
      <c r="S27" s="40"/>
      <c r="T27" s="40"/>
      <c r="U27" s="94"/>
      <c r="V27" s="92"/>
      <c r="W27" s="92"/>
      <c r="X27" s="92"/>
      <c r="Y27" s="48"/>
    </row>
    <row r="28" spans="2:25" x14ac:dyDescent="0.25">
      <c r="C28" t="s">
        <v>58</v>
      </c>
      <c r="D28" s="76">
        <v>1.645787037037037E-3</v>
      </c>
      <c r="E28" s="79">
        <v>39.15</v>
      </c>
      <c r="F28" s="79">
        <v>65.742999999999995</v>
      </c>
      <c r="G28" s="79">
        <v>36.880000000000003</v>
      </c>
      <c r="H28" s="13">
        <f t="shared" ref="H28:H34" si="4">(+E28+F28+G28)/86400</f>
        <v>1.6408912037037037E-3</v>
      </c>
      <c r="K28" t="s">
        <v>10</v>
      </c>
      <c r="L28" s="76">
        <v>1.6528009259259258E-3</v>
      </c>
      <c r="M28" s="79">
        <v>39.317999999999998</v>
      </c>
      <c r="N28" s="79">
        <v>66.361999999999995</v>
      </c>
      <c r="O28" s="79">
        <v>37.110999999999997</v>
      </c>
      <c r="P28" s="13">
        <f t="shared" ref="P28:P33" si="5">(+M28+N28+O28)/86400</f>
        <v>1.6526736111111111E-3</v>
      </c>
      <c r="R28" s="40"/>
      <c r="S28" s="40"/>
      <c r="T28" s="40"/>
      <c r="U28" s="94"/>
      <c r="V28" s="92"/>
      <c r="W28" s="92"/>
      <c r="X28" s="92"/>
      <c r="Y28" s="48"/>
    </row>
    <row r="29" spans="2:25" x14ac:dyDescent="0.25">
      <c r="C29" t="s">
        <v>59</v>
      </c>
      <c r="D29" s="76">
        <v>1.6837615740740738E-3</v>
      </c>
      <c r="E29" s="79">
        <v>40.036999999999999</v>
      </c>
      <c r="F29" s="79">
        <v>66.866</v>
      </c>
      <c r="G29" s="79">
        <v>37.802</v>
      </c>
      <c r="H29" s="13">
        <f t="shared" si="4"/>
        <v>1.6748263888888887E-3</v>
      </c>
      <c r="K29" t="s">
        <v>43</v>
      </c>
      <c r="L29" s="76">
        <v>1.6683449074074072E-3</v>
      </c>
      <c r="M29" s="79">
        <v>39.75</v>
      </c>
      <c r="N29" s="79">
        <v>66.768000000000001</v>
      </c>
      <c r="O29" s="79">
        <v>37.417000000000002</v>
      </c>
      <c r="P29" s="13">
        <f t="shared" si="5"/>
        <v>1.6659143518518518E-3</v>
      </c>
      <c r="R29" s="40"/>
      <c r="S29" s="40"/>
      <c r="T29" s="40"/>
      <c r="U29" s="94"/>
      <c r="V29" s="92"/>
      <c r="W29" s="92"/>
      <c r="X29" s="92"/>
      <c r="Y29" s="48"/>
    </row>
    <row r="30" spans="2:25" x14ac:dyDescent="0.25">
      <c r="C30" t="s">
        <v>60</v>
      </c>
      <c r="D30" s="76">
        <v>1.6676851851851852E-3</v>
      </c>
      <c r="E30" s="79">
        <v>39.668999999999997</v>
      </c>
      <c r="F30" s="79">
        <v>66.587000000000003</v>
      </c>
      <c r="G30" s="79">
        <v>37.313000000000002</v>
      </c>
      <c r="H30" s="13">
        <f t="shared" si="4"/>
        <v>1.6616782407407409E-3</v>
      </c>
      <c r="K30" t="s">
        <v>41</v>
      </c>
      <c r="L30" s="76">
        <v>1.6678125E-3</v>
      </c>
      <c r="M30" s="79">
        <v>39.793999999999997</v>
      </c>
      <c r="N30" s="79">
        <v>66.734999999999999</v>
      </c>
      <c r="O30" s="79">
        <v>37.57</v>
      </c>
      <c r="P30" s="13">
        <f t="shared" si="5"/>
        <v>1.6678124999999998E-3</v>
      </c>
      <c r="R30" s="40"/>
      <c r="S30" s="40"/>
      <c r="T30" s="40"/>
      <c r="U30" s="94"/>
      <c r="V30" s="92"/>
      <c r="W30" s="92"/>
      <c r="X30" s="92"/>
      <c r="Y30" s="48"/>
    </row>
    <row r="31" spans="2:25" x14ac:dyDescent="0.25">
      <c r="C31" t="s">
        <v>61</v>
      </c>
      <c r="D31" s="76">
        <v>1.6913194444444447E-3</v>
      </c>
      <c r="E31" s="79">
        <v>40.264000000000003</v>
      </c>
      <c r="F31" s="79">
        <v>67.555999999999997</v>
      </c>
      <c r="G31" s="79">
        <v>38.136000000000003</v>
      </c>
      <c r="H31" s="13">
        <f t="shared" si="4"/>
        <v>1.6893055555555554E-3</v>
      </c>
      <c r="K31" t="s">
        <v>12</v>
      </c>
      <c r="L31" s="76"/>
      <c r="M31" s="79"/>
      <c r="N31" s="79"/>
      <c r="O31" s="79"/>
      <c r="P31" s="13">
        <f t="shared" si="5"/>
        <v>0</v>
      </c>
      <c r="R31" s="40"/>
      <c r="S31" s="40"/>
      <c r="T31" s="40"/>
      <c r="U31" s="94"/>
      <c r="V31" s="92"/>
      <c r="W31" s="92"/>
      <c r="X31" s="92"/>
      <c r="Y31" s="48"/>
    </row>
    <row r="32" spans="2:25" x14ac:dyDescent="0.25">
      <c r="D32" s="76"/>
      <c r="E32" s="79"/>
      <c r="F32" s="79"/>
      <c r="G32" s="79"/>
      <c r="H32" s="13">
        <f t="shared" si="4"/>
        <v>0</v>
      </c>
      <c r="L32" s="76"/>
      <c r="M32" s="79"/>
      <c r="N32" s="79"/>
      <c r="O32" s="79"/>
      <c r="P32" s="13">
        <f t="shared" si="5"/>
        <v>0</v>
      </c>
      <c r="R32" s="40"/>
      <c r="S32" s="40"/>
      <c r="T32" s="40"/>
      <c r="U32" s="94"/>
      <c r="V32" s="92"/>
      <c r="W32" s="92"/>
      <c r="X32" s="92"/>
      <c r="Y32" s="48"/>
    </row>
    <row r="33" spans="1:25" x14ac:dyDescent="0.25">
      <c r="D33" s="76"/>
      <c r="E33" s="79"/>
      <c r="F33" s="79"/>
      <c r="G33" s="79"/>
      <c r="H33" s="13">
        <f t="shared" si="4"/>
        <v>0</v>
      </c>
      <c r="L33" s="76"/>
      <c r="M33" s="79"/>
      <c r="N33" s="79"/>
      <c r="O33" s="79"/>
      <c r="P33" s="13">
        <f t="shared" si="5"/>
        <v>0</v>
      </c>
      <c r="R33" s="40"/>
      <c r="S33" s="40"/>
      <c r="T33" s="40"/>
      <c r="U33" s="94"/>
      <c r="V33" s="92"/>
      <c r="W33" s="92"/>
      <c r="X33" s="92"/>
      <c r="Y33" s="48"/>
    </row>
    <row r="34" spans="1:25" ht="15.75" thickBot="1" x14ac:dyDescent="0.3">
      <c r="D34" s="77"/>
      <c r="E34" s="80"/>
      <c r="F34" s="80"/>
      <c r="G34" s="80"/>
      <c r="H34" s="14">
        <f t="shared" si="4"/>
        <v>0</v>
      </c>
      <c r="L34" s="77"/>
      <c r="M34" s="80"/>
      <c r="N34" s="80"/>
      <c r="O34" s="80"/>
      <c r="P34" s="14"/>
      <c r="R34" s="40"/>
      <c r="S34" s="40"/>
      <c r="T34" s="40"/>
      <c r="U34" s="94"/>
      <c r="V34" s="92"/>
      <c r="W34" s="92"/>
      <c r="X34" s="92"/>
      <c r="Y34" s="48"/>
    </row>
    <row r="35" spans="1:25" x14ac:dyDescent="0.25">
      <c r="F35" s="3"/>
      <c r="R35" s="40"/>
      <c r="S35" s="40"/>
      <c r="T35" s="40"/>
      <c r="U35" s="40"/>
      <c r="V35" s="40"/>
      <c r="W35" s="96"/>
      <c r="X35" s="40"/>
      <c r="Y35" s="40"/>
    </row>
    <row r="36" spans="1:25" ht="15.75" thickBot="1" x14ac:dyDescent="0.3">
      <c r="R36" s="40"/>
      <c r="S36" s="40"/>
      <c r="T36" s="40"/>
      <c r="U36" s="40"/>
      <c r="V36" s="40"/>
      <c r="W36" s="96"/>
      <c r="X36" s="40"/>
      <c r="Y36" s="40"/>
    </row>
    <row r="37" spans="1:25" ht="16.5" thickBot="1" x14ac:dyDescent="0.3">
      <c r="B37" s="15" t="s">
        <v>18</v>
      </c>
      <c r="C37" t="s">
        <v>49</v>
      </c>
      <c r="J37" s="16" t="s">
        <v>19</v>
      </c>
      <c r="K37" t="s">
        <v>49</v>
      </c>
      <c r="R37" s="40"/>
      <c r="S37" s="39"/>
      <c r="T37" s="40"/>
      <c r="U37" s="40"/>
      <c r="V37" s="40"/>
      <c r="W37" s="96"/>
      <c r="X37" s="40"/>
      <c r="Y37" s="40"/>
    </row>
    <row r="38" spans="1:25" ht="15.75" thickBot="1" x14ac:dyDescent="0.3">
      <c r="R38" s="40"/>
      <c r="S38" s="40"/>
      <c r="T38" s="40"/>
      <c r="U38" s="40"/>
      <c r="V38" s="40"/>
      <c r="W38" s="96"/>
      <c r="X38" s="40"/>
      <c r="Y38" s="40"/>
    </row>
    <row r="39" spans="1:25" ht="15.75" thickBot="1" x14ac:dyDescent="0.3">
      <c r="B39" s="51" t="s">
        <v>62</v>
      </c>
      <c r="C39" s="52" t="s">
        <v>21</v>
      </c>
      <c r="D39" s="53" t="s">
        <v>22</v>
      </c>
      <c r="E39" s="54" t="s">
        <v>23</v>
      </c>
      <c r="F39" s="58" t="s">
        <v>20</v>
      </c>
      <c r="I39" s="62"/>
      <c r="J39" s="51" t="str">
        <f>+K5</f>
        <v>AG</v>
      </c>
      <c r="K39" s="52" t="s">
        <v>21</v>
      </c>
      <c r="L39" s="53" t="s">
        <v>22</v>
      </c>
      <c r="M39" s="54" t="s">
        <v>23</v>
      </c>
      <c r="N39" s="58" t="s">
        <v>20</v>
      </c>
      <c r="R39" s="97"/>
      <c r="S39" s="98"/>
      <c r="T39" s="99"/>
      <c r="U39" s="100"/>
      <c r="V39" s="99"/>
      <c r="W39" s="101"/>
      <c r="X39" s="40"/>
      <c r="Y39" s="40"/>
    </row>
    <row r="40" spans="1:25" x14ac:dyDescent="0.25">
      <c r="A40" s="62" t="str">
        <f>+CONCATENATE($B$39,B40)</f>
        <v>DB1</v>
      </c>
      <c r="B40" s="55">
        <v>1</v>
      </c>
      <c r="C40" s="81"/>
      <c r="D40" s="82"/>
      <c r="E40" s="83"/>
      <c r="F40" s="75">
        <v>1.6448958333333335E-3</v>
      </c>
      <c r="I40" s="62" t="str">
        <f t="shared" ref="I40:I54" si="6">+CONCATENATE($J$39,J40)</f>
        <v>AG1</v>
      </c>
      <c r="J40" s="55">
        <v>1</v>
      </c>
      <c r="K40" s="81"/>
      <c r="L40" s="82"/>
      <c r="M40" s="83"/>
      <c r="N40" s="59"/>
      <c r="R40" s="97"/>
      <c r="S40" s="102"/>
      <c r="T40" s="103"/>
      <c r="U40" s="93"/>
      <c r="V40" s="47"/>
      <c r="W40" s="101"/>
      <c r="X40" s="40"/>
      <c r="Y40" s="40"/>
    </row>
    <row r="41" spans="1:25" x14ac:dyDescent="0.25">
      <c r="A41" s="62" t="str">
        <f t="shared" ref="A41:A54" si="7">+CONCATENATE($B$39,B41)</f>
        <v>DB2</v>
      </c>
      <c r="B41" s="56">
        <v>2</v>
      </c>
      <c r="C41" s="84"/>
      <c r="D41" s="85"/>
      <c r="E41" s="86"/>
      <c r="F41" s="76">
        <v>1.6412847222222221E-3</v>
      </c>
      <c r="I41" s="62" t="str">
        <f t="shared" si="6"/>
        <v>AG2</v>
      </c>
      <c r="J41" s="56">
        <v>2</v>
      </c>
      <c r="K41" s="84"/>
      <c r="L41" s="85"/>
      <c r="M41" s="86"/>
      <c r="N41" s="60"/>
      <c r="R41" s="97"/>
      <c r="S41" s="102"/>
      <c r="T41" s="103"/>
      <c r="U41" s="93"/>
      <c r="V41" s="47"/>
      <c r="W41" s="101"/>
      <c r="X41" s="40"/>
      <c r="Y41" s="40"/>
    </row>
    <row r="42" spans="1:25" x14ac:dyDescent="0.25">
      <c r="A42" s="62" t="str">
        <f t="shared" si="7"/>
        <v>DB3</v>
      </c>
      <c r="B42" s="56">
        <v>3</v>
      </c>
      <c r="C42" s="84"/>
      <c r="D42" s="85"/>
      <c r="E42" s="86"/>
      <c r="F42" s="76">
        <v>1.6482523148148148E-3</v>
      </c>
      <c r="I42" s="62" t="str">
        <f t="shared" si="6"/>
        <v>AG3</v>
      </c>
      <c r="J42" s="56">
        <v>3</v>
      </c>
      <c r="K42" s="84"/>
      <c r="L42" s="85"/>
      <c r="M42" s="86"/>
      <c r="N42" s="60"/>
      <c r="R42" s="97"/>
      <c r="S42" s="102"/>
      <c r="T42" s="103"/>
      <c r="U42" s="93"/>
      <c r="V42" s="47"/>
      <c r="W42" s="101"/>
      <c r="X42" s="40"/>
      <c r="Y42" s="40"/>
    </row>
    <row r="43" spans="1:25" x14ac:dyDescent="0.25">
      <c r="A43" s="62" t="str">
        <f t="shared" si="7"/>
        <v>DB4</v>
      </c>
      <c r="B43" s="56">
        <v>4</v>
      </c>
      <c r="C43" s="84"/>
      <c r="D43" s="85"/>
      <c r="E43" s="86"/>
      <c r="F43" s="76">
        <v>1.6530787037037037E-3</v>
      </c>
      <c r="I43" s="62" t="str">
        <f t="shared" si="6"/>
        <v>AG4</v>
      </c>
      <c r="J43" s="56">
        <v>4</v>
      </c>
      <c r="K43" s="84"/>
      <c r="L43" s="85"/>
      <c r="M43" s="86"/>
      <c r="N43" s="60"/>
      <c r="R43" s="97"/>
      <c r="S43" s="102"/>
      <c r="T43" s="103"/>
      <c r="U43" s="93"/>
      <c r="V43" s="47"/>
      <c r="W43" s="101"/>
      <c r="X43" s="40"/>
      <c r="Y43" s="40"/>
    </row>
    <row r="44" spans="1:25" x14ac:dyDescent="0.25">
      <c r="A44" s="62" t="str">
        <f t="shared" si="7"/>
        <v>DB5</v>
      </c>
      <c r="B44" s="56">
        <v>5</v>
      </c>
      <c r="C44" s="84"/>
      <c r="D44" s="85"/>
      <c r="E44" s="86"/>
      <c r="F44" s="76">
        <v>1.6504976851851854E-3</v>
      </c>
      <c r="I44" s="62" t="str">
        <f t="shared" si="6"/>
        <v>AG5</v>
      </c>
      <c r="J44" s="56">
        <v>5</v>
      </c>
      <c r="K44" s="84"/>
      <c r="L44" s="85"/>
      <c r="M44" s="86"/>
      <c r="N44" s="60"/>
      <c r="R44" s="97"/>
      <c r="S44" s="102"/>
      <c r="T44" s="103"/>
      <c r="U44" s="93"/>
      <c r="V44" s="47"/>
      <c r="W44" s="101"/>
      <c r="X44" s="40"/>
      <c r="Y44" s="40"/>
    </row>
    <row r="45" spans="1:25" x14ac:dyDescent="0.25">
      <c r="A45" s="62" t="str">
        <f t="shared" si="7"/>
        <v>DB6</v>
      </c>
      <c r="B45" s="56">
        <v>6</v>
      </c>
      <c r="C45" s="84"/>
      <c r="D45" s="85"/>
      <c r="E45" s="86"/>
      <c r="F45" s="76">
        <v>1.6549189814814814E-3</v>
      </c>
      <c r="I45" s="62" t="str">
        <f t="shared" si="6"/>
        <v>AG6</v>
      </c>
      <c r="J45" s="56">
        <v>6</v>
      </c>
      <c r="K45" s="84"/>
      <c r="L45" s="85"/>
      <c r="M45" s="86"/>
      <c r="N45" s="60"/>
      <c r="R45" s="97"/>
      <c r="S45" s="102"/>
      <c r="T45" s="103"/>
      <c r="U45" s="93"/>
      <c r="V45" s="47"/>
      <c r="W45" s="101"/>
      <c r="X45" s="40"/>
      <c r="Y45" s="40"/>
    </row>
    <row r="46" spans="1:25" x14ac:dyDescent="0.25">
      <c r="A46" s="62" t="str">
        <f t="shared" si="7"/>
        <v>DB7</v>
      </c>
      <c r="B46" s="56">
        <v>7</v>
      </c>
      <c r="C46" s="84"/>
      <c r="D46" s="85"/>
      <c r="E46" s="86"/>
      <c r="F46" s="76">
        <v>1.6597569444444444E-3</v>
      </c>
      <c r="I46" s="62" t="str">
        <f t="shared" si="6"/>
        <v>AG7</v>
      </c>
      <c r="J46" s="56">
        <v>7</v>
      </c>
      <c r="K46" s="84"/>
      <c r="L46" s="85"/>
      <c r="M46" s="86"/>
      <c r="N46" s="60"/>
      <c r="R46" s="97"/>
      <c r="S46" s="102"/>
      <c r="T46" s="103"/>
      <c r="U46" s="93"/>
      <c r="V46" s="47"/>
      <c r="W46" s="101"/>
      <c r="X46" s="40"/>
      <c r="Y46" s="40"/>
    </row>
    <row r="47" spans="1:25" x14ac:dyDescent="0.25">
      <c r="A47" s="62" t="str">
        <f t="shared" si="7"/>
        <v>DB8</v>
      </c>
      <c r="B47" s="56">
        <v>8</v>
      </c>
      <c r="C47" s="84"/>
      <c r="D47" s="85"/>
      <c r="E47" s="86"/>
      <c r="F47" s="60">
        <v>1.6556481481481481E-3</v>
      </c>
      <c r="I47" s="62" t="str">
        <f t="shared" si="6"/>
        <v>AG8</v>
      </c>
      <c r="J47" s="56">
        <v>8</v>
      </c>
      <c r="K47" s="84"/>
      <c r="L47" s="85"/>
      <c r="M47" s="86"/>
      <c r="N47" s="60"/>
      <c r="R47" s="97"/>
      <c r="S47" s="102"/>
      <c r="T47" s="103"/>
      <c r="U47" s="93"/>
      <c r="V47" s="47"/>
      <c r="W47" s="101"/>
      <c r="X47" s="40"/>
      <c r="Y47" s="40"/>
    </row>
    <row r="48" spans="1:25" x14ac:dyDescent="0.25">
      <c r="A48" s="62" t="str">
        <f t="shared" si="7"/>
        <v>DB9</v>
      </c>
      <c r="B48" s="56">
        <v>9</v>
      </c>
      <c r="C48" s="84"/>
      <c r="D48" s="85"/>
      <c r="E48" s="86"/>
      <c r="F48" s="60">
        <v>1.6645486111111112E-3</v>
      </c>
      <c r="I48" s="62" t="str">
        <f t="shared" si="6"/>
        <v>AG9</v>
      </c>
      <c r="J48" s="56">
        <v>9</v>
      </c>
      <c r="K48" s="84"/>
      <c r="L48" s="85"/>
      <c r="M48" s="86"/>
      <c r="N48" s="60"/>
      <c r="R48" s="97"/>
      <c r="S48" s="102"/>
      <c r="T48" s="103"/>
      <c r="U48" s="93"/>
      <c r="V48" s="47"/>
      <c r="W48" s="101"/>
      <c r="X48" s="40"/>
      <c r="Y48" s="40"/>
    </row>
    <row r="49" spans="1:25" x14ac:dyDescent="0.25">
      <c r="A49" s="62" t="str">
        <f t="shared" si="7"/>
        <v>DB10</v>
      </c>
      <c r="B49" s="56">
        <v>10</v>
      </c>
      <c r="C49" s="84"/>
      <c r="D49" s="85"/>
      <c r="E49" s="86"/>
      <c r="F49" s="60">
        <v>1.6569097222222226E-3</v>
      </c>
      <c r="I49" s="62" t="str">
        <f t="shared" si="6"/>
        <v>AG10</v>
      </c>
      <c r="J49" s="56">
        <v>10</v>
      </c>
      <c r="K49" s="84"/>
      <c r="L49" s="85"/>
      <c r="M49" s="86"/>
      <c r="N49" s="60"/>
      <c r="R49" s="97"/>
      <c r="S49" s="102"/>
      <c r="T49" s="103"/>
      <c r="U49" s="93"/>
      <c r="V49" s="47"/>
      <c r="W49" s="101"/>
      <c r="X49" s="40"/>
      <c r="Y49" s="40"/>
    </row>
    <row r="50" spans="1:25" x14ac:dyDescent="0.25">
      <c r="A50" s="62" t="str">
        <f t="shared" si="7"/>
        <v>DB11</v>
      </c>
      <c r="B50" s="56">
        <v>11</v>
      </c>
      <c r="C50" s="84"/>
      <c r="D50" s="85"/>
      <c r="E50" s="86"/>
      <c r="F50" s="60">
        <v>1.6612037037037036E-3</v>
      </c>
      <c r="I50" s="62" t="str">
        <f t="shared" si="6"/>
        <v>AG11</v>
      </c>
      <c r="J50" s="56">
        <v>11</v>
      </c>
      <c r="K50" s="84"/>
      <c r="L50" s="85"/>
      <c r="M50" s="86"/>
      <c r="N50" s="60"/>
      <c r="R50" s="97"/>
      <c r="S50" s="102"/>
      <c r="T50" s="103"/>
      <c r="U50" s="93"/>
      <c r="V50" s="47"/>
      <c r="W50" s="101"/>
      <c r="X50" s="40"/>
      <c r="Y50" s="40"/>
    </row>
    <row r="51" spans="1:25" x14ac:dyDescent="0.25">
      <c r="A51" s="62" t="str">
        <f t="shared" si="7"/>
        <v>DB12</v>
      </c>
      <c r="B51" s="56">
        <v>12</v>
      </c>
      <c r="C51" s="84"/>
      <c r="D51" s="85"/>
      <c r="E51" s="86"/>
      <c r="F51" s="60">
        <v>1.6595717592592593E-3</v>
      </c>
      <c r="I51" s="62" t="str">
        <f t="shared" si="6"/>
        <v>AG12</v>
      </c>
      <c r="J51" s="56">
        <v>12</v>
      </c>
      <c r="K51" s="84"/>
      <c r="L51" s="85"/>
      <c r="M51" s="86"/>
      <c r="N51" s="60"/>
      <c r="R51" s="97"/>
      <c r="S51" s="102"/>
      <c r="T51" s="103"/>
      <c r="U51" s="93"/>
      <c r="V51" s="47"/>
      <c r="W51" s="101"/>
      <c r="X51" s="40"/>
      <c r="Y51" s="40"/>
    </row>
    <row r="52" spans="1:25" x14ac:dyDescent="0.25">
      <c r="A52" s="62" t="str">
        <f t="shared" si="7"/>
        <v>DB13</v>
      </c>
      <c r="B52" s="56">
        <v>13</v>
      </c>
      <c r="C52" s="84"/>
      <c r="D52" s="85"/>
      <c r="E52" s="86"/>
      <c r="F52" s="60">
        <v>1.6667245370370371E-3</v>
      </c>
      <c r="I52" s="62" t="str">
        <f t="shared" si="6"/>
        <v>AG13</v>
      </c>
      <c r="J52" s="56">
        <v>13</v>
      </c>
      <c r="K52" s="84"/>
      <c r="L52" s="85"/>
      <c r="M52" s="86"/>
      <c r="N52" s="60"/>
      <c r="R52" s="97"/>
      <c r="S52" s="102"/>
      <c r="T52" s="103"/>
      <c r="U52" s="93"/>
      <c r="V52" s="47"/>
      <c r="W52" s="101"/>
      <c r="X52" s="40"/>
      <c r="Y52" s="40"/>
    </row>
    <row r="53" spans="1:25" x14ac:dyDescent="0.25">
      <c r="A53" s="62" t="str">
        <f t="shared" si="7"/>
        <v>DB14</v>
      </c>
      <c r="B53" s="56">
        <v>14</v>
      </c>
      <c r="C53" s="84"/>
      <c r="D53" s="85"/>
      <c r="E53" s="86"/>
      <c r="F53" s="60"/>
      <c r="I53" s="62" t="str">
        <f t="shared" si="6"/>
        <v>AG14</v>
      </c>
      <c r="J53" s="56">
        <v>14</v>
      </c>
      <c r="K53" s="84"/>
      <c r="L53" s="85"/>
      <c r="M53" s="86"/>
      <c r="N53" s="60"/>
      <c r="R53" s="97"/>
      <c r="S53" s="102"/>
      <c r="T53" s="103"/>
      <c r="U53" s="93"/>
      <c r="V53" s="47"/>
      <c r="W53" s="101"/>
      <c r="X53" s="40"/>
      <c r="Y53" s="40"/>
    </row>
    <row r="54" spans="1:25" ht="15.75" thickBot="1" x14ac:dyDescent="0.3">
      <c r="A54" s="62" t="str">
        <f t="shared" si="7"/>
        <v>DB15</v>
      </c>
      <c r="B54" s="57">
        <v>15</v>
      </c>
      <c r="C54" s="87"/>
      <c r="D54" s="88"/>
      <c r="E54" s="89"/>
      <c r="F54" s="61"/>
      <c r="I54" s="62" t="str">
        <f t="shared" si="6"/>
        <v>AG15</v>
      </c>
      <c r="J54" s="57">
        <v>15</v>
      </c>
      <c r="K54" s="87"/>
      <c r="L54" s="88"/>
      <c r="M54" s="89"/>
      <c r="N54" s="61"/>
      <c r="R54" s="97"/>
      <c r="S54" s="102"/>
      <c r="T54" s="103"/>
      <c r="U54" s="93"/>
      <c r="V54" s="47"/>
      <c r="W54" s="101"/>
      <c r="X54" s="40"/>
      <c r="Y54" s="40"/>
    </row>
    <row r="55" spans="1:25" ht="15.75" thickBot="1" x14ac:dyDescent="0.3">
      <c r="I55" s="62"/>
      <c r="L55" s="1"/>
      <c r="M55" s="3"/>
      <c r="N55" s="2"/>
      <c r="R55" s="97"/>
      <c r="S55" s="40"/>
      <c r="T55" s="40"/>
      <c r="U55" s="41"/>
      <c r="V55" s="104"/>
      <c r="W55" s="105"/>
      <c r="X55" s="40"/>
      <c r="Y55" s="40"/>
    </row>
    <row r="56" spans="1:25" ht="15.75" thickBot="1" x14ac:dyDescent="0.3">
      <c r="B56" s="51" t="str">
        <f>+C6</f>
        <v>MK</v>
      </c>
      <c r="C56" s="52" t="s">
        <v>21</v>
      </c>
      <c r="D56" s="53" t="s">
        <v>22</v>
      </c>
      <c r="E56" s="54" t="s">
        <v>23</v>
      </c>
      <c r="F56" s="58" t="s">
        <v>20</v>
      </c>
      <c r="I56" s="62"/>
      <c r="J56" s="51" t="str">
        <f>+K6</f>
        <v>MK</v>
      </c>
      <c r="K56" s="52" t="s">
        <v>21</v>
      </c>
      <c r="L56" s="53" t="s">
        <v>22</v>
      </c>
      <c r="M56" s="54" t="s">
        <v>23</v>
      </c>
      <c r="N56" s="58" t="s">
        <v>20</v>
      </c>
      <c r="R56" s="97"/>
      <c r="S56" s="98"/>
      <c r="T56" s="99"/>
      <c r="U56" s="100"/>
      <c r="V56" s="99"/>
      <c r="W56" s="101"/>
      <c r="X56" s="40"/>
      <c r="Y56" s="40"/>
    </row>
    <row r="57" spans="1:25" x14ac:dyDescent="0.25">
      <c r="A57" s="62" t="str">
        <f>+CONCATENATE($B$56,B57)</f>
        <v>MK1</v>
      </c>
      <c r="B57" s="55">
        <v>1</v>
      </c>
      <c r="C57" s="81"/>
      <c r="D57" s="82"/>
      <c r="E57" s="83"/>
      <c r="F57" s="76">
        <v>1.6482175925925926E-3</v>
      </c>
      <c r="I57" s="62" t="str">
        <f t="shared" ref="I57:I71" si="8">+CONCATENATE($J$56,J57)</f>
        <v>MK1</v>
      </c>
      <c r="J57" s="55">
        <v>1</v>
      </c>
      <c r="K57" s="81"/>
      <c r="L57" s="82"/>
      <c r="M57" s="83"/>
      <c r="N57" s="59"/>
      <c r="R57" s="97"/>
      <c r="S57" s="102"/>
      <c r="T57" s="103"/>
      <c r="U57" s="93"/>
      <c r="V57" s="47"/>
      <c r="W57" s="101"/>
      <c r="X57" s="40"/>
      <c r="Y57" s="40"/>
    </row>
    <row r="58" spans="1:25" x14ac:dyDescent="0.25">
      <c r="A58" s="62" t="str">
        <f t="shared" ref="A58:A71" si="9">+CONCATENATE($B$56,B58)</f>
        <v>MK2</v>
      </c>
      <c r="B58" s="56">
        <v>2</v>
      </c>
      <c r="C58" s="84"/>
      <c r="D58" s="85"/>
      <c r="E58" s="86"/>
      <c r="F58" s="76">
        <v>1.6422569444444444E-3</v>
      </c>
      <c r="I58" s="62" t="str">
        <f t="shared" si="8"/>
        <v>MK2</v>
      </c>
      <c r="J58" s="56">
        <v>2</v>
      </c>
      <c r="K58" s="84"/>
      <c r="L58" s="85"/>
      <c r="M58" s="86"/>
      <c r="N58" s="60"/>
      <c r="R58" s="97"/>
      <c r="S58" s="102"/>
      <c r="T58" s="103"/>
      <c r="U58" s="93"/>
      <c r="V58" s="47"/>
      <c r="W58" s="101"/>
      <c r="X58" s="40"/>
      <c r="Y58" s="40"/>
    </row>
    <row r="59" spans="1:25" x14ac:dyDescent="0.25">
      <c r="A59" s="62" t="str">
        <f t="shared" si="9"/>
        <v>MK3</v>
      </c>
      <c r="B59" s="56">
        <v>3</v>
      </c>
      <c r="C59" s="84"/>
      <c r="D59" s="85"/>
      <c r="E59" s="86"/>
      <c r="F59" s="76">
        <v>1.6435069444444442E-3</v>
      </c>
      <c r="I59" s="62" t="str">
        <f t="shared" si="8"/>
        <v>MK3</v>
      </c>
      <c r="J59" s="56">
        <v>3</v>
      </c>
      <c r="K59" s="84"/>
      <c r="L59" s="85"/>
      <c r="M59" s="86"/>
      <c r="N59" s="60"/>
      <c r="R59" s="97"/>
      <c r="S59" s="102"/>
      <c r="T59" s="103"/>
      <c r="U59" s="93"/>
      <c r="V59" s="47"/>
      <c r="W59" s="101"/>
      <c r="X59" s="40"/>
      <c r="Y59" s="40"/>
    </row>
    <row r="60" spans="1:25" x14ac:dyDescent="0.25">
      <c r="A60" s="62" t="str">
        <f t="shared" si="9"/>
        <v>MK4</v>
      </c>
      <c r="B60" s="56">
        <v>4</v>
      </c>
      <c r="C60" s="84"/>
      <c r="D60" s="85"/>
      <c r="E60" s="86"/>
      <c r="F60" s="76">
        <v>1.6487731481481481E-3</v>
      </c>
      <c r="I60" s="62" t="str">
        <f t="shared" si="8"/>
        <v>MK4</v>
      </c>
      <c r="J60" s="56">
        <v>4</v>
      </c>
      <c r="K60" s="84"/>
      <c r="L60" s="85"/>
      <c r="M60" s="86"/>
      <c r="N60" s="60"/>
      <c r="R60" s="97"/>
      <c r="S60" s="102"/>
      <c r="T60" s="103"/>
      <c r="U60" s="93"/>
      <c r="V60" s="47"/>
      <c r="W60" s="101"/>
      <c r="X60" s="40"/>
      <c r="Y60" s="40"/>
    </row>
    <row r="61" spans="1:25" x14ac:dyDescent="0.25">
      <c r="A61" s="62" t="str">
        <f t="shared" si="9"/>
        <v>MK5</v>
      </c>
      <c r="B61" s="56">
        <v>5</v>
      </c>
      <c r="C61" s="84"/>
      <c r="D61" s="85"/>
      <c r="E61" s="86"/>
      <c r="F61" s="76">
        <v>1.651273148148148E-3</v>
      </c>
      <c r="I61" s="62" t="str">
        <f t="shared" si="8"/>
        <v>MK5</v>
      </c>
      <c r="J61" s="56">
        <v>5</v>
      </c>
      <c r="K61" s="84"/>
      <c r="L61" s="85"/>
      <c r="M61" s="86"/>
      <c r="N61" s="60"/>
      <c r="R61" s="97"/>
      <c r="S61" s="102"/>
      <c r="T61" s="103"/>
      <c r="U61" s="93"/>
      <c r="V61" s="47"/>
      <c r="W61" s="101"/>
      <c r="X61" s="40"/>
      <c r="Y61" s="40"/>
    </row>
    <row r="62" spans="1:25" x14ac:dyDescent="0.25">
      <c r="A62" s="62" t="str">
        <f t="shared" si="9"/>
        <v>MK6</v>
      </c>
      <c r="B62" s="56">
        <v>6</v>
      </c>
      <c r="C62" s="84"/>
      <c r="D62" s="85"/>
      <c r="E62" s="86"/>
      <c r="F62" s="76">
        <v>1.6497800925925927E-3</v>
      </c>
      <c r="I62" s="62" t="str">
        <f t="shared" si="8"/>
        <v>MK6</v>
      </c>
      <c r="J62" s="56">
        <v>6</v>
      </c>
      <c r="K62" s="84"/>
      <c r="L62" s="85"/>
      <c r="M62" s="86"/>
      <c r="N62" s="60"/>
      <c r="R62" s="97"/>
      <c r="S62" s="102"/>
      <c r="T62" s="103"/>
      <c r="U62" s="93"/>
      <c r="V62" s="47"/>
      <c r="W62" s="101"/>
      <c r="X62" s="40"/>
      <c r="Y62" s="40"/>
    </row>
    <row r="63" spans="1:25" x14ac:dyDescent="0.25">
      <c r="A63" s="62" t="str">
        <f t="shared" si="9"/>
        <v>MK7</v>
      </c>
      <c r="B63" s="56">
        <v>7</v>
      </c>
      <c r="C63" s="84"/>
      <c r="D63" s="85"/>
      <c r="E63" s="86"/>
      <c r="F63" s="76">
        <v>1.6534490740740739E-3</v>
      </c>
      <c r="I63" s="62" t="str">
        <f t="shared" si="8"/>
        <v>MK7</v>
      </c>
      <c r="J63" s="56">
        <v>7</v>
      </c>
      <c r="K63" s="84"/>
      <c r="L63" s="85"/>
      <c r="M63" s="86"/>
      <c r="N63" s="60"/>
      <c r="R63" s="97"/>
      <c r="S63" s="102"/>
      <c r="T63" s="103"/>
      <c r="U63" s="93"/>
      <c r="V63" s="47"/>
      <c r="W63" s="101"/>
      <c r="X63" s="40"/>
      <c r="Y63" s="40"/>
    </row>
    <row r="64" spans="1:25" x14ac:dyDescent="0.25">
      <c r="A64" s="62" t="str">
        <f t="shared" si="9"/>
        <v>MK8</v>
      </c>
      <c r="B64" s="56">
        <v>8</v>
      </c>
      <c r="C64" s="84"/>
      <c r="D64" s="85"/>
      <c r="E64" s="86"/>
      <c r="F64" s="76">
        <v>1.6531018518518518E-3</v>
      </c>
      <c r="I64" s="62" t="str">
        <f t="shared" si="8"/>
        <v>MK8</v>
      </c>
      <c r="J64" s="56">
        <v>8</v>
      </c>
      <c r="K64" s="84"/>
      <c r="L64" s="85"/>
      <c r="M64" s="86"/>
      <c r="N64" s="60"/>
      <c r="R64" s="97"/>
      <c r="S64" s="102"/>
      <c r="T64" s="103"/>
      <c r="U64" s="93"/>
      <c r="V64" s="47"/>
      <c r="W64" s="101"/>
      <c r="X64" s="40"/>
      <c r="Y64" s="40"/>
    </row>
    <row r="65" spans="1:25" x14ac:dyDescent="0.25">
      <c r="A65" s="62" t="str">
        <f t="shared" si="9"/>
        <v>MK9</v>
      </c>
      <c r="B65" s="56">
        <v>9</v>
      </c>
      <c r="C65" s="84"/>
      <c r="D65" s="85"/>
      <c r="E65" s="86"/>
      <c r="F65" s="76">
        <v>1.6539699074074076E-3</v>
      </c>
      <c r="I65" s="62" t="str">
        <f t="shared" si="8"/>
        <v>MK9</v>
      </c>
      <c r="J65" s="56">
        <v>9</v>
      </c>
      <c r="K65" s="84"/>
      <c r="L65" s="85"/>
      <c r="M65" s="86"/>
      <c r="N65" s="60"/>
      <c r="R65" s="97"/>
      <c r="S65" s="102"/>
      <c r="T65" s="103"/>
      <c r="U65" s="93"/>
      <c r="V65" s="47"/>
      <c r="W65" s="101"/>
      <c r="X65" s="40"/>
      <c r="Y65" s="40"/>
    </row>
    <row r="66" spans="1:25" x14ac:dyDescent="0.25">
      <c r="A66" s="62" t="str">
        <f t="shared" si="9"/>
        <v>MK10</v>
      </c>
      <c r="B66" s="56">
        <v>10</v>
      </c>
      <c r="C66" s="84"/>
      <c r="D66" s="85"/>
      <c r="E66" s="86"/>
      <c r="F66" s="76">
        <v>1.6568750000000001E-3</v>
      </c>
      <c r="I66" s="62" t="str">
        <f t="shared" si="8"/>
        <v>MK10</v>
      </c>
      <c r="J66" s="56">
        <v>10</v>
      </c>
      <c r="K66" s="84"/>
      <c r="L66" s="85"/>
      <c r="M66" s="86"/>
      <c r="N66" s="60"/>
      <c r="R66" s="97"/>
      <c r="S66" s="102"/>
      <c r="T66" s="103"/>
      <c r="U66" s="93"/>
      <c r="V66" s="47"/>
      <c r="W66" s="101"/>
      <c r="X66" s="40"/>
      <c r="Y66" s="40"/>
    </row>
    <row r="67" spans="1:25" x14ac:dyDescent="0.25">
      <c r="A67" s="62" t="str">
        <f t="shared" si="9"/>
        <v>MK11</v>
      </c>
      <c r="B67" s="56">
        <v>11</v>
      </c>
      <c r="C67" s="84"/>
      <c r="D67" s="85"/>
      <c r="E67" s="86"/>
      <c r="F67" s="76">
        <v>1.6579282407407408E-3</v>
      </c>
      <c r="I67" s="62" t="str">
        <f t="shared" si="8"/>
        <v>MK11</v>
      </c>
      <c r="J67" s="56">
        <v>11</v>
      </c>
      <c r="K67" s="84"/>
      <c r="L67" s="85"/>
      <c r="M67" s="86"/>
      <c r="N67" s="60"/>
      <c r="R67" s="97"/>
      <c r="S67" s="102"/>
      <c r="T67" s="103"/>
      <c r="U67" s="93"/>
      <c r="V67" s="47"/>
      <c r="W67" s="101"/>
      <c r="X67" s="40"/>
      <c r="Y67" s="40"/>
    </row>
    <row r="68" spans="1:25" x14ac:dyDescent="0.25">
      <c r="A68" s="62" t="str">
        <f t="shared" si="9"/>
        <v>MK12</v>
      </c>
      <c r="B68" s="56">
        <v>12</v>
      </c>
      <c r="C68" s="84"/>
      <c r="D68" s="85"/>
      <c r="E68" s="86"/>
      <c r="F68" s="76">
        <v>1.657847222222222E-3</v>
      </c>
      <c r="I68" s="62" t="str">
        <f t="shared" si="8"/>
        <v>MK12</v>
      </c>
      <c r="J68" s="56">
        <v>12</v>
      </c>
      <c r="K68" s="84"/>
      <c r="L68" s="85"/>
      <c r="M68" s="86"/>
      <c r="N68" s="60"/>
      <c r="R68" s="97"/>
      <c r="S68" s="102"/>
      <c r="T68" s="103"/>
      <c r="U68" s="93"/>
      <c r="V68" s="47"/>
      <c r="W68" s="101"/>
      <c r="X68" s="40"/>
      <c r="Y68" s="40"/>
    </row>
    <row r="69" spans="1:25" x14ac:dyDescent="0.25">
      <c r="A69" s="62" t="str">
        <f t="shared" si="9"/>
        <v>MK13</v>
      </c>
      <c r="B69" s="56">
        <v>13</v>
      </c>
      <c r="C69" s="84"/>
      <c r="D69" s="85"/>
      <c r="E69" s="86"/>
      <c r="F69" s="76">
        <v>1.6617824074074076E-3</v>
      </c>
      <c r="I69" s="62" t="str">
        <f t="shared" si="8"/>
        <v>MK13</v>
      </c>
      <c r="J69" s="56">
        <v>13</v>
      </c>
      <c r="K69" s="84"/>
      <c r="L69" s="85"/>
      <c r="M69" s="86"/>
      <c r="N69" s="60"/>
      <c r="R69" s="97"/>
      <c r="S69" s="102"/>
      <c r="T69" s="103"/>
      <c r="U69" s="93"/>
      <c r="V69" s="47"/>
      <c r="W69" s="101"/>
      <c r="X69" s="40"/>
      <c r="Y69" s="40"/>
    </row>
    <row r="70" spans="1:25" x14ac:dyDescent="0.25">
      <c r="A70" s="62" t="str">
        <f t="shared" si="9"/>
        <v>MK14</v>
      </c>
      <c r="B70" s="56">
        <v>14</v>
      </c>
      <c r="C70" s="84"/>
      <c r="D70" s="85"/>
      <c r="E70" s="86"/>
      <c r="F70" s="76"/>
      <c r="I70" s="62" t="str">
        <f t="shared" si="8"/>
        <v>MK14</v>
      </c>
      <c r="J70" s="56">
        <v>14</v>
      </c>
      <c r="K70" s="84"/>
      <c r="L70" s="85"/>
      <c r="M70" s="86"/>
      <c r="N70" s="60"/>
      <c r="R70" s="97"/>
      <c r="S70" s="102"/>
      <c r="T70" s="103"/>
      <c r="U70" s="93"/>
      <c r="V70" s="47"/>
      <c r="W70" s="101"/>
      <c r="X70" s="40"/>
      <c r="Y70" s="40"/>
    </row>
    <row r="71" spans="1:25" ht="15.75" thickBot="1" x14ac:dyDescent="0.3">
      <c r="A71" s="62" t="str">
        <f t="shared" si="9"/>
        <v>MK15</v>
      </c>
      <c r="B71" s="57">
        <v>15</v>
      </c>
      <c r="C71" s="87"/>
      <c r="D71" s="88"/>
      <c r="E71" s="89"/>
      <c r="F71" s="76"/>
      <c r="I71" s="62" t="str">
        <f t="shared" si="8"/>
        <v>MK15</v>
      </c>
      <c r="J71" s="57">
        <v>15</v>
      </c>
      <c r="K71" s="87"/>
      <c r="L71" s="88"/>
      <c r="M71" s="89"/>
      <c r="N71" s="61"/>
      <c r="R71" s="97"/>
      <c r="S71" s="102"/>
      <c r="T71" s="103"/>
      <c r="U71" s="93"/>
      <c r="V71" s="47"/>
      <c r="W71" s="101"/>
      <c r="X71" s="40"/>
      <c r="Y71" s="40"/>
    </row>
    <row r="72" spans="1:25" ht="15.75" thickBot="1" x14ac:dyDescent="0.3">
      <c r="C72">
        <v>31.347000000000001</v>
      </c>
      <c r="D72" s="1">
        <v>39.418999999999997</v>
      </c>
      <c r="E72" s="3">
        <v>33.078000000000003</v>
      </c>
      <c r="I72" s="62"/>
      <c r="L72" s="1"/>
      <c r="M72" s="3"/>
      <c r="N72" s="2"/>
      <c r="R72" s="97"/>
      <c r="S72" s="40"/>
      <c r="T72" s="40"/>
      <c r="U72" s="41"/>
      <c r="V72" s="104"/>
      <c r="W72" s="105"/>
      <c r="X72" s="40"/>
      <c r="Y72" s="40"/>
    </row>
    <row r="73" spans="1:25" ht="15.75" thickBot="1" x14ac:dyDescent="0.3">
      <c r="B73" s="51" t="str">
        <f>+C7</f>
        <v>VW</v>
      </c>
      <c r="C73" s="52" t="s">
        <v>21</v>
      </c>
      <c r="D73" s="53" t="s">
        <v>22</v>
      </c>
      <c r="E73" s="54" t="s">
        <v>23</v>
      </c>
      <c r="F73" s="58" t="s">
        <v>20</v>
      </c>
      <c r="I73" s="62"/>
      <c r="J73" s="51" t="str">
        <f>+K7</f>
        <v>VW</v>
      </c>
      <c r="K73" s="52" t="s">
        <v>21</v>
      </c>
      <c r="L73" s="53" t="s">
        <v>22</v>
      </c>
      <c r="M73" s="54" t="s">
        <v>23</v>
      </c>
      <c r="N73" s="58" t="s">
        <v>20</v>
      </c>
      <c r="R73" s="97"/>
      <c r="S73" s="98"/>
      <c r="T73" s="99"/>
      <c r="U73" s="100"/>
      <c r="V73" s="99"/>
      <c r="W73" s="101"/>
      <c r="X73" s="40"/>
      <c r="Y73" s="40"/>
    </row>
    <row r="74" spans="1:25" x14ac:dyDescent="0.25">
      <c r="A74" s="62" t="str">
        <f>+CONCATENATE($B$73,B74)</f>
        <v>VW1</v>
      </c>
      <c r="B74" s="55">
        <v>1</v>
      </c>
      <c r="C74" s="81"/>
      <c r="D74" s="82"/>
      <c r="E74" s="83"/>
      <c r="F74" s="76">
        <v>1.6448842592592593E-3</v>
      </c>
      <c r="I74" s="62" t="str">
        <f t="shared" ref="I74:I88" si="10">+CONCATENATE($J$73,J74)</f>
        <v>VW1</v>
      </c>
      <c r="J74" s="55">
        <v>1</v>
      </c>
      <c r="K74" s="81"/>
      <c r="L74" s="82"/>
      <c r="M74" s="83"/>
      <c r="N74" s="59"/>
      <c r="R74" s="97"/>
      <c r="S74" s="102"/>
      <c r="T74" s="103"/>
      <c r="U74" s="93"/>
      <c r="V74" s="47"/>
      <c r="W74" s="101"/>
      <c r="X74" s="40"/>
      <c r="Y74" s="40"/>
    </row>
    <row r="75" spans="1:25" x14ac:dyDescent="0.25">
      <c r="A75" s="62" t="str">
        <f t="shared" ref="A75:A88" si="11">+CONCATENATE($B$73,B75)</f>
        <v>VW2</v>
      </c>
      <c r="B75" s="56">
        <v>2</v>
      </c>
      <c r="C75" s="84"/>
      <c r="D75" s="85"/>
      <c r="E75" s="86"/>
      <c r="F75" s="60">
        <v>1.6433217592592593E-3</v>
      </c>
      <c r="I75" s="62" t="str">
        <f t="shared" si="10"/>
        <v>VW2</v>
      </c>
      <c r="J75" s="56">
        <v>2</v>
      </c>
      <c r="K75" s="84"/>
      <c r="L75" s="85"/>
      <c r="M75" s="86"/>
      <c r="N75" s="60"/>
      <c r="R75" s="97"/>
      <c r="S75" s="102"/>
      <c r="T75" s="103"/>
      <c r="U75" s="93"/>
      <c r="V75" s="47"/>
      <c r="W75" s="101"/>
      <c r="X75" s="40"/>
      <c r="Y75" s="40"/>
    </row>
    <row r="76" spans="1:25" x14ac:dyDescent="0.25">
      <c r="A76" s="62" t="str">
        <f t="shared" si="11"/>
        <v>VW3</v>
      </c>
      <c r="B76" s="56">
        <v>3</v>
      </c>
      <c r="C76" s="84"/>
      <c r="D76" s="85"/>
      <c r="E76" s="86"/>
      <c r="F76" s="60">
        <v>1.6495717592592593E-3</v>
      </c>
      <c r="I76" s="62" t="str">
        <f t="shared" si="10"/>
        <v>VW3</v>
      </c>
      <c r="J76" s="56">
        <v>3</v>
      </c>
      <c r="K76" s="84"/>
      <c r="L76" s="85"/>
      <c r="M76" s="86"/>
      <c r="N76" s="60"/>
      <c r="R76" s="97"/>
      <c r="S76" s="102"/>
      <c r="T76" s="103"/>
      <c r="U76" s="93"/>
      <c r="V76" s="47"/>
      <c r="W76" s="101"/>
      <c r="X76" s="40"/>
      <c r="Y76" s="40"/>
    </row>
    <row r="77" spans="1:25" x14ac:dyDescent="0.25">
      <c r="A77" s="62" t="str">
        <f t="shared" si="11"/>
        <v>VW4</v>
      </c>
      <c r="B77" s="56">
        <v>4</v>
      </c>
      <c r="C77" s="84"/>
      <c r="D77" s="85"/>
      <c r="E77" s="86"/>
      <c r="F77" s="60">
        <v>1.6510532407407409E-3</v>
      </c>
      <c r="I77" s="62" t="str">
        <f t="shared" si="10"/>
        <v>VW4</v>
      </c>
      <c r="J77" s="56">
        <v>4</v>
      </c>
      <c r="K77" s="84"/>
      <c r="L77" s="85"/>
      <c r="M77" s="86"/>
      <c r="N77" s="60"/>
      <c r="R77" s="97"/>
      <c r="S77" s="102"/>
      <c r="T77" s="103"/>
      <c r="U77" s="93"/>
      <c r="V77" s="47"/>
      <c r="W77" s="101"/>
      <c r="X77" s="40"/>
      <c r="Y77" s="40"/>
    </row>
    <row r="78" spans="1:25" x14ac:dyDescent="0.25">
      <c r="A78" s="62" t="str">
        <f t="shared" si="11"/>
        <v>VW5</v>
      </c>
      <c r="B78" s="56">
        <v>5</v>
      </c>
      <c r="C78" s="84"/>
      <c r="D78" s="85"/>
      <c r="E78" s="86"/>
      <c r="F78" s="60">
        <v>1.6500925925925925E-3</v>
      </c>
      <c r="I78" s="62" t="str">
        <f t="shared" si="10"/>
        <v>VW5</v>
      </c>
      <c r="J78" s="56">
        <v>5</v>
      </c>
      <c r="K78" s="84"/>
      <c r="L78" s="85"/>
      <c r="M78" s="86"/>
      <c r="N78" s="60"/>
      <c r="R78" s="97"/>
      <c r="S78" s="102"/>
      <c r="T78" s="103"/>
      <c r="U78" s="93"/>
      <c r="V78" s="47"/>
      <c r="W78" s="101"/>
      <c r="X78" s="40"/>
      <c r="Y78" s="40"/>
    </row>
    <row r="79" spans="1:25" x14ac:dyDescent="0.25">
      <c r="A79" s="62" t="str">
        <f t="shared" si="11"/>
        <v>VW6</v>
      </c>
      <c r="B79" s="56">
        <v>6</v>
      </c>
      <c r="C79" s="84"/>
      <c r="D79" s="85"/>
      <c r="E79" s="86"/>
      <c r="F79" s="60">
        <v>1.6529398148148148E-3</v>
      </c>
      <c r="I79" s="62" t="str">
        <f t="shared" si="10"/>
        <v>VW6</v>
      </c>
      <c r="J79" s="56">
        <v>6</v>
      </c>
      <c r="K79" s="84"/>
      <c r="L79" s="85"/>
      <c r="M79" s="86"/>
      <c r="N79" s="60"/>
      <c r="R79" s="97"/>
      <c r="S79" s="102"/>
      <c r="T79" s="103"/>
      <c r="U79" s="93"/>
      <c r="V79" s="47"/>
      <c r="W79" s="101"/>
      <c r="X79" s="40"/>
      <c r="Y79" s="40"/>
    </row>
    <row r="80" spans="1:25" x14ac:dyDescent="0.25">
      <c r="A80" s="62" t="str">
        <f t="shared" si="11"/>
        <v>VW7</v>
      </c>
      <c r="B80" s="56">
        <v>7</v>
      </c>
      <c r="C80" s="84"/>
      <c r="D80" s="85"/>
      <c r="E80" s="86"/>
      <c r="F80" s="60">
        <v>1.6540856481481485E-3</v>
      </c>
      <c r="I80" s="62" t="str">
        <f t="shared" si="10"/>
        <v>VW7</v>
      </c>
      <c r="J80" s="56">
        <v>7</v>
      </c>
      <c r="K80" s="84"/>
      <c r="L80" s="85"/>
      <c r="M80" s="86"/>
      <c r="N80" s="60"/>
      <c r="R80" s="97"/>
      <c r="S80" s="102"/>
      <c r="T80" s="103"/>
      <c r="U80" s="93"/>
      <c r="V80" s="47"/>
      <c r="W80" s="101"/>
      <c r="X80" s="40"/>
      <c r="Y80" s="40"/>
    </row>
    <row r="81" spans="1:25" x14ac:dyDescent="0.25">
      <c r="A81" s="62" t="str">
        <f t="shared" si="11"/>
        <v>VW8</v>
      </c>
      <c r="B81" s="56">
        <v>8</v>
      </c>
      <c r="C81" s="84"/>
      <c r="D81" s="85"/>
      <c r="E81" s="86"/>
      <c r="F81" s="60">
        <v>1.6537847222222223E-3</v>
      </c>
      <c r="I81" s="62" t="str">
        <f t="shared" si="10"/>
        <v>VW8</v>
      </c>
      <c r="J81" s="56">
        <v>8</v>
      </c>
      <c r="K81" s="84"/>
      <c r="L81" s="85"/>
      <c r="M81" s="86"/>
      <c r="N81" s="60"/>
      <c r="R81" s="97"/>
      <c r="S81" s="102"/>
      <c r="T81" s="103"/>
      <c r="U81" s="93"/>
      <c r="V81" s="47"/>
      <c r="W81" s="101"/>
      <c r="X81" s="40"/>
      <c r="Y81" s="40"/>
    </row>
    <row r="82" spans="1:25" x14ac:dyDescent="0.25">
      <c r="A82" s="62" t="str">
        <f t="shared" si="11"/>
        <v>VW9</v>
      </c>
      <c r="B82" s="56">
        <v>9</v>
      </c>
      <c r="C82" s="84"/>
      <c r="D82" s="85"/>
      <c r="E82" s="86"/>
      <c r="F82" s="60">
        <v>1.6559490740740742E-3</v>
      </c>
      <c r="I82" s="62" t="str">
        <f t="shared" si="10"/>
        <v>VW9</v>
      </c>
      <c r="J82" s="56">
        <v>9</v>
      </c>
      <c r="K82" s="84"/>
      <c r="L82" s="85"/>
      <c r="M82" s="86"/>
      <c r="N82" s="60"/>
      <c r="R82" s="97"/>
      <c r="S82" s="102"/>
      <c r="T82" s="103"/>
      <c r="U82" s="93"/>
      <c r="V82" s="47"/>
      <c r="W82" s="101"/>
      <c r="X82" s="40"/>
      <c r="Y82" s="40"/>
    </row>
    <row r="83" spans="1:25" x14ac:dyDescent="0.25">
      <c r="A83" s="62" t="str">
        <f t="shared" si="11"/>
        <v>VW10</v>
      </c>
      <c r="B83" s="56">
        <v>10</v>
      </c>
      <c r="C83" s="84"/>
      <c r="D83" s="85"/>
      <c r="E83" s="86"/>
      <c r="F83" s="60">
        <v>1.6561342592592593E-3</v>
      </c>
      <c r="I83" s="62" t="str">
        <f t="shared" si="10"/>
        <v>VW10</v>
      </c>
      <c r="J83" s="56">
        <v>10</v>
      </c>
      <c r="K83" s="84"/>
      <c r="L83" s="85"/>
      <c r="M83" s="86"/>
      <c r="N83" s="60"/>
      <c r="R83" s="97"/>
      <c r="S83" s="102"/>
      <c r="T83" s="103"/>
      <c r="U83" s="93"/>
      <c r="V83" s="47"/>
      <c r="W83" s="101"/>
      <c r="X83" s="40"/>
      <c r="Y83" s="40"/>
    </row>
    <row r="84" spans="1:25" x14ac:dyDescent="0.25">
      <c r="A84" s="62" t="str">
        <f t="shared" si="11"/>
        <v>VW11</v>
      </c>
      <c r="B84" s="56">
        <v>11</v>
      </c>
      <c r="C84" s="84"/>
      <c r="D84" s="85"/>
      <c r="E84" s="86"/>
      <c r="F84" s="60">
        <v>1.6647337962962961E-3</v>
      </c>
      <c r="I84" s="62" t="str">
        <f t="shared" si="10"/>
        <v>VW11</v>
      </c>
      <c r="J84" s="56">
        <v>11</v>
      </c>
      <c r="K84" s="84"/>
      <c r="L84" s="85"/>
      <c r="M84" s="86"/>
      <c r="N84" s="60"/>
      <c r="R84" s="97"/>
      <c r="S84" s="102"/>
      <c r="T84" s="103"/>
      <c r="U84" s="93"/>
      <c r="V84" s="47"/>
      <c r="W84" s="101"/>
      <c r="X84" s="40"/>
      <c r="Y84" s="40"/>
    </row>
    <row r="85" spans="1:25" x14ac:dyDescent="0.25">
      <c r="A85" s="62" t="str">
        <f t="shared" si="11"/>
        <v>VW12</v>
      </c>
      <c r="B85" s="56">
        <v>12</v>
      </c>
      <c r="C85" s="84"/>
      <c r="D85" s="85"/>
      <c r="E85" s="86"/>
      <c r="F85" s="60">
        <v>1.6722800925925926E-3</v>
      </c>
      <c r="I85" s="62" t="str">
        <f t="shared" si="10"/>
        <v>VW12</v>
      </c>
      <c r="J85" s="56">
        <v>12</v>
      </c>
      <c r="K85" s="84"/>
      <c r="L85" s="85"/>
      <c r="M85" s="86"/>
      <c r="N85" s="60"/>
      <c r="R85" s="97"/>
      <c r="S85" s="102"/>
      <c r="T85" s="103"/>
      <c r="U85" s="93"/>
      <c r="V85" s="47"/>
      <c r="W85" s="101"/>
      <c r="X85" s="40"/>
      <c r="Y85" s="40"/>
    </row>
    <row r="86" spans="1:25" x14ac:dyDescent="0.25">
      <c r="A86" s="62" t="str">
        <f t="shared" si="11"/>
        <v>VW13</v>
      </c>
      <c r="B86" s="56">
        <v>13</v>
      </c>
      <c r="C86" s="84"/>
      <c r="D86" s="85"/>
      <c r="E86" s="86"/>
      <c r="F86" s="60">
        <v>1.6736342592592593E-3</v>
      </c>
      <c r="I86" s="62" t="str">
        <f t="shared" si="10"/>
        <v>VW13</v>
      </c>
      <c r="J86" s="56">
        <v>13</v>
      </c>
      <c r="K86" s="84"/>
      <c r="L86" s="85"/>
      <c r="M86" s="86"/>
      <c r="N86" s="60"/>
      <c r="R86" s="97"/>
      <c r="S86" s="102"/>
      <c r="T86" s="103"/>
      <c r="U86" s="93"/>
      <c r="V86" s="47"/>
      <c r="W86" s="101"/>
      <c r="X86" s="40"/>
      <c r="Y86" s="40"/>
    </row>
    <row r="87" spans="1:25" x14ac:dyDescent="0.25">
      <c r="A87" s="62" t="str">
        <f t="shared" si="11"/>
        <v>VW14</v>
      </c>
      <c r="B87" s="56">
        <v>14</v>
      </c>
      <c r="C87" s="84"/>
      <c r="D87" s="85"/>
      <c r="E87" s="86"/>
      <c r="F87" s="60"/>
      <c r="I87" s="62" t="str">
        <f t="shared" si="10"/>
        <v>VW14</v>
      </c>
      <c r="J87" s="56">
        <v>14</v>
      </c>
      <c r="K87" s="84"/>
      <c r="L87" s="85"/>
      <c r="M87" s="86"/>
      <c r="N87" s="60"/>
      <c r="R87" s="97"/>
      <c r="S87" s="102"/>
      <c r="T87" s="103"/>
      <c r="U87" s="93"/>
      <c r="V87" s="47"/>
      <c r="W87" s="101"/>
      <c r="X87" s="40"/>
      <c r="Y87" s="40"/>
    </row>
    <row r="88" spans="1:25" ht="15.75" thickBot="1" x14ac:dyDescent="0.3">
      <c r="A88" s="62" t="str">
        <f t="shared" si="11"/>
        <v>VW15</v>
      </c>
      <c r="B88" s="57">
        <v>15</v>
      </c>
      <c r="C88" s="87"/>
      <c r="D88" s="88"/>
      <c r="E88" s="89"/>
      <c r="F88" s="61"/>
      <c r="I88" s="62" t="str">
        <f t="shared" si="10"/>
        <v>VW15</v>
      </c>
      <c r="J88" s="57">
        <v>15</v>
      </c>
      <c r="K88" s="87"/>
      <c r="L88" s="88"/>
      <c r="M88" s="89"/>
      <c r="N88" s="61"/>
      <c r="R88" s="97"/>
      <c r="S88" s="102"/>
      <c r="T88" s="103"/>
      <c r="U88" s="93"/>
      <c r="V88" s="47"/>
      <c r="W88" s="101"/>
      <c r="X88" s="40"/>
      <c r="Y88" s="40"/>
    </row>
    <row r="89" spans="1:25" ht="15.75" thickBot="1" x14ac:dyDescent="0.3">
      <c r="I89" s="62"/>
      <c r="L89" s="1"/>
      <c r="M89" s="3"/>
      <c r="N89" s="2"/>
      <c r="R89" s="97"/>
      <c r="S89" s="40"/>
      <c r="T89" s="40"/>
      <c r="U89" s="41"/>
      <c r="V89" s="104"/>
      <c r="W89" s="105"/>
      <c r="X89" s="40"/>
      <c r="Y89" s="40"/>
    </row>
    <row r="90" spans="1:25" ht="15.75" thickBot="1" x14ac:dyDescent="0.3">
      <c r="B90" s="51" t="str">
        <f>+C8</f>
        <v>UG</v>
      </c>
      <c r="C90" s="52" t="s">
        <v>21</v>
      </c>
      <c r="D90" s="53" t="s">
        <v>22</v>
      </c>
      <c r="E90" s="54" t="s">
        <v>23</v>
      </c>
      <c r="F90" s="58" t="s">
        <v>20</v>
      </c>
      <c r="I90" s="62"/>
      <c r="J90" s="51" t="str">
        <f>+K8</f>
        <v>UG</v>
      </c>
      <c r="K90" s="52" t="s">
        <v>21</v>
      </c>
      <c r="L90" s="53" t="s">
        <v>22</v>
      </c>
      <c r="M90" s="54" t="s">
        <v>23</v>
      </c>
      <c r="N90" s="58" t="s">
        <v>20</v>
      </c>
      <c r="R90" s="97"/>
      <c r="S90" s="98"/>
      <c r="T90" s="99"/>
      <c r="U90" s="100"/>
      <c r="V90" s="99"/>
      <c r="W90" s="101"/>
      <c r="X90" s="40"/>
      <c r="Y90" s="40"/>
    </row>
    <row r="91" spans="1:25" x14ac:dyDescent="0.25">
      <c r="A91" s="62" t="str">
        <f>+CONCATENATE($B$90,B91)</f>
        <v>UG1</v>
      </c>
      <c r="B91" s="55">
        <v>1</v>
      </c>
      <c r="C91" s="81"/>
      <c r="D91" s="82"/>
      <c r="E91" s="83"/>
      <c r="F91" s="76">
        <v>1.6459374999999998E-3</v>
      </c>
      <c r="I91" s="62" t="str">
        <f t="shared" ref="I91:I105" si="12">+CONCATENATE($J$90,J91)</f>
        <v>UG1</v>
      </c>
      <c r="J91" s="55">
        <v>1</v>
      </c>
      <c r="K91" s="81"/>
      <c r="L91" s="82"/>
      <c r="M91" s="83"/>
      <c r="N91" s="59"/>
      <c r="R91" s="97"/>
      <c r="S91" s="102"/>
      <c r="T91" s="103"/>
      <c r="U91" s="93"/>
      <c r="V91" s="47"/>
      <c r="W91" s="101"/>
      <c r="X91" s="40"/>
      <c r="Y91" s="40"/>
    </row>
    <row r="92" spans="1:25" x14ac:dyDescent="0.25">
      <c r="A92" s="62" t="str">
        <f t="shared" ref="A92:A105" si="13">+CONCATENATE($B$90,B92)</f>
        <v>UG2</v>
      </c>
      <c r="B92" s="56">
        <v>2</v>
      </c>
      <c r="C92" s="84"/>
      <c r="D92" s="85"/>
      <c r="E92" s="86"/>
      <c r="F92" s="60">
        <v>1.6421759259259261E-3</v>
      </c>
      <c r="I92" s="62" t="str">
        <f t="shared" si="12"/>
        <v>UG2</v>
      </c>
      <c r="J92" s="56">
        <v>2</v>
      </c>
      <c r="K92" s="84"/>
      <c r="L92" s="85"/>
      <c r="M92" s="86"/>
      <c r="N92" s="60"/>
      <c r="R92" s="97"/>
      <c r="S92" s="102"/>
      <c r="T92" s="103"/>
      <c r="U92" s="93"/>
      <c r="V92" s="47"/>
      <c r="W92" s="101"/>
      <c r="X92" s="40"/>
      <c r="Y92" s="40"/>
    </row>
    <row r="93" spans="1:25" x14ac:dyDescent="0.25">
      <c r="A93" s="62" t="str">
        <f t="shared" si="13"/>
        <v>UG3</v>
      </c>
      <c r="B93" s="56">
        <v>3</v>
      </c>
      <c r="C93" s="84"/>
      <c r="D93" s="85"/>
      <c r="E93" s="86"/>
      <c r="F93" s="60">
        <v>1.644039351851852E-3</v>
      </c>
      <c r="I93" s="62" t="str">
        <f t="shared" si="12"/>
        <v>UG3</v>
      </c>
      <c r="J93" s="56">
        <v>3</v>
      </c>
      <c r="K93" s="84"/>
      <c r="L93" s="85"/>
      <c r="M93" s="86"/>
      <c r="N93" s="60"/>
      <c r="R93" s="97"/>
      <c r="S93" s="102"/>
      <c r="T93" s="103"/>
      <c r="U93" s="93"/>
      <c r="V93" s="47"/>
      <c r="W93" s="101"/>
      <c r="X93" s="40"/>
      <c r="Y93" s="40"/>
    </row>
    <row r="94" spans="1:25" x14ac:dyDescent="0.25">
      <c r="A94" s="62" t="str">
        <f t="shared" si="13"/>
        <v>UG4</v>
      </c>
      <c r="B94" s="56">
        <v>4</v>
      </c>
      <c r="C94" s="84"/>
      <c r="D94" s="85"/>
      <c r="E94" s="86"/>
      <c r="F94" s="60">
        <v>1.6462037037037038E-3</v>
      </c>
      <c r="I94" s="62" t="str">
        <f t="shared" si="12"/>
        <v>UG4</v>
      </c>
      <c r="J94" s="56">
        <v>4</v>
      </c>
      <c r="K94" s="84"/>
      <c r="L94" s="85"/>
      <c r="M94" s="86"/>
      <c r="N94" s="60"/>
      <c r="R94" s="97"/>
      <c r="S94" s="102"/>
      <c r="T94" s="103"/>
      <c r="U94" s="93"/>
      <c r="V94" s="47"/>
      <c r="W94" s="101"/>
      <c r="X94" s="40"/>
      <c r="Y94" s="40"/>
    </row>
    <row r="95" spans="1:25" x14ac:dyDescent="0.25">
      <c r="A95" s="62" t="str">
        <f t="shared" si="13"/>
        <v>UG5</v>
      </c>
      <c r="B95" s="56">
        <v>5</v>
      </c>
      <c r="C95" s="84"/>
      <c r="D95" s="85"/>
      <c r="E95" s="86"/>
      <c r="F95" s="60">
        <v>1.6495949074074076E-3</v>
      </c>
      <c r="I95" s="62" t="str">
        <f t="shared" si="12"/>
        <v>UG5</v>
      </c>
      <c r="J95" s="56">
        <v>5</v>
      </c>
      <c r="K95" s="84"/>
      <c r="L95" s="85"/>
      <c r="M95" s="86"/>
      <c r="N95" s="60"/>
      <c r="R95" s="97"/>
      <c r="S95" s="102"/>
      <c r="T95" s="103"/>
      <c r="U95" s="93"/>
      <c r="V95" s="47"/>
      <c r="W95" s="101"/>
      <c r="X95" s="40"/>
      <c r="Y95" s="40"/>
    </row>
    <row r="96" spans="1:25" x14ac:dyDescent="0.25">
      <c r="A96" s="62" t="str">
        <f t="shared" si="13"/>
        <v>UG6</v>
      </c>
      <c r="B96" s="56">
        <v>6</v>
      </c>
      <c r="C96" s="84"/>
      <c r="D96" s="85"/>
      <c r="E96" s="86"/>
      <c r="F96" s="60">
        <v>1.653599537037037E-3</v>
      </c>
      <c r="I96" s="62" t="str">
        <f t="shared" si="12"/>
        <v>UG6</v>
      </c>
      <c r="J96" s="56">
        <v>6</v>
      </c>
      <c r="K96" s="84"/>
      <c r="L96" s="85"/>
      <c r="M96" s="86"/>
      <c r="N96" s="60"/>
      <c r="R96" s="97"/>
      <c r="S96" s="102"/>
      <c r="T96" s="103"/>
      <c r="U96" s="93"/>
      <c r="V96" s="47"/>
      <c r="W96" s="101"/>
      <c r="X96" s="40"/>
      <c r="Y96" s="40"/>
    </row>
    <row r="97" spans="1:25" x14ac:dyDescent="0.25">
      <c r="A97" s="62" t="str">
        <f t="shared" si="13"/>
        <v>UG7</v>
      </c>
      <c r="B97" s="56">
        <v>7</v>
      </c>
      <c r="C97" s="84"/>
      <c r="D97" s="85"/>
      <c r="E97" s="86"/>
      <c r="F97" s="60">
        <v>1.6522222222222222E-3</v>
      </c>
      <c r="I97" s="62" t="str">
        <f t="shared" si="12"/>
        <v>UG7</v>
      </c>
      <c r="J97" s="56">
        <v>7</v>
      </c>
      <c r="K97" s="84"/>
      <c r="L97" s="85"/>
      <c r="M97" s="86"/>
      <c r="N97" s="60"/>
      <c r="R97" s="97"/>
      <c r="S97" s="102"/>
      <c r="T97" s="103"/>
      <c r="U97" s="93"/>
      <c r="V97" s="47"/>
      <c r="W97" s="101"/>
      <c r="X97" s="40"/>
      <c r="Y97" s="40"/>
    </row>
    <row r="98" spans="1:25" x14ac:dyDescent="0.25">
      <c r="A98" s="62" t="str">
        <f t="shared" si="13"/>
        <v>UG8</v>
      </c>
      <c r="B98" s="56">
        <v>8</v>
      </c>
      <c r="C98" s="84"/>
      <c r="D98" s="85"/>
      <c r="E98" s="86"/>
      <c r="F98" s="60">
        <v>1.6518171296296298E-3</v>
      </c>
      <c r="I98" s="62" t="str">
        <f t="shared" si="12"/>
        <v>UG8</v>
      </c>
      <c r="J98" s="56">
        <v>8</v>
      </c>
      <c r="K98" s="84"/>
      <c r="L98" s="85"/>
      <c r="M98" s="86"/>
      <c r="N98" s="60"/>
      <c r="R98" s="97"/>
      <c r="S98" s="102"/>
      <c r="T98" s="103"/>
      <c r="U98" s="93"/>
      <c r="V98" s="47"/>
      <c r="W98" s="101"/>
      <c r="X98" s="40"/>
      <c r="Y98" s="40"/>
    </row>
    <row r="99" spans="1:25" x14ac:dyDescent="0.25">
      <c r="A99" s="62" t="str">
        <f t="shared" si="13"/>
        <v>UG9</v>
      </c>
      <c r="B99" s="56">
        <v>9</v>
      </c>
      <c r="C99" s="84"/>
      <c r="D99" s="85"/>
      <c r="E99" s="86"/>
      <c r="F99" s="60">
        <v>1.655E-3</v>
      </c>
      <c r="I99" s="62" t="str">
        <f t="shared" si="12"/>
        <v>UG9</v>
      </c>
      <c r="J99" s="56">
        <v>9</v>
      </c>
      <c r="K99" s="84"/>
      <c r="L99" s="85"/>
      <c r="M99" s="86"/>
      <c r="N99" s="60"/>
      <c r="R99" s="97"/>
      <c r="S99" s="102"/>
      <c r="T99" s="103"/>
      <c r="U99" s="93"/>
      <c r="V99" s="47"/>
      <c r="W99" s="101"/>
      <c r="X99" s="40"/>
      <c r="Y99" s="40"/>
    </row>
    <row r="100" spans="1:25" x14ac:dyDescent="0.25">
      <c r="A100" s="62" t="str">
        <f t="shared" si="13"/>
        <v>UG10</v>
      </c>
      <c r="B100" s="56">
        <v>10</v>
      </c>
      <c r="C100" s="84"/>
      <c r="D100" s="85"/>
      <c r="E100" s="86"/>
      <c r="F100" s="60">
        <v>1.6573032407407407E-3</v>
      </c>
      <c r="I100" s="62" t="str">
        <f t="shared" si="12"/>
        <v>UG10</v>
      </c>
      <c r="J100" s="56">
        <v>10</v>
      </c>
      <c r="K100" s="84"/>
      <c r="L100" s="85"/>
      <c r="M100" s="86"/>
      <c r="N100" s="60"/>
      <c r="R100" s="97"/>
      <c r="S100" s="102"/>
      <c r="T100" s="103"/>
      <c r="U100" s="93"/>
      <c r="V100" s="47"/>
      <c r="W100" s="101"/>
      <c r="X100" s="40"/>
      <c r="Y100" s="40"/>
    </row>
    <row r="101" spans="1:25" x14ac:dyDescent="0.25">
      <c r="A101" s="62" t="str">
        <f t="shared" si="13"/>
        <v>UG11</v>
      </c>
      <c r="B101" s="56">
        <v>11</v>
      </c>
      <c r="C101" s="84"/>
      <c r="D101" s="85"/>
      <c r="E101" s="86"/>
      <c r="F101" s="60">
        <v>1.659259259259259E-3</v>
      </c>
      <c r="I101" s="62" t="str">
        <f t="shared" si="12"/>
        <v>UG11</v>
      </c>
      <c r="J101" s="56">
        <v>11</v>
      </c>
      <c r="K101" s="84"/>
      <c r="L101" s="85"/>
      <c r="M101" s="86"/>
      <c r="N101" s="60"/>
      <c r="R101" s="97"/>
      <c r="S101" s="102"/>
      <c r="T101" s="103"/>
      <c r="U101" s="93"/>
      <c r="V101" s="47"/>
      <c r="W101" s="101"/>
      <c r="X101" s="40"/>
      <c r="Y101" s="40"/>
    </row>
    <row r="102" spans="1:25" x14ac:dyDescent="0.25">
      <c r="A102" s="62" t="str">
        <f t="shared" si="13"/>
        <v>UG12</v>
      </c>
      <c r="B102" s="56">
        <v>12</v>
      </c>
      <c r="C102" s="84"/>
      <c r="D102" s="85"/>
      <c r="E102" s="86"/>
      <c r="F102" s="60">
        <v>1.6599537037037036E-3</v>
      </c>
      <c r="I102" s="62" t="str">
        <f t="shared" si="12"/>
        <v>UG12</v>
      </c>
      <c r="J102" s="56">
        <v>12</v>
      </c>
      <c r="K102" s="84"/>
      <c r="L102" s="85"/>
      <c r="M102" s="86"/>
      <c r="N102" s="60"/>
      <c r="R102" s="97"/>
      <c r="S102" s="102"/>
      <c r="T102" s="103"/>
      <c r="U102" s="93"/>
      <c r="V102" s="47"/>
      <c r="W102" s="101"/>
      <c r="X102" s="40"/>
      <c r="Y102" s="40"/>
    </row>
    <row r="103" spans="1:25" x14ac:dyDescent="0.25">
      <c r="A103" s="62" t="str">
        <f t="shared" si="13"/>
        <v>UG13</v>
      </c>
      <c r="B103" s="56">
        <v>13</v>
      </c>
      <c r="C103" s="84"/>
      <c r="D103" s="85"/>
      <c r="E103" s="86"/>
      <c r="F103" s="60">
        <v>1.6586921296296298E-3</v>
      </c>
      <c r="I103" s="62" t="str">
        <f t="shared" si="12"/>
        <v>UG13</v>
      </c>
      <c r="J103" s="56">
        <v>13</v>
      </c>
      <c r="K103" s="84"/>
      <c r="L103" s="85"/>
      <c r="M103" s="86"/>
      <c r="N103" s="60"/>
      <c r="R103" s="97"/>
      <c r="S103" s="102"/>
      <c r="T103" s="103"/>
      <c r="U103" s="93"/>
      <c r="V103" s="47"/>
      <c r="W103" s="101"/>
      <c r="X103" s="40"/>
      <c r="Y103" s="40"/>
    </row>
    <row r="104" spans="1:25" x14ac:dyDescent="0.25">
      <c r="A104" s="62" t="str">
        <f t="shared" si="13"/>
        <v>UG14</v>
      </c>
      <c r="B104" s="56">
        <v>14</v>
      </c>
      <c r="C104" s="84"/>
      <c r="D104" s="85"/>
      <c r="E104" s="86"/>
      <c r="F104" s="60"/>
      <c r="I104" s="62" t="str">
        <f t="shared" si="12"/>
        <v>UG14</v>
      </c>
      <c r="J104" s="56">
        <v>14</v>
      </c>
      <c r="K104" s="84"/>
      <c r="L104" s="85"/>
      <c r="M104" s="86"/>
      <c r="N104" s="60"/>
      <c r="R104" s="97"/>
      <c r="S104" s="102"/>
      <c r="T104" s="103"/>
      <c r="U104" s="93"/>
      <c r="V104" s="47"/>
      <c r="W104" s="101"/>
      <c r="X104" s="40"/>
      <c r="Y104" s="40"/>
    </row>
    <row r="105" spans="1:25" ht="15.75" thickBot="1" x14ac:dyDescent="0.3">
      <c r="A105" s="62" t="str">
        <f t="shared" si="13"/>
        <v>UG15</v>
      </c>
      <c r="B105" s="57">
        <v>15</v>
      </c>
      <c r="C105" s="87"/>
      <c r="D105" s="88"/>
      <c r="E105" s="89"/>
      <c r="F105" s="61"/>
      <c r="I105" s="62" t="str">
        <f t="shared" si="12"/>
        <v>UG15</v>
      </c>
      <c r="J105" s="57">
        <v>15</v>
      </c>
      <c r="K105" s="87"/>
      <c r="L105" s="88"/>
      <c r="M105" s="89"/>
      <c r="N105" s="61"/>
      <c r="R105" s="97"/>
      <c r="S105" s="102"/>
      <c r="T105" s="103"/>
      <c r="U105" s="93"/>
      <c r="V105" s="47"/>
      <c r="W105" s="101"/>
      <c r="X105" s="40"/>
      <c r="Y105" s="40"/>
    </row>
    <row r="106" spans="1:25" ht="15.75" thickBot="1" x14ac:dyDescent="0.3">
      <c r="I106" s="62"/>
      <c r="L106" s="1"/>
      <c r="M106" s="3"/>
      <c r="N106" s="2"/>
      <c r="R106" s="97"/>
      <c r="S106" s="40"/>
      <c r="T106" s="40"/>
      <c r="U106" s="41"/>
      <c r="V106" s="104"/>
      <c r="W106" s="105"/>
      <c r="X106" s="40"/>
      <c r="Y106" s="40"/>
    </row>
    <row r="107" spans="1:25" ht="15.75" thickBot="1" x14ac:dyDescent="0.3">
      <c r="B107" s="51" t="str">
        <f>+C9</f>
        <v>SD</v>
      </c>
      <c r="C107" s="52" t="s">
        <v>21</v>
      </c>
      <c r="D107" s="53" t="s">
        <v>22</v>
      </c>
      <c r="E107" s="54" t="s">
        <v>23</v>
      </c>
      <c r="F107" s="58" t="s">
        <v>20</v>
      </c>
      <c r="I107" s="62"/>
      <c r="J107" s="51" t="str">
        <f>+K9</f>
        <v>SD</v>
      </c>
      <c r="K107" s="52" t="s">
        <v>21</v>
      </c>
      <c r="L107" s="53" t="s">
        <v>22</v>
      </c>
      <c r="M107" s="54" t="s">
        <v>23</v>
      </c>
      <c r="N107" s="58" t="s">
        <v>20</v>
      </c>
      <c r="R107" s="97"/>
      <c r="S107" s="98"/>
      <c r="T107" s="99"/>
      <c r="U107" s="100"/>
      <c r="V107" s="99"/>
      <c r="W107" s="101"/>
      <c r="X107" s="40"/>
      <c r="Y107" s="40"/>
    </row>
    <row r="108" spans="1:25" x14ac:dyDescent="0.25">
      <c r="A108" s="62" t="str">
        <f>+CONCATENATE($B$107,B108)</f>
        <v>SD1</v>
      </c>
      <c r="B108" s="55">
        <v>1</v>
      </c>
      <c r="C108" s="81"/>
      <c r="D108" s="82"/>
      <c r="E108" s="83"/>
      <c r="F108" s="76">
        <v>1.6452777777777778E-3</v>
      </c>
      <c r="I108" s="62" t="str">
        <f t="shared" ref="I108:I122" si="14">+CONCATENATE($J$107,J108)</f>
        <v>SD1</v>
      </c>
      <c r="J108" s="55">
        <v>1</v>
      </c>
      <c r="K108" s="81"/>
      <c r="L108" s="82"/>
      <c r="M108" s="83"/>
      <c r="N108" s="59"/>
      <c r="R108" s="97"/>
      <c r="S108" s="102"/>
      <c r="T108" s="103"/>
      <c r="U108" s="93"/>
      <c r="V108" s="47"/>
      <c r="W108" s="101"/>
      <c r="X108" s="40"/>
      <c r="Y108" s="40"/>
    </row>
    <row r="109" spans="1:25" x14ac:dyDescent="0.25">
      <c r="A109" s="62" t="str">
        <f t="shared" ref="A109:A122" si="15">+CONCATENATE($B$107,B109)</f>
        <v>SD2</v>
      </c>
      <c r="B109" s="56">
        <v>2</v>
      </c>
      <c r="C109" s="84"/>
      <c r="D109" s="85"/>
      <c r="E109" s="86"/>
      <c r="F109" s="60">
        <v>1.6417361111111112E-3</v>
      </c>
      <c r="I109" s="62" t="str">
        <f t="shared" si="14"/>
        <v>SD2</v>
      </c>
      <c r="J109" s="56">
        <v>2</v>
      </c>
      <c r="K109" s="84"/>
      <c r="L109" s="85"/>
      <c r="M109" s="86"/>
      <c r="N109" s="60"/>
      <c r="R109" s="97"/>
      <c r="S109" s="102"/>
      <c r="T109" s="103"/>
      <c r="U109" s="93"/>
      <c r="V109" s="47"/>
      <c r="W109" s="101"/>
      <c r="X109" s="40"/>
      <c r="Y109" s="40"/>
    </row>
    <row r="110" spans="1:25" x14ac:dyDescent="0.25">
      <c r="A110" s="62" t="str">
        <f t="shared" si="15"/>
        <v>SD3</v>
      </c>
      <c r="B110" s="56">
        <v>3</v>
      </c>
      <c r="C110" s="84"/>
      <c r="D110" s="85"/>
      <c r="E110" s="86"/>
      <c r="F110" s="60">
        <v>1.6476736111111113E-3</v>
      </c>
      <c r="I110" s="62" t="str">
        <f t="shared" si="14"/>
        <v>SD3</v>
      </c>
      <c r="J110" s="56">
        <v>3</v>
      </c>
      <c r="K110" s="84"/>
      <c r="L110" s="85"/>
      <c r="M110" s="86"/>
      <c r="N110" s="60"/>
      <c r="R110" s="97"/>
      <c r="S110" s="102"/>
      <c r="T110" s="103"/>
      <c r="U110" s="93"/>
      <c r="V110" s="47"/>
      <c r="W110" s="101"/>
      <c r="X110" s="40"/>
      <c r="Y110" s="40"/>
    </row>
    <row r="111" spans="1:25" x14ac:dyDescent="0.25">
      <c r="A111" s="62" t="str">
        <f t="shared" si="15"/>
        <v>SD4</v>
      </c>
      <c r="B111" s="56">
        <v>4</v>
      </c>
      <c r="C111" s="84"/>
      <c r="D111" s="85"/>
      <c r="E111" s="86"/>
      <c r="F111" s="60">
        <v>1.6493287037037039E-3</v>
      </c>
      <c r="I111" s="62" t="str">
        <f t="shared" si="14"/>
        <v>SD4</v>
      </c>
      <c r="J111" s="56">
        <v>4</v>
      </c>
      <c r="K111" s="84"/>
      <c r="L111" s="85"/>
      <c r="M111" s="86"/>
      <c r="N111" s="60"/>
      <c r="R111" s="97"/>
      <c r="S111" s="102"/>
      <c r="T111" s="103"/>
      <c r="U111" s="93"/>
      <c r="V111" s="47"/>
      <c r="W111" s="101"/>
      <c r="X111" s="40"/>
      <c r="Y111" s="40"/>
    </row>
    <row r="112" spans="1:25" x14ac:dyDescent="0.25">
      <c r="A112" s="62" t="str">
        <f t="shared" si="15"/>
        <v>SD5</v>
      </c>
      <c r="B112" s="56">
        <v>5</v>
      </c>
      <c r="C112" s="84"/>
      <c r="D112" s="85"/>
      <c r="E112" s="86"/>
      <c r="F112" s="60">
        <v>1.6542361111111109E-3</v>
      </c>
      <c r="I112" s="62" t="str">
        <f t="shared" si="14"/>
        <v>SD5</v>
      </c>
      <c r="J112" s="56">
        <v>5</v>
      </c>
      <c r="K112" s="84"/>
      <c r="L112" s="85"/>
      <c r="M112" s="86"/>
      <c r="N112" s="60"/>
      <c r="R112" s="97"/>
      <c r="S112" s="102"/>
      <c r="T112" s="103"/>
      <c r="U112" s="93"/>
      <c r="V112" s="47"/>
      <c r="W112" s="101"/>
      <c r="X112" s="40"/>
      <c r="Y112" s="40"/>
    </row>
    <row r="113" spans="1:25" x14ac:dyDescent="0.25">
      <c r="A113" s="62" t="str">
        <f t="shared" si="15"/>
        <v>SD6</v>
      </c>
      <c r="B113" s="56">
        <v>6</v>
      </c>
      <c r="C113" s="84"/>
      <c r="D113" s="85"/>
      <c r="E113" s="86"/>
      <c r="F113" s="60">
        <v>1.6511574074074076E-3</v>
      </c>
      <c r="I113" s="62" t="str">
        <f t="shared" si="14"/>
        <v>SD6</v>
      </c>
      <c r="J113" s="56">
        <v>6</v>
      </c>
      <c r="K113" s="84"/>
      <c r="L113" s="85"/>
      <c r="M113" s="86"/>
      <c r="N113" s="60"/>
      <c r="R113" s="97"/>
      <c r="S113" s="102"/>
      <c r="T113" s="103"/>
      <c r="U113" s="93"/>
      <c r="V113" s="47"/>
      <c r="W113" s="101"/>
      <c r="X113" s="40"/>
      <c r="Y113" s="40"/>
    </row>
    <row r="114" spans="1:25" x14ac:dyDescent="0.25">
      <c r="A114" s="62" t="str">
        <f t="shared" si="15"/>
        <v>SD7</v>
      </c>
      <c r="B114" s="56">
        <v>7</v>
      </c>
      <c r="C114" s="84"/>
      <c r="D114" s="85"/>
      <c r="E114" s="86"/>
      <c r="F114" s="60">
        <v>1.6529861111111111E-3</v>
      </c>
      <c r="I114" s="62" t="str">
        <f t="shared" si="14"/>
        <v>SD7</v>
      </c>
      <c r="J114" s="56">
        <v>7</v>
      </c>
      <c r="K114" s="84"/>
      <c r="L114" s="85"/>
      <c r="M114" s="86"/>
      <c r="N114" s="60"/>
      <c r="R114" s="97"/>
      <c r="S114" s="102"/>
      <c r="T114" s="103"/>
      <c r="U114" s="93"/>
      <c r="V114" s="47"/>
      <c r="W114" s="101"/>
      <c r="X114" s="40"/>
      <c r="Y114" s="40"/>
    </row>
    <row r="115" spans="1:25" x14ac:dyDescent="0.25">
      <c r="A115" s="62" t="str">
        <f t="shared" si="15"/>
        <v>SD8</v>
      </c>
      <c r="B115" s="56">
        <v>8</v>
      </c>
      <c r="C115" s="84"/>
      <c r="D115" s="85"/>
      <c r="E115" s="86"/>
      <c r="F115" s="60">
        <v>1.6557754629629631E-3</v>
      </c>
      <c r="I115" s="62" t="str">
        <f t="shared" si="14"/>
        <v>SD8</v>
      </c>
      <c r="J115" s="56">
        <v>8</v>
      </c>
      <c r="K115" s="84"/>
      <c r="L115" s="85"/>
      <c r="M115" s="86"/>
      <c r="N115" s="60"/>
      <c r="R115" s="97"/>
      <c r="S115" s="102"/>
      <c r="T115" s="103"/>
      <c r="U115" s="93"/>
      <c r="V115" s="47"/>
      <c r="W115" s="101"/>
      <c r="X115" s="40"/>
      <c r="Y115" s="40"/>
    </row>
    <row r="116" spans="1:25" x14ac:dyDescent="0.25">
      <c r="A116" s="62" t="str">
        <f t="shared" si="15"/>
        <v>SD9</v>
      </c>
      <c r="B116" s="56">
        <v>9</v>
      </c>
      <c r="C116" s="84"/>
      <c r="D116" s="85"/>
      <c r="E116" s="86"/>
      <c r="F116" s="60">
        <v>1.6528703703703703E-3</v>
      </c>
      <c r="I116" s="62" t="str">
        <f t="shared" si="14"/>
        <v>SD9</v>
      </c>
      <c r="J116" s="56">
        <v>9</v>
      </c>
      <c r="K116" s="84"/>
      <c r="L116" s="85"/>
      <c r="M116" s="86"/>
      <c r="N116" s="60"/>
      <c r="R116" s="97"/>
      <c r="S116" s="102"/>
      <c r="T116" s="103"/>
      <c r="U116" s="93"/>
      <c r="V116" s="47"/>
      <c r="W116" s="101"/>
      <c r="X116" s="40"/>
      <c r="Y116" s="40"/>
    </row>
    <row r="117" spans="1:25" x14ac:dyDescent="0.25">
      <c r="A117" s="62" t="str">
        <f t="shared" si="15"/>
        <v>SD10</v>
      </c>
      <c r="B117" s="56">
        <v>10</v>
      </c>
      <c r="C117" s="84"/>
      <c r="D117" s="85"/>
      <c r="E117" s="86"/>
      <c r="F117" s="60">
        <v>1.6623958333333334E-3</v>
      </c>
      <c r="I117" s="62" t="str">
        <f t="shared" si="14"/>
        <v>SD10</v>
      </c>
      <c r="J117" s="56">
        <v>10</v>
      </c>
      <c r="K117" s="84"/>
      <c r="L117" s="85"/>
      <c r="M117" s="86"/>
      <c r="N117" s="60"/>
      <c r="R117" s="97"/>
      <c r="S117" s="102"/>
      <c r="T117" s="103"/>
      <c r="U117" s="93"/>
      <c r="V117" s="47"/>
      <c r="W117" s="101"/>
      <c r="X117" s="40"/>
      <c r="Y117" s="40"/>
    </row>
    <row r="118" spans="1:25" x14ac:dyDescent="0.25">
      <c r="A118" s="62" t="str">
        <f t="shared" si="15"/>
        <v>SD11</v>
      </c>
      <c r="B118" s="56">
        <v>11</v>
      </c>
      <c r="C118" s="84"/>
      <c r="D118" s="85"/>
      <c r="E118" s="86"/>
      <c r="F118" s="60">
        <v>1.6665972222222223E-3</v>
      </c>
      <c r="I118" s="62" t="str">
        <f t="shared" si="14"/>
        <v>SD11</v>
      </c>
      <c r="J118" s="56">
        <v>11</v>
      </c>
      <c r="K118" s="84"/>
      <c r="L118" s="85"/>
      <c r="M118" s="86"/>
      <c r="N118" s="60"/>
      <c r="R118" s="97"/>
      <c r="S118" s="102"/>
      <c r="T118" s="103"/>
      <c r="U118" s="93"/>
      <c r="V118" s="47"/>
      <c r="W118" s="101"/>
      <c r="X118" s="40"/>
      <c r="Y118" s="40"/>
    </row>
    <row r="119" spans="1:25" x14ac:dyDescent="0.25">
      <c r="A119" s="62" t="str">
        <f t="shared" si="15"/>
        <v>SD12</v>
      </c>
      <c r="B119" s="56">
        <v>12</v>
      </c>
      <c r="C119" s="84"/>
      <c r="D119" s="85"/>
      <c r="E119" s="86"/>
      <c r="F119" s="60">
        <v>1.671701388888889E-3</v>
      </c>
      <c r="I119" s="62" t="str">
        <f t="shared" si="14"/>
        <v>SD12</v>
      </c>
      <c r="J119" s="56">
        <v>12</v>
      </c>
      <c r="K119" s="84"/>
      <c r="L119" s="85"/>
      <c r="M119" s="86"/>
      <c r="N119" s="60"/>
      <c r="R119" s="97"/>
      <c r="S119" s="102"/>
      <c r="T119" s="103"/>
      <c r="U119" s="93"/>
      <c r="V119" s="47"/>
      <c r="W119" s="101"/>
      <c r="X119" s="40"/>
      <c r="Y119" s="40"/>
    </row>
    <row r="120" spans="1:25" x14ac:dyDescent="0.25">
      <c r="A120" s="62" t="str">
        <f t="shared" si="15"/>
        <v>SD13</v>
      </c>
      <c r="B120" s="56">
        <v>13</v>
      </c>
      <c r="C120" s="84"/>
      <c r="D120" s="85"/>
      <c r="E120" s="86"/>
      <c r="F120" s="60">
        <v>1.6723842592592595E-3</v>
      </c>
      <c r="I120" s="62" t="str">
        <f t="shared" si="14"/>
        <v>SD13</v>
      </c>
      <c r="J120" s="56">
        <v>13</v>
      </c>
      <c r="K120" s="84"/>
      <c r="L120" s="85"/>
      <c r="M120" s="86"/>
      <c r="N120" s="60"/>
      <c r="R120" s="97"/>
      <c r="S120" s="102"/>
      <c r="T120" s="103"/>
      <c r="U120" s="93"/>
      <c r="V120" s="47"/>
      <c r="W120" s="101"/>
      <c r="X120" s="40"/>
      <c r="Y120" s="40"/>
    </row>
    <row r="121" spans="1:25" x14ac:dyDescent="0.25">
      <c r="A121" s="62" t="str">
        <f t="shared" si="15"/>
        <v>SD14</v>
      </c>
      <c r="B121" s="56">
        <v>14</v>
      </c>
      <c r="C121" s="84"/>
      <c r="D121" s="85"/>
      <c r="E121" s="86"/>
      <c r="F121" s="60"/>
      <c r="I121" s="62" t="str">
        <f t="shared" si="14"/>
        <v>SD14</v>
      </c>
      <c r="J121" s="56">
        <v>14</v>
      </c>
      <c r="K121" s="84"/>
      <c r="L121" s="85"/>
      <c r="M121" s="86"/>
      <c r="N121" s="60"/>
      <c r="R121" s="97"/>
      <c r="S121" s="102"/>
      <c r="T121" s="103"/>
      <c r="U121" s="93"/>
      <c r="V121" s="47"/>
      <c r="W121" s="101"/>
      <c r="X121" s="40"/>
      <c r="Y121" s="40"/>
    </row>
    <row r="122" spans="1:25" ht="15.75" thickBot="1" x14ac:dyDescent="0.3">
      <c r="A122" s="62" t="str">
        <f t="shared" si="15"/>
        <v>SD15</v>
      </c>
      <c r="B122" s="57">
        <v>15</v>
      </c>
      <c r="C122" s="87"/>
      <c r="D122" s="88"/>
      <c r="E122" s="89"/>
      <c r="F122" s="61"/>
      <c r="I122" s="62" t="str">
        <f t="shared" si="14"/>
        <v>SD15</v>
      </c>
      <c r="J122" s="57">
        <v>15</v>
      </c>
      <c r="K122" s="87"/>
      <c r="L122" s="88"/>
      <c r="M122" s="89"/>
      <c r="N122" s="61"/>
      <c r="R122" s="97"/>
      <c r="S122" s="102"/>
      <c r="T122" s="103"/>
      <c r="U122" s="93"/>
      <c r="V122" s="47"/>
      <c r="W122" s="101"/>
      <c r="X122" s="40"/>
      <c r="Y122" s="40"/>
    </row>
    <row r="123" spans="1:25" ht="15.75" thickBot="1" x14ac:dyDescent="0.3">
      <c r="I123" s="62"/>
      <c r="L123" s="1"/>
      <c r="M123" s="3"/>
      <c r="N123" s="2"/>
      <c r="R123" s="97"/>
      <c r="S123" s="40"/>
      <c r="T123" s="40"/>
      <c r="U123" s="41"/>
      <c r="V123" s="104"/>
      <c r="W123" s="105"/>
      <c r="X123" s="40"/>
      <c r="Y123" s="40"/>
    </row>
    <row r="124" spans="1:25" ht="15.75" thickBot="1" x14ac:dyDescent="0.3">
      <c r="B124" s="51">
        <f>C10</f>
        <v>0</v>
      </c>
      <c r="C124" s="52" t="s">
        <v>21</v>
      </c>
      <c r="D124" s="53" t="s">
        <v>22</v>
      </c>
      <c r="E124" s="54" t="s">
        <v>23</v>
      </c>
      <c r="F124" s="58" t="s">
        <v>20</v>
      </c>
      <c r="I124" s="62"/>
      <c r="J124" s="51">
        <f>+K10</f>
        <v>0</v>
      </c>
      <c r="K124" s="52" t="s">
        <v>21</v>
      </c>
      <c r="L124" s="53" t="s">
        <v>22</v>
      </c>
      <c r="M124" s="54" t="s">
        <v>23</v>
      </c>
      <c r="N124" s="58" t="s">
        <v>20</v>
      </c>
      <c r="R124" s="97"/>
      <c r="S124" s="98"/>
      <c r="T124" s="99"/>
      <c r="U124" s="100"/>
      <c r="V124" s="99"/>
      <c r="W124" s="101"/>
      <c r="X124" s="40"/>
      <c r="Y124" s="40"/>
    </row>
    <row r="125" spans="1:25" x14ac:dyDescent="0.25">
      <c r="A125" s="62" t="str">
        <f>+CONCATENATE($B$124,B125)</f>
        <v>01</v>
      </c>
      <c r="B125" s="55">
        <v>1</v>
      </c>
      <c r="C125" s="81"/>
      <c r="D125" s="82"/>
      <c r="E125" s="83"/>
      <c r="F125" s="73"/>
      <c r="I125" s="62" t="str">
        <f t="shared" ref="I125:I139" si="16">+CONCATENATE($J$124,J125)</f>
        <v>01</v>
      </c>
      <c r="J125" s="55">
        <v>1</v>
      </c>
      <c r="K125" s="81"/>
      <c r="L125" s="82"/>
      <c r="M125" s="83"/>
      <c r="N125" s="59"/>
      <c r="R125" s="97"/>
      <c r="S125" s="102"/>
      <c r="T125" s="103"/>
      <c r="U125" s="93"/>
      <c r="V125" s="47"/>
      <c r="W125" s="101"/>
      <c r="X125" s="40"/>
      <c r="Y125" s="40"/>
    </row>
    <row r="126" spans="1:25" x14ac:dyDescent="0.25">
      <c r="A126" s="62" t="str">
        <f t="shared" ref="A126:A139" si="17">+CONCATENATE($B$124,B126)</f>
        <v>02</v>
      </c>
      <c r="B126" s="56">
        <v>2</v>
      </c>
      <c r="C126" s="84"/>
      <c r="D126" s="85"/>
      <c r="E126" s="86"/>
      <c r="F126" s="60"/>
      <c r="I126" s="62" t="str">
        <f t="shared" si="16"/>
        <v>02</v>
      </c>
      <c r="J126" s="56">
        <v>2</v>
      </c>
      <c r="K126" s="84"/>
      <c r="L126" s="85"/>
      <c r="M126" s="86"/>
      <c r="N126" s="60"/>
      <c r="R126" s="97"/>
      <c r="S126" s="102"/>
      <c r="T126" s="103"/>
      <c r="U126" s="93"/>
      <c r="V126" s="47"/>
      <c r="W126" s="101"/>
      <c r="X126" s="40"/>
      <c r="Y126" s="40"/>
    </row>
    <row r="127" spans="1:25" x14ac:dyDescent="0.25">
      <c r="A127" s="62" t="str">
        <f t="shared" si="17"/>
        <v>03</v>
      </c>
      <c r="B127" s="56">
        <v>3</v>
      </c>
      <c r="C127" s="84"/>
      <c r="D127" s="85"/>
      <c r="E127" s="86"/>
      <c r="F127" s="60"/>
      <c r="I127" s="62" t="str">
        <f t="shared" si="16"/>
        <v>03</v>
      </c>
      <c r="J127" s="56">
        <v>3</v>
      </c>
      <c r="K127" s="84"/>
      <c r="L127" s="85"/>
      <c r="M127" s="86"/>
      <c r="N127" s="60"/>
      <c r="R127" s="97"/>
      <c r="S127" s="102"/>
      <c r="T127" s="103"/>
      <c r="U127" s="93"/>
      <c r="V127" s="47"/>
      <c r="W127" s="101"/>
      <c r="X127" s="40"/>
      <c r="Y127" s="40"/>
    </row>
    <row r="128" spans="1:25" x14ac:dyDescent="0.25">
      <c r="A128" s="62" t="str">
        <f t="shared" si="17"/>
        <v>04</v>
      </c>
      <c r="B128" s="56">
        <v>4</v>
      </c>
      <c r="C128" s="84"/>
      <c r="D128" s="85"/>
      <c r="E128" s="86"/>
      <c r="F128" s="60"/>
      <c r="I128" s="62" t="str">
        <f t="shared" si="16"/>
        <v>04</v>
      </c>
      <c r="J128" s="56">
        <v>4</v>
      </c>
      <c r="K128" s="84"/>
      <c r="L128" s="85"/>
      <c r="M128" s="86"/>
      <c r="N128" s="60"/>
      <c r="R128" s="97"/>
      <c r="S128" s="102"/>
      <c r="T128" s="103"/>
      <c r="U128" s="93"/>
      <c r="V128" s="47"/>
      <c r="W128" s="101"/>
      <c r="X128" s="40"/>
      <c r="Y128" s="40"/>
    </row>
    <row r="129" spans="1:25" x14ac:dyDescent="0.25">
      <c r="A129" s="62" t="str">
        <f t="shared" si="17"/>
        <v>05</v>
      </c>
      <c r="B129" s="56">
        <v>5</v>
      </c>
      <c r="C129" s="84"/>
      <c r="D129" s="85"/>
      <c r="E129" s="86"/>
      <c r="F129" s="60"/>
      <c r="I129" s="62" t="str">
        <f t="shared" si="16"/>
        <v>05</v>
      </c>
      <c r="J129" s="56">
        <v>5</v>
      </c>
      <c r="K129" s="84"/>
      <c r="L129" s="85"/>
      <c r="M129" s="86"/>
      <c r="N129" s="60"/>
      <c r="R129" s="97"/>
      <c r="S129" s="102"/>
      <c r="T129" s="103"/>
      <c r="U129" s="93"/>
      <c r="V129" s="47"/>
      <c r="W129" s="101"/>
      <c r="X129" s="40"/>
      <c r="Y129" s="40"/>
    </row>
    <row r="130" spans="1:25" x14ac:dyDescent="0.25">
      <c r="A130" s="62" t="str">
        <f t="shared" si="17"/>
        <v>06</v>
      </c>
      <c r="B130" s="56">
        <v>6</v>
      </c>
      <c r="C130" s="84"/>
      <c r="D130" s="85"/>
      <c r="E130" s="86"/>
      <c r="F130" s="60"/>
      <c r="I130" s="62" t="str">
        <f t="shared" si="16"/>
        <v>06</v>
      </c>
      <c r="J130" s="56">
        <v>6</v>
      </c>
      <c r="K130" s="84"/>
      <c r="L130" s="85"/>
      <c r="M130" s="86"/>
      <c r="N130" s="60"/>
      <c r="R130" s="97"/>
      <c r="S130" s="102"/>
      <c r="T130" s="103"/>
      <c r="U130" s="93"/>
      <c r="V130" s="47"/>
      <c r="W130" s="101"/>
      <c r="X130" s="40"/>
      <c r="Y130" s="40"/>
    </row>
    <row r="131" spans="1:25" x14ac:dyDescent="0.25">
      <c r="A131" s="62" t="str">
        <f t="shared" si="17"/>
        <v>07</v>
      </c>
      <c r="B131" s="56">
        <v>7</v>
      </c>
      <c r="C131" s="84"/>
      <c r="D131" s="85"/>
      <c r="E131" s="86"/>
      <c r="F131" s="60"/>
      <c r="I131" s="62" t="str">
        <f t="shared" si="16"/>
        <v>07</v>
      </c>
      <c r="J131" s="56">
        <v>7</v>
      </c>
      <c r="K131" s="84"/>
      <c r="L131" s="85"/>
      <c r="M131" s="86"/>
      <c r="N131" s="60"/>
      <c r="R131" s="97"/>
      <c r="S131" s="102"/>
      <c r="T131" s="103"/>
      <c r="U131" s="93"/>
      <c r="V131" s="47"/>
      <c r="W131" s="101"/>
      <c r="X131" s="40"/>
      <c r="Y131" s="40"/>
    </row>
    <row r="132" spans="1:25" x14ac:dyDescent="0.25">
      <c r="A132" s="62" t="str">
        <f t="shared" si="17"/>
        <v>08</v>
      </c>
      <c r="B132" s="56">
        <v>8</v>
      </c>
      <c r="C132" s="84"/>
      <c r="D132" s="85"/>
      <c r="E132" s="86"/>
      <c r="F132" s="60"/>
      <c r="I132" s="62" t="str">
        <f t="shared" si="16"/>
        <v>08</v>
      </c>
      <c r="J132" s="56">
        <v>8</v>
      </c>
      <c r="K132" s="84"/>
      <c r="L132" s="85"/>
      <c r="M132" s="86"/>
      <c r="N132" s="60"/>
      <c r="R132" s="97"/>
      <c r="S132" s="102"/>
      <c r="T132" s="103"/>
      <c r="U132" s="93"/>
      <c r="V132" s="47"/>
      <c r="W132" s="101"/>
      <c r="X132" s="40"/>
      <c r="Y132" s="40"/>
    </row>
    <row r="133" spans="1:25" x14ac:dyDescent="0.25">
      <c r="A133" s="62" t="str">
        <f t="shared" si="17"/>
        <v>09</v>
      </c>
      <c r="B133" s="56">
        <v>9</v>
      </c>
      <c r="C133" s="84"/>
      <c r="D133" s="85"/>
      <c r="E133" s="86"/>
      <c r="F133" s="60"/>
      <c r="I133" s="62" t="str">
        <f t="shared" si="16"/>
        <v>09</v>
      </c>
      <c r="J133" s="56">
        <v>9</v>
      </c>
      <c r="K133" s="84"/>
      <c r="L133" s="85"/>
      <c r="M133" s="86"/>
      <c r="N133" s="60"/>
      <c r="R133" s="97"/>
      <c r="S133" s="102"/>
      <c r="T133" s="103"/>
      <c r="U133" s="93"/>
      <c r="V133" s="47"/>
      <c r="W133" s="101"/>
      <c r="X133" s="40"/>
      <c r="Y133" s="40"/>
    </row>
    <row r="134" spans="1:25" x14ac:dyDescent="0.25">
      <c r="A134" s="62" t="str">
        <f t="shared" si="17"/>
        <v>010</v>
      </c>
      <c r="B134" s="56">
        <v>10</v>
      </c>
      <c r="C134" s="84"/>
      <c r="D134" s="85"/>
      <c r="E134" s="86"/>
      <c r="F134" s="60"/>
      <c r="I134" s="62" t="str">
        <f t="shared" si="16"/>
        <v>010</v>
      </c>
      <c r="J134" s="56">
        <v>10</v>
      </c>
      <c r="K134" s="84"/>
      <c r="L134" s="85"/>
      <c r="M134" s="86"/>
      <c r="N134" s="60"/>
      <c r="R134" s="97"/>
      <c r="S134" s="102"/>
      <c r="T134" s="103"/>
      <c r="U134" s="93"/>
      <c r="V134" s="47"/>
      <c r="W134" s="101"/>
      <c r="X134" s="40"/>
      <c r="Y134" s="40"/>
    </row>
    <row r="135" spans="1:25" x14ac:dyDescent="0.25">
      <c r="A135" s="62" t="str">
        <f t="shared" si="17"/>
        <v>011</v>
      </c>
      <c r="B135" s="56">
        <v>11</v>
      </c>
      <c r="C135" s="84"/>
      <c r="D135" s="85"/>
      <c r="E135" s="86"/>
      <c r="F135" s="60"/>
      <c r="I135" s="62" t="str">
        <f t="shared" si="16"/>
        <v>011</v>
      </c>
      <c r="J135" s="56">
        <v>11</v>
      </c>
      <c r="K135" s="84"/>
      <c r="L135" s="85"/>
      <c r="M135" s="86"/>
      <c r="N135" s="60"/>
      <c r="R135" s="97"/>
      <c r="S135" s="102"/>
      <c r="T135" s="103"/>
      <c r="U135" s="93"/>
      <c r="V135" s="47"/>
      <c r="W135" s="101"/>
      <c r="X135" s="40"/>
      <c r="Y135" s="40"/>
    </row>
    <row r="136" spans="1:25" x14ac:dyDescent="0.25">
      <c r="A136" s="62" t="str">
        <f t="shared" si="17"/>
        <v>012</v>
      </c>
      <c r="B136" s="56">
        <v>12</v>
      </c>
      <c r="C136" s="84"/>
      <c r="D136" s="85"/>
      <c r="E136" s="86"/>
      <c r="F136" s="60"/>
      <c r="I136" s="62" t="str">
        <f t="shared" si="16"/>
        <v>012</v>
      </c>
      <c r="J136" s="56">
        <v>12</v>
      </c>
      <c r="K136" s="84"/>
      <c r="L136" s="85"/>
      <c r="M136" s="86"/>
      <c r="N136" s="60"/>
      <c r="R136" s="97"/>
      <c r="S136" s="102"/>
      <c r="T136" s="103"/>
      <c r="U136" s="93"/>
      <c r="V136" s="47"/>
      <c r="W136" s="101"/>
      <c r="X136" s="40"/>
      <c r="Y136" s="40"/>
    </row>
    <row r="137" spans="1:25" x14ac:dyDescent="0.25">
      <c r="A137" s="62" t="str">
        <f t="shared" si="17"/>
        <v>013</v>
      </c>
      <c r="B137" s="56">
        <v>13</v>
      </c>
      <c r="C137" s="84"/>
      <c r="D137" s="85"/>
      <c r="E137" s="86"/>
      <c r="F137" s="60"/>
      <c r="I137" s="62" t="str">
        <f t="shared" si="16"/>
        <v>013</v>
      </c>
      <c r="J137" s="56">
        <v>13</v>
      </c>
      <c r="K137" s="84"/>
      <c r="L137" s="85"/>
      <c r="M137" s="86"/>
      <c r="N137" s="60"/>
      <c r="R137" s="97"/>
      <c r="S137" s="102"/>
      <c r="T137" s="103"/>
      <c r="U137" s="93"/>
      <c r="V137" s="47"/>
      <c r="W137" s="101"/>
      <c r="X137" s="40"/>
      <c r="Y137" s="40"/>
    </row>
    <row r="138" spans="1:25" x14ac:dyDescent="0.25">
      <c r="A138" s="62" t="str">
        <f t="shared" si="17"/>
        <v>014</v>
      </c>
      <c r="B138" s="56">
        <v>14</v>
      </c>
      <c r="C138" s="84"/>
      <c r="D138" s="85"/>
      <c r="E138" s="86"/>
      <c r="F138" s="60"/>
      <c r="I138" s="62" t="str">
        <f t="shared" si="16"/>
        <v>014</v>
      </c>
      <c r="J138" s="56">
        <v>14</v>
      </c>
      <c r="K138" s="84"/>
      <c r="L138" s="85"/>
      <c r="M138" s="86"/>
      <c r="N138" s="60"/>
      <c r="R138" s="97"/>
      <c r="S138" s="102"/>
      <c r="T138" s="103"/>
      <c r="U138" s="93"/>
      <c r="V138" s="47"/>
      <c r="W138" s="101"/>
      <c r="X138" s="40"/>
      <c r="Y138" s="40"/>
    </row>
    <row r="139" spans="1:25" ht="15.75" thickBot="1" x14ac:dyDescent="0.3">
      <c r="A139" s="62" t="str">
        <f t="shared" si="17"/>
        <v>015</v>
      </c>
      <c r="B139" s="57">
        <v>15</v>
      </c>
      <c r="C139" s="87"/>
      <c r="D139" s="88"/>
      <c r="E139" s="89"/>
      <c r="F139" s="61"/>
      <c r="I139" s="62" t="str">
        <f t="shared" si="16"/>
        <v>015</v>
      </c>
      <c r="J139" s="57">
        <v>15</v>
      </c>
      <c r="K139" s="87"/>
      <c r="L139" s="88"/>
      <c r="M139" s="89"/>
      <c r="N139" s="61"/>
      <c r="R139" s="97"/>
      <c r="S139" s="102"/>
      <c r="T139" s="103"/>
      <c r="U139" s="93"/>
      <c r="V139" s="47"/>
      <c r="W139" s="101"/>
      <c r="X139" s="40"/>
      <c r="Y139" s="40"/>
    </row>
    <row r="140" spans="1:25" ht="15.75" thickBot="1" x14ac:dyDescent="0.3">
      <c r="I140" s="62"/>
      <c r="L140" s="1"/>
      <c r="M140" s="3"/>
      <c r="N140" s="2"/>
      <c r="R140" s="97"/>
      <c r="S140" s="40"/>
      <c r="T140" s="40"/>
      <c r="U140" s="41"/>
      <c r="V140" s="104"/>
      <c r="W140" s="105"/>
      <c r="X140" s="40"/>
      <c r="Y140" s="40"/>
    </row>
    <row r="141" spans="1:25" ht="15.75" thickBot="1" x14ac:dyDescent="0.3">
      <c r="B141" s="51">
        <f>+C11</f>
        <v>0</v>
      </c>
      <c r="C141" s="52" t="s">
        <v>21</v>
      </c>
      <c r="D141" s="53" t="s">
        <v>22</v>
      </c>
      <c r="E141" s="54" t="s">
        <v>23</v>
      </c>
      <c r="F141" s="58" t="s">
        <v>20</v>
      </c>
      <c r="I141" s="62"/>
      <c r="J141" s="51">
        <f>+K11</f>
        <v>0</v>
      </c>
      <c r="K141" s="52" t="s">
        <v>21</v>
      </c>
      <c r="L141" s="53" t="s">
        <v>22</v>
      </c>
      <c r="M141" s="54" t="s">
        <v>23</v>
      </c>
      <c r="N141" s="58" t="s">
        <v>20</v>
      </c>
      <c r="R141" s="97"/>
      <c r="S141" s="98"/>
      <c r="T141" s="99"/>
      <c r="U141" s="100"/>
      <c r="V141" s="99"/>
      <c r="W141" s="101"/>
      <c r="X141" s="40"/>
      <c r="Y141" s="40"/>
    </row>
    <row r="142" spans="1:25" x14ac:dyDescent="0.25">
      <c r="A142" s="62" t="str">
        <f>+CONCATENATE($B$141,B142)</f>
        <v>01</v>
      </c>
      <c r="B142" s="55">
        <v>1</v>
      </c>
      <c r="C142" s="81"/>
      <c r="D142" s="82"/>
      <c r="E142" s="83"/>
      <c r="F142" s="59"/>
      <c r="I142" s="62" t="str">
        <f t="shared" ref="I142:I156" si="18">+CONCATENATE($J$141,J142)</f>
        <v>01</v>
      </c>
      <c r="J142" s="55">
        <v>1</v>
      </c>
      <c r="K142" s="81"/>
      <c r="L142" s="82"/>
      <c r="M142" s="83"/>
      <c r="N142" s="59"/>
      <c r="R142" s="97"/>
      <c r="S142" s="102"/>
      <c r="T142" s="103"/>
      <c r="U142" s="93"/>
      <c r="V142" s="47"/>
      <c r="W142" s="101"/>
      <c r="X142" s="40"/>
      <c r="Y142" s="40"/>
    </row>
    <row r="143" spans="1:25" x14ac:dyDescent="0.25">
      <c r="A143" s="62" t="str">
        <f t="shared" ref="A143:A156" si="19">+CONCATENATE($B$141,B143)</f>
        <v>02</v>
      </c>
      <c r="B143" s="56">
        <v>2</v>
      </c>
      <c r="C143" s="84"/>
      <c r="D143" s="85"/>
      <c r="E143" s="86"/>
      <c r="F143" s="60"/>
      <c r="I143" s="62" t="str">
        <f t="shared" si="18"/>
        <v>02</v>
      </c>
      <c r="J143" s="56">
        <v>2</v>
      </c>
      <c r="K143" s="84"/>
      <c r="L143" s="85"/>
      <c r="M143" s="86"/>
      <c r="N143" s="60"/>
      <c r="R143" s="97"/>
      <c r="S143" s="102"/>
      <c r="T143" s="103"/>
      <c r="U143" s="93"/>
      <c r="V143" s="47"/>
      <c r="W143" s="101"/>
      <c r="X143" s="40"/>
      <c r="Y143" s="40"/>
    </row>
    <row r="144" spans="1:25" x14ac:dyDescent="0.25">
      <c r="A144" s="62" t="str">
        <f t="shared" si="19"/>
        <v>03</v>
      </c>
      <c r="B144" s="56">
        <v>3</v>
      </c>
      <c r="C144" s="84"/>
      <c r="D144" s="85"/>
      <c r="E144" s="86"/>
      <c r="F144" s="60"/>
      <c r="I144" s="62" t="str">
        <f t="shared" si="18"/>
        <v>03</v>
      </c>
      <c r="J144" s="56">
        <v>3</v>
      </c>
      <c r="K144" s="84"/>
      <c r="L144" s="85"/>
      <c r="M144" s="86"/>
      <c r="N144" s="60"/>
      <c r="R144" s="97"/>
      <c r="S144" s="102"/>
      <c r="T144" s="103"/>
      <c r="U144" s="93"/>
      <c r="V144" s="47"/>
      <c r="W144" s="101"/>
      <c r="X144" s="40"/>
      <c r="Y144" s="40"/>
    </row>
    <row r="145" spans="1:25" x14ac:dyDescent="0.25">
      <c r="A145" s="62" t="str">
        <f t="shared" si="19"/>
        <v>04</v>
      </c>
      <c r="B145" s="56">
        <v>4</v>
      </c>
      <c r="C145" s="84"/>
      <c r="D145" s="85"/>
      <c r="E145" s="86"/>
      <c r="F145" s="60"/>
      <c r="I145" s="62" t="str">
        <f t="shared" si="18"/>
        <v>04</v>
      </c>
      <c r="J145" s="56">
        <v>4</v>
      </c>
      <c r="K145" s="84"/>
      <c r="L145" s="85"/>
      <c r="M145" s="86"/>
      <c r="N145" s="60"/>
      <c r="R145" s="97"/>
      <c r="S145" s="102"/>
      <c r="T145" s="103"/>
      <c r="U145" s="93"/>
      <c r="V145" s="47"/>
      <c r="W145" s="101"/>
      <c r="X145" s="40"/>
      <c r="Y145" s="40"/>
    </row>
    <row r="146" spans="1:25" x14ac:dyDescent="0.25">
      <c r="A146" s="62" t="str">
        <f t="shared" si="19"/>
        <v>05</v>
      </c>
      <c r="B146" s="56">
        <v>5</v>
      </c>
      <c r="C146" s="84"/>
      <c r="D146" s="85"/>
      <c r="E146" s="86"/>
      <c r="F146" s="60"/>
      <c r="I146" s="62" t="str">
        <f t="shared" si="18"/>
        <v>05</v>
      </c>
      <c r="J146" s="56">
        <v>5</v>
      </c>
      <c r="K146" s="84"/>
      <c r="L146" s="85"/>
      <c r="M146" s="86"/>
      <c r="N146" s="60"/>
      <c r="R146" s="97"/>
      <c r="S146" s="102"/>
      <c r="T146" s="103"/>
      <c r="U146" s="93"/>
      <c r="V146" s="47"/>
      <c r="W146" s="101"/>
      <c r="X146" s="40"/>
      <c r="Y146" s="40"/>
    </row>
    <row r="147" spans="1:25" x14ac:dyDescent="0.25">
      <c r="A147" s="62" t="str">
        <f t="shared" si="19"/>
        <v>06</v>
      </c>
      <c r="B147" s="56">
        <v>6</v>
      </c>
      <c r="C147" s="84"/>
      <c r="D147" s="85"/>
      <c r="E147" s="86"/>
      <c r="F147" s="60"/>
      <c r="I147" s="62" t="str">
        <f t="shared" si="18"/>
        <v>06</v>
      </c>
      <c r="J147" s="56">
        <v>6</v>
      </c>
      <c r="K147" s="84"/>
      <c r="L147" s="85"/>
      <c r="M147" s="86"/>
      <c r="N147" s="60"/>
      <c r="R147" s="97"/>
      <c r="S147" s="102"/>
      <c r="T147" s="103"/>
      <c r="U147" s="93"/>
      <c r="V147" s="47"/>
      <c r="W147" s="101"/>
      <c r="X147" s="40"/>
      <c r="Y147" s="40"/>
    </row>
    <row r="148" spans="1:25" x14ac:dyDescent="0.25">
      <c r="A148" s="62" t="str">
        <f t="shared" si="19"/>
        <v>07</v>
      </c>
      <c r="B148" s="56">
        <v>7</v>
      </c>
      <c r="C148" s="84"/>
      <c r="D148" s="85"/>
      <c r="E148" s="86"/>
      <c r="F148" s="60"/>
      <c r="I148" s="62" t="str">
        <f t="shared" si="18"/>
        <v>07</v>
      </c>
      <c r="J148" s="56">
        <v>7</v>
      </c>
      <c r="K148" s="84"/>
      <c r="L148" s="85"/>
      <c r="M148" s="86"/>
      <c r="N148" s="60"/>
      <c r="R148" s="97"/>
      <c r="S148" s="102"/>
      <c r="T148" s="103"/>
      <c r="U148" s="93"/>
      <c r="V148" s="47"/>
      <c r="W148" s="101"/>
      <c r="X148" s="40"/>
      <c r="Y148" s="40"/>
    </row>
    <row r="149" spans="1:25" x14ac:dyDescent="0.25">
      <c r="A149" s="62" t="str">
        <f t="shared" si="19"/>
        <v>08</v>
      </c>
      <c r="B149" s="56">
        <v>8</v>
      </c>
      <c r="C149" s="84"/>
      <c r="D149" s="85"/>
      <c r="E149" s="86"/>
      <c r="F149" s="60"/>
      <c r="I149" s="62" t="str">
        <f t="shared" si="18"/>
        <v>08</v>
      </c>
      <c r="J149" s="56">
        <v>8</v>
      </c>
      <c r="K149" s="84"/>
      <c r="L149" s="85"/>
      <c r="M149" s="86"/>
      <c r="N149" s="60"/>
      <c r="R149" s="97"/>
      <c r="S149" s="102"/>
      <c r="T149" s="103"/>
      <c r="U149" s="93"/>
      <c r="V149" s="47"/>
      <c r="W149" s="101"/>
      <c r="X149" s="40"/>
      <c r="Y149" s="40"/>
    </row>
    <row r="150" spans="1:25" x14ac:dyDescent="0.25">
      <c r="A150" s="62" t="str">
        <f t="shared" si="19"/>
        <v>09</v>
      </c>
      <c r="B150" s="56">
        <v>9</v>
      </c>
      <c r="C150" s="84"/>
      <c r="D150" s="85"/>
      <c r="E150" s="86"/>
      <c r="F150" s="60"/>
      <c r="I150" s="62" t="str">
        <f t="shared" si="18"/>
        <v>09</v>
      </c>
      <c r="J150" s="56">
        <v>9</v>
      </c>
      <c r="K150" s="84"/>
      <c r="L150" s="85"/>
      <c r="M150" s="86"/>
      <c r="N150" s="60"/>
      <c r="R150" s="97"/>
      <c r="S150" s="102"/>
      <c r="T150" s="103"/>
      <c r="U150" s="93"/>
      <c r="V150" s="47"/>
      <c r="W150" s="101"/>
      <c r="X150" s="40"/>
      <c r="Y150" s="40"/>
    </row>
    <row r="151" spans="1:25" x14ac:dyDescent="0.25">
      <c r="A151" s="62" t="str">
        <f t="shared" si="19"/>
        <v>010</v>
      </c>
      <c r="B151" s="56">
        <v>10</v>
      </c>
      <c r="C151" s="84"/>
      <c r="D151" s="85"/>
      <c r="E151" s="86"/>
      <c r="F151" s="60"/>
      <c r="I151" s="62" t="str">
        <f t="shared" si="18"/>
        <v>010</v>
      </c>
      <c r="J151" s="56">
        <v>10</v>
      </c>
      <c r="K151" s="84"/>
      <c r="L151" s="85"/>
      <c r="M151" s="86"/>
      <c r="N151" s="60"/>
      <c r="R151" s="97"/>
      <c r="S151" s="102"/>
      <c r="T151" s="103"/>
      <c r="U151" s="93"/>
      <c r="V151" s="47"/>
      <c r="W151" s="101"/>
      <c r="X151" s="40"/>
      <c r="Y151" s="40"/>
    </row>
    <row r="152" spans="1:25" x14ac:dyDescent="0.25">
      <c r="A152" s="62" t="str">
        <f t="shared" si="19"/>
        <v>011</v>
      </c>
      <c r="B152" s="56">
        <v>11</v>
      </c>
      <c r="C152" s="84"/>
      <c r="D152" s="85"/>
      <c r="E152" s="86"/>
      <c r="F152" s="60"/>
      <c r="I152" s="62" t="str">
        <f t="shared" si="18"/>
        <v>011</v>
      </c>
      <c r="J152" s="56">
        <v>11</v>
      </c>
      <c r="K152" s="84"/>
      <c r="L152" s="85"/>
      <c r="M152" s="86"/>
      <c r="N152" s="60"/>
      <c r="R152" s="97"/>
      <c r="S152" s="102"/>
      <c r="T152" s="103"/>
      <c r="U152" s="93"/>
      <c r="V152" s="47"/>
      <c r="W152" s="101"/>
      <c r="X152" s="40"/>
      <c r="Y152" s="40"/>
    </row>
    <row r="153" spans="1:25" x14ac:dyDescent="0.25">
      <c r="A153" s="62" t="str">
        <f t="shared" si="19"/>
        <v>012</v>
      </c>
      <c r="B153" s="56">
        <v>12</v>
      </c>
      <c r="C153" s="84"/>
      <c r="D153" s="85"/>
      <c r="E153" s="86"/>
      <c r="F153" s="60"/>
      <c r="I153" s="62" t="str">
        <f t="shared" si="18"/>
        <v>012</v>
      </c>
      <c r="J153" s="56">
        <v>12</v>
      </c>
      <c r="K153" s="84"/>
      <c r="L153" s="85"/>
      <c r="M153" s="86"/>
      <c r="N153" s="60"/>
      <c r="R153" s="97"/>
      <c r="S153" s="102"/>
      <c r="T153" s="103"/>
      <c r="U153" s="93"/>
      <c r="V153" s="47"/>
      <c r="W153" s="101"/>
      <c r="X153" s="40"/>
      <c r="Y153" s="40"/>
    </row>
    <row r="154" spans="1:25" x14ac:dyDescent="0.25">
      <c r="A154" s="62" t="str">
        <f t="shared" si="19"/>
        <v>013</v>
      </c>
      <c r="B154" s="56">
        <v>13</v>
      </c>
      <c r="C154" s="84"/>
      <c r="D154" s="85"/>
      <c r="E154" s="86"/>
      <c r="F154" s="60"/>
      <c r="I154" s="62" t="str">
        <f t="shared" si="18"/>
        <v>013</v>
      </c>
      <c r="J154" s="56">
        <v>13</v>
      </c>
      <c r="K154" s="84"/>
      <c r="L154" s="85"/>
      <c r="M154" s="86"/>
      <c r="N154" s="60"/>
      <c r="R154" s="97"/>
      <c r="S154" s="102"/>
      <c r="T154" s="103"/>
      <c r="U154" s="93"/>
      <c r="V154" s="47"/>
      <c r="W154" s="101"/>
      <c r="X154" s="40"/>
      <c r="Y154" s="40"/>
    </row>
    <row r="155" spans="1:25" x14ac:dyDescent="0.25">
      <c r="A155" s="62" t="str">
        <f t="shared" si="19"/>
        <v>014</v>
      </c>
      <c r="B155" s="56">
        <v>14</v>
      </c>
      <c r="C155" s="84"/>
      <c r="D155" s="85"/>
      <c r="E155" s="86"/>
      <c r="F155" s="60"/>
      <c r="I155" s="62" t="str">
        <f t="shared" si="18"/>
        <v>014</v>
      </c>
      <c r="J155" s="56">
        <v>14</v>
      </c>
      <c r="K155" s="84"/>
      <c r="L155" s="85"/>
      <c r="M155" s="86"/>
      <c r="N155" s="60"/>
      <c r="R155" s="97"/>
      <c r="S155" s="102"/>
      <c r="T155" s="103"/>
      <c r="U155" s="93"/>
      <c r="V155" s="47"/>
      <c r="W155" s="101"/>
      <c r="X155" s="40"/>
      <c r="Y155" s="40"/>
    </row>
    <row r="156" spans="1:25" ht="15.75" thickBot="1" x14ac:dyDescent="0.3">
      <c r="A156" s="62" t="str">
        <f t="shared" si="19"/>
        <v>015</v>
      </c>
      <c r="B156" s="57">
        <v>15</v>
      </c>
      <c r="C156" s="87"/>
      <c r="D156" s="88"/>
      <c r="E156" s="89"/>
      <c r="F156" s="61"/>
      <c r="I156" s="62" t="str">
        <f t="shared" si="18"/>
        <v>015</v>
      </c>
      <c r="J156" s="57">
        <v>15</v>
      </c>
      <c r="K156" s="87"/>
      <c r="L156" s="88"/>
      <c r="M156" s="89"/>
      <c r="N156" s="61"/>
      <c r="R156" s="97"/>
      <c r="S156" s="102"/>
      <c r="T156" s="103"/>
      <c r="U156" s="93"/>
      <c r="V156" s="47"/>
      <c r="W156" s="101"/>
      <c r="X156" s="40"/>
      <c r="Y156" s="40"/>
    </row>
    <row r="157" spans="1:25" ht="15.75" thickBot="1" x14ac:dyDescent="0.3">
      <c r="I157" s="62"/>
      <c r="L157" s="1"/>
      <c r="M157" s="3"/>
      <c r="N157" s="2"/>
      <c r="R157" s="97"/>
      <c r="S157" s="40"/>
      <c r="T157" s="40"/>
      <c r="U157" s="41"/>
      <c r="V157" s="104"/>
      <c r="W157" s="105"/>
      <c r="X157" s="40"/>
      <c r="Y157" s="40"/>
    </row>
    <row r="158" spans="1:25" ht="15.75" thickBot="1" x14ac:dyDescent="0.3">
      <c r="B158" s="51">
        <f>+C12</f>
        <v>0</v>
      </c>
      <c r="C158" s="52" t="s">
        <v>21</v>
      </c>
      <c r="D158" s="53" t="s">
        <v>22</v>
      </c>
      <c r="E158" s="54" t="s">
        <v>23</v>
      </c>
      <c r="F158" s="58" t="s">
        <v>20</v>
      </c>
      <c r="I158" s="62"/>
      <c r="J158" s="51">
        <f>+K12</f>
        <v>0</v>
      </c>
      <c r="K158" s="52" t="s">
        <v>21</v>
      </c>
      <c r="L158" s="53" t="s">
        <v>22</v>
      </c>
      <c r="M158" s="54" t="s">
        <v>23</v>
      </c>
      <c r="N158" s="58" t="s">
        <v>20</v>
      </c>
      <c r="R158" s="97"/>
      <c r="S158" s="98"/>
      <c r="T158" s="99"/>
      <c r="U158" s="100"/>
      <c r="V158" s="99"/>
      <c r="W158" s="101"/>
      <c r="X158" s="40"/>
      <c r="Y158" s="40"/>
    </row>
    <row r="159" spans="1:25" x14ac:dyDescent="0.25">
      <c r="A159" s="62" t="str">
        <f>+CONCATENATE($B$158,B159)</f>
        <v>01</v>
      </c>
      <c r="B159" s="55">
        <v>1</v>
      </c>
      <c r="C159" s="81"/>
      <c r="D159" s="82"/>
      <c r="E159" s="83"/>
      <c r="F159" s="59"/>
      <c r="I159" s="62" t="str">
        <f t="shared" ref="I159:I173" si="20">+CONCATENATE($J$158,J159)</f>
        <v>01</v>
      </c>
      <c r="J159" s="55">
        <v>1</v>
      </c>
      <c r="K159" s="81"/>
      <c r="L159" s="82"/>
      <c r="M159" s="83"/>
      <c r="N159" s="59"/>
      <c r="R159" s="97"/>
      <c r="S159" s="102"/>
      <c r="T159" s="103"/>
      <c r="U159" s="93"/>
      <c r="V159" s="47"/>
      <c r="W159" s="101"/>
      <c r="X159" s="40"/>
      <c r="Y159" s="40"/>
    </row>
    <row r="160" spans="1:25" x14ac:dyDescent="0.25">
      <c r="A160" s="62" t="str">
        <f t="shared" ref="A160:A173" si="21">+CONCATENATE($B$158,B160)</f>
        <v>02</v>
      </c>
      <c r="B160" s="56">
        <v>2</v>
      </c>
      <c r="C160" s="84"/>
      <c r="D160" s="85"/>
      <c r="E160" s="86"/>
      <c r="F160" s="60"/>
      <c r="I160" s="62" t="str">
        <f t="shared" si="20"/>
        <v>02</v>
      </c>
      <c r="J160" s="56">
        <v>2</v>
      </c>
      <c r="K160" s="84"/>
      <c r="L160" s="85"/>
      <c r="M160" s="86"/>
      <c r="N160" s="60"/>
      <c r="R160" s="97"/>
      <c r="S160" s="102"/>
      <c r="T160" s="103"/>
      <c r="U160" s="93"/>
      <c r="V160" s="47"/>
      <c r="W160" s="101"/>
      <c r="X160" s="40"/>
      <c r="Y160" s="40"/>
    </row>
    <row r="161" spans="1:25" x14ac:dyDescent="0.25">
      <c r="A161" s="62" t="str">
        <f t="shared" si="21"/>
        <v>03</v>
      </c>
      <c r="B161" s="56">
        <v>3</v>
      </c>
      <c r="C161" s="84"/>
      <c r="D161" s="85"/>
      <c r="E161" s="86"/>
      <c r="F161" s="60"/>
      <c r="I161" s="62" t="str">
        <f t="shared" si="20"/>
        <v>03</v>
      </c>
      <c r="J161" s="56">
        <v>3</v>
      </c>
      <c r="K161" s="84"/>
      <c r="L161" s="85"/>
      <c r="M161" s="86"/>
      <c r="N161" s="60"/>
      <c r="R161" s="97"/>
      <c r="S161" s="102"/>
      <c r="T161" s="103"/>
      <c r="U161" s="93"/>
      <c r="V161" s="47"/>
      <c r="W161" s="101"/>
      <c r="X161" s="40"/>
      <c r="Y161" s="40"/>
    </row>
    <row r="162" spans="1:25" x14ac:dyDescent="0.25">
      <c r="A162" s="62" t="str">
        <f t="shared" si="21"/>
        <v>04</v>
      </c>
      <c r="B162" s="56">
        <v>4</v>
      </c>
      <c r="C162" s="84"/>
      <c r="D162" s="85"/>
      <c r="E162" s="86"/>
      <c r="F162" s="60"/>
      <c r="I162" s="62" t="str">
        <f t="shared" si="20"/>
        <v>04</v>
      </c>
      <c r="J162" s="56">
        <v>4</v>
      </c>
      <c r="K162" s="84"/>
      <c r="L162" s="85"/>
      <c r="M162" s="86"/>
      <c r="N162" s="60"/>
      <c r="R162" s="97"/>
      <c r="S162" s="102"/>
      <c r="T162" s="103"/>
      <c r="U162" s="93"/>
      <c r="V162" s="47"/>
      <c r="W162" s="101"/>
      <c r="X162" s="40"/>
      <c r="Y162" s="40"/>
    </row>
    <row r="163" spans="1:25" x14ac:dyDescent="0.25">
      <c r="A163" s="62" t="str">
        <f t="shared" si="21"/>
        <v>05</v>
      </c>
      <c r="B163" s="56">
        <v>5</v>
      </c>
      <c r="C163" s="84"/>
      <c r="D163" s="85"/>
      <c r="E163" s="86"/>
      <c r="F163" s="60"/>
      <c r="I163" s="62" t="str">
        <f t="shared" si="20"/>
        <v>05</v>
      </c>
      <c r="J163" s="56">
        <v>5</v>
      </c>
      <c r="K163" s="84"/>
      <c r="L163" s="85"/>
      <c r="M163" s="86"/>
      <c r="N163" s="60"/>
      <c r="R163" s="97"/>
      <c r="S163" s="102"/>
      <c r="T163" s="103"/>
      <c r="U163" s="93"/>
      <c r="V163" s="47"/>
      <c r="W163" s="101"/>
      <c r="X163" s="40"/>
      <c r="Y163" s="40"/>
    </row>
    <row r="164" spans="1:25" x14ac:dyDescent="0.25">
      <c r="A164" s="62" t="str">
        <f t="shared" si="21"/>
        <v>06</v>
      </c>
      <c r="B164" s="56">
        <v>6</v>
      </c>
      <c r="C164" s="84"/>
      <c r="D164" s="85"/>
      <c r="E164" s="86"/>
      <c r="F164" s="60"/>
      <c r="I164" s="62" t="str">
        <f t="shared" si="20"/>
        <v>06</v>
      </c>
      <c r="J164" s="56">
        <v>6</v>
      </c>
      <c r="K164" s="84"/>
      <c r="L164" s="85"/>
      <c r="M164" s="86"/>
      <c r="N164" s="60"/>
      <c r="R164" s="97"/>
      <c r="S164" s="102"/>
      <c r="T164" s="103"/>
      <c r="U164" s="93"/>
      <c r="V164" s="47"/>
      <c r="W164" s="101"/>
      <c r="X164" s="40"/>
      <c r="Y164" s="40"/>
    </row>
    <row r="165" spans="1:25" x14ac:dyDescent="0.25">
      <c r="A165" s="62" t="str">
        <f t="shared" si="21"/>
        <v>07</v>
      </c>
      <c r="B165" s="56">
        <v>7</v>
      </c>
      <c r="C165" s="84"/>
      <c r="D165" s="85"/>
      <c r="E165" s="86"/>
      <c r="F165" s="60"/>
      <c r="I165" s="62" t="str">
        <f t="shared" si="20"/>
        <v>07</v>
      </c>
      <c r="J165" s="56">
        <v>7</v>
      </c>
      <c r="K165" s="84"/>
      <c r="L165" s="85"/>
      <c r="M165" s="86"/>
      <c r="N165" s="60"/>
      <c r="R165" s="97"/>
      <c r="S165" s="102"/>
      <c r="T165" s="103"/>
      <c r="U165" s="93"/>
      <c r="V165" s="47"/>
      <c r="W165" s="101"/>
      <c r="X165" s="40"/>
      <c r="Y165" s="40"/>
    </row>
    <row r="166" spans="1:25" x14ac:dyDescent="0.25">
      <c r="A166" s="62" t="str">
        <f t="shared" si="21"/>
        <v>08</v>
      </c>
      <c r="B166" s="56">
        <v>8</v>
      </c>
      <c r="C166" s="84"/>
      <c r="D166" s="85"/>
      <c r="E166" s="86"/>
      <c r="F166" s="60"/>
      <c r="I166" s="62" t="str">
        <f t="shared" si="20"/>
        <v>08</v>
      </c>
      <c r="J166" s="56">
        <v>8</v>
      </c>
      <c r="K166" s="84"/>
      <c r="L166" s="85"/>
      <c r="M166" s="86"/>
      <c r="N166" s="60"/>
      <c r="R166" s="97"/>
      <c r="S166" s="102"/>
      <c r="T166" s="103"/>
      <c r="U166" s="93"/>
      <c r="V166" s="47"/>
      <c r="W166" s="101"/>
      <c r="X166" s="40"/>
      <c r="Y166" s="40"/>
    </row>
    <row r="167" spans="1:25" x14ac:dyDescent="0.25">
      <c r="A167" s="62" t="str">
        <f t="shared" si="21"/>
        <v>09</v>
      </c>
      <c r="B167" s="56">
        <v>9</v>
      </c>
      <c r="C167" s="84"/>
      <c r="D167" s="85"/>
      <c r="E167" s="86"/>
      <c r="F167" s="60"/>
      <c r="I167" s="62" t="str">
        <f t="shared" si="20"/>
        <v>09</v>
      </c>
      <c r="J167" s="56">
        <v>9</v>
      </c>
      <c r="K167" s="84"/>
      <c r="L167" s="85"/>
      <c r="M167" s="86"/>
      <c r="N167" s="60"/>
      <c r="R167" s="97"/>
      <c r="S167" s="102"/>
      <c r="T167" s="103"/>
      <c r="U167" s="93"/>
      <c r="V167" s="47"/>
      <c r="W167" s="101"/>
      <c r="X167" s="40"/>
      <c r="Y167" s="40"/>
    </row>
    <row r="168" spans="1:25" x14ac:dyDescent="0.25">
      <c r="A168" s="62" t="str">
        <f t="shared" si="21"/>
        <v>010</v>
      </c>
      <c r="B168" s="56">
        <v>10</v>
      </c>
      <c r="C168" s="84"/>
      <c r="D168" s="85"/>
      <c r="E168" s="86"/>
      <c r="F168" s="60"/>
      <c r="I168" s="62" t="str">
        <f t="shared" si="20"/>
        <v>010</v>
      </c>
      <c r="J168" s="56">
        <v>10</v>
      </c>
      <c r="K168" s="84"/>
      <c r="L168" s="85"/>
      <c r="M168" s="86"/>
      <c r="N168" s="60"/>
      <c r="R168" s="97"/>
      <c r="S168" s="102"/>
      <c r="T168" s="103"/>
      <c r="U168" s="93"/>
      <c r="V168" s="47"/>
      <c r="W168" s="101"/>
      <c r="X168" s="40"/>
      <c r="Y168" s="40"/>
    </row>
    <row r="169" spans="1:25" x14ac:dyDescent="0.25">
      <c r="A169" s="62" t="str">
        <f t="shared" si="21"/>
        <v>011</v>
      </c>
      <c r="B169" s="56">
        <v>11</v>
      </c>
      <c r="C169" s="84"/>
      <c r="D169" s="85"/>
      <c r="E169" s="86"/>
      <c r="F169" s="60"/>
      <c r="I169" s="62" t="str">
        <f t="shared" si="20"/>
        <v>011</v>
      </c>
      <c r="J169" s="56">
        <v>11</v>
      </c>
      <c r="K169" s="84"/>
      <c r="L169" s="85"/>
      <c r="M169" s="86"/>
      <c r="N169" s="60"/>
      <c r="R169" s="97"/>
      <c r="S169" s="102"/>
      <c r="T169" s="103"/>
      <c r="U169" s="93"/>
      <c r="V169" s="47"/>
      <c r="W169" s="101"/>
      <c r="X169" s="40"/>
      <c r="Y169" s="40"/>
    </row>
    <row r="170" spans="1:25" x14ac:dyDescent="0.25">
      <c r="A170" s="62" t="str">
        <f t="shared" si="21"/>
        <v>012</v>
      </c>
      <c r="B170" s="56">
        <v>12</v>
      </c>
      <c r="C170" s="84"/>
      <c r="D170" s="85"/>
      <c r="E170" s="86"/>
      <c r="F170" s="60"/>
      <c r="I170" s="62" t="str">
        <f t="shared" si="20"/>
        <v>012</v>
      </c>
      <c r="J170" s="56">
        <v>12</v>
      </c>
      <c r="K170" s="84"/>
      <c r="L170" s="85"/>
      <c r="M170" s="86"/>
      <c r="N170" s="60"/>
      <c r="R170" s="97"/>
      <c r="S170" s="102"/>
      <c r="T170" s="103"/>
      <c r="U170" s="93"/>
      <c r="V170" s="47"/>
      <c r="W170" s="101"/>
      <c r="X170" s="40"/>
      <c r="Y170" s="40"/>
    </row>
    <row r="171" spans="1:25" x14ac:dyDescent="0.25">
      <c r="A171" s="62" t="str">
        <f t="shared" si="21"/>
        <v>013</v>
      </c>
      <c r="B171" s="56">
        <v>13</v>
      </c>
      <c r="C171" s="84"/>
      <c r="D171" s="85"/>
      <c r="E171" s="86"/>
      <c r="F171" s="60"/>
      <c r="I171" s="62" t="str">
        <f t="shared" si="20"/>
        <v>013</v>
      </c>
      <c r="J171" s="56">
        <v>13</v>
      </c>
      <c r="K171" s="84"/>
      <c r="L171" s="85"/>
      <c r="M171" s="86"/>
      <c r="N171" s="60"/>
      <c r="R171" s="97"/>
      <c r="S171" s="102"/>
      <c r="T171" s="103"/>
      <c r="U171" s="93"/>
      <c r="V171" s="47"/>
      <c r="W171" s="101"/>
      <c r="X171" s="40"/>
      <c r="Y171" s="40"/>
    </row>
    <row r="172" spans="1:25" x14ac:dyDescent="0.25">
      <c r="A172" s="62" t="str">
        <f t="shared" si="21"/>
        <v>014</v>
      </c>
      <c r="B172" s="56">
        <v>14</v>
      </c>
      <c r="C172" s="84"/>
      <c r="D172" s="85"/>
      <c r="E172" s="86"/>
      <c r="F172" s="60"/>
      <c r="I172" s="62" t="str">
        <f t="shared" si="20"/>
        <v>014</v>
      </c>
      <c r="J172" s="56">
        <v>14</v>
      </c>
      <c r="K172" s="84"/>
      <c r="L172" s="85"/>
      <c r="M172" s="86"/>
      <c r="N172" s="60"/>
      <c r="R172" s="97"/>
      <c r="S172" s="102"/>
      <c r="T172" s="103"/>
      <c r="U172" s="93"/>
      <c r="V172" s="47"/>
      <c r="W172" s="101"/>
      <c r="X172" s="40"/>
      <c r="Y172" s="40"/>
    </row>
    <row r="173" spans="1:25" ht="15.75" thickBot="1" x14ac:dyDescent="0.3">
      <c r="A173" s="62" t="str">
        <f t="shared" si="21"/>
        <v>015</v>
      </c>
      <c r="B173" s="57">
        <v>15</v>
      </c>
      <c r="C173" s="87"/>
      <c r="D173" s="88"/>
      <c r="E173" s="89"/>
      <c r="F173" s="61"/>
      <c r="I173" s="62" t="str">
        <f t="shared" si="20"/>
        <v>015</v>
      </c>
      <c r="J173" s="57">
        <v>15</v>
      </c>
      <c r="K173" s="87"/>
      <c r="L173" s="88"/>
      <c r="M173" s="89"/>
      <c r="N173" s="61"/>
      <c r="R173" s="97"/>
      <c r="S173" s="102"/>
      <c r="T173" s="103"/>
      <c r="U173" s="93"/>
      <c r="V173" s="47"/>
      <c r="W173" s="101"/>
      <c r="X173" s="40"/>
      <c r="Y173" s="40"/>
    </row>
    <row r="174" spans="1:25" x14ac:dyDescent="0.25">
      <c r="R174" s="40"/>
      <c r="S174" s="40"/>
      <c r="T174" s="40"/>
      <c r="U174" s="40"/>
      <c r="V174" s="40"/>
      <c r="W174" s="40"/>
      <c r="X174" s="40"/>
      <c r="Y174" s="40"/>
    </row>
  </sheetData>
  <conditionalFormatting sqref="B39">
    <cfRule type="containsText" dxfId="167" priority="176" operator="containsText" text="UG">
      <formula>NOT(ISERROR(SEARCH("UG",B39)))</formula>
    </cfRule>
    <cfRule type="containsText" dxfId="166" priority="177" operator="containsText" text="SD">
      <formula>NOT(ISERROR(SEARCH("SD",B39)))</formula>
    </cfRule>
    <cfRule type="containsText" dxfId="165" priority="178" operator="containsText" text="CM">
      <formula>NOT(ISERROR(SEARCH("CM",B39)))</formula>
    </cfRule>
    <cfRule type="containsText" dxfId="164" priority="179" operator="containsText" text="VW">
      <formula>NOT(ISERROR(SEARCH("VW",B39)))</formula>
    </cfRule>
    <cfRule type="containsText" dxfId="163" priority="180" operator="containsText" text="VB">
      <formula>NOT(ISERROR(SEARCH("VB",B39)))</formula>
    </cfRule>
    <cfRule type="containsText" dxfId="162" priority="181" operator="containsText" text="MK">
      <formula>NOT(ISERROR(SEARCH("MK",B39)))</formula>
    </cfRule>
    <cfRule type="containsText" dxfId="161" priority="182" operator="containsText" text="AG">
      <formula>NOT(ISERROR(SEARCH("AG",B39)))</formula>
    </cfRule>
  </conditionalFormatting>
  <conditionalFormatting sqref="B56">
    <cfRule type="containsText" dxfId="160" priority="169" operator="containsText" text="UG">
      <formula>NOT(ISERROR(SEARCH("UG",B56)))</formula>
    </cfRule>
    <cfRule type="containsText" dxfId="159" priority="170" operator="containsText" text="SD">
      <formula>NOT(ISERROR(SEARCH("SD",B56)))</formula>
    </cfRule>
    <cfRule type="containsText" dxfId="158" priority="171" operator="containsText" text="CM">
      <formula>NOT(ISERROR(SEARCH("CM",B56)))</formula>
    </cfRule>
    <cfRule type="containsText" dxfId="157" priority="172" operator="containsText" text="VW">
      <formula>NOT(ISERROR(SEARCH("VW",B56)))</formula>
    </cfRule>
    <cfRule type="containsText" dxfId="156" priority="173" operator="containsText" text="VB">
      <formula>NOT(ISERROR(SEARCH("VB",B56)))</formula>
    </cfRule>
    <cfRule type="containsText" dxfId="155" priority="174" operator="containsText" text="MK">
      <formula>NOT(ISERROR(SEARCH("MK",B56)))</formula>
    </cfRule>
    <cfRule type="containsText" dxfId="154" priority="175" operator="containsText" text="AG">
      <formula>NOT(ISERROR(SEARCH("AG",B56)))</formula>
    </cfRule>
  </conditionalFormatting>
  <conditionalFormatting sqref="B73">
    <cfRule type="containsText" dxfId="153" priority="162" operator="containsText" text="UG">
      <formula>NOT(ISERROR(SEARCH("UG",B73)))</formula>
    </cfRule>
    <cfRule type="containsText" dxfId="152" priority="163" operator="containsText" text="SD">
      <formula>NOT(ISERROR(SEARCH("SD",B73)))</formula>
    </cfRule>
    <cfRule type="containsText" dxfId="151" priority="164" operator="containsText" text="CM">
      <formula>NOT(ISERROR(SEARCH("CM",B73)))</formula>
    </cfRule>
    <cfRule type="containsText" dxfId="150" priority="165" operator="containsText" text="VW">
      <formula>NOT(ISERROR(SEARCH("VW",B73)))</formula>
    </cfRule>
    <cfRule type="containsText" dxfId="149" priority="166" operator="containsText" text="VB">
      <formula>NOT(ISERROR(SEARCH("VB",B73)))</formula>
    </cfRule>
    <cfRule type="containsText" dxfId="148" priority="167" operator="containsText" text="MK">
      <formula>NOT(ISERROR(SEARCH("MK",B73)))</formula>
    </cfRule>
    <cfRule type="containsText" dxfId="147" priority="168" operator="containsText" text="AG">
      <formula>NOT(ISERROR(SEARCH("AG",B73)))</formula>
    </cfRule>
  </conditionalFormatting>
  <conditionalFormatting sqref="B90">
    <cfRule type="containsText" dxfId="146" priority="155" operator="containsText" text="UG">
      <formula>NOT(ISERROR(SEARCH("UG",B90)))</formula>
    </cfRule>
    <cfRule type="containsText" dxfId="145" priority="156" operator="containsText" text="SD">
      <formula>NOT(ISERROR(SEARCH("SD",B90)))</formula>
    </cfRule>
    <cfRule type="containsText" dxfId="144" priority="157" operator="containsText" text="CM">
      <formula>NOT(ISERROR(SEARCH("CM",B90)))</formula>
    </cfRule>
    <cfRule type="containsText" dxfId="143" priority="158" operator="containsText" text="VW">
      <formula>NOT(ISERROR(SEARCH("VW",B90)))</formula>
    </cfRule>
    <cfRule type="containsText" dxfId="142" priority="159" operator="containsText" text="VB">
      <formula>NOT(ISERROR(SEARCH("VB",B90)))</formula>
    </cfRule>
    <cfRule type="containsText" dxfId="141" priority="160" operator="containsText" text="MK">
      <formula>NOT(ISERROR(SEARCH("MK",B90)))</formula>
    </cfRule>
    <cfRule type="containsText" dxfId="140" priority="161" operator="containsText" text="AG">
      <formula>NOT(ISERROR(SEARCH("AG",B90)))</formula>
    </cfRule>
  </conditionalFormatting>
  <conditionalFormatting sqref="B107">
    <cfRule type="containsText" dxfId="139" priority="148" operator="containsText" text="UG">
      <formula>NOT(ISERROR(SEARCH("UG",B107)))</formula>
    </cfRule>
    <cfRule type="containsText" dxfId="138" priority="149" operator="containsText" text="SD">
      <formula>NOT(ISERROR(SEARCH("SD",B107)))</formula>
    </cfRule>
    <cfRule type="containsText" dxfId="137" priority="150" operator="containsText" text="CM">
      <formula>NOT(ISERROR(SEARCH("CM",B107)))</formula>
    </cfRule>
    <cfRule type="containsText" dxfId="136" priority="151" operator="containsText" text="VW">
      <formula>NOT(ISERROR(SEARCH("VW",B107)))</formula>
    </cfRule>
    <cfRule type="containsText" dxfId="135" priority="152" operator="containsText" text="VB">
      <formula>NOT(ISERROR(SEARCH("VB",B107)))</formula>
    </cfRule>
    <cfRule type="containsText" dxfId="134" priority="153" operator="containsText" text="MK">
      <formula>NOT(ISERROR(SEARCH("MK",B107)))</formula>
    </cfRule>
    <cfRule type="containsText" dxfId="133" priority="154" operator="containsText" text="AG">
      <formula>NOT(ISERROR(SEARCH("AG",B107)))</formula>
    </cfRule>
  </conditionalFormatting>
  <conditionalFormatting sqref="B124">
    <cfRule type="containsText" dxfId="132" priority="141" operator="containsText" text="UG">
      <formula>NOT(ISERROR(SEARCH("UG",B124)))</formula>
    </cfRule>
    <cfRule type="containsText" dxfId="131" priority="142" operator="containsText" text="SD">
      <formula>NOT(ISERROR(SEARCH("SD",B124)))</formula>
    </cfRule>
    <cfRule type="containsText" dxfId="130" priority="143" operator="containsText" text="CM">
      <formula>NOT(ISERROR(SEARCH("CM",B124)))</formula>
    </cfRule>
    <cfRule type="containsText" dxfId="129" priority="144" operator="containsText" text="VW">
      <formula>NOT(ISERROR(SEARCH("VW",B124)))</formula>
    </cfRule>
    <cfRule type="containsText" dxfId="128" priority="145" operator="containsText" text="VB">
      <formula>NOT(ISERROR(SEARCH("VB",B124)))</formula>
    </cfRule>
    <cfRule type="containsText" dxfId="127" priority="146" operator="containsText" text="MK">
      <formula>NOT(ISERROR(SEARCH("MK",B124)))</formula>
    </cfRule>
    <cfRule type="containsText" dxfId="126" priority="147" operator="containsText" text="AG">
      <formula>NOT(ISERROR(SEARCH("AG",B124)))</formula>
    </cfRule>
  </conditionalFormatting>
  <conditionalFormatting sqref="B141">
    <cfRule type="containsText" dxfId="125" priority="134" operator="containsText" text="UG">
      <formula>NOT(ISERROR(SEARCH("UG",B141)))</formula>
    </cfRule>
    <cfRule type="containsText" dxfId="124" priority="135" operator="containsText" text="SD">
      <formula>NOT(ISERROR(SEARCH("SD",B141)))</formula>
    </cfRule>
    <cfRule type="containsText" dxfId="123" priority="136" operator="containsText" text="CM">
      <formula>NOT(ISERROR(SEARCH("CM",B141)))</formula>
    </cfRule>
    <cfRule type="containsText" dxfId="122" priority="137" operator="containsText" text="VW">
      <formula>NOT(ISERROR(SEARCH("VW",B141)))</formula>
    </cfRule>
    <cfRule type="containsText" dxfId="121" priority="138" operator="containsText" text="VB">
      <formula>NOT(ISERROR(SEARCH("VB",B141)))</formula>
    </cfRule>
    <cfRule type="containsText" dxfId="120" priority="139" operator="containsText" text="MK">
      <formula>NOT(ISERROR(SEARCH("MK",B141)))</formula>
    </cfRule>
    <cfRule type="containsText" dxfId="119" priority="140" operator="containsText" text="AG">
      <formula>NOT(ISERROR(SEARCH("AG",B141)))</formula>
    </cfRule>
  </conditionalFormatting>
  <conditionalFormatting sqref="B158">
    <cfRule type="containsText" dxfId="118" priority="127" operator="containsText" text="UG">
      <formula>NOT(ISERROR(SEARCH("UG",B158)))</formula>
    </cfRule>
    <cfRule type="containsText" dxfId="117" priority="128" operator="containsText" text="SD">
      <formula>NOT(ISERROR(SEARCH("SD",B158)))</formula>
    </cfRule>
    <cfRule type="containsText" dxfId="116" priority="129" operator="containsText" text="CM">
      <formula>NOT(ISERROR(SEARCH("CM",B158)))</formula>
    </cfRule>
    <cfRule type="containsText" dxfId="115" priority="130" operator="containsText" text="VW">
      <formula>NOT(ISERROR(SEARCH("VW",B158)))</formula>
    </cfRule>
    <cfRule type="containsText" dxfId="114" priority="131" operator="containsText" text="VB">
      <formula>NOT(ISERROR(SEARCH("VB",B158)))</formula>
    </cfRule>
    <cfRule type="containsText" dxfId="113" priority="132" operator="containsText" text="MK">
      <formula>NOT(ISERROR(SEARCH("MK",B158)))</formula>
    </cfRule>
    <cfRule type="containsText" dxfId="112" priority="133" operator="containsText" text="AG">
      <formula>NOT(ISERROR(SEARCH("AG",B158)))</formula>
    </cfRule>
  </conditionalFormatting>
  <conditionalFormatting sqref="J39">
    <cfRule type="containsText" dxfId="111" priority="120" operator="containsText" text="UG">
      <formula>NOT(ISERROR(SEARCH("UG",J39)))</formula>
    </cfRule>
    <cfRule type="containsText" dxfId="110" priority="121" operator="containsText" text="SD">
      <formula>NOT(ISERROR(SEARCH("SD",J39)))</formula>
    </cfRule>
    <cfRule type="containsText" dxfId="109" priority="122" operator="containsText" text="CM">
      <formula>NOT(ISERROR(SEARCH("CM",J39)))</formula>
    </cfRule>
    <cfRule type="containsText" dxfId="108" priority="123" operator="containsText" text="VW">
      <formula>NOT(ISERROR(SEARCH("VW",J39)))</formula>
    </cfRule>
    <cfRule type="containsText" dxfId="107" priority="124" operator="containsText" text="VB">
      <formula>NOT(ISERROR(SEARCH("VB",J39)))</formula>
    </cfRule>
    <cfRule type="containsText" dxfId="106" priority="125" operator="containsText" text="MK">
      <formula>NOT(ISERROR(SEARCH("MK",J39)))</formula>
    </cfRule>
    <cfRule type="containsText" dxfId="105" priority="126" operator="containsText" text="AG">
      <formula>NOT(ISERROR(SEARCH("AG",J39)))</formula>
    </cfRule>
  </conditionalFormatting>
  <conditionalFormatting sqref="J56">
    <cfRule type="containsText" dxfId="104" priority="113" operator="containsText" text="UG">
      <formula>NOT(ISERROR(SEARCH("UG",J56)))</formula>
    </cfRule>
    <cfRule type="containsText" dxfId="103" priority="114" operator="containsText" text="SD">
      <formula>NOT(ISERROR(SEARCH("SD",J56)))</formula>
    </cfRule>
    <cfRule type="containsText" dxfId="102" priority="115" operator="containsText" text="CM">
      <formula>NOT(ISERROR(SEARCH("CM",J56)))</formula>
    </cfRule>
    <cfRule type="containsText" dxfId="101" priority="116" operator="containsText" text="VW">
      <formula>NOT(ISERROR(SEARCH("VW",J56)))</formula>
    </cfRule>
    <cfRule type="containsText" dxfId="100" priority="117" operator="containsText" text="VB">
      <formula>NOT(ISERROR(SEARCH("VB",J56)))</formula>
    </cfRule>
    <cfRule type="containsText" dxfId="99" priority="118" operator="containsText" text="MK">
      <formula>NOT(ISERROR(SEARCH("MK",J56)))</formula>
    </cfRule>
    <cfRule type="containsText" dxfId="98" priority="119" operator="containsText" text="AG">
      <formula>NOT(ISERROR(SEARCH("AG",J56)))</formula>
    </cfRule>
  </conditionalFormatting>
  <conditionalFormatting sqref="J73">
    <cfRule type="containsText" dxfId="97" priority="106" operator="containsText" text="UG">
      <formula>NOT(ISERROR(SEARCH("UG",J73)))</formula>
    </cfRule>
    <cfRule type="containsText" dxfId="96" priority="107" operator="containsText" text="SD">
      <formula>NOT(ISERROR(SEARCH("SD",J73)))</formula>
    </cfRule>
    <cfRule type="containsText" dxfId="95" priority="108" operator="containsText" text="CM">
      <formula>NOT(ISERROR(SEARCH("CM",J73)))</formula>
    </cfRule>
    <cfRule type="containsText" dxfId="94" priority="109" operator="containsText" text="VW">
      <formula>NOT(ISERROR(SEARCH("VW",J73)))</formula>
    </cfRule>
    <cfRule type="containsText" dxfId="93" priority="110" operator="containsText" text="VB">
      <formula>NOT(ISERROR(SEARCH("VB",J73)))</formula>
    </cfRule>
    <cfRule type="containsText" dxfId="92" priority="111" operator="containsText" text="MK">
      <formula>NOT(ISERROR(SEARCH("MK",J73)))</formula>
    </cfRule>
    <cfRule type="containsText" dxfId="91" priority="112" operator="containsText" text="AG">
      <formula>NOT(ISERROR(SEARCH("AG",J73)))</formula>
    </cfRule>
  </conditionalFormatting>
  <conditionalFormatting sqref="J90">
    <cfRule type="containsText" dxfId="90" priority="99" operator="containsText" text="UG">
      <formula>NOT(ISERROR(SEARCH("UG",J90)))</formula>
    </cfRule>
    <cfRule type="containsText" dxfId="89" priority="100" operator="containsText" text="SD">
      <formula>NOT(ISERROR(SEARCH("SD",J90)))</formula>
    </cfRule>
    <cfRule type="containsText" dxfId="88" priority="101" operator="containsText" text="CM">
      <formula>NOT(ISERROR(SEARCH("CM",J90)))</formula>
    </cfRule>
    <cfRule type="containsText" dxfId="87" priority="102" operator="containsText" text="VW">
      <formula>NOT(ISERROR(SEARCH("VW",J90)))</formula>
    </cfRule>
    <cfRule type="containsText" dxfId="86" priority="103" operator="containsText" text="VB">
      <formula>NOT(ISERROR(SEARCH("VB",J90)))</formula>
    </cfRule>
    <cfRule type="containsText" dxfId="85" priority="104" operator="containsText" text="MK">
      <formula>NOT(ISERROR(SEARCH("MK",J90)))</formula>
    </cfRule>
    <cfRule type="containsText" dxfId="84" priority="105" operator="containsText" text="AG">
      <formula>NOT(ISERROR(SEARCH("AG",J90)))</formula>
    </cfRule>
  </conditionalFormatting>
  <conditionalFormatting sqref="J107">
    <cfRule type="containsText" dxfId="83" priority="92" operator="containsText" text="UG">
      <formula>NOT(ISERROR(SEARCH("UG",J107)))</formula>
    </cfRule>
    <cfRule type="containsText" dxfId="82" priority="93" operator="containsText" text="SD">
      <formula>NOT(ISERROR(SEARCH("SD",J107)))</formula>
    </cfRule>
    <cfRule type="containsText" dxfId="81" priority="94" operator="containsText" text="CM">
      <formula>NOT(ISERROR(SEARCH("CM",J107)))</formula>
    </cfRule>
    <cfRule type="containsText" dxfId="80" priority="95" operator="containsText" text="VW">
      <formula>NOT(ISERROR(SEARCH("VW",J107)))</formula>
    </cfRule>
    <cfRule type="containsText" dxfId="79" priority="96" operator="containsText" text="VB">
      <formula>NOT(ISERROR(SEARCH("VB",J107)))</formula>
    </cfRule>
    <cfRule type="containsText" dxfId="78" priority="97" operator="containsText" text="MK">
      <formula>NOT(ISERROR(SEARCH("MK",J107)))</formula>
    </cfRule>
    <cfRule type="containsText" dxfId="77" priority="98" operator="containsText" text="AG">
      <formula>NOT(ISERROR(SEARCH("AG",J107)))</formula>
    </cfRule>
  </conditionalFormatting>
  <conditionalFormatting sqref="J124">
    <cfRule type="containsText" dxfId="76" priority="85" operator="containsText" text="UG">
      <formula>NOT(ISERROR(SEARCH("UG",J124)))</formula>
    </cfRule>
    <cfRule type="containsText" dxfId="75" priority="86" operator="containsText" text="SD">
      <formula>NOT(ISERROR(SEARCH("SD",J124)))</formula>
    </cfRule>
    <cfRule type="containsText" dxfId="74" priority="87" operator="containsText" text="CM">
      <formula>NOT(ISERROR(SEARCH("CM",J124)))</formula>
    </cfRule>
    <cfRule type="containsText" dxfId="73" priority="88" operator="containsText" text="VW">
      <formula>NOT(ISERROR(SEARCH("VW",J124)))</formula>
    </cfRule>
    <cfRule type="containsText" dxfId="72" priority="89" operator="containsText" text="VB">
      <formula>NOT(ISERROR(SEARCH("VB",J124)))</formula>
    </cfRule>
    <cfRule type="containsText" dxfId="71" priority="90" operator="containsText" text="MK">
      <formula>NOT(ISERROR(SEARCH("MK",J124)))</formula>
    </cfRule>
    <cfRule type="containsText" dxfId="70" priority="91" operator="containsText" text="AG">
      <formula>NOT(ISERROR(SEARCH("AG",J124)))</formula>
    </cfRule>
  </conditionalFormatting>
  <conditionalFormatting sqref="J141">
    <cfRule type="containsText" dxfId="69" priority="78" operator="containsText" text="UG">
      <formula>NOT(ISERROR(SEARCH("UG",J141)))</formula>
    </cfRule>
    <cfRule type="containsText" dxfId="68" priority="79" operator="containsText" text="SD">
      <formula>NOT(ISERROR(SEARCH("SD",J141)))</formula>
    </cfRule>
    <cfRule type="containsText" dxfId="67" priority="80" operator="containsText" text="CM">
      <formula>NOT(ISERROR(SEARCH("CM",J141)))</formula>
    </cfRule>
    <cfRule type="containsText" dxfId="66" priority="81" operator="containsText" text="VW">
      <formula>NOT(ISERROR(SEARCH("VW",J141)))</formula>
    </cfRule>
    <cfRule type="containsText" dxfId="65" priority="82" operator="containsText" text="VB">
      <formula>NOT(ISERROR(SEARCH("VB",J141)))</formula>
    </cfRule>
    <cfRule type="containsText" dxfId="64" priority="83" operator="containsText" text="MK">
      <formula>NOT(ISERROR(SEARCH("MK",J141)))</formula>
    </cfRule>
    <cfRule type="containsText" dxfId="63" priority="84" operator="containsText" text="AG">
      <formula>NOT(ISERROR(SEARCH("AG",J141)))</formula>
    </cfRule>
  </conditionalFormatting>
  <conditionalFormatting sqref="J158">
    <cfRule type="containsText" dxfId="62" priority="71" operator="containsText" text="UG">
      <formula>NOT(ISERROR(SEARCH("UG",J158)))</formula>
    </cfRule>
    <cfRule type="containsText" dxfId="61" priority="72" operator="containsText" text="SD">
      <formula>NOT(ISERROR(SEARCH("SD",J158)))</formula>
    </cfRule>
    <cfRule type="containsText" dxfId="60" priority="73" operator="containsText" text="CM">
      <formula>NOT(ISERROR(SEARCH("CM",J158)))</formula>
    </cfRule>
    <cfRule type="containsText" dxfId="59" priority="74" operator="containsText" text="VW">
      <formula>NOT(ISERROR(SEARCH("VW",J158)))</formula>
    </cfRule>
    <cfRule type="containsText" dxfId="58" priority="75" operator="containsText" text="VB">
      <formula>NOT(ISERROR(SEARCH("VB",J158)))</formula>
    </cfRule>
    <cfRule type="containsText" dxfId="57" priority="76" operator="containsText" text="MK">
      <formula>NOT(ISERROR(SEARCH("MK",J158)))</formula>
    </cfRule>
    <cfRule type="containsText" dxfId="56" priority="77" operator="containsText" text="AG">
      <formula>NOT(ISERROR(SEARCH("AG",J158)))</formula>
    </cfRule>
  </conditionalFormatting>
  <conditionalFormatting sqref="S39">
    <cfRule type="containsText" dxfId="55" priority="64" operator="containsText" text="UG">
      <formula>NOT(ISERROR(SEARCH("UG",S39)))</formula>
    </cfRule>
    <cfRule type="containsText" dxfId="54" priority="65" operator="containsText" text="SD">
      <formula>NOT(ISERROR(SEARCH("SD",S39)))</formula>
    </cfRule>
    <cfRule type="containsText" dxfId="53" priority="66" operator="containsText" text="CM">
      <formula>NOT(ISERROR(SEARCH("CM",S39)))</formula>
    </cfRule>
    <cfRule type="containsText" dxfId="52" priority="67" operator="containsText" text="VW">
      <formula>NOT(ISERROR(SEARCH("VW",S39)))</formula>
    </cfRule>
    <cfRule type="containsText" dxfId="51" priority="68" operator="containsText" text="VB">
      <formula>NOT(ISERROR(SEARCH("VB",S39)))</formula>
    </cfRule>
    <cfRule type="containsText" dxfId="50" priority="69" operator="containsText" text="MK">
      <formula>NOT(ISERROR(SEARCH("MK",S39)))</formula>
    </cfRule>
    <cfRule type="containsText" dxfId="49" priority="70" operator="containsText" text="AG">
      <formula>NOT(ISERROR(SEARCH("AG",S39)))</formula>
    </cfRule>
  </conditionalFormatting>
  <conditionalFormatting sqref="S56">
    <cfRule type="containsText" dxfId="48" priority="57" operator="containsText" text="UG">
      <formula>NOT(ISERROR(SEARCH("UG",S56)))</formula>
    </cfRule>
    <cfRule type="containsText" dxfId="47" priority="58" operator="containsText" text="SD">
      <formula>NOT(ISERROR(SEARCH("SD",S56)))</formula>
    </cfRule>
    <cfRule type="containsText" dxfId="46" priority="59" operator="containsText" text="CM">
      <formula>NOT(ISERROR(SEARCH("CM",S56)))</formula>
    </cfRule>
    <cfRule type="containsText" dxfId="45" priority="60" operator="containsText" text="VW">
      <formula>NOT(ISERROR(SEARCH("VW",S56)))</formula>
    </cfRule>
    <cfRule type="containsText" dxfId="44" priority="61" operator="containsText" text="VB">
      <formula>NOT(ISERROR(SEARCH("VB",S56)))</formula>
    </cfRule>
    <cfRule type="containsText" dxfId="43" priority="62" operator="containsText" text="MK">
      <formula>NOT(ISERROR(SEARCH("MK",S56)))</formula>
    </cfRule>
    <cfRule type="containsText" dxfId="42" priority="63" operator="containsText" text="AG">
      <formula>NOT(ISERROR(SEARCH("AG",S56)))</formula>
    </cfRule>
  </conditionalFormatting>
  <conditionalFormatting sqref="S73">
    <cfRule type="containsText" dxfId="41" priority="50" operator="containsText" text="UG">
      <formula>NOT(ISERROR(SEARCH("UG",S73)))</formula>
    </cfRule>
    <cfRule type="containsText" dxfId="40" priority="51" operator="containsText" text="SD">
      <formula>NOT(ISERROR(SEARCH("SD",S73)))</formula>
    </cfRule>
    <cfRule type="containsText" dxfId="39" priority="52" operator="containsText" text="CM">
      <formula>NOT(ISERROR(SEARCH("CM",S73)))</formula>
    </cfRule>
    <cfRule type="containsText" dxfId="38" priority="53" operator="containsText" text="VW">
      <formula>NOT(ISERROR(SEARCH("VW",S73)))</formula>
    </cfRule>
    <cfRule type="containsText" dxfId="37" priority="54" operator="containsText" text="VB">
      <formula>NOT(ISERROR(SEARCH("VB",S73)))</formula>
    </cfRule>
    <cfRule type="containsText" dxfId="36" priority="55" operator="containsText" text="MK">
      <formula>NOT(ISERROR(SEARCH("MK",S73)))</formula>
    </cfRule>
    <cfRule type="containsText" dxfId="35" priority="56" operator="containsText" text="AG">
      <formula>NOT(ISERROR(SEARCH("AG",S73)))</formula>
    </cfRule>
  </conditionalFormatting>
  <conditionalFormatting sqref="S90">
    <cfRule type="containsText" dxfId="34" priority="43" operator="containsText" text="UG">
      <formula>NOT(ISERROR(SEARCH("UG",S90)))</formula>
    </cfRule>
    <cfRule type="containsText" dxfId="33" priority="44" operator="containsText" text="SD">
      <formula>NOT(ISERROR(SEARCH("SD",S90)))</formula>
    </cfRule>
    <cfRule type="containsText" dxfId="32" priority="45" operator="containsText" text="CM">
      <formula>NOT(ISERROR(SEARCH("CM",S90)))</formula>
    </cfRule>
    <cfRule type="containsText" dxfId="31" priority="46" operator="containsText" text="VW">
      <formula>NOT(ISERROR(SEARCH("VW",S90)))</formula>
    </cfRule>
    <cfRule type="containsText" dxfId="30" priority="47" operator="containsText" text="VB">
      <formula>NOT(ISERROR(SEARCH("VB",S90)))</formula>
    </cfRule>
    <cfRule type="containsText" dxfId="29" priority="48" operator="containsText" text="MK">
      <formula>NOT(ISERROR(SEARCH("MK",S90)))</formula>
    </cfRule>
    <cfRule type="containsText" dxfId="28" priority="49" operator="containsText" text="AG">
      <formula>NOT(ISERROR(SEARCH("AG",S90)))</formula>
    </cfRule>
  </conditionalFormatting>
  <conditionalFormatting sqref="S107">
    <cfRule type="containsText" dxfId="27" priority="36" operator="containsText" text="UG">
      <formula>NOT(ISERROR(SEARCH("UG",S107)))</formula>
    </cfRule>
    <cfRule type="containsText" dxfId="26" priority="37" operator="containsText" text="SD">
      <formula>NOT(ISERROR(SEARCH("SD",S107)))</formula>
    </cfRule>
    <cfRule type="containsText" dxfId="25" priority="38" operator="containsText" text="CM">
      <formula>NOT(ISERROR(SEARCH("CM",S107)))</formula>
    </cfRule>
    <cfRule type="containsText" dxfId="24" priority="39" operator="containsText" text="VW">
      <formula>NOT(ISERROR(SEARCH("VW",S107)))</formula>
    </cfRule>
    <cfRule type="containsText" dxfId="23" priority="40" operator="containsText" text="VB">
      <formula>NOT(ISERROR(SEARCH("VB",S107)))</formula>
    </cfRule>
    <cfRule type="containsText" dxfId="22" priority="41" operator="containsText" text="MK">
      <formula>NOT(ISERROR(SEARCH("MK",S107)))</formula>
    </cfRule>
    <cfRule type="containsText" dxfId="21" priority="42" operator="containsText" text="AG">
      <formula>NOT(ISERROR(SEARCH("AG",S107)))</formula>
    </cfRule>
  </conditionalFormatting>
  <conditionalFormatting sqref="S124">
    <cfRule type="containsText" dxfId="20" priority="29" operator="containsText" text="UG">
      <formula>NOT(ISERROR(SEARCH("UG",S124)))</formula>
    </cfRule>
    <cfRule type="containsText" dxfId="19" priority="30" operator="containsText" text="SD">
      <formula>NOT(ISERROR(SEARCH("SD",S124)))</formula>
    </cfRule>
    <cfRule type="containsText" dxfId="18" priority="31" operator="containsText" text="CM">
      <formula>NOT(ISERROR(SEARCH("CM",S124)))</formula>
    </cfRule>
    <cfRule type="containsText" dxfId="17" priority="32" operator="containsText" text="VW">
      <formula>NOT(ISERROR(SEARCH("VW",S124)))</formula>
    </cfRule>
    <cfRule type="containsText" dxfId="16" priority="33" operator="containsText" text="VB">
      <formula>NOT(ISERROR(SEARCH("VB",S124)))</formula>
    </cfRule>
    <cfRule type="containsText" dxfId="15" priority="34" operator="containsText" text="MK">
      <formula>NOT(ISERROR(SEARCH("MK",S124)))</formula>
    </cfRule>
    <cfRule type="containsText" dxfId="14" priority="35" operator="containsText" text="AG">
      <formula>NOT(ISERROR(SEARCH("AG",S124)))</formula>
    </cfRule>
  </conditionalFormatting>
  <conditionalFormatting sqref="S141">
    <cfRule type="containsText" dxfId="13" priority="8" operator="containsText" text="UG">
      <formula>NOT(ISERROR(SEARCH("UG",S141)))</formula>
    </cfRule>
    <cfRule type="containsText" dxfId="12" priority="9" operator="containsText" text="SD">
      <formula>NOT(ISERROR(SEARCH("SD",S141)))</formula>
    </cfRule>
    <cfRule type="containsText" dxfId="11" priority="10" operator="containsText" text="CM">
      <formula>NOT(ISERROR(SEARCH("CM",S141)))</formula>
    </cfRule>
    <cfRule type="containsText" dxfId="10" priority="11" operator="containsText" text="VW">
      <formula>NOT(ISERROR(SEARCH("VW",S141)))</formula>
    </cfRule>
    <cfRule type="containsText" dxfId="9" priority="12" operator="containsText" text="VB">
      <formula>NOT(ISERROR(SEARCH("VB",S141)))</formula>
    </cfRule>
    <cfRule type="containsText" dxfId="8" priority="13" operator="containsText" text="MK">
      <formula>NOT(ISERROR(SEARCH("MK",S141)))</formula>
    </cfRule>
    <cfRule type="containsText" dxfId="7" priority="14" operator="containsText" text="AG">
      <formula>NOT(ISERROR(SEARCH("AG",S141)))</formula>
    </cfRule>
  </conditionalFormatting>
  <conditionalFormatting sqref="S158">
    <cfRule type="containsText" dxfId="6" priority="1" operator="containsText" text="UG">
      <formula>NOT(ISERROR(SEARCH("UG",S158)))</formula>
    </cfRule>
    <cfRule type="containsText" dxfId="5" priority="2" operator="containsText" text="SD">
      <formula>NOT(ISERROR(SEARCH("SD",S158)))</formula>
    </cfRule>
    <cfRule type="containsText" dxfId="4" priority="3" operator="containsText" text="CM">
      <formula>NOT(ISERROR(SEARCH("CM",S158)))</formula>
    </cfRule>
    <cfRule type="containsText" dxfId="3" priority="4" operator="containsText" text="VW">
      <formula>NOT(ISERROR(SEARCH("VW",S158)))</formula>
    </cfRule>
    <cfRule type="containsText" dxfId="2" priority="5" operator="containsText" text="VB">
      <formula>NOT(ISERROR(SEARCH("VB",S158)))</formula>
    </cfRule>
    <cfRule type="containsText" dxfId="1" priority="6" operator="containsText" text="MK">
      <formula>NOT(ISERROR(SEARCH("MK",S158)))</formula>
    </cfRule>
    <cfRule type="containsText" dxfId="0" priority="7" operator="containsText" text="AG">
      <formula>NOT(ISERROR(SEARCH("AG",S158)))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rgb="FF00B050"/>
    <pageSetUpPr fitToPage="1"/>
  </sheetPr>
  <dimension ref="A5:X59"/>
  <sheetViews>
    <sheetView tabSelected="1" view="pageBreakPreview" zoomScale="55" zoomScaleNormal="70" zoomScaleSheetLayoutView="55" workbookViewId="0">
      <selection activeCell="I22" sqref="I22"/>
    </sheetView>
  </sheetViews>
  <sheetFormatPr baseColWidth="10" defaultRowHeight="15.75" x14ac:dyDescent="0.25"/>
  <cols>
    <col min="1" max="1" width="11.42578125" style="17"/>
    <col min="2" max="2" width="13" style="17" bestFit="1" customWidth="1"/>
    <col min="3" max="3" width="14.7109375" style="17" bestFit="1" customWidth="1"/>
    <col min="4" max="4" width="12.7109375" style="17" bestFit="1" customWidth="1"/>
    <col min="5" max="5" width="12.140625" style="17" bestFit="1" customWidth="1"/>
    <col min="6" max="6" width="15" style="17" bestFit="1" customWidth="1"/>
    <col min="7" max="8" width="17.28515625" style="17" customWidth="1"/>
    <col min="9" max="9" width="18.5703125" style="18" bestFit="1" customWidth="1"/>
    <col min="10" max="10" width="11.42578125" style="18"/>
    <col min="11" max="21" width="11.42578125" style="49"/>
    <col min="22" max="22" width="18.7109375" style="49" customWidth="1"/>
    <col min="23" max="23" width="23.7109375" style="49" customWidth="1"/>
    <col min="24" max="24" width="11.42578125" style="49"/>
    <col min="25" max="16384" width="11.42578125" style="18"/>
  </cols>
  <sheetData>
    <row r="5" spans="1:23" x14ac:dyDescent="0.25">
      <c r="I5" s="121">
        <f>+COUNTA(B14:B29)</f>
        <v>13</v>
      </c>
    </row>
    <row r="6" spans="1:23" x14ac:dyDescent="0.25">
      <c r="H6" s="32">
        <f>+MIN(B14:F26)*0.9999</f>
        <v>1.6411205937499999E-3</v>
      </c>
      <c r="I6" s="38">
        <f>ROUND(+H6,10)</f>
        <v>1.6411206E-3</v>
      </c>
    </row>
    <row r="7" spans="1:23" x14ac:dyDescent="0.25">
      <c r="H7" s="32">
        <f>+MAX(B14:F26)*1.0001</f>
        <v>1.6738016226851852E-3</v>
      </c>
      <c r="I7" s="38">
        <f>ROUND(+H7,10)</f>
        <v>1.6738015999999999E-3</v>
      </c>
    </row>
    <row r="8" spans="1:23" ht="15.75" customHeight="1" x14ac:dyDescent="0.25">
      <c r="H8" s="117">
        <v>0.2</v>
      </c>
      <c r="I8" s="118">
        <f>+H8/86400</f>
        <v>2.3148148148148148E-6</v>
      </c>
      <c r="K8" s="119" t="e">
        <f>+#REF!</f>
        <v>#REF!</v>
      </c>
      <c r="L8" s="119"/>
      <c r="M8" s="119"/>
      <c r="N8" s="119" t="e">
        <f>+#REF!</f>
        <v>#REF!</v>
      </c>
      <c r="O8" s="119"/>
      <c r="P8" s="119"/>
      <c r="Q8" s="119"/>
      <c r="R8" s="119" t="s">
        <v>46</v>
      </c>
      <c r="S8" s="119"/>
      <c r="T8" s="120" t="s">
        <v>47</v>
      </c>
      <c r="U8" s="120"/>
      <c r="V8" s="120"/>
      <c r="W8" s="120"/>
    </row>
    <row r="9" spans="1:23" ht="15.75" customHeight="1" x14ac:dyDescent="0.25">
      <c r="K9" s="119"/>
      <c r="L9" s="119"/>
      <c r="M9" s="119"/>
      <c r="N9" s="119"/>
      <c r="O9" s="119"/>
      <c r="P9" s="119"/>
      <c r="Q9" s="119"/>
      <c r="R9" s="119"/>
      <c r="S9" s="119"/>
      <c r="T9" s="120"/>
      <c r="U9" s="120"/>
      <c r="V9" s="120"/>
      <c r="W9" s="120"/>
    </row>
    <row r="12" spans="1:23" ht="16.5" thickBot="1" x14ac:dyDescent="0.3">
      <c r="A12" s="17" t="s">
        <v>24</v>
      </c>
    </row>
    <row r="13" spans="1:23" ht="16.5" thickBot="1" x14ac:dyDescent="0.3">
      <c r="B13" s="115" t="str">
        <f>IF(Results!$C5="","",Results!$C5)</f>
        <v>DB</v>
      </c>
      <c r="C13" s="115" t="str">
        <f>IF(Results!$C6="","",Results!$C6)</f>
        <v>MK</v>
      </c>
      <c r="D13" s="115" t="str">
        <f>IF(Results!$C7="","",Results!$C7)</f>
        <v>VW</v>
      </c>
      <c r="E13" s="115" t="str">
        <f>IF(Results!$C8="","",Results!$C8)</f>
        <v>UG</v>
      </c>
      <c r="F13" s="115" t="str">
        <f>IF(Results!$C9="","",Results!$C9)</f>
        <v>SD</v>
      </c>
      <c r="G13" s="116" t="str">
        <f>IF(Results!$C10="","",Results!$C10)</f>
        <v/>
      </c>
      <c r="H13" s="19" t="str">
        <f>IF(Results!C33="","",Results!C33)</f>
        <v/>
      </c>
      <c r="I13" s="20" t="s">
        <v>53</v>
      </c>
      <c r="J13" s="20"/>
    </row>
    <row r="14" spans="1:23" x14ac:dyDescent="0.25">
      <c r="A14" s="17" t="s">
        <v>50</v>
      </c>
      <c r="B14" s="63">
        <f>IF(B$13=Results!$B$39,Results!$F40,IF(B$13=Results!$B$56,Results!$F57,IF(B$13=Results!$B$73,Results!$F74,IF(B$13=Results!$B$90,Results!$F91,IF(B$13=Results!$B$107,Results!$F108,IF(B$13=Results!$B$124,Results!$F125,""))))))</f>
        <v>1.6448958333333335E-3</v>
      </c>
      <c r="C14" s="64">
        <f>IF(C$13=Results!$B$39,Results!$F40,IF(C$13=Results!$B$56,Results!$F57,IF(C$13=Results!$B$73,Results!$F74,IF(C$13=Results!$B$90,Results!$F91,IF(C$13=Results!$B$107,Results!$F108,IF(C$13=Results!$B$124,Results!$F125,""))))))</f>
        <v>1.6482175925925926E-3</v>
      </c>
      <c r="D14" s="64">
        <f>IF(D$13=Results!$B$39,Results!$F40,IF(D$13=Results!$B$56,Results!$F57,IF(D$13=Results!$B$73,Results!$F74,IF(D$13=Results!$B$90,Results!$F91,IF(D$13=Results!$B$107,Results!$F108,IF(D$13=Results!$B$124,Results!$F125,""))))))</f>
        <v>1.6448842592592593E-3</v>
      </c>
      <c r="E14" s="64">
        <f>IF(E$13=Results!$B$39,Results!$F40,IF(E$13=Results!$B$56,Results!$F57,IF(E$13=Results!$B$73,Results!$F74,IF(E$13=Results!$B$90,Results!$F91,IF(E$13=Results!$B$107,Results!$F108,IF(E$13=Results!$B$124,Results!$F125,""))))))</f>
        <v>1.6459374999999998E-3</v>
      </c>
      <c r="F14" s="64">
        <f>IF(F$13=Results!$B$39,Results!$F40,IF(F$13=Results!$B$56,Results!$F57,IF(F$13=Results!$B$73,Results!$F74,IF(F$13=Results!$B$90,Results!$F91,IF(F$13=Results!$B$107,Results!$F108,IF(F$13=Results!$B$124,Results!$F125,""))))))</f>
        <v>1.6452777777777778E-3</v>
      </c>
      <c r="G14" s="90" t="str">
        <f>IF(G$13=Results!$B$39,Results!$F40,IF(G$13=Results!$B$56,Results!$F57,IF(G$13=Results!$B$73,Results!$F74,IF(G$13=Results!$B$90,Results!$F91,IF(G$13=Results!$B$107,Results!$F108,IF(G$13=Results!$B$124,Results!$F125,""))))))</f>
        <v/>
      </c>
      <c r="H14" s="22"/>
      <c r="I14" s="22"/>
      <c r="J14" s="21"/>
    </row>
    <row r="15" spans="1:23" x14ac:dyDescent="0.25">
      <c r="A15" s="17" t="s">
        <v>25</v>
      </c>
      <c r="B15" s="65">
        <f>IF(B$13=Results!$B$39,Results!$F41,IF(B$13=Results!$B$56,Results!$F58,IF(B$13=Results!$B$73,Results!$F75,IF(B$13=Results!$B$90,Results!$F92,IF(B$13=Results!$B$107,Results!$F109,IF(B$13=Results!$B$124,Results!$F126,""))))))</f>
        <v>1.6412847222222221E-3</v>
      </c>
      <c r="C15" s="22">
        <f>IF(C$13=Results!$B$39,Results!$F41,IF(C$13=Results!$B$56,Results!$F58,IF(C$13=Results!$B$73,Results!$F75,IF(C$13=Results!$B$90,Results!$F92,IF(C$13=Results!$B$107,Results!$F109,IF(C$13=Results!$B$124,Results!$F126,""))))))</f>
        <v>1.6422569444444444E-3</v>
      </c>
      <c r="D15" s="22">
        <f>IF(D$13=Results!$B$39,Results!$F41,IF(D$13=Results!$B$56,Results!$F58,IF(D$13=Results!$B$73,Results!$F75,IF(D$13=Results!$B$90,Results!$F92,IF(D$13=Results!$B$107,Results!$F109,IF(D$13=Results!$B$124,Results!$F126,""))))))</f>
        <v>1.6433217592592593E-3</v>
      </c>
      <c r="E15" s="22">
        <f>IF(E$13=Results!$B$39,Results!$F41,IF(E$13=Results!$B$56,Results!$F58,IF(E$13=Results!$B$73,Results!$F75,IF(E$13=Results!$B$90,Results!$F92,IF(E$13=Results!$B$107,Results!$F109,IF(E$13=Results!$B$124,Results!$F126,""))))))</f>
        <v>1.6421759259259261E-3</v>
      </c>
      <c r="F15" s="22">
        <f>IF(F$13=Results!$B$39,Results!$F41,IF(F$13=Results!$B$56,Results!$F58,IF(F$13=Results!$B$73,Results!$F75,IF(F$13=Results!$B$90,Results!$F92,IF(F$13=Results!$B$107,Results!$F109,IF(F$13=Results!$B$124,Results!$F126,""))))))</f>
        <v>1.6417361111111112E-3</v>
      </c>
      <c r="G15" s="91" t="str">
        <f>IF(G$13=Results!$B$39,Results!$F41,IF(G$13=Results!$B$56,Results!$F58,IF(G$13=Results!$B$73,Results!$F75,IF(G$13=Results!$B$90,Results!$F92,IF(G$13=Results!$B$107,Results!$F109,IF(G$13=Results!$B$124,Results!$F126,""))))))</f>
        <v/>
      </c>
      <c r="H15" s="22"/>
      <c r="I15" s="22"/>
      <c r="J15" s="21"/>
    </row>
    <row r="16" spans="1:23" x14ac:dyDescent="0.25">
      <c r="A16" s="17" t="s">
        <v>26</v>
      </c>
      <c r="B16" s="65">
        <f>IF(B$13=Results!$B$39,Results!$F42,IF(B$13=Results!$B$56,Results!$F59,IF(B$13=Results!$B$73,Results!$F76,IF(B$13=Results!$B$90,Results!$F93,IF(B$13=Results!$B$107,Results!$F110,IF(B$13=Results!$B$124,Results!$F127,""))))))</f>
        <v>1.6482523148148148E-3</v>
      </c>
      <c r="C16" s="22">
        <f>IF(C$13=Results!$B$39,Results!$F42,IF(C$13=Results!$B$56,Results!$F59,IF(C$13=Results!$B$73,Results!$F76,IF(C$13=Results!$B$90,Results!$F93,IF(C$13=Results!$B$107,Results!$F110,IF(C$13=Results!$B$124,Results!$F127,""))))))</f>
        <v>1.6435069444444442E-3</v>
      </c>
      <c r="D16" s="22">
        <f>IF(D$13=Results!$B$39,Results!$F42,IF(D$13=Results!$B$56,Results!$F59,IF(D$13=Results!$B$73,Results!$F76,IF(D$13=Results!$B$90,Results!$F93,IF(D$13=Results!$B$107,Results!$F110,IF(D$13=Results!$B$124,Results!$F127,""))))))</f>
        <v>1.6495717592592593E-3</v>
      </c>
      <c r="E16" s="22">
        <f>IF(E$13=Results!$B$39,Results!$F42,IF(E$13=Results!$B$56,Results!$F59,IF(E$13=Results!$B$73,Results!$F76,IF(E$13=Results!$B$90,Results!$F93,IF(E$13=Results!$B$107,Results!$F110,IF(E$13=Results!$B$124,Results!$F127,""))))))</f>
        <v>1.644039351851852E-3</v>
      </c>
      <c r="F16" s="22">
        <f>IF(F$13=Results!$B$39,Results!$F42,IF(F$13=Results!$B$56,Results!$F59,IF(F$13=Results!$B$73,Results!$F76,IF(F$13=Results!$B$90,Results!$F93,IF(F$13=Results!$B$107,Results!$F110,IF(F$13=Results!$B$124,Results!$F127,""))))))</f>
        <v>1.6476736111111113E-3</v>
      </c>
      <c r="G16" s="91" t="str">
        <f>IF(G$13=Results!$B$39,Results!$F42,IF(G$13=Results!$B$56,Results!$F59,IF(G$13=Results!$B$73,Results!$F76,IF(G$13=Results!$B$90,Results!$F93,IF(G$13=Results!$B$107,Results!$F110,IF(G$13=Results!$B$124,Results!$F127,""))))))</f>
        <v/>
      </c>
      <c r="I16" s="22"/>
      <c r="J16" s="21"/>
    </row>
    <row r="17" spans="1:12" x14ac:dyDescent="0.25">
      <c r="A17" s="17" t="s">
        <v>27</v>
      </c>
      <c r="B17" s="65">
        <f>IF(B$13=Results!$B$39,Results!$F43,IF(B$13=Results!$B$56,Results!$F60,IF(B$13=Results!$B$73,Results!$F77,IF(B$13=Results!$B$90,Results!$F94,IF(B$13=Results!$B$107,Results!$F111,IF(B$13=Results!$B$124,Results!$F128,""))))))</f>
        <v>1.6530787037037037E-3</v>
      </c>
      <c r="C17" s="22">
        <f>IF(C$13=Results!$B$39,Results!$F43,IF(C$13=Results!$B$56,Results!$F60,IF(C$13=Results!$B$73,Results!$F77,IF(C$13=Results!$B$90,Results!$F94,IF(C$13=Results!$B$107,Results!$F111,IF(C$13=Results!$B$124,Results!$F128,""))))))</f>
        <v>1.6487731481481481E-3</v>
      </c>
      <c r="D17" s="22">
        <f>IF(D$13=Results!$B$39,Results!$F43,IF(D$13=Results!$B$56,Results!$F60,IF(D$13=Results!$B$73,Results!$F77,IF(D$13=Results!$B$90,Results!$F94,IF(D$13=Results!$B$107,Results!$F111,IF(D$13=Results!$B$124,Results!$F128,""))))))</f>
        <v>1.6510532407407409E-3</v>
      </c>
      <c r="E17" s="22">
        <f>IF(E$13=Results!$B$39,Results!$F43,IF(E$13=Results!$B$56,Results!$F60,IF(E$13=Results!$B$73,Results!$F77,IF(E$13=Results!$B$90,Results!$F94,IF(E$13=Results!$B$107,Results!$F111,IF(E$13=Results!$B$124,Results!$F128,""))))))</f>
        <v>1.6462037037037038E-3</v>
      </c>
      <c r="F17" s="22">
        <f>IF(F$13=Results!$B$39,Results!$F43,IF(F$13=Results!$B$56,Results!$F60,IF(F$13=Results!$B$73,Results!$F77,IF(F$13=Results!$B$90,Results!$F94,IF(F$13=Results!$B$107,Results!$F111,IF(F$13=Results!$B$124,Results!$F128,""))))))</f>
        <v>1.6493287037037039E-3</v>
      </c>
      <c r="G17" s="91" t="str">
        <f>IF(G$13=Results!$B$39,Results!$F43,IF(G$13=Results!$B$56,Results!$F60,IF(G$13=Results!$B$73,Results!$F77,IF(G$13=Results!$B$90,Results!$F94,IF(G$13=Results!$B$107,Results!$F111,IF(G$13=Results!$B$124,Results!$F128,""))))))</f>
        <v/>
      </c>
      <c r="H17" s="22"/>
      <c r="I17" s="22"/>
      <c r="J17" s="21"/>
    </row>
    <row r="18" spans="1:12" x14ac:dyDescent="0.25">
      <c r="A18" s="17" t="s">
        <v>28</v>
      </c>
      <c r="B18" s="65">
        <f>IF(B$13=Results!$B$39,Results!$F44,IF(B$13=Results!$B$56,Results!$F61,IF(B$13=Results!$B$73,Results!$F78,IF(B$13=Results!$B$90,Results!$F95,IF(B$13=Results!$B$107,Results!$F112,IF(B$13=Results!$B$124,Results!$F129,""))))))</f>
        <v>1.6504976851851854E-3</v>
      </c>
      <c r="C18" s="22">
        <f>IF(C$13=Results!$B$39,Results!$F44,IF(C$13=Results!$B$56,Results!$F61,IF(C$13=Results!$B$73,Results!$F78,IF(C$13=Results!$B$90,Results!$F95,IF(C$13=Results!$B$107,Results!$F112,IF(C$13=Results!$B$124,Results!$F129,""))))))</f>
        <v>1.651273148148148E-3</v>
      </c>
      <c r="D18" s="22">
        <f>IF(D$13=Results!$B$39,Results!$F44,IF(D$13=Results!$B$56,Results!$F61,IF(D$13=Results!$B$73,Results!$F78,IF(D$13=Results!$B$90,Results!$F95,IF(D$13=Results!$B$107,Results!$F112,IF(D$13=Results!$B$124,Results!$F129,""))))))</f>
        <v>1.6500925925925925E-3</v>
      </c>
      <c r="E18" s="22">
        <f>IF(E$13=Results!$B$39,Results!$F44,IF(E$13=Results!$B$56,Results!$F61,IF(E$13=Results!$B$73,Results!$F78,IF(E$13=Results!$B$90,Results!$F95,IF(E$13=Results!$B$107,Results!$F112,IF(E$13=Results!$B$124,Results!$F129,""))))))</f>
        <v>1.6495949074074076E-3</v>
      </c>
      <c r="F18" s="22">
        <f>IF(F$13=Results!$B$39,Results!$F44,IF(F$13=Results!$B$56,Results!$F61,IF(F$13=Results!$B$73,Results!$F78,IF(F$13=Results!$B$90,Results!$F95,IF(F$13=Results!$B$107,Results!$F112,IF(F$13=Results!$B$124,Results!$F129,""))))))</f>
        <v>1.6542361111111109E-3</v>
      </c>
      <c r="G18" s="91" t="str">
        <f>IF(G$13=Results!$B$39,Results!$F44,IF(G$13=Results!$B$56,Results!$F61,IF(G$13=Results!$B$73,Results!$F78,IF(G$13=Results!$B$90,Results!$F95,IF(G$13=Results!$B$107,Results!$F112,IF(G$13=Results!$B$124,Results!$F129,""))))))</f>
        <v/>
      </c>
      <c r="H18" s="22"/>
      <c r="I18" s="22"/>
      <c r="J18" s="21"/>
    </row>
    <row r="19" spans="1:12" x14ac:dyDescent="0.25">
      <c r="A19" s="17" t="s">
        <v>29</v>
      </c>
      <c r="B19" s="65">
        <f>IF(B$13=Results!$B$39,Results!$F45,IF(B$13=Results!$B$56,Results!$F62,IF(B$13=Results!$B$73,Results!$F79,IF(B$13=Results!$B$90,Results!$F96,IF(B$13=Results!$B$107,Results!$F113,IF(B$13=Results!$B$124,Results!$F130,""))))))</f>
        <v>1.6549189814814814E-3</v>
      </c>
      <c r="C19" s="22">
        <f>IF(C$13=Results!$B$39,Results!$F45,IF(C$13=Results!$B$56,Results!$F62,IF(C$13=Results!$B$73,Results!$F79,IF(C$13=Results!$B$90,Results!$F96,IF(C$13=Results!$B$107,Results!$F113,IF(C$13=Results!$B$124,Results!$F130,""))))))</f>
        <v>1.6497800925925927E-3</v>
      </c>
      <c r="D19" s="22">
        <f>IF(D$13=Results!$B$39,Results!$F45,IF(D$13=Results!$B$56,Results!$F62,IF(D$13=Results!$B$73,Results!$F79,IF(D$13=Results!$B$90,Results!$F96,IF(D$13=Results!$B$107,Results!$F113,IF(D$13=Results!$B$124,Results!$F130,""))))))</f>
        <v>1.6529398148148148E-3</v>
      </c>
      <c r="E19" s="22">
        <f>IF(E$13=Results!$B$39,Results!$F45,IF(E$13=Results!$B$56,Results!$F62,IF(E$13=Results!$B$73,Results!$F79,IF(E$13=Results!$B$90,Results!$F96,IF(E$13=Results!$B$107,Results!$F113,IF(E$13=Results!$B$124,Results!$F130,""))))))</f>
        <v>1.653599537037037E-3</v>
      </c>
      <c r="F19" s="22">
        <f>IF(F$13=Results!$B$39,Results!$F45,IF(F$13=Results!$B$56,Results!$F62,IF(F$13=Results!$B$73,Results!$F79,IF(F$13=Results!$B$90,Results!$F96,IF(F$13=Results!$B$107,Results!$F113,IF(F$13=Results!$B$124,Results!$F130,""))))))</f>
        <v>1.6511574074074076E-3</v>
      </c>
      <c r="G19" s="91" t="str">
        <f>IF(G$13=Results!$B$39,Results!$F45,IF(G$13=Results!$B$56,Results!$F62,IF(G$13=Results!$B$73,Results!$F79,IF(G$13=Results!$B$90,Results!$F96,IF(G$13=Results!$B$107,Results!$F113,IF(G$13=Results!$B$124,Results!$F130,""))))))</f>
        <v/>
      </c>
      <c r="H19" s="22"/>
      <c r="I19" s="22"/>
      <c r="J19" s="21"/>
    </row>
    <row r="20" spans="1:12" x14ac:dyDescent="0.25">
      <c r="A20" s="17" t="s">
        <v>30</v>
      </c>
      <c r="B20" s="65">
        <f>IF(B$13=Results!$B$39,Results!$F46,IF(B$13=Results!$B$56,Results!$F63,IF(B$13=Results!$B$73,Results!$F80,IF(B$13=Results!$B$90,Results!$F97,IF(B$13=Results!$B$107,Results!$F114,IF(B$13=Results!$B$124,Results!$F131,""))))))</f>
        <v>1.6597569444444444E-3</v>
      </c>
      <c r="C20" s="22">
        <f>IF(C$13=Results!$B$39,Results!$F46,IF(C$13=Results!$B$56,Results!$F63,IF(C$13=Results!$B$73,Results!$F80,IF(C$13=Results!$B$90,Results!$F97,IF(C$13=Results!$B$107,Results!$F114,IF(C$13=Results!$B$124,Results!$F131,""))))))</f>
        <v>1.6534490740740739E-3</v>
      </c>
      <c r="D20" s="22">
        <f>IF(D$13=Results!$B$39,Results!$F46,IF(D$13=Results!$B$56,Results!$F63,IF(D$13=Results!$B$73,Results!$F80,IF(D$13=Results!$B$90,Results!$F97,IF(D$13=Results!$B$107,Results!$F114,IF(D$13=Results!$B$124,Results!$F131,""))))))</f>
        <v>1.6540856481481485E-3</v>
      </c>
      <c r="E20" s="22">
        <f>IF(E$13=Results!$B$39,Results!$F46,IF(E$13=Results!$B$56,Results!$F63,IF(E$13=Results!$B$73,Results!$F80,IF(E$13=Results!$B$90,Results!$F97,IF(E$13=Results!$B$107,Results!$F114,IF(E$13=Results!$B$124,Results!$F131,""))))))</f>
        <v>1.6522222222222222E-3</v>
      </c>
      <c r="F20" s="22">
        <f>IF(F$13=Results!$B$39,Results!$F46,IF(F$13=Results!$B$56,Results!$F63,IF(F$13=Results!$B$73,Results!$F80,IF(F$13=Results!$B$90,Results!$F97,IF(F$13=Results!$B$107,Results!$F114,IF(F$13=Results!$B$124,Results!$F131,""))))))</f>
        <v>1.6529861111111111E-3</v>
      </c>
      <c r="G20" s="91" t="str">
        <f>IF(G$13=Results!$B$39,Results!$F46,IF(G$13=Results!$B$56,Results!$F63,IF(G$13=Results!$B$73,Results!$F80,IF(G$13=Results!$B$90,Results!$F97,IF(G$13=Results!$B$107,Results!$F114,IF(G$13=Results!$B$124,Results!$F131,""))))))</f>
        <v/>
      </c>
      <c r="H20" s="23"/>
      <c r="I20" s="22"/>
      <c r="J20" s="24"/>
    </row>
    <row r="21" spans="1:12" x14ac:dyDescent="0.25">
      <c r="A21" s="17" t="s">
        <v>31</v>
      </c>
      <c r="B21" s="65">
        <f>IF(B$13=Results!$B$39,Results!$F47,IF(B$13=Results!$B$56,Results!$F64,IF(B$13=Results!$B$73,Results!$F81,IF(B$13=Results!$B$90,Results!$F98,IF(B$13=Results!$B$107,Results!$F115,IF(B$13=Results!$B$124,Results!$F132,""))))))</f>
        <v>1.6556481481481481E-3</v>
      </c>
      <c r="C21" s="22">
        <f>IF(C$13=Results!$B$39,Results!$F47,IF(C$13=Results!$B$56,Results!$F64,IF(C$13=Results!$B$73,Results!$F81,IF(C$13=Results!$B$90,Results!$F98,IF(C$13=Results!$B$107,Results!$F115,IF(C$13=Results!$B$124,Results!$F132,""))))))</f>
        <v>1.6531018518518518E-3</v>
      </c>
      <c r="D21" s="22">
        <f>IF(D$13=Results!$B$39,Results!$F47,IF(D$13=Results!$B$56,Results!$F64,IF(D$13=Results!$B$73,Results!$F81,IF(D$13=Results!$B$90,Results!$F98,IF(D$13=Results!$B$107,Results!$F115,IF(D$13=Results!$B$124,Results!$F132,""))))))</f>
        <v>1.6537847222222223E-3</v>
      </c>
      <c r="E21" s="22">
        <f>IF(E$13=Results!$B$39,Results!$F47,IF(E$13=Results!$B$56,Results!$F64,IF(E$13=Results!$B$73,Results!$F81,IF(E$13=Results!$B$90,Results!$F98,IF(E$13=Results!$B$107,Results!$F115,IF(E$13=Results!$B$124,Results!$F132,""))))))</f>
        <v>1.6518171296296298E-3</v>
      </c>
      <c r="F21" s="22">
        <f>IF(F$13=Results!$B$39,Results!$F47,IF(F$13=Results!$B$56,Results!$F64,IF(F$13=Results!$B$73,Results!$F81,IF(F$13=Results!$B$90,Results!$F98,IF(F$13=Results!$B$107,Results!$F115,IF(F$13=Results!$B$124,Results!$F132,""))))))</f>
        <v>1.6557754629629631E-3</v>
      </c>
      <c r="G21" s="91" t="str">
        <f>IF(G$13=Results!$B$39,Results!$F47,IF(G$13=Results!$B$56,Results!$F64,IF(G$13=Results!$B$73,Results!$F81,IF(G$13=Results!$B$90,Results!$F98,IF(G$13=Results!$B$107,Results!$F115,IF(G$13=Results!$B$124,Results!$F132,""))))))</f>
        <v/>
      </c>
      <c r="H21" s="23"/>
      <c r="I21" s="22"/>
      <c r="J21" s="24"/>
    </row>
    <row r="22" spans="1:12" x14ac:dyDescent="0.25">
      <c r="A22" s="17" t="s">
        <v>32</v>
      </c>
      <c r="B22" s="65">
        <f>IF(B$13=Results!$B$39,Results!$F48,IF(B$13=Results!$B$56,Results!$F65,IF(B$13=Results!$B$73,Results!$F82,IF(B$13=Results!$B$90,Results!$F99,IF(B$13=Results!$B$107,Results!$F116,IF(B$13=Results!$B$124,Results!$F133,""))))))</f>
        <v>1.6645486111111112E-3</v>
      </c>
      <c r="C22" s="22">
        <f>IF(C$13=Results!$B$39,Results!$F48,IF(C$13=Results!$B$56,Results!$F65,IF(C$13=Results!$B$73,Results!$F82,IF(C$13=Results!$B$90,Results!$F99,IF(C$13=Results!$B$107,Results!$F116,IF(C$13=Results!$B$124,Results!$F133,""))))))</f>
        <v>1.6539699074074076E-3</v>
      </c>
      <c r="D22" s="22">
        <f>IF(D$13=Results!$B$39,Results!$F48,IF(D$13=Results!$B$56,Results!$F65,IF(D$13=Results!$B$73,Results!$F82,IF(D$13=Results!$B$90,Results!$F99,IF(D$13=Results!$B$107,Results!$F116,IF(D$13=Results!$B$124,Results!$F133,""))))))</f>
        <v>1.6559490740740742E-3</v>
      </c>
      <c r="E22" s="22">
        <f>IF(E$13=Results!$B$39,Results!$F48,IF(E$13=Results!$B$56,Results!$F65,IF(E$13=Results!$B$73,Results!$F82,IF(E$13=Results!$B$90,Results!$F99,IF(E$13=Results!$B$107,Results!$F116,IF(E$13=Results!$B$124,Results!$F133,""))))))</f>
        <v>1.655E-3</v>
      </c>
      <c r="F22" s="22">
        <f>IF(F$13=Results!$B$39,Results!$F48,IF(F$13=Results!$B$56,Results!$F65,IF(F$13=Results!$B$73,Results!$F82,IF(F$13=Results!$B$90,Results!$F99,IF(F$13=Results!$B$107,Results!$F116,IF(F$13=Results!$B$124,Results!$F133,""))))))</f>
        <v>1.6528703703703703E-3</v>
      </c>
      <c r="G22" s="91" t="str">
        <f>IF(G$13=Results!$B$39,Results!$F48,IF(G$13=Results!$B$56,Results!$F65,IF(G$13=Results!$B$73,Results!$F82,IF(G$13=Results!$B$90,Results!$F99,IF(G$13=Results!$B$107,Results!$F116,IF(G$13=Results!$B$124,Results!$F133,""))))))</f>
        <v/>
      </c>
      <c r="H22" s="23"/>
      <c r="I22" s="22"/>
      <c r="J22" s="24"/>
    </row>
    <row r="23" spans="1:12" x14ac:dyDescent="0.25">
      <c r="A23" s="17" t="s">
        <v>33</v>
      </c>
      <c r="B23" s="65">
        <f>IF(B$13=Results!$B$39,Results!$F49,IF(B$13=Results!$B$56,Results!$F66,IF(B$13=Results!$B$73,Results!$F83,IF(B$13=Results!$B$90,Results!$F100,IF(B$13=Results!$B$107,Results!$F117,IF(B$13=Results!$B$124,Results!$F134,""))))))</f>
        <v>1.6569097222222226E-3</v>
      </c>
      <c r="C23" s="22">
        <f>IF(C$13=Results!$B$39,Results!$F49,IF(C$13=Results!$B$56,Results!$F66,IF(C$13=Results!$B$73,Results!$F83,IF(C$13=Results!$B$90,Results!$F100,IF(C$13=Results!$B$107,Results!$F117,IF(C$13=Results!$B$124,Results!$F134,""))))))</f>
        <v>1.6568750000000001E-3</v>
      </c>
      <c r="D23" s="22">
        <f>IF(D$13=Results!$B$39,Results!$F49,IF(D$13=Results!$B$56,Results!$F66,IF(D$13=Results!$B$73,Results!$F83,IF(D$13=Results!$B$90,Results!$F100,IF(D$13=Results!$B$107,Results!$F117,IF(D$13=Results!$B$124,Results!$F134,""))))))</f>
        <v>1.6561342592592593E-3</v>
      </c>
      <c r="E23" s="22">
        <f>IF(E$13=Results!$B$39,Results!$F49,IF(E$13=Results!$B$56,Results!$F66,IF(E$13=Results!$B$73,Results!$F83,IF(E$13=Results!$B$90,Results!$F100,IF(E$13=Results!$B$107,Results!$F117,IF(E$13=Results!$B$124,Results!$F134,""))))))</f>
        <v>1.6573032407407407E-3</v>
      </c>
      <c r="F23" s="22">
        <f>IF(F$13=Results!$B$39,Results!$F49,IF(F$13=Results!$B$56,Results!$F66,IF(F$13=Results!$B$73,Results!$F83,IF(F$13=Results!$B$90,Results!$F100,IF(F$13=Results!$B$107,Results!$F117,IF(F$13=Results!$B$124,Results!$F134,""))))))</f>
        <v>1.6623958333333334E-3</v>
      </c>
      <c r="G23" s="91" t="str">
        <f>IF(G$13=Results!$B$39,Results!$F49,IF(G$13=Results!$B$56,Results!$F66,IF(G$13=Results!$B$73,Results!$F83,IF(G$13=Results!$B$90,Results!$F100,IF(G$13=Results!$B$107,Results!$F117,IF(G$13=Results!$B$124,Results!$F134,""))))))</f>
        <v/>
      </c>
      <c r="H23" s="23"/>
      <c r="I23" s="22"/>
      <c r="J23" s="24"/>
      <c r="K23" s="50"/>
      <c r="L23" s="50"/>
    </row>
    <row r="24" spans="1:12" x14ac:dyDescent="0.25">
      <c r="A24" s="17" t="s">
        <v>34</v>
      </c>
      <c r="B24" s="65">
        <f>IF(B$13=Results!$B$39,Results!$F50,IF(B$13=Results!$B$56,Results!$F67,IF(B$13=Results!$B$73,Results!$F84,IF(B$13=Results!$B$90,Results!$F101,IF(B$13=Results!$B$107,Results!$F118,IF(B$13=Results!$B$124,Results!$F135,""))))))</f>
        <v>1.6612037037037036E-3</v>
      </c>
      <c r="C24" s="22">
        <f>IF(C$13=Results!$B$39,Results!$F50,IF(C$13=Results!$B$56,Results!$F67,IF(C$13=Results!$B$73,Results!$F84,IF(C$13=Results!$B$90,Results!$F101,IF(C$13=Results!$B$107,Results!$F118,IF(C$13=Results!$B$124,Results!$F135,""))))))</f>
        <v>1.6579282407407408E-3</v>
      </c>
      <c r="D24" s="22">
        <f>IF(D$13=Results!$B$39,Results!$F50,IF(D$13=Results!$B$56,Results!$F67,IF(D$13=Results!$B$73,Results!$F84,IF(D$13=Results!$B$90,Results!$F101,IF(D$13=Results!$B$107,Results!$F118,IF(D$13=Results!$B$124,Results!$F135,""))))))</f>
        <v>1.6647337962962961E-3</v>
      </c>
      <c r="E24" s="22">
        <f>IF(E$13=Results!$B$39,Results!$F50,IF(E$13=Results!$B$56,Results!$F67,IF(E$13=Results!$B$73,Results!$F84,IF(E$13=Results!$B$90,Results!$F101,IF(E$13=Results!$B$107,Results!$F118,IF(E$13=Results!$B$124,Results!$F135,""))))))</f>
        <v>1.659259259259259E-3</v>
      </c>
      <c r="F24" s="22">
        <f>IF(F$13=Results!$B$39,Results!$F50,IF(F$13=Results!$B$56,Results!$F67,IF(F$13=Results!$B$73,Results!$F84,IF(F$13=Results!$B$90,Results!$F101,IF(F$13=Results!$B$107,Results!$F118,IF(F$13=Results!$B$124,Results!$F135,""))))))</f>
        <v>1.6665972222222223E-3</v>
      </c>
      <c r="G24" s="91" t="str">
        <f>IF(G$13=Results!$B$39,Results!$F50,IF(G$13=Results!$B$56,Results!$F67,IF(G$13=Results!$B$73,Results!$F84,IF(G$13=Results!$B$90,Results!$F101,IF(G$13=Results!$B$107,Results!$F118,IF(G$13=Results!$B$124,Results!$F135,""))))))</f>
        <v/>
      </c>
      <c r="H24" s="23"/>
      <c r="I24" s="22"/>
      <c r="J24" s="24"/>
      <c r="K24" s="50"/>
      <c r="L24" s="50"/>
    </row>
    <row r="25" spans="1:12" x14ac:dyDescent="0.25">
      <c r="A25" s="17" t="s">
        <v>35</v>
      </c>
      <c r="B25" s="65">
        <f>IF(B$13=Results!$B$39,Results!$F51,IF(B$13=Results!$B$56,Results!$F68,IF(B$13=Results!$B$73,Results!$F85,IF(B$13=Results!$B$90,Results!$F102,IF(B$13=Results!$B$107,Results!$F119,IF(B$13=Results!$B$124,Results!$F136,""))))))</f>
        <v>1.6595717592592593E-3</v>
      </c>
      <c r="C25" s="22">
        <f>IF(C$13=Results!$B$39,Results!$F51,IF(C$13=Results!$B$56,Results!$F68,IF(C$13=Results!$B$73,Results!$F85,IF(C$13=Results!$B$90,Results!$F102,IF(C$13=Results!$B$107,Results!$F119,IF(C$13=Results!$B$124,Results!$F136,""))))))</f>
        <v>1.657847222222222E-3</v>
      </c>
      <c r="D25" s="22">
        <f>IF(D$13=Results!$B$39,Results!$F51,IF(D$13=Results!$B$56,Results!$F68,IF(D$13=Results!$B$73,Results!$F85,IF(D$13=Results!$B$90,Results!$F102,IF(D$13=Results!$B$107,Results!$F119,IF(D$13=Results!$B$124,Results!$F136,""))))))</f>
        <v>1.6722800925925926E-3</v>
      </c>
      <c r="E25" s="22">
        <f>IF(E$13=Results!$B$39,Results!$F51,IF(E$13=Results!$B$56,Results!$F68,IF(E$13=Results!$B$73,Results!$F85,IF(E$13=Results!$B$90,Results!$F102,IF(E$13=Results!$B$107,Results!$F119,IF(E$13=Results!$B$124,Results!$F136,""))))))</f>
        <v>1.6599537037037036E-3</v>
      </c>
      <c r="F25" s="22">
        <f>IF(F$13=Results!$B$39,Results!$F51,IF(F$13=Results!$B$56,Results!$F68,IF(F$13=Results!$B$73,Results!$F85,IF(F$13=Results!$B$90,Results!$F102,IF(F$13=Results!$B$107,Results!$F119,IF(F$13=Results!$B$124,Results!$F136,""))))))</f>
        <v>1.671701388888889E-3</v>
      </c>
      <c r="G25" s="91" t="str">
        <f>IF(G$13=Results!$B$39,Results!$F51,IF(G$13=Results!$B$56,Results!$F68,IF(G$13=Results!$B$73,Results!$F85,IF(G$13=Results!$B$90,Results!$F102,IF(G$13=Results!$B$107,Results!$F119,IF(G$13=Results!$B$124,Results!$F136,""))))))</f>
        <v/>
      </c>
      <c r="H25" s="23"/>
      <c r="I25" s="22"/>
      <c r="J25" s="24"/>
      <c r="K25" s="50"/>
      <c r="L25" s="50"/>
    </row>
    <row r="26" spans="1:12" x14ac:dyDescent="0.25">
      <c r="A26" s="17" t="s">
        <v>36</v>
      </c>
      <c r="B26" s="65">
        <f>IF(B$13=Results!$B$39,Results!$F52,IF(B$13=Results!$B$56,Results!$F69,IF(B$13=Results!$B$73,Results!$F86,IF(B$13=Results!$B$90,Results!$F103,IF(B$13=Results!$B$107,Results!$F120,IF(B$13=Results!$B$124,Results!$F137,""))))))</f>
        <v>1.6667245370370371E-3</v>
      </c>
      <c r="C26" s="22">
        <f>IF(C$13=Results!$B$39,Results!$F52,IF(C$13=Results!$B$56,Results!$F69,IF(C$13=Results!$B$73,Results!$F86,IF(C$13=Results!$B$90,Results!$F103,IF(C$13=Results!$B$107,Results!$F120,IF(C$13=Results!$B$124,Results!$F137,""))))))</f>
        <v>1.6617824074074076E-3</v>
      </c>
      <c r="D26" s="22">
        <f>IF(D$13=Results!$B$39,Results!$F52,IF(D$13=Results!$B$56,Results!$F69,IF(D$13=Results!$B$73,Results!$F86,IF(D$13=Results!$B$90,Results!$F103,IF(D$13=Results!$B$107,Results!$F120,IF(D$13=Results!$B$124,Results!$F137,""))))))</f>
        <v>1.6736342592592593E-3</v>
      </c>
      <c r="E26" s="22">
        <f>IF(E$13=Results!$B$39,Results!$F52,IF(E$13=Results!$B$56,Results!$F69,IF(E$13=Results!$B$73,Results!$F86,IF(E$13=Results!$B$90,Results!$F103,IF(E$13=Results!$B$107,Results!$F120,IF(E$13=Results!$B$124,Results!$F137,""))))))</f>
        <v>1.6586921296296298E-3</v>
      </c>
      <c r="F26" s="22">
        <f>IF(F$13=Results!$B$39,Results!$F52,IF(F$13=Results!$B$56,Results!$F69,IF(F$13=Results!$B$73,Results!$F86,IF(F$13=Results!$B$90,Results!$F103,IF(F$13=Results!$B$107,Results!$F120,IF(F$13=Results!$B$124,Results!$F137,""))))))</f>
        <v>1.6723842592592595E-3</v>
      </c>
      <c r="G26" s="91" t="str">
        <f>IF(G$13=Results!$B$39,Results!$F52,IF(G$13=Results!$B$56,Results!$F69,IF(G$13=Results!$B$73,Results!$F86,IF(G$13=Results!$B$90,Results!$F103,IF(G$13=Results!$B$107,Results!$F120,IF(G$13=Results!$B$124,Results!$F137,""))))))</f>
        <v/>
      </c>
      <c r="H26" s="23"/>
      <c r="I26" s="22"/>
      <c r="J26" s="24"/>
      <c r="K26" s="50"/>
      <c r="L26" s="50"/>
    </row>
    <row r="27" spans="1:12" x14ac:dyDescent="0.25">
      <c r="A27" s="17" t="s">
        <v>37</v>
      </c>
      <c r="B27" s="65"/>
      <c r="C27" s="22"/>
      <c r="D27" s="22"/>
      <c r="E27" s="22"/>
      <c r="F27" s="22"/>
      <c r="G27" s="91" t="str">
        <f>IF(G$13=Results!$B$39,Results!$F53,IF(G$13=Results!$B$56,Results!$F70,IF(G$13=Results!$B$73,Results!$F87,IF(G$13=Results!$B$90,Results!$F104,IF(G$13=Results!$B$107,Results!$F121,IF(G$13=Results!$B$124,Results!$F138,""))))))</f>
        <v/>
      </c>
      <c r="H27" s="23"/>
      <c r="I27" s="22"/>
      <c r="J27" s="24"/>
    </row>
    <row r="28" spans="1:12" x14ac:dyDescent="0.25">
      <c r="A28" s="17" t="s">
        <v>38</v>
      </c>
      <c r="B28" s="65"/>
      <c r="C28" s="22"/>
      <c r="D28" s="22"/>
      <c r="E28" s="22"/>
      <c r="F28" s="22"/>
      <c r="G28" s="91" t="str">
        <f>IF(G$13=Results!$B$39,Results!$F54,IF(G$13=Results!$B$56,Results!$F71,IF(G$13=Results!$B$73,Results!$F88,IF(G$13=Results!$B$90,Results!$F105,IF(G$13=Results!$B$107,Results!$F122,IF(G$13=Results!$B$124,Results!$F139,""))))))</f>
        <v/>
      </c>
      <c r="H28" s="23"/>
      <c r="I28" s="22"/>
      <c r="J28" s="24"/>
    </row>
    <row r="29" spans="1:12" ht="16.5" thickBot="1" x14ac:dyDescent="0.3">
      <c r="A29" s="17" t="s">
        <v>39</v>
      </c>
      <c r="B29" s="66"/>
      <c r="C29" s="67"/>
      <c r="D29" s="67"/>
      <c r="E29" s="67"/>
      <c r="F29" s="67"/>
      <c r="G29" s="114" t="str">
        <f>IF(G$13=Results!$B$39,Results!$F55,IF(G$13=Results!$B$56,Results!$F72,IF(G$13=Results!$B$73,Results!$F89,IF(G$13=Results!$B$90,Results!$F106,IF(G$13=Results!$B$107,Results!$F123,IF(G$13=Results!$B$124,Results!$F140,""))))))</f>
        <v/>
      </c>
      <c r="H29" s="23"/>
      <c r="I29" s="24"/>
      <c r="J29" s="24"/>
    </row>
    <row r="30" spans="1:12" x14ac:dyDescent="0.25">
      <c r="B30" s="26"/>
      <c r="C30" s="26"/>
      <c r="D30" s="26"/>
      <c r="E30" s="26"/>
      <c r="F30" s="26"/>
      <c r="G30" s="27"/>
      <c r="H30" s="27"/>
      <c r="I30" s="28"/>
      <c r="J30" s="28"/>
    </row>
    <row r="31" spans="1:12" x14ac:dyDescent="0.25">
      <c r="B31" s="26"/>
      <c r="C31" s="26"/>
      <c r="D31" s="26"/>
      <c r="E31" s="26"/>
      <c r="F31" s="26"/>
      <c r="G31" s="27"/>
      <c r="H31" s="27"/>
      <c r="I31" s="28"/>
      <c r="J31" s="28"/>
    </row>
    <row r="32" spans="1:12" x14ac:dyDescent="0.25">
      <c r="B32" s="26"/>
      <c r="C32" s="26"/>
      <c r="D32" s="26"/>
      <c r="E32" s="26"/>
      <c r="F32" s="26"/>
      <c r="G32" s="27"/>
      <c r="H32" s="27"/>
      <c r="I32" s="28"/>
      <c r="J32" s="28"/>
    </row>
    <row r="34" spans="1:12" ht="16.5" thickBot="1" x14ac:dyDescent="0.3">
      <c r="A34" s="17" t="s">
        <v>40</v>
      </c>
      <c r="G34" s="29"/>
      <c r="H34" s="29"/>
      <c r="I34" s="25"/>
      <c r="J34" s="25"/>
      <c r="K34" s="50"/>
      <c r="L34" s="50"/>
    </row>
    <row r="35" spans="1:12" ht="16.5" thickBot="1" x14ac:dyDescent="0.3">
      <c r="B35" s="116" t="str">
        <f>+B13</f>
        <v>DB</v>
      </c>
      <c r="C35" s="116" t="str">
        <f t="shared" ref="C35:I35" si="0">+C13</f>
        <v>MK</v>
      </c>
      <c r="D35" s="116" t="str">
        <f t="shared" si="0"/>
        <v>VW</v>
      </c>
      <c r="E35" s="116" t="str">
        <f t="shared" si="0"/>
        <v>UG</v>
      </c>
      <c r="F35" s="116" t="str">
        <f t="shared" si="0"/>
        <v>SD</v>
      </c>
      <c r="G35" s="116" t="str">
        <f t="shared" si="0"/>
        <v/>
      </c>
      <c r="H35" s="19" t="str">
        <f t="shared" si="0"/>
        <v/>
      </c>
      <c r="I35" s="19" t="str">
        <f t="shared" si="0"/>
        <v>FL</v>
      </c>
      <c r="J35" s="30"/>
      <c r="K35" s="50"/>
      <c r="L35" s="50"/>
    </row>
    <row r="36" spans="1:12" x14ac:dyDescent="0.25">
      <c r="A36" s="17" t="s">
        <v>50</v>
      </c>
      <c r="B36" s="63">
        <f>IF(B14="","",SMALL(B$14:B$29,$A36))</f>
        <v>1.6412847222222221E-3</v>
      </c>
      <c r="C36" s="64">
        <f>IF(C14="","",SMALL(C$14:C$29,$A36))</f>
        <v>1.6422569444444444E-3</v>
      </c>
      <c r="D36" s="64">
        <f t="shared" ref="D36:G36" si="1">IF(D14="","",SMALL(D$14:D$29,$A36))</f>
        <v>1.6433217592592593E-3</v>
      </c>
      <c r="E36" s="64">
        <f t="shared" si="1"/>
        <v>1.6421759259259261E-3</v>
      </c>
      <c r="F36" s="64">
        <f t="shared" si="1"/>
        <v>1.6417361111111112E-3</v>
      </c>
      <c r="G36" s="90" t="str">
        <f t="shared" si="1"/>
        <v/>
      </c>
      <c r="H36" s="22" t="str">
        <f t="shared" ref="H36:I36" si="2">IF(H14="","",SMALL(H$14:H$29,$A36))</f>
        <v/>
      </c>
      <c r="I36" s="24" t="str">
        <f t="shared" si="2"/>
        <v/>
      </c>
      <c r="J36" s="21"/>
      <c r="K36" s="50"/>
      <c r="L36" s="50"/>
    </row>
    <row r="37" spans="1:12" x14ac:dyDescent="0.25">
      <c r="A37" s="17" t="s">
        <v>25</v>
      </c>
      <c r="B37" s="65">
        <f t="shared" ref="B37:G51" si="3">IF(B15="","",SMALL(B$14:B$29,$A37))</f>
        <v>1.6448958333333335E-3</v>
      </c>
      <c r="C37" s="22">
        <f t="shared" si="3"/>
        <v>1.6435069444444442E-3</v>
      </c>
      <c r="D37" s="22">
        <f t="shared" si="3"/>
        <v>1.6448842592592593E-3</v>
      </c>
      <c r="E37" s="22">
        <f t="shared" si="3"/>
        <v>1.644039351851852E-3</v>
      </c>
      <c r="F37" s="22">
        <f t="shared" si="3"/>
        <v>1.6452777777777778E-3</v>
      </c>
      <c r="G37" s="91" t="str">
        <f t="shared" si="3"/>
        <v/>
      </c>
      <c r="H37" s="23" t="str">
        <f t="shared" ref="H37:I37" si="4">IF(H15="","",SMALL(H$14:H$29,$A37))</f>
        <v/>
      </c>
      <c r="I37" s="21" t="str">
        <f t="shared" si="4"/>
        <v/>
      </c>
      <c r="J37" s="21"/>
      <c r="K37" s="50"/>
      <c r="L37" s="50"/>
    </row>
    <row r="38" spans="1:12" x14ac:dyDescent="0.25">
      <c r="A38" s="17" t="s">
        <v>26</v>
      </c>
      <c r="B38" s="65">
        <f t="shared" si="3"/>
        <v>1.6482523148148148E-3</v>
      </c>
      <c r="C38" s="22">
        <f t="shared" si="3"/>
        <v>1.6482175925925926E-3</v>
      </c>
      <c r="D38" s="22">
        <f t="shared" si="3"/>
        <v>1.6495717592592593E-3</v>
      </c>
      <c r="E38" s="22">
        <f t="shared" si="3"/>
        <v>1.6459374999999998E-3</v>
      </c>
      <c r="F38" s="22">
        <f t="shared" si="3"/>
        <v>1.6476736111111113E-3</v>
      </c>
      <c r="G38" s="91" t="str">
        <f t="shared" si="3"/>
        <v/>
      </c>
      <c r="H38" s="22" t="e">
        <f>IF(I5="","",SMALL(H$14:H$29,$A38))</f>
        <v>#NUM!</v>
      </c>
      <c r="I38" s="24" t="str">
        <f t="shared" ref="H38:I38" si="5">IF(I16="","",SMALL(I$14:I$29,$A38))</f>
        <v/>
      </c>
      <c r="J38" s="21"/>
    </row>
    <row r="39" spans="1:12" x14ac:dyDescent="0.25">
      <c r="A39" s="17" t="s">
        <v>27</v>
      </c>
      <c r="B39" s="65">
        <f t="shared" si="3"/>
        <v>1.6504976851851854E-3</v>
      </c>
      <c r="C39" s="22">
        <f t="shared" si="3"/>
        <v>1.6487731481481481E-3</v>
      </c>
      <c r="D39" s="22">
        <f t="shared" si="3"/>
        <v>1.6500925925925925E-3</v>
      </c>
      <c r="E39" s="22">
        <f t="shared" si="3"/>
        <v>1.6462037037037038E-3</v>
      </c>
      <c r="F39" s="22">
        <f t="shared" si="3"/>
        <v>1.6493287037037039E-3</v>
      </c>
      <c r="G39" s="91" t="str">
        <f t="shared" si="3"/>
        <v/>
      </c>
      <c r="H39" s="23" t="str">
        <f t="shared" ref="H39:I39" si="6">IF(H17="","",SMALL(H$14:H$29,$A39))</f>
        <v/>
      </c>
      <c r="I39" s="24" t="str">
        <f t="shared" si="6"/>
        <v/>
      </c>
      <c r="J39" s="21"/>
    </row>
    <row r="40" spans="1:12" x14ac:dyDescent="0.25">
      <c r="A40" s="17" t="s">
        <v>28</v>
      </c>
      <c r="B40" s="65">
        <f t="shared" si="3"/>
        <v>1.6530787037037037E-3</v>
      </c>
      <c r="C40" s="22">
        <f t="shared" si="3"/>
        <v>1.6497800925925927E-3</v>
      </c>
      <c r="D40" s="22">
        <f t="shared" si="3"/>
        <v>1.6510532407407409E-3</v>
      </c>
      <c r="E40" s="22">
        <f t="shared" si="3"/>
        <v>1.6495949074074076E-3</v>
      </c>
      <c r="F40" s="22">
        <f t="shared" si="3"/>
        <v>1.6511574074074076E-3</v>
      </c>
      <c r="G40" s="91" t="str">
        <f t="shared" si="3"/>
        <v/>
      </c>
      <c r="H40" s="23"/>
      <c r="I40" s="24"/>
      <c r="J40" s="21"/>
    </row>
    <row r="41" spans="1:12" x14ac:dyDescent="0.25">
      <c r="A41" s="17" t="s">
        <v>29</v>
      </c>
      <c r="B41" s="65">
        <f t="shared" si="3"/>
        <v>1.6549189814814814E-3</v>
      </c>
      <c r="C41" s="22">
        <f t="shared" si="3"/>
        <v>1.651273148148148E-3</v>
      </c>
      <c r="D41" s="22">
        <f t="shared" si="3"/>
        <v>1.6529398148148148E-3</v>
      </c>
      <c r="E41" s="22">
        <f t="shared" si="3"/>
        <v>1.6518171296296298E-3</v>
      </c>
      <c r="F41" s="22">
        <f t="shared" si="3"/>
        <v>1.6528703703703703E-3</v>
      </c>
      <c r="G41" s="91" t="str">
        <f t="shared" si="3"/>
        <v/>
      </c>
      <c r="H41" s="22"/>
      <c r="I41" s="21"/>
      <c r="J41" s="21"/>
    </row>
    <row r="42" spans="1:12" x14ac:dyDescent="0.25">
      <c r="A42" s="17" t="s">
        <v>30</v>
      </c>
      <c r="B42" s="65">
        <f t="shared" si="3"/>
        <v>1.6556481481481481E-3</v>
      </c>
      <c r="C42" s="22">
        <f t="shared" si="3"/>
        <v>1.6531018518518518E-3</v>
      </c>
      <c r="D42" s="22">
        <f t="shared" si="3"/>
        <v>1.6537847222222223E-3</v>
      </c>
      <c r="E42" s="22">
        <f t="shared" si="3"/>
        <v>1.6522222222222222E-3</v>
      </c>
      <c r="F42" s="22">
        <f t="shared" si="3"/>
        <v>1.6529861111111111E-3</v>
      </c>
      <c r="G42" s="91" t="str">
        <f t="shared" si="3"/>
        <v/>
      </c>
      <c r="H42" s="23"/>
      <c r="I42" s="21"/>
      <c r="J42" s="21"/>
    </row>
    <row r="43" spans="1:12" x14ac:dyDescent="0.25">
      <c r="A43" s="17" t="s">
        <v>31</v>
      </c>
      <c r="B43" s="65">
        <f t="shared" si="3"/>
        <v>1.6569097222222226E-3</v>
      </c>
      <c r="C43" s="22">
        <f t="shared" si="3"/>
        <v>1.6534490740740739E-3</v>
      </c>
      <c r="D43" s="22">
        <f t="shared" si="3"/>
        <v>1.6540856481481485E-3</v>
      </c>
      <c r="E43" s="22">
        <f t="shared" si="3"/>
        <v>1.653599537037037E-3</v>
      </c>
      <c r="F43" s="22">
        <f t="shared" si="3"/>
        <v>1.6542361111111109E-3</v>
      </c>
      <c r="G43" s="91" t="str">
        <f t="shared" si="3"/>
        <v/>
      </c>
      <c r="H43" s="22"/>
      <c r="I43" s="21"/>
      <c r="J43" s="21"/>
    </row>
    <row r="44" spans="1:12" x14ac:dyDescent="0.25">
      <c r="A44" s="17" t="s">
        <v>32</v>
      </c>
      <c r="B44" s="65">
        <f t="shared" si="3"/>
        <v>1.6595717592592593E-3</v>
      </c>
      <c r="C44" s="22">
        <f t="shared" si="3"/>
        <v>1.6539699074074076E-3</v>
      </c>
      <c r="D44" s="22">
        <f t="shared" si="3"/>
        <v>1.6559490740740742E-3</v>
      </c>
      <c r="E44" s="22">
        <f t="shared" si="3"/>
        <v>1.655E-3</v>
      </c>
      <c r="F44" s="22">
        <f t="shared" si="3"/>
        <v>1.6557754629629631E-3</v>
      </c>
      <c r="G44" s="91" t="str">
        <f t="shared" si="3"/>
        <v/>
      </c>
      <c r="H44" s="22"/>
      <c r="I44" s="21"/>
      <c r="J44" s="21"/>
    </row>
    <row r="45" spans="1:12" x14ac:dyDescent="0.25">
      <c r="A45" s="17" t="s">
        <v>33</v>
      </c>
      <c r="B45" s="65">
        <f t="shared" si="3"/>
        <v>1.6597569444444444E-3</v>
      </c>
      <c r="C45" s="22">
        <f t="shared" si="3"/>
        <v>1.6568750000000001E-3</v>
      </c>
      <c r="D45" s="22">
        <f t="shared" si="3"/>
        <v>1.6561342592592593E-3</v>
      </c>
      <c r="E45" s="22">
        <f t="shared" si="3"/>
        <v>1.6573032407407407E-3</v>
      </c>
      <c r="F45" s="22">
        <f t="shared" si="3"/>
        <v>1.6623958333333334E-3</v>
      </c>
      <c r="G45" s="91" t="str">
        <f t="shared" si="3"/>
        <v/>
      </c>
      <c r="H45" s="22"/>
      <c r="I45" s="21"/>
      <c r="J45" s="21"/>
    </row>
    <row r="46" spans="1:12" x14ac:dyDescent="0.25">
      <c r="A46" s="17" t="s">
        <v>34</v>
      </c>
      <c r="B46" s="65">
        <f t="shared" si="3"/>
        <v>1.6612037037037036E-3</v>
      </c>
      <c r="C46" s="22">
        <f t="shared" si="3"/>
        <v>1.657847222222222E-3</v>
      </c>
      <c r="D46" s="22">
        <f t="shared" si="3"/>
        <v>1.6647337962962961E-3</v>
      </c>
      <c r="E46" s="22">
        <f t="shared" si="3"/>
        <v>1.6586921296296298E-3</v>
      </c>
      <c r="F46" s="22">
        <f t="shared" si="3"/>
        <v>1.6665972222222223E-3</v>
      </c>
      <c r="G46" s="91" t="str">
        <f t="shared" si="3"/>
        <v/>
      </c>
      <c r="H46" s="23"/>
      <c r="I46" s="24"/>
      <c r="J46" s="21"/>
    </row>
    <row r="47" spans="1:12" x14ac:dyDescent="0.25">
      <c r="A47" s="17" t="s">
        <v>35</v>
      </c>
      <c r="B47" s="65">
        <f t="shared" si="3"/>
        <v>1.6645486111111112E-3</v>
      </c>
      <c r="C47" s="22">
        <f t="shared" si="3"/>
        <v>1.6579282407407408E-3</v>
      </c>
      <c r="D47" s="22">
        <f t="shared" si="3"/>
        <v>1.6722800925925926E-3</v>
      </c>
      <c r="E47" s="22">
        <f t="shared" si="3"/>
        <v>1.659259259259259E-3</v>
      </c>
      <c r="F47" s="22">
        <f t="shared" si="3"/>
        <v>1.671701388888889E-3</v>
      </c>
      <c r="G47" s="91" t="str">
        <f t="shared" si="3"/>
        <v/>
      </c>
      <c r="H47" s="23"/>
      <c r="I47" s="24"/>
      <c r="J47" s="21"/>
    </row>
    <row r="48" spans="1:12" x14ac:dyDescent="0.25">
      <c r="A48" s="17" t="s">
        <v>36</v>
      </c>
      <c r="B48" s="65">
        <f t="shared" si="3"/>
        <v>1.6667245370370371E-3</v>
      </c>
      <c r="C48" s="22">
        <f t="shared" si="3"/>
        <v>1.6617824074074076E-3</v>
      </c>
      <c r="D48" s="22">
        <f t="shared" si="3"/>
        <v>1.6736342592592593E-3</v>
      </c>
      <c r="E48" s="22">
        <f t="shared" si="3"/>
        <v>1.6599537037037036E-3</v>
      </c>
      <c r="F48" s="22">
        <f t="shared" si="3"/>
        <v>1.6723842592592595E-3</v>
      </c>
      <c r="G48" s="91" t="str">
        <f t="shared" si="3"/>
        <v/>
      </c>
      <c r="H48" s="23"/>
      <c r="I48" s="24" t="str">
        <f t="shared" ref="I48" si="7">IF(I26="","",SMALL(I$14:I$29,$A48))</f>
        <v/>
      </c>
      <c r="J48" s="21"/>
    </row>
    <row r="49" spans="1:23" x14ac:dyDescent="0.25">
      <c r="A49" s="17" t="s">
        <v>37</v>
      </c>
      <c r="B49" s="65" t="str">
        <f t="shared" si="3"/>
        <v/>
      </c>
      <c r="C49" s="22" t="str">
        <f t="shared" si="3"/>
        <v/>
      </c>
      <c r="D49" s="22" t="str">
        <f t="shared" si="3"/>
        <v/>
      </c>
      <c r="E49" s="22" t="str">
        <f t="shared" si="3"/>
        <v/>
      </c>
      <c r="F49" s="22" t="str">
        <f t="shared" si="3"/>
        <v/>
      </c>
      <c r="G49" s="91" t="str">
        <f t="shared" si="3"/>
        <v/>
      </c>
      <c r="H49" s="23"/>
      <c r="I49" s="24" t="str">
        <f t="shared" ref="I49" si="8">IF(I27="","",SMALL(I$14:I$29,$A49))</f>
        <v/>
      </c>
      <c r="J49" s="21"/>
    </row>
    <row r="50" spans="1:23" x14ac:dyDescent="0.25">
      <c r="A50" s="17" t="s">
        <v>38</v>
      </c>
      <c r="B50" s="65" t="str">
        <f t="shared" si="3"/>
        <v/>
      </c>
      <c r="C50" s="22" t="str">
        <f t="shared" si="3"/>
        <v/>
      </c>
      <c r="D50" s="22" t="str">
        <f t="shared" si="3"/>
        <v/>
      </c>
      <c r="E50" s="22" t="str">
        <f t="shared" si="3"/>
        <v/>
      </c>
      <c r="F50" s="22" t="str">
        <f t="shared" si="3"/>
        <v/>
      </c>
      <c r="G50" s="91" t="str">
        <f t="shared" si="3"/>
        <v/>
      </c>
      <c r="H50" s="23"/>
      <c r="I50" s="24"/>
      <c r="J50" s="21"/>
      <c r="K50" s="119" t="e">
        <f>+#REF!</f>
        <v>#REF!</v>
      </c>
      <c r="L50" s="119"/>
      <c r="M50" s="119"/>
      <c r="N50" s="119" t="e">
        <f>+#REF!</f>
        <v>#REF!</v>
      </c>
      <c r="O50" s="119"/>
      <c r="P50" s="119"/>
      <c r="Q50" s="119"/>
      <c r="R50" s="119" t="s">
        <v>46</v>
      </c>
      <c r="S50" s="119"/>
      <c r="T50" s="120" t="s">
        <v>48</v>
      </c>
      <c r="U50" s="120"/>
      <c r="V50" s="120"/>
      <c r="W50" s="120"/>
    </row>
    <row r="51" spans="1:23" ht="16.5" thickBot="1" x14ac:dyDescent="0.3">
      <c r="A51" s="17" t="s">
        <v>39</v>
      </c>
      <c r="B51" s="66" t="str">
        <f t="shared" si="3"/>
        <v/>
      </c>
      <c r="C51" s="67" t="str">
        <f t="shared" si="3"/>
        <v/>
      </c>
      <c r="D51" s="67" t="str">
        <f t="shared" si="3"/>
        <v/>
      </c>
      <c r="E51" s="67" t="str">
        <f t="shared" si="3"/>
        <v/>
      </c>
      <c r="F51" s="67" t="str">
        <f t="shared" si="3"/>
        <v/>
      </c>
      <c r="G51" s="114" t="str">
        <f t="shared" si="3"/>
        <v/>
      </c>
      <c r="H51" s="23"/>
      <c r="I51" s="24"/>
      <c r="J51" s="21"/>
      <c r="K51" s="119"/>
      <c r="L51" s="119"/>
      <c r="M51" s="119"/>
      <c r="N51" s="119"/>
      <c r="O51" s="119"/>
      <c r="P51" s="119"/>
      <c r="Q51" s="119"/>
      <c r="R51" s="119"/>
      <c r="S51" s="119"/>
      <c r="T51" s="120"/>
      <c r="U51" s="120"/>
      <c r="V51" s="120"/>
      <c r="W51" s="120"/>
    </row>
    <row r="52" spans="1:23" x14ac:dyDescent="0.25">
      <c r="B52" s="22"/>
      <c r="C52" s="22"/>
      <c r="D52" s="22"/>
      <c r="E52" s="22"/>
      <c r="F52" s="22"/>
      <c r="G52" s="22"/>
      <c r="H52" s="22"/>
      <c r="I52" s="21"/>
      <c r="J52" s="21"/>
    </row>
    <row r="53" spans="1:23" x14ac:dyDescent="0.25">
      <c r="B53" s="26"/>
      <c r="C53" s="26"/>
      <c r="D53" s="26"/>
      <c r="E53" s="26"/>
      <c r="F53" s="26"/>
      <c r="G53" s="26"/>
      <c r="H53" s="26"/>
      <c r="I53" s="26"/>
      <c r="J53" s="31"/>
    </row>
    <row r="54" spans="1:23" x14ac:dyDescent="0.25">
      <c r="B54" s="26"/>
      <c r="C54" s="26"/>
      <c r="D54" s="26"/>
      <c r="E54" s="26"/>
      <c r="F54" s="26"/>
      <c r="G54" s="26"/>
      <c r="H54" s="26"/>
      <c r="I54" s="31"/>
      <c r="J54" s="31"/>
    </row>
    <row r="56" spans="1:23" x14ac:dyDescent="0.25">
      <c r="E56" s="32"/>
      <c r="F56" s="33"/>
    </row>
    <row r="57" spans="1:23" x14ac:dyDescent="0.25">
      <c r="E57" s="32"/>
      <c r="F57" s="33"/>
      <c r="I57" s="37"/>
    </row>
    <row r="59" spans="1:23" x14ac:dyDescent="0.25">
      <c r="F59" s="34"/>
    </row>
  </sheetData>
  <mergeCells count="8">
    <mergeCell ref="K8:M9"/>
    <mergeCell ref="N8:Q9"/>
    <mergeCell ref="R8:S9"/>
    <mergeCell ref="T8:W9"/>
    <mergeCell ref="K50:M51"/>
    <mergeCell ref="N50:Q51"/>
    <mergeCell ref="R50:S51"/>
    <mergeCell ref="T50:W51"/>
  </mergeCells>
  <phoneticPr fontId="18" type="noConversion"/>
  <printOptions horizontalCentered="1"/>
  <pageMargins left="0" right="0" top="0" bottom="0" header="0" footer="0"/>
  <pageSetup paperSize="9" scale="57" orientation="portrait" r:id="rId1"/>
  <headerFooter>
    <oddHeader>&amp;L&amp;G&amp;R&amp;G</oddHead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Results</vt:lpstr>
      <vt:lpstr>RACE 1</vt:lpstr>
      <vt:lpstr>'RACE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DO</dc:creator>
  <cp:lastModifiedBy>PROGT VIDEO</cp:lastModifiedBy>
  <cp:lastPrinted>2021-06-03T09:05:26Z</cp:lastPrinted>
  <dcterms:created xsi:type="dcterms:W3CDTF">2019-09-10T08:28:25Z</dcterms:created>
  <dcterms:modified xsi:type="dcterms:W3CDTF">2021-06-09T08:06:16Z</dcterms:modified>
</cp:coreProperties>
</file>