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X:\100. Filling\WT1\Techniciens\HARDY\W36\ESSAI FORMULAIRE\"/>
    </mc:Choice>
  </mc:AlternateContent>
  <xr:revisionPtr revIDLastSave="0" documentId="13_ncr:1_{E31EEE70-8985-4B6B-BB94-3A3C0CD6D30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racking BR" sheetId="7" r:id="rId1"/>
    <sheet name="STATISTIQUE" sheetId="10" r:id="rId2"/>
    <sheet name="PROBLEME NON LIE A UN LOT" sheetId="3" r:id="rId3"/>
    <sheet name="DATA" sheetId="6" r:id="rId4"/>
  </sheets>
  <definedNames>
    <definedName name="_xlnm._FilterDatabase" localSheetId="2" hidden="1">'PROBLEME NON LIE A UN LOT'!$A$1:$D$48</definedName>
    <definedName name="_xlnm._FilterDatabase" localSheetId="0" hidden="1">'Tracking BR'!$A$7:$N$15</definedName>
    <definedName name="_xlnm.Criteria" localSheetId="0">'Tracking BR'!$A$7:$N$7</definedName>
    <definedName name="Z_003090BD_0C50_4488_B4E1_CCA9F3E6F2B7_.wvu.FilterData" localSheetId="2" hidden="1">'PROBLEME NON LIE A UN LOT'!$A$1:$D$1</definedName>
    <definedName name="Z_00DF0F58_E334_4DDE_A10F_DBD0022A4C9E_.wvu.FilterData" localSheetId="2" hidden="1">'PROBLEME NON LIE A UN LOT'!$A$1:$D$4</definedName>
    <definedName name="Z_02CEF8E9_79B8_408C_815A_9ABF06168E9F_.wvu.FilterData" localSheetId="2" hidden="1">'PROBLEME NON LIE A UN LOT'!$A$1:$D$20</definedName>
    <definedName name="Z_03812215_4240_4A11_9156_10E3E30701DA_.wvu.FilterData" localSheetId="2" hidden="1">'PROBLEME NON LIE A UN LOT'!$A$1:$D$1</definedName>
    <definedName name="Z_08A5B951_2EBB_41B0_AF8B_244D038489A7_.wvu.FilterData" localSheetId="2" hidden="1">'PROBLEME NON LIE A UN LOT'!$A$1:$D$22</definedName>
    <definedName name="Z_14AD6E82_AD00_4484_8849_5D714E883F19_.wvu.FilterData" localSheetId="2" hidden="1">'PROBLEME NON LIE A UN LOT'!$A$1:$D$13</definedName>
    <definedName name="Z_1659FC05_317A_44DC_9634_CD7EAC2F09AA_.wvu.FilterData" localSheetId="2" hidden="1">'PROBLEME NON LIE A UN LOT'!$A$1:$D$39</definedName>
    <definedName name="Z_1C840F63_D2E6_4F47_9ABE_0D3AFA51C6E6_.wvu.FilterData" localSheetId="2" hidden="1">'PROBLEME NON LIE A UN LOT'!$A$1:$D$1</definedName>
    <definedName name="Z_1E32AD3F_819E_417C_9462_D9DD4B04FB7C_.wvu.FilterData" localSheetId="2" hidden="1">'PROBLEME NON LIE A UN LOT'!$A$1:$D$17</definedName>
    <definedName name="Z_1E7B48E0_55CF_4901_B7D0_7DB38069BB50_.wvu.FilterData" localSheetId="2" hidden="1">'PROBLEME NON LIE A UN LOT'!$A$1:$D$9</definedName>
    <definedName name="Z_20874C4A_7DD5_423C_A0E7_720A4A4721B8_.wvu.FilterData" localSheetId="2" hidden="1">'PROBLEME NON LIE A UN LOT'!$A$1:$D$1</definedName>
    <definedName name="Z_22EEBDDE_CD35_407E_9DE5_93297B4CEFBB_.wvu.FilterData" localSheetId="2" hidden="1">'PROBLEME NON LIE A UN LOT'!$A$1:$D$22</definedName>
    <definedName name="Z_27921EF3_CB4F_484F_909D_23A6861AC3F5_.wvu.FilterData" localSheetId="2" hidden="1">'PROBLEME NON LIE A UN LOT'!$A$1:$D$22</definedName>
    <definedName name="Z_29A10F32_CE64_44A0_9C27_D49C10D18C94_.wvu.FilterData" localSheetId="2" hidden="1">'PROBLEME NON LIE A UN LOT'!$A$1:$D$48</definedName>
    <definedName name="Z_33DC43CB_66C8_4FAE_A9B0_9D3381D71D58_.wvu.FilterData" localSheetId="2" hidden="1">'PROBLEME NON LIE A UN LOT'!$A$1:$D$13</definedName>
    <definedName name="Z_348D77A4_641E_40A5_A191_30EF34763A86_.wvu.FilterData" localSheetId="2" hidden="1">'PROBLEME NON LIE A UN LOT'!$A$1:$D$43</definedName>
    <definedName name="Z_38549675_92E3_4FBA_8F49_1204084645B9_.wvu.FilterData" localSheetId="2" hidden="1">'PROBLEME NON LIE A UN LOT'!$A$1:$D$43</definedName>
    <definedName name="Z_3983A3CD_7DD1_4AB7_9B16_59B45B928954_.wvu.FilterData" localSheetId="2" hidden="1">'PROBLEME NON LIE A UN LOT'!$A$1:$D$1</definedName>
    <definedName name="Z_3C1C578A_2B35_4010_93AC_570B03FF2C7C_.wvu.FilterData" localSheetId="2" hidden="1">'PROBLEME NON LIE A UN LOT'!$A$1:$D$43</definedName>
    <definedName name="Z_41998F30_B829_4717_B894_B2482B8CE202_.wvu.FilterData" localSheetId="2" hidden="1">'PROBLEME NON LIE A UN LOT'!$A$1:$D$12</definedName>
    <definedName name="Z_429AF499_F691_4470_8C44_4C44207B0E9E_.wvu.FilterData" localSheetId="2" hidden="1">'PROBLEME NON LIE A UN LOT'!$A$1:$D$16</definedName>
    <definedName name="Z_4489C360_C158_4564_A853_D0F5BC8B3304_.wvu.FilterData" localSheetId="2" hidden="1">'PROBLEME NON LIE A UN LOT'!$A$1:$D$1</definedName>
    <definedName name="Z_4587BB57_B001_4409_9A03_5D5EFE4F9F64_.wvu.FilterData" localSheetId="2" hidden="1">'PROBLEME NON LIE A UN LOT'!$A$1:$D$39</definedName>
    <definedName name="Z_4D2CA009_E90A_4715_ACC5_D0BBF96AF73C_.wvu.FilterData" localSheetId="2" hidden="1">'PROBLEME NON LIE A UN LOT'!$A$1:$D$1</definedName>
    <definedName name="Z_4E196585_A566_4C8B_8082_762167F1E427_.wvu.FilterData" localSheetId="2" hidden="1">'PROBLEME NON LIE A UN LOT'!$A$1:$D$19</definedName>
    <definedName name="Z_4FA82C7E_F5EB_4896_B362_C82A18EC9B7B_.wvu.FilterData" localSheetId="2" hidden="1">'PROBLEME NON LIE A UN LOT'!$A$1:$D$48</definedName>
    <definedName name="Z_51611D5C_4B11_4B81_9673_4D1EB13A894C_.wvu.FilterData" localSheetId="2" hidden="1">'PROBLEME NON LIE A UN LOT'!$A$1:$D$1</definedName>
    <definedName name="Z_5297D6EB_A74D_4894_ABB2_B2F2D25E88AF_.wvu.FilterData" localSheetId="2" hidden="1">'PROBLEME NON LIE A UN LOT'!$A$1:$D$1</definedName>
    <definedName name="Z_55CC8949_8D04_4A5F_ADAD_C5D559AE738B_.wvu.FilterData" localSheetId="2" hidden="1">'PROBLEME NON LIE A UN LOT'!$A$1:$D$1</definedName>
    <definedName name="Z_616A6DD9_37E5_4E5A_8BD1_78CF12BE47FC_.wvu.FilterData" localSheetId="2" hidden="1">'PROBLEME NON LIE A UN LOT'!$A$1:$D$4</definedName>
    <definedName name="Z_617BB6CB_E63B_4E62_9E1C_36370FB2B89F_.wvu.FilterData" localSheetId="2" hidden="1">'PROBLEME NON LIE A UN LOT'!$A$1:$D$44</definedName>
    <definedName name="Z_66A2B46F_B36A_4FEE_AEB1_1F61DCDE2071_.wvu.FilterData" localSheetId="2" hidden="1">'PROBLEME NON LIE A UN LOT'!$A$1:$D$1</definedName>
    <definedName name="Z_6864CEEB_80B4_4C75_8FB5_3C7DE563E3DA_.wvu.FilterData" localSheetId="2" hidden="1">'PROBLEME NON LIE A UN LOT'!$A$1:$D$1</definedName>
    <definedName name="Z_6FB9ACAE_0ED8_4ABB_8700_4877FB676815_.wvu.FilterData" localSheetId="2" hidden="1">'PROBLEME NON LIE A UN LOT'!$A$1:$D$1</definedName>
    <definedName name="Z_741954BD_C8C2_4272_BFC0_E7451194F4E7_.wvu.FilterData" localSheetId="2" hidden="1">'PROBLEME NON LIE A UN LOT'!$A$1:$D$1</definedName>
    <definedName name="Z_7542783A_5563_4B68_B68B_E0D423D50C97_.wvu.FilterData" localSheetId="2" hidden="1">'PROBLEME NON LIE A UN LOT'!$A$1:$D$22</definedName>
    <definedName name="Z_78E55E89_7937_4C95_9409_2A0E21C5DB30_.wvu.FilterData" localSheetId="2" hidden="1">'PROBLEME NON LIE A UN LOT'!$A$1:$D$19</definedName>
    <definedName name="Z_7C8EBCF9_3FA9_4C38_96C2_6DBD2799047A_.wvu.FilterData" localSheetId="2" hidden="1">'PROBLEME NON LIE A UN LOT'!$A$1:$D$39</definedName>
    <definedName name="Z_831891EF_72A4_4767_B787_AFB05EFFF36C_.wvu.FilterData" localSheetId="2" hidden="1">'PROBLEME NON LIE A UN LOT'!$A$1:$D$19</definedName>
    <definedName name="Z_83C3B64C_F9E5_4CE9_AF73_C8068C327BDF_.wvu.FilterData" localSheetId="2" hidden="1">'PROBLEME NON LIE A UN LOT'!$A$1:$D$1</definedName>
    <definedName name="Z_900D5516_0DA5_4FD0_B0A2_E0B7EE0ADA5C_.wvu.FilterData" localSheetId="2" hidden="1">'PROBLEME NON LIE A UN LOT'!$A$1:$D$1</definedName>
    <definedName name="Z_96B7A485_AB14_4FCB_9CBC_FEA02172A8FC_.wvu.FilterData" localSheetId="2" hidden="1">'PROBLEME NON LIE A UN LOT'!$A$1:$D$1</definedName>
    <definedName name="Z_98E1DE2A_FF48_4457_BF49_77D269277D26_.wvu.FilterData" localSheetId="2" hidden="1">'PROBLEME NON LIE A UN LOT'!$A$1:$D$48</definedName>
    <definedName name="Z_9FA8380E_9AB2_453F_80E0_DB5DF948EA21_.wvu.FilterData" localSheetId="2" hidden="1">'PROBLEME NON LIE A UN LOT'!$A$1:$D$13</definedName>
    <definedName name="Z_A519BA87_08A2_4261_A095_B0F3D6E8EA3E_.wvu.FilterData" localSheetId="2" hidden="1">'PROBLEME NON LIE A UN LOT'!$A$1:$D$3</definedName>
    <definedName name="Z_A59D03AB_E997_47B2_8C00_51C844FFF04B_.wvu.FilterData" localSheetId="2" hidden="1">'PROBLEME NON LIE A UN LOT'!$A$1:$D$1</definedName>
    <definedName name="Z_A731088B_B8EE_49B1_8330_5B8F6ABADD8B_.wvu.FilterData" localSheetId="2" hidden="1">'PROBLEME NON LIE A UN LOT'!$A$1:$D$48</definedName>
    <definedName name="Z_AE2F6E13_DD95_493E_AC00_08E8C7F84735_.wvu.FilterData" localSheetId="2" hidden="1">'PROBLEME NON LIE A UN LOT'!$A$1:$D$2</definedName>
    <definedName name="Z_B2A18A2D_F0A5_4068_B981_A06EB0DCA355_.wvu.FilterData" localSheetId="2" hidden="1">'PROBLEME NON LIE A UN LOT'!$A$1:$D$43</definedName>
    <definedName name="Z_BA5B789E_8C1A_4C95_995A_69E2D424CCAD_.wvu.FilterData" localSheetId="2" hidden="1">'PROBLEME NON LIE A UN LOT'!$A$1:$D$22</definedName>
    <definedName name="Z_BE7D494E_CB80_42CE_8E99_F508B8D9A768_.wvu.FilterData" localSheetId="2" hidden="1">'PROBLEME NON LIE A UN LOT'!$A$1:$D$1</definedName>
    <definedName name="Z_C9809EE2_AE45_4FA3_9BA1_AAB7FF7AA703_.wvu.FilterData" localSheetId="2" hidden="1">'PROBLEME NON LIE A UN LOT'!$A$1:$D$20</definedName>
    <definedName name="Z_CB38ACB6_C9F4_4729_97E9_ADB94182C8EA_.wvu.FilterData" localSheetId="2" hidden="1">'PROBLEME NON LIE A UN LOT'!$A$1:$D$43</definedName>
    <definedName name="Z_CB5F0B2B_D55D_4D40_A8C7_F060451E06C8_.wvu.FilterData" localSheetId="2" hidden="1">'PROBLEME NON LIE A UN LOT'!$A$1:$D$22</definedName>
    <definedName name="Z_CBD08F1C_0B19_4B95_B570_E76B8EA4795A_.wvu.FilterData" localSheetId="2" hidden="1">'PROBLEME NON LIE A UN LOT'!$A$1:$D$1</definedName>
    <definedName name="Z_CFAE475B_65EA_4C54_9198_5DCF22302DCD_.wvu.FilterData" localSheetId="2" hidden="1">'PROBLEME NON LIE A UN LOT'!$A$1:$D$1</definedName>
    <definedName name="Z_D1B849F7_F982_4AD6_B8E0_70826AC34F6B_.wvu.FilterData" localSheetId="2" hidden="1">'PROBLEME NON LIE A UN LOT'!$A$1:$D$22</definedName>
    <definedName name="Z_E000BFD1_A9A2_4D75_95C4_EE080533126C_.wvu.FilterData" localSheetId="2" hidden="1">'PROBLEME NON LIE A UN LOT'!$A$1:$D$4</definedName>
    <definedName name="Z_E4D13642_D48A_4CE3_8CAB_A991BF61524B_.wvu.FilterData" localSheetId="2" hidden="1">'PROBLEME NON LIE A UN LOT'!$A$1:$D$9</definedName>
    <definedName name="Z_F4A9D51F_D29E_4E65_A8C5_C90A4AA7279F_.wvu.FilterData" localSheetId="2" hidden="1">'PROBLEME NON LIE A UN LOT'!$A$1:$D$1</definedName>
    <definedName name="Z_FB7EB7C3_09D4_46DD_8CB9_2395206BCD88_.wvu.FilterData" localSheetId="2" hidden="1">'PROBLEME NON LIE A UN LOT'!$A$1:$D$12</definedName>
    <definedName name="Z_FCFBFA48_CDE5_4A7B_8A32_749500A4ED3E_.wvu.FilterData" localSheetId="2" hidden="1">'PROBLEME NON LIE A UN LOT'!$A$1:$D$1</definedName>
  </definedNames>
  <calcPr calcId="191029"/>
  <customWorkbookViews>
    <customWorkbookView name="Christine De Neve - Personal View" guid="{29A10F32-CE64-44A0-9C27-D49C10D18C94}" mergeInterval="0" personalView="1" maximized="1" xWindow="-8" yWindow="-8" windowWidth="1936" windowHeight="1056" activeSheetId="1"/>
    <customWorkbookView name="Pauline Houart - Personal View" guid="{CB38ACB6-C9F4-4729-97E9-ADB94182C8EA}" mergeInterval="0" personalView="1" maximized="1" xWindow="-8" yWindow="-8" windowWidth="1936" windowHeight="1056" activeSheetId="1"/>
    <customWorkbookView name="Cyril Coulonval - Affichage personnalisé" guid="{7C8EBCF9-3FA9-4C38-96C2-6DBD2799047A}" mergeInterval="0" personalView="1" maximized="1" xWindow="-8" yWindow="-8" windowWidth="1936" windowHeight="1056" activeSheetId="1"/>
    <customWorkbookView name="Sarah Dhuyvetter - Affichage personnalisé" guid="{CB5F0B2B-D55D-4D40-A8C7-F060451E06C8}" mergeInterval="0" personalView="1" maximized="1" xWindow="-8" yWindow="-8" windowWidth="1936" windowHeight="1056" activeSheetId="1"/>
    <customWorkbookView name="Christine De Neve - Affichage personnalisé" guid="{BA5B789E-8C1A-4C95-995A-69E2D424CCAD}" mergeInterval="0" personalView="1" maximized="1" xWindow="-8" yWindow="-8" windowWidth="1936" windowHeight="1056" activeSheetId="1"/>
    <customWorkbookView name="Bénédicte Evrard - Personal View" guid="{E000BFD1-A9A2-4D75-95C4-EE080533126C}" mergeInterval="0" personalView="1" maximized="1" xWindow="-8" yWindow="-8" windowWidth="1936" windowHeight="1056" activeSheetId="1"/>
    <customWorkbookView name="Celia Canguilhem - Personal View" guid="{00DF0F58-E334-4DDE-A10F-DBD0022A4C9E}" mergeInterval="0" personalView="1" maximized="1" xWindow="1912" yWindow="-8" windowWidth="1936" windowHeight="1056" activeSheetId="1"/>
    <customWorkbookView name="Sébastien Debry - Personal View" guid="{F4A9D51F-D29E-4E65-A8C5-C90A4AA7279F}" mergeInterval="0" personalView="1" maximized="1" xWindow="-9" yWindow="-9" windowWidth="1938" windowHeight="1050" activeSheetId="1"/>
    <customWorkbookView name="Sophie Coorevits - Affichage personnalisé" guid="{900D5516-0DA5-4FD0-B0A2-E0B7EE0ADA5C}" mergeInterval="0" personalView="1" maximized="1" xWindow="-8" yWindow="-8" windowWidth="1936" windowHeight="1056" activeSheetId="1"/>
    <customWorkbookView name="Kleoniki Viriliz - Affichage personnalisé" guid="{83C3B64C-F9E5-4CE9-AF73-C8068C327BDF}" mergeInterval="0" personalView="1" maximized="1" xWindow="-9" yWindow="-9" windowWidth="1938" windowHeight="1050" activeSheetId="1"/>
    <customWorkbookView name="Claire Tamboise - Personal View" guid="{AB92DDE6-15A7-4A06-A65B-7658B3F0CC81}" mergeInterval="0" personalView="1" maximized="1" xWindow="-8" yWindow="-8" windowWidth="1936" windowHeight="1056" activeSheetId="1"/>
    <customWorkbookView name="Annelies Bauwens - Personal View" guid="{55CC8949-8D04-4A5F-ADAD-C5D559AE738B}" mergeInterval="0" personalView="1" maximized="1" xWindow="-8" yWindow="-8" windowWidth="1936" windowHeight="1056" activeSheetId="1"/>
    <customWorkbookView name="Thibault Decaffmeyer - Personal View" guid="{4489C360-C158-4564-A853-D0F5BC8B3304}" mergeInterval="0" personalView="1" maximized="1" xWindow="-9" yWindow="-9" windowWidth="1938" windowHeight="1050" activeSheetId="1"/>
    <customWorkbookView name="Jeoffrey Denis - Personal View" guid="{003090BD-0C50-4488-B4E1-CCA9F3E6F2B7}" mergeInterval="0" personalView="1" maximized="1" xWindow="-8" yWindow="-8" windowWidth="1936" windowHeight="1056" activeSheetId="1"/>
    <customWorkbookView name="Cindy Van Den Abbeele - Personal View" guid="{20874C4A-7DD5-423C-A0E7-720A4A4721B8}" mergeInterval="0" personalView="1" maximized="1" xWindow="-9" yWindow="-9" windowWidth="1938" windowHeight="1050" activeSheetId="1"/>
    <customWorkbookView name="Aline Duran - Affichage personnalisé" guid="{1E7B48E0-55CF-4901-B7D0-7DB38069BB50}" mergeInterval="0" personalView="1" maximized="1" xWindow="-8" yWindow="-8" windowWidth="1936" windowHeight="1056" activeSheetId="1"/>
    <customWorkbookView name="Pauline Houart - Affichage personnalisé" guid="{41998F30-B829-4717-B894-B2482B8CE202}" mergeInterval="0" personalView="1" maximized="1" xWindow="-8" yWindow="-8" windowWidth="1936" windowHeight="1056" activeSheetId="1"/>
    <customWorkbookView name="David Allardin - Personal View" guid="{14AD6E82-AD00-4484-8849-5D714E883F19}" mergeInterval="0" personalView="1" maximized="1" xWindow="-8" yWindow="-8" windowWidth="1936" windowHeight="1056" activeSheetId="1"/>
    <customWorkbookView name="Celia Canguilhem - Affichage personnalisé" guid="{02CEF8E9-79B8-408C-815A-9ABF06168E9F}" mergeInterval="0" personalView="1" maximized="1" xWindow="-9" yWindow="-9" windowWidth="1938" windowHeight="1050" activeSheetId="1"/>
    <customWorkbookView name="Christelle Adriaens - Personal View" guid="{22EEBDDE-CD35-407E-9DE5-93297B4CEFBB}" mergeInterval="0" personalView="1" maximized="1" xWindow="-8" yWindow="-8" windowWidth="1936" windowHeight="1056" activeSheetId="1"/>
    <customWorkbookView name="Elif Tezel - Personal View" guid="{D1B849F7-F982-4AD6-B8E0-70826AC34F6B}" mergeInterval="0" personalView="1" maximized="1" xWindow="-8" yWindow="-8" windowWidth="1936" windowHeight="1056" activeSheetId="1"/>
    <customWorkbookView name="Aline Duran - Personal View" guid="{27921EF3-CB4F-484F-909D-23A6861AC3F5}" mergeInterval="0" personalView="1" maximized="1" xWindow="-8" yWindow="-8" windowWidth="1936" windowHeight="1056" activeSheetId="1"/>
    <customWorkbookView name="Cyril Coulonval - Personal View" guid="{1659FC05-317A-44DC-9634-CD7EAC2F09AA}" mergeInterval="0" personalView="1" maximized="1" xWindow="-8" yWindow="-8" windowWidth="1936" windowHeight="1056" activeSheetId="3"/>
    <customWorkbookView name="Nicolas Rosier - Personal View" guid="{3C1C578A-2B35-4010-93AC-570B03FF2C7C}" mergeInterval="0" personalView="1" maximized="1" xWindow="-8" yWindow="-8" windowWidth="1936" windowHeight="1056" activeSheetId="1"/>
    <customWorkbookView name="Bénédicte Evrard - Affichage personnalisé" guid="{348D77A4-641E-40A5-A191-30EF34763A86}" mergeInterval="0" personalView="1" maximized="1" xWindow="-8" yWindow="-8" windowWidth="1936" windowHeight="1056" activeSheetId="1"/>
    <customWorkbookView name="Célia Canguilhem - Personal View" guid="{38549675-92E3-4FBA-8F49-1204084645B9}" mergeInterval="0" personalView="1" maximized="1" xWindow="1912" yWindow="-8" windowWidth="1936" windowHeight="1056" activeSheetId="1"/>
    <customWorkbookView name="Muriel Bouillon - Affichage personnalisé" guid="{4FA82C7E-F5EB-4896-B362-C82A18EC9B7B}" mergeInterval="0" personalView="1" maximized="1" xWindow="-8" yWindow="-8" windowWidth="1936" windowHeight="1056" activeSheetId="1"/>
    <customWorkbookView name="Sarah Dhuyvetter - Personal View" guid="{A731088B-B8EE-49B1-8330-5B8F6ABADD8B}" mergeInterval="0" personalView="1" maximized="1" xWindow="-8" yWindow="-8" windowWidth="1936" windowHeight="1056" activeSheetId="1"/>
    <customWorkbookView name="Philippe Hardy - Affichage personnalisé" guid="{98E1DE2A-FF48-4457-BF49-77D269277D26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8" i="7" l="1"/>
  <c r="E3" i="10" s="1"/>
  <c r="W8" i="7"/>
  <c r="E2" i="10" s="1"/>
  <c r="V8" i="7" l="1"/>
  <c r="U8" i="7"/>
  <c r="T8" i="7"/>
  <c r="S8" i="7"/>
  <c r="R8" i="7"/>
  <c r="Q8" i="7"/>
  <c r="P8" i="7"/>
  <c r="O8" i="7"/>
  <c r="E6" i="7"/>
  <c r="B2" i="7" l="1"/>
  <c r="B7" i="10"/>
  <c r="B4" i="10"/>
  <c r="B8" i="10"/>
  <c r="B6" i="10"/>
  <c r="B5" i="10"/>
  <c r="B3" i="10"/>
  <c r="B2" i="10"/>
  <c r="B9" i="10"/>
  <c r="N15" i="7" l="1"/>
  <c r="J15" i="7"/>
  <c r="I15" i="7"/>
  <c r="H15" i="7"/>
  <c r="G15" i="7"/>
  <c r="E15" i="7"/>
  <c r="D15" i="7"/>
  <c r="C15" i="7"/>
  <c r="B15" i="7"/>
  <c r="A15" i="7"/>
  <c r="N14" i="7"/>
  <c r="J14" i="7"/>
  <c r="I14" i="7"/>
  <c r="H14" i="7"/>
  <c r="G14" i="7"/>
  <c r="E14" i="7"/>
  <c r="D14" i="7"/>
  <c r="C14" i="7"/>
  <c r="B14" i="7"/>
  <c r="A14" i="7"/>
  <c r="N13" i="7"/>
  <c r="J13" i="7"/>
  <c r="I13" i="7"/>
  <c r="H13" i="7"/>
  <c r="G13" i="7"/>
  <c r="E13" i="7"/>
  <c r="D13" i="7"/>
  <c r="C13" i="7"/>
  <c r="B13" i="7"/>
  <c r="A13" i="7"/>
  <c r="N12" i="7"/>
  <c r="J12" i="7"/>
  <c r="I12" i="7"/>
  <c r="H12" i="7"/>
  <c r="G12" i="7"/>
  <c r="E12" i="7"/>
  <c r="D12" i="7"/>
  <c r="C12" i="7"/>
  <c r="B12" i="7"/>
  <c r="A12" i="7"/>
  <c r="N11" i="7"/>
  <c r="J11" i="7"/>
  <c r="I11" i="7"/>
  <c r="H11" i="7"/>
  <c r="G11" i="7"/>
  <c r="E11" i="7"/>
  <c r="D11" i="7"/>
  <c r="C11" i="7"/>
  <c r="B11" i="7"/>
  <c r="A11" i="7"/>
  <c r="N10" i="7"/>
  <c r="J10" i="7"/>
  <c r="I10" i="7"/>
  <c r="H10" i="7"/>
  <c r="G10" i="7"/>
  <c r="E10" i="7"/>
  <c r="D10" i="7"/>
  <c r="C10" i="7"/>
  <c r="B10" i="7"/>
  <c r="A10" i="7"/>
  <c r="N9" i="7"/>
  <c r="J9" i="7"/>
  <c r="I9" i="7"/>
  <c r="H9" i="7"/>
  <c r="G9" i="7"/>
  <c r="E9" i="7"/>
  <c r="D9" i="7"/>
  <c r="C9" i="7"/>
  <c r="B9" i="7"/>
  <c r="A9" i="7"/>
  <c r="F8" i="7" l="1"/>
  <c r="F15" i="7" s="1"/>
  <c r="F9" i="7" l="1"/>
  <c r="F13" i="7"/>
  <c r="F10" i="7"/>
  <c r="F12" i="7"/>
  <c r="F11" i="7"/>
  <c r="F14" i="7"/>
</calcChain>
</file>

<file path=xl/sharedStrings.xml><?xml version="1.0" encoding="utf-8"?>
<sst xmlns="http://schemas.openxmlformats.org/spreadsheetml/2006/main" count="106" uniqueCount="91">
  <si>
    <t>N° LOT</t>
  </si>
  <si>
    <t>ÂGE</t>
  </si>
  <si>
    <t>STATUS</t>
  </si>
  <si>
    <t>RESPONSABLE 
PRODUCTION</t>
  </si>
  <si>
    <t>RESPONSABLE 
Q.A</t>
  </si>
  <si>
    <t>DATE DE
PRODUCTION</t>
  </si>
  <si>
    <r>
      <t xml:space="preserve">POINTS BLOQUANTS
Points Bloquants
Description - Qui initie - Solution - Qui cloture (prod/QA)
</t>
    </r>
    <r>
      <rPr>
        <b/>
        <sz val="11"/>
        <color rgb="FF00B050"/>
        <rFont val="Calibri"/>
        <family val="2"/>
        <scheme val="minor"/>
      </rPr>
      <t>Vert = résolu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scheme val="minor"/>
      </rPr>
      <t>Rouge = En cours</t>
    </r>
    <r>
      <rPr>
        <b/>
        <sz val="11"/>
        <color theme="1"/>
        <rFont val="Calibri"/>
        <family val="2"/>
        <scheme val="minor"/>
      </rPr>
      <t xml:space="preserve">
Noir = non bloquant en cours</t>
    </r>
  </si>
  <si>
    <t>CREA</t>
  </si>
  <si>
    <t>SUP</t>
  </si>
  <si>
    <t>REC1</t>
  </si>
  <si>
    <t>RECO</t>
  </si>
  <si>
    <t>CLOS</t>
  </si>
  <si>
    <t>BENE</t>
  </si>
  <si>
    <t>CHRISTINE</t>
  </si>
  <si>
    <t>PHILIPPE</t>
  </si>
  <si>
    <t>PAULINE</t>
  </si>
  <si>
    <t>DAVID</t>
  </si>
  <si>
    <t>OUI</t>
  </si>
  <si>
    <t>NON</t>
  </si>
  <si>
    <t>DATE DE CLOTURE</t>
  </si>
  <si>
    <t>ID DU BR</t>
  </si>
  <si>
    <t>RETU</t>
  </si>
  <si>
    <t xml:space="preserve">DATE 
</t>
  </si>
  <si>
    <t>DECISION</t>
  </si>
  <si>
    <t>N°</t>
  </si>
  <si>
    <t>MURIEL</t>
  </si>
  <si>
    <t>SARAH</t>
  </si>
  <si>
    <t>DATE DE 
CLOTURE</t>
  </si>
  <si>
    <t>REALISER</t>
  </si>
  <si>
    <t>ALINE</t>
  </si>
  <si>
    <t>NICOLAS</t>
  </si>
  <si>
    <t>CYRIL</t>
  </si>
  <si>
    <t>SEM 01</t>
  </si>
  <si>
    <t>SEM 02</t>
  </si>
  <si>
    <t>SEM 03</t>
  </si>
  <si>
    <t>SEM 04</t>
  </si>
  <si>
    <t>SEM 05</t>
  </si>
  <si>
    <t>SEM 06</t>
  </si>
  <si>
    <t>SEM 07</t>
  </si>
  <si>
    <t>SEM 08</t>
  </si>
  <si>
    <t>SEM 09</t>
  </si>
  <si>
    <t>SEM 10</t>
  </si>
  <si>
    <t>SEM 11</t>
  </si>
  <si>
    <t>SEM 12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</si>
  <si>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</si>
  <si>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</si>
  <si>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</si>
  <si>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</si>
  <si>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</si>
  <si>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</si>
  <si>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</si>
  <si>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</si>
  <si>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</si>
  <si>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</si>
  <si>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</si>
  <si>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</si>
  <si>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</si>
  <si>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</si>
  <si>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</si>
  <si>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</si>
  <si>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</si>
  <si>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</si>
  <si>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31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</si>
  <si>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</si>
  <si>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</si>
  <si>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</si>
  <si>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</si>
  <si>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</si>
  <si>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</si>
  <si>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</si>
  <si>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</si>
  <si>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SEM 40</t>
  </si>
  <si>
    <t>SEM 41</t>
  </si>
  <si>
    <t>SEM 42</t>
  </si>
  <si>
    <t>SEM 43</t>
  </si>
  <si>
    <t>SEM 44</t>
  </si>
  <si>
    <t>SEM 45</t>
  </si>
  <si>
    <t>SEM 46</t>
  </si>
  <si>
    <t>SEM 47</t>
  </si>
  <si>
    <t>SEM 48</t>
  </si>
  <si>
    <t>SEM 49</t>
  </si>
  <si>
    <t>SEM 50</t>
  </si>
  <si>
    <t>SEM 51</t>
  </si>
  <si>
    <t>SEM 52</t>
  </si>
  <si>
    <t>N° PINCE 
DE 
STRIAGE</t>
  </si>
  <si>
    <t>ENGAGEMENT 
CLOS
 SEMAINE</t>
  </si>
  <si>
    <t>SEMAINE</t>
  </si>
  <si>
    <t>POINTS BLOQUANTS
Description - Qui initie - Solution - Qui cloture (prod/QA)</t>
  </si>
  <si>
    <r>
      <rPr>
        <b/>
        <sz val="11"/>
        <color rgb="FF00B050"/>
        <rFont val="Calibri"/>
        <family val="2"/>
        <scheme val="minor"/>
      </rPr>
      <t>Vert = résolu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scheme val="minor"/>
      </rPr>
      <t>Rouge = En cours</t>
    </r>
    <r>
      <rPr>
        <b/>
        <sz val="11"/>
        <color theme="1"/>
        <rFont val="Calibri"/>
        <family val="2"/>
        <scheme val="minor"/>
      </rPr>
      <t xml:space="preserve">
Noir = non bloquant en cours</t>
    </r>
  </si>
  <si>
    <t>SOLUTION</t>
  </si>
  <si>
    <t>Nbre de 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</si>
</sst>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sz val="1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ECFF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1" fillId="2" borderId="9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14" fontId="0" fillId="3" borderId="2" xfId="0" applyNumberForma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11" xfId="0" applyFont="1" applyBorder="1" applyAlignment="1">
      <alignment horizontal="center"/>
    </xf>
    <xf numFmtId="14" fontId="4" fillId="3" borderId="2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center" vertical="center"/>
    </xf>
    <xf numFmtId="0" fontId="5" fillId="0" borderId="0" xfId="0" applyFont="1"/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wrapText="1"/>
    </xf>
    <xf numFmtId="14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14" fontId="0" fillId="0" borderId="0" xfId="0" applyNumberFormat="1"/>
    <xf numFmtId="0" fontId="11" fillId="3" borderId="5" xfId="0" applyFont="1" applyFill="1" applyBorder="1" applyAlignment="1">
      <alignment horizontal="center" wrapText="1"/>
    </xf>
    <xf numFmtId="0" fontId="11" fillId="3" borderId="2" xfId="0" applyFont="1" applyFill="1" applyBorder="1" applyAlignment="1">
      <alignment horizontal="center" wrapText="1"/>
    </xf>
    <xf numFmtId="0" fontId="11" fillId="3" borderId="1" xfId="0" applyFont="1" applyFill="1" applyBorder="1" applyAlignment="1">
      <alignment horizontal="center" wrapText="1"/>
    </xf>
    <xf numFmtId="0" fontId="11" fillId="3" borderId="7" xfId="0" applyFont="1" applyFill="1" applyBorder="1"/>
    <xf numFmtId="0" fontId="1" fillId="5" borderId="3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wrapText="1"/>
    </xf>
    <xf numFmtId="0" fontId="11" fillId="3" borderId="14" xfId="0" applyFont="1" applyFill="1" applyBorder="1" applyAlignment="1">
      <alignment horizontal="center" wrapText="1"/>
    </xf>
    <xf numFmtId="0" fontId="11" fillId="3" borderId="15" xfId="0" applyFont="1" applyFill="1" applyBorder="1" applyAlignment="1">
      <alignment horizontal="center" wrapText="1"/>
    </xf>
    <xf numFmtId="0" fontId="11" fillId="3" borderId="6" xfId="0" applyFont="1" applyFill="1" applyBorder="1"/>
    <xf numFmtId="0" fontId="13" fillId="3" borderId="8" xfId="0" applyFont="1" applyFill="1" applyBorder="1" applyAlignment="1">
      <alignment vertical="center"/>
    </xf>
    <xf numFmtId="0" fontId="13" fillId="3" borderId="9" xfId="0" applyFont="1" applyFill="1" applyBorder="1" applyAlignment="1">
      <alignment horizontal="center" vertical="center"/>
    </xf>
    <xf numFmtId="14" fontId="1" fillId="3" borderId="27" xfId="0" applyNumberFormat="1" applyFont="1" applyFill="1" applyBorder="1" applyAlignment="1">
      <alignment vertical="center" wrapText="1"/>
    </xf>
    <xf numFmtId="0" fontId="9" fillId="3" borderId="28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/>
    </xf>
    <xf numFmtId="0" fontId="9" fillId="3" borderId="29" xfId="0" applyFont="1" applyFill="1" applyBorder="1" applyAlignment="1">
      <alignment horizontal="center"/>
    </xf>
    <xf numFmtId="0" fontId="14" fillId="4" borderId="21" xfId="0" applyFont="1" applyFill="1" applyBorder="1" applyAlignment="1">
      <alignment vertical="center"/>
    </xf>
    <xf numFmtId="0" fontId="14" fillId="4" borderId="22" xfId="0" applyFont="1" applyFill="1" applyBorder="1" applyAlignment="1">
      <alignment horizontal="center" vertical="center"/>
    </xf>
    <xf numFmtId="14" fontId="14" fillId="4" borderId="22" xfId="0" applyNumberFormat="1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4" fillId="4" borderId="23" xfId="0" applyFont="1" applyFill="1" applyBorder="1" applyAlignment="1">
      <alignment vertical="center"/>
    </xf>
    <xf numFmtId="0" fontId="14" fillId="4" borderId="0" xfId="0" applyFont="1" applyFill="1" applyBorder="1" applyAlignment="1">
      <alignment horizontal="center" vertical="center"/>
    </xf>
    <xf numFmtId="14" fontId="14" fillId="4" borderId="0" xfId="0" applyNumberFormat="1" applyFont="1" applyFill="1" applyBorder="1" applyAlignment="1">
      <alignment horizontal="center" vertical="center"/>
    </xf>
    <xf numFmtId="0" fontId="14" fillId="4" borderId="24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vertical="center"/>
    </xf>
    <xf numFmtId="0" fontId="14" fillId="4" borderId="26" xfId="0" applyFont="1" applyFill="1" applyBorder="1" applyAlignment="1">
      <alignment horizontal="center" vertical="center"/>
    </xf>
    <xf numFmtId="14" fontId="14" fillId="4" borderId="26" xfId="0" applyNumberFormat="1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/>
    </xf>
    <xf numFmtId="14" fontId="14" fillId="4" borderId="24" xfId="0" applyNumberFormat="1" applyFont="1" applyFill="1" applyBorder="1" applyAlignment="1">
      <alignment vertical="center" wrapText="1"/>
    </xf>
    <xf numFmtId="14" fontId="14" fillId="4" borderId="17" xfId="0" applyNumberFormat="1" applyFont="1" applyFill="1" applyBorder="1" applyAlignment="1">
      <alignment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 wrapText="1"/>
    </xf>
    <xf numFmtId="0" fontId="12" fillId="3" borderId="30" xfId="0" applyFont="1" applyFill="1" applyBorder="1" applyAlignment="1">
      <alignment horizontal="center"/>
    </xf>
    <xf numFmtId="14" fontId="8" fillId="3" borderId="9" xfId="0" applyNumberFormat="1" applyFont="1" applyFill="1" applyBorder="1" applyAlignment="1">
      <alignment horizontal="center" vertical="center"/>
    </xf>
    <xf numFmtId="1" fontId="12" fillId="3" borderId="9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17" fillId="3" borderId="9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5" fillId="3" borderId="31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theme="8" tint="0.59996337778862885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theme="9" tint="0.59996337778862885"/>
        </patternFill>
      </fill>
    </dxf>
    <dxf>
      <fill>
        <patternFill>
          <bgColor rgb="FF00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  <color rgb="FFFF66CC"/>
      <color rgb="FFCCECFF"/>
      <color rgb="FF33CCFF"/>
      <color rgb="FF99FF33"/>
      <color rgb="FFFF7C80"/>
      <color rgb="FFE4B4FE"/>
      <color rgb="FFFFB3B5"/>
      <color rgb="FF9BE1EF"/>
      <color rgb="FF10DA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0</xdr:row>
          <xdr:rowOff>171450</xdr:rowOff>
        </xdr:from>
        <xdr:to>
          <xdr:col>4</xdr:col>
          <xdr:colOff>428625</xdr:colOff>
          <xdr:row>3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D'UN BATCH RECORD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.bin"/><Relationship Id="rId13" Type="http://schemas.openxmlformats.org/officeDocument/2006/relationships/printerSettings" Target="../printerSettings/printerSettings14.bin"/><Relationship Id="rId18" Type="http://schemas.openxmlformats.org/officeDocument/2006/relationships/printerSettings" Target="../printerSettings/printerSettings19.bin"/><Relationship Id="rId26" Type="http://schemas.openxmlformats.org/officeDocument/2006/relationships/printerSettings" Target="../printerSettings/printerSettings27.bin"/><Relationship Id="rId3" Type="http://schemas.openxmlformats.org/officeDocument/2006/relationships/printerSettings" Target="../printerSettings/printerSettings4.bin"/><Relationship Id="rId21" Type="http://schemas.openxmlformats.org/officeDocument/2006/relationships/printerSettings" Target="../printerSettings/printerSettings22.bin"/><Relationship Id="rId7" Type="http://schemas.openxmlformats.org/officeDocument/2006/relationships/printerSettings" Target="../printerSettings/printerSettings8.bin"/><Relationship Id="rId12" Type="http://schemas.openxmlformats.org/officeDocument/2006/relationships/printerSettings" Target="../printerSettings/printerSettings13.bin"/><Relationship Id="rId17" Type="http://schemas.openxmlformats.org/officeDocument/2006/relationships/printerSettings" Target="../printerSettings/printerSettings18.bin"/><Relationship Id="rId25" Type="http://schemas.openxmlformats.org/officeDocument/2006/relationships/printerSettings" Target="../printerSettings/printerSettings26.bin"/><Relationship Id="rId2" Type="http://schemas.openxmlformats.org/officeDocument/2006/relationships/printerSettings" Target="../printerSettings/printerSettings3.bin"/><Relationship Id="rId16" Type="http://schemas.openxmlformats.org/officeDocument/2006/relationships/printerSettings" Target="../printerSettings/printerSettings17.bin"/><Relationship Id="rId20" Type="http://schemas.openxmlformats.org/officeDocument/2006/relationships/printerSettings" Target="../printerSettings/printerSettings21.bin"/><Relationship Id="rId29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11" Type="http://schemas.openxmlformats.org/officeDocument/2006/relationships/printerSettings" Target="../printerSettings/printerSettings12.bin"/><Relationship Id="rId24" Type="http://schemas.openxmlformats.org/officeDocument/2006/relationships/printerSettings" Target="../printerSettings/printerSettings25.bin"/><Relationship Id="rId5" Type="http://schemas.openxmlformats.org/officeDocument/2006/relationships/printerSettings" Target="../printerSettings/printerSettings6.bin"/><Relationship Id="rId15" Type="http://schemas.openxmlformats.org/officeDocument/2006/relationships/printerSettings" Target="../printerSettings/printerSettings16.bin"/><Relationship Id="rId23" Type="http://schemas.openxmlformats.org/officeDocument/2006/relationships/printerSettings" Target="../printerSettings/printerSettings24.bin"/><Relationship Id="rId28" Type="http://schemas.openxmlformats.org/officeDocument/2006/relationships/printerSettings" Target="../printerSettings/printerSettings29.bin"/><Relationship Id="rId10" Type="http://schemas.openxmlformats.org/officeDocument/2006/relationships/printerSettings" Target="../printerSettings/printerSettings11.bin"/><Relationship Id="rId19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5.bin"/><Relationship Id="rId9" Type="http://schemas.openxmlformats.org/officeDocument/2006/relationships/printerSettings" Target="../printerSettings/printerSettings10.bin"/><Relationship Id="rId14" Type="http://schemas.openxmlformats.org/officeDocument/2006/relationships/printerSettings" Target="../printerSettings/printerSettings15.bin"/><Relationship Id="rId22" Type="http://schemas.openxmlformats.org/officeDocument/2006/relationships/printerSettings" Target="../printerSettings/printerSettings23.bin"/><Relationship Id="rId27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8A371-F09A-420F-B018-341B15417E4F}">
  <sheetPr codeName="Feuil1"/>
  <dimension ref="A1:AC15"/>
  <sheetViews>
    <sheetView tabSelected="1" zoomScale="65" zoomScaleNormal="65" workbookViewId="0">
      <pane ySplit="7" topLeftCell="A8" activePane="bottomLeft" state="frozenSplit"/>
      <selection pane="bottomLeft" activeCell="K23" sqref="K23"/>
    </sheetView>
  </sheetViews>
  <sheetFormatPr baseColWidth="10" defaultRowHeight="15" x14ac:dyDescent="0.25"/>
  <cols>
    <col min="1" max="1" width="4.5703125" style="1" customWidth="1"/>
    <col min="2" max="2" width="19.5703125" bestFit="1" customWidth="1"/>
    <col min="3" max="3" width="23.85546875" bestFit="1" customWidth="1"/>
    <col min="4" max="4" width="18.5703125" bestFit="1" customWidth="1"/>
    <col min="5" max="5" width="18.28515625" bestFit="1" customWidth="1"/>
    <col min="6" max="6" width="13" bestFit="1" customWidth="1"/>
    <col min="7" max="7" width="17.7109375" bestFit="1" customWidth="1"/>
    <col min="8" max="8" width="24.42578125" bestFit="1" customWidth="1"/>
    <col min="9" max="9" width="25.85546875" bestFit="1" customWidth="1"/>
    <col min="10" max="10" width="20.140625" customWidth="1"/>
    <col min="11" max="11" width="106.42578125" customWidth="1"/>
    <col min="12" max="12" width="83.42578125" customWidth="1"/>
    <col min="13" max="13" width="17.5703125" customWidth="1"/>
    <col min="14" max="14" width="16" customWidth="1"/>
    <col min="15" max="26" width="11.42578125" customWidth="1"/>
    <col min="28" max="28" width="16.5703125" bestFit="1" customWidth="1"/>
  </cols>
  <sheetData>
    <row r="1" spans="1:29" ht="23.25" x14ac:dyDescent="0.35">
      <c r="B1" s="57" t="s">
        <v>86</v>
      </c>
      <c r="K1" s="64" t="s">
        <v>88</v>
      </c>
    </row>
    <row r="2" spans="1:29" x14ac:dyDescent="0.25">
      <c r="B2" s="66">
        <f ca="1">WEEKNUM(E6)</f>
        <v>49</v>
      </c>
      <c r="K2" s="65"/>
    </row>
    <row r="3" spans="1:29" x14ac:dyDescent="0.25">
      <c r="B3" s="66"/>
      <c r="K3" s="65"/>
    </row>
    <row r="4" spans="1:29" x14ac:dyDescent="0.25">
      <c r="B4" s="66"/>
      <c r="K4" s="65"/>
    </row>
    <row r="5" spans="1:29" ht="15.75" thickBot="1" x14ac:dyDescent="0.3">
      <c r="B5" s="67"/>
      <c r="K5" s="65"/>
    </row>
    <row r="6" spans="1:29" ht="15.75" hidden="1" thickBot="1" x14ac:dyDescent="0.3">
      <c r="B6" s="22"/>
      <c r="E6" s="23">
        <f ca="1">TODAY()</f>
        <v>44165</v>
      </c>
    </row>
    <row r="7" spans="1:29" s="1" customFormat="1" ht="45.75" thickBot="1" x14ac:dyDescent="0.3">
      <c r="A7" s="28" t="s">
        <v>24</v>
      </c>
      <c r="B7" s="55" t="s">
        <v>0</v>
      </c>
      <c r="C7" s="54" t="s">
        <v>5</v>
      </c>
      <c r="D7" s="54" t="s">
        <v>84</v>
      </c>
      <c r="E7" s="55" t="s">
        <v>20</v>
      </c>
      <c r="F7" s="55" t="s">
        <v>1</v>
      </c>
      <c r="G7" s="55" t="s">
        <v>2</v>
      </c>
      <c r="H7" s="54" t="s">
        <v>85</v>
      </c>
      <c r="I7" s="54" t="s">
        <v>3</v>
      </c>
      <c r="J7" s="54" t="s">
        <v>4</v>
      </c>
      <c r="K7" s="54" t="s">
        <v>87</v>
      </c>
      <c r="L7" s="55" t="s">
        <v>89</v>
      </c>
      <c r="M7" s="55" t="s">
        <v>28</v>
      </c>
      <c r="N7" s="56" t="s">
        <v>27</v>
      </c>
      <c r="AA7" s="60" t="s">
        <v>8</v>
      </c>
      <c r="AB7" s="1" t="s">
        <v>9</v>
      </c>
      <c r="AC7" s="1" t="s">
        <v>11</v>
      </c>
    </row>
    <row r="8" spans="1:29" ht="24" thickBot="1" x14ac:dyDescent="0.3">
      <c r="A8" s="34">
        <v>0</v>
      </c>
      <c r="B8" s="29"/>
      <c r="C8" s="58"/>
      <c r="D8" s="35"/>
      <c r="E8" s="35"/>
      <c r="F8" s="59">
        <f ca="1">$E$6-C8</f>
        <v>44165</v>
      </c>
      <c r="G8" s="61" t="s">
        <v>7</v>
      </c>
      <c r="H8" s="62"/>
      <c r="I8" s="62"/>
      <c r="J8" s="63"/>
      <c r="K8" s="30"/>
      <c r="L8" s="24"/>
      <c r="M8" s="37"/>
      <c r="N8" s="36"/>
      <c r="O8">
        <f>IF(I8="BENE",1,0)</f>
        <v>0</v>
      </c>
      <c r="P8">
        <f>IF(I8="CHRISTINE",1,0)</f>
        <v>0</v>
      </c>
      <c r="Q8">
        <f>IF(I8="PHILIPPE",1,0)</f>
        <v>0</v>
      </c>
      <c r="R8">
        <f>IF(I8="PAULINE",1,0)</f>
        <v>0</v>
      </c>
      <c r="S8">
        <f>IF(I8="DAVID",1,0)</f>
        <v>0</v>
      </c>
      <c r="T8">
        <f>IF(I8="MURIEL",1,0)</f>
        <v>0</v>
      </c>
      <c r="U8">
        <f>IF(I8="ALINE",1,0)</f>
        <v>0</v>
      </c>
      <c r="V8">
        <f>IF(I8="NICOLAS",1,0)</f>
        <v>0</v>
      </c>
      <c r="W8">
        <f>IF(J8="SARAH",1,0)</f>
        <v>0</v>
      </c>
      <c r="X8">
        <f>IF(J8="CYRIL",1,0)</f>
        <v>0</v>
      </c>
      <c r="AA8" s="23"/>
      <c r="AB8" s="23"/>
      <c r="AC8" s="23"/>
    </row>
    <row r="9" spans="1:29" x14ac:dyDescent="0.25">
      <c r="A9" s="40">
        <f t="shared" ref="A9:J9" si="0">A8</f>
        <v>0</v>
      </c>
      <c r="B9" s="41">
        <f t="shared" si="0"/>
        <v>0</v>
      </c>
      <c r="C9" s="42">
        <f t="shared" si="0"/>
        <v>0</v>
      </c>
      <c r="D9" s="41">
        <f t="shared" si="0"/>
        <v>0</v>
      </c>
      <c r="E9" s="41">
        <f t="shared" si="0"/>
        <v>0</v>
      </c>
      <c r="F9" s="41">
        <f t="shared" ca="1" si="0"/>
        <v>44165</v>
      </c>
      <c r="G9" s="41" t="str">
        <f t="shared" si="0"/>
        <v>CREA</v>
      </c>
      <c r="H9" s="41">
        <f t="shared" si="0"/>
        <v>0</v>
      </c>
      <c r="I9" s="41">
        <f t="shared" si="0"/>
        <v>0</v>
      </c>
      <c r="J9" s="43">
        <f t="shared" si="0"/>
        <v>0</v>
      </c>
      <c r="K9" s="31"/>
      <c r="L9" s="25"/>
      <c r="M9" s="38"/>
      <c r="N9" s="52">
        <f>N8</f>
        <v>0</v>
      </c>
    </row>
    <row r="10" spans="1:29" x14ac:dyDescent="0.25">
      <c r="A10" s="44">
        <f t="shared" ref="A10:J10" si="1">A8</f>
        <v>0</v>
      </c>
      <c r="B10" s="45">
        <f t="shared" si="1"/>
        <v>0</v>
      </c>
      <c r="C10" s="46">
        <f t="shared" si="1"/>
        <v>0</v>
      </c>
      <c r="D10" s="45">
        <f t="shared" si="1"/>
        <v>0</v>
      </c>
      <c r="E10" s="45">
        <f t="shared" si="1"/>
        <v>0</v>
      </c>
      <c r="F10" s="45">
        <f t="shared" ca="1" si="1"/>
        <v>44165</v>
      </c>
      <c r="G10" s="45" t="str">
        <f t="shared" si="1"/>
        <v>CREA</v>
      </c>
      <c r="H10" s="45">
        <f t="shared" si="1"/>
        <v>0</v>
      </c>
      <c r="I10" s="45">
        <f t="shared" si="1"/>
        <v>0</v>
      </c>
      <c r="J10" s="47">
        <f t="shared" si="1"/>
        <v>0</v>
      </c>
      <c r="K10" s="31"/>
      <c r="L10" s="25"/>
      <c r="M10" s="38"/>
      <c r="N10" s="52">
        <f>N8</f>
        <v>0</v>
      </c>
    </row>
    <row r="11" spans="1:29" x14ac:dyDescent="0.25">
      <c r="A11" s="44">
        <f t="shared" ref="A11:J11" si="2">A8</f>
        <v>0</v>
      </c>
      <c r="B11" s="45">
        <f t="shared" si="2"/>
        <v>0</v>
      </c>
      <c r="C11" s="46">
        <f t="shared" si="2"/>
        <v>0</v>
      </c>
      <c r="D11" s="45">
        <f t="shared" si="2"/>
        <v>0</v>
      </c>
      <c r="E11" s="45">
        <f t="shared" si="2"/>
        <v>0</v>
      </c>
      <c r="F11" s="45">
        <f t="shared" ca="1" si="2"/>
        <v>44165</v>
      </c>
      <c r="G11" s="45" t="str">
        <f t="shared" si="2"/>
        <v>CREA</v>
      </c>
      <c r="H11" s="45">
        <f t="shared" si="2"/>
        <v>0</v>
      </c>
      <c r="I11" s="45">
        <f t="shared" si="2"/>
        <v>0</v>
      </c>
      <c r="J11" s="47">
        <f t="shared" si="2"/>
        <v>0</v>
      </c>
      <c r="K11" s="31"/>
      <c r="L11" s="25"/>
      <c r="M11" s="38"/>
      <c r="N11" s="52">
        <f>N8</f>
        <v>0</v>
      </c>
    </row>
    <row r="12" spans="1:29" x14ac:dyDescent="0.25">
      <c r="A12" s="44">
        <f t="shared" ref="A12:J12" si="3">A8</f>
        <v>0</v>
      </c>
      <c r="B12" s="45">
        <f t="shared" si="3"/>
        <v>0</v>
      </c>
      <c r="C12" s="46">
        <f t="shared" si="3"/>
        <v>0</v>
      </c>
      <c r="D12" s="45">
        <f t="shared" si="3"/>
        <v>0</v>
      </c>
      <c r="E12" s="45">
        <f t="shared" si="3"/>
        <v>0</v>
      </c>
      <c r="F12" s="45">
        <f t="shared" ca="1" si="3"/>
        <v>44165</v>
      </c>
      <c r="G12" s="45" t="str">
        <f t="shared" si="3"/>
        <v>CREA</v>
      </c>
      <c r="H12" s="45">
        <f t="shared" si="3"/>
        <v>0</v>
      </c>
      <c r="I12" s="45">
        <f t="shared" si="3"/>
        <v>0</v>
      </c>
      <c r="J12" s="47">
        <f t="shared" si="3"/>
        <v>0</v>
      </c>
      <c r="K12" s="31"/>
      <c r="L12" s="25"/>
      <c r="M12" s="38"/>
      <c r="N12" s="52">
        <f>N8</f>
        <v>0</v>
      </c>
      <c r="AA12" s="23"/>
    </row>
    <row r="13" spans="1:29" x14ac:dyDescent="0.25">
      <c r="A13" s="44">
        <f t="shared" ref="A13:J13" si="4">A8</f>
        <v>0</v>
      </c>
      <c r="B13" s="45">
        <f t="shared" si="4"/>
        <v>0</v>
      </c>
      <c r="C13" s="46">
        <f t="shared" si="4"/>
        <v>0</v>
      </c>
      <c r="D13" s="45">
        <f t="shared" si="4"/>
        <v>0</v>
      </c>
      <c r="E13" s="45">
        <f t="shared" si="4"/>
        <v>0</v>
      </c>
      <c r="F13" s="45">
        <f t="shared" ca="1" si="4"/>
        <v>44165</v>
      </c>
      <c r="G13" s="45" t="str">
        <f t="shared" si="4"/>
        <v>CREA</v>
      </c>
      <c r="H13" s="45">
        <f t="shared" si="4"/>
        <v>0</v>
      </c>
      <c r="I13" s="45">
        <f t="shared" si="4"/>
        <v>0</v>
      </c>
      <c r="J13" s="47">
        <f t="shared" si="4"/>
        <v>0</v>
      </c>
      <c r="K13" s="31"/>
      <c r="L13" s="25"/>
      <c r="M13" s="38"/>
      <c r="N13" s="52">
        <f>N8</f>
        <v>0</v>
      </c>
    </row>
    <row r="14" spans="1:29" x14ac:dyDescent="0.25">
      <c r="A14" s="44">
        <f t="shared" ref="A14:J14" si="5">A8</f>
        <v>0</v>
      </c>
      <c r="B14" s="45">
        <f t="shared" si="5"/>
        <v>0</v>
      </c>
      <c r="C14" s="46">
        <f t="shared" si="5"/>
        <v>0</v>
      </c>
      <c r="D14" s="45">
        <f t="shared" si="5"/>
        <v>0</v>
      </c>
      <c r="E14" s="45">
        <f t="shared" si="5"/>
        <v>0</v>
      </c>
      <c r="F14" s="45">
        <f t="shared" ca="1" si="5"/>
        <v>44165</v>
      </c>
      <c r="G14" s="45" t="str">
        <f t="shared" si="5"/>
        <v>CREA</v>
      </c>
      <c r="H14" s="45">
        <f t="shared" si="5"/>
        <v>0</v>
      </c>
      <c r="I14" s="45">
        <f t="shared" si="5"/>
        <v>0</v>
      </c>
      <c r="J14" s="47">
        <f t="shared" si="5"/>
        <v>0</v>
      </c>
      <c r="K14" s="32"/>
      <c r="L14" s="26"/>
      <c r="M14" s="38"/>
      <c r="N14" s="52">
        <f>N8</f>
        <v>0</v>
      </c>
    </row>
    <row r="15" spans="1:29" ht="15.75" thickBot="1" x14ac:dyDescent="0.3">
      <c r="A15" s="48">
        <f t="shared" ref="A15:J15" si="6">A8</f>
        <v>0</v>
      </c>
      <c r="B15" s="49">
        <f t="shared" si="6"/>
        <v>0</v>
      </c>
      <c r="C15" s="50">
        <f t="shared" si="6"/>
        <v>0</v>
      </c>
      <c r="D15" s="49">
        <f t="shared" si="6"/>
        <v>0</v>
      </c>
      <c r="E15" s="49">
        <f t="shared" si="6"/>
        <v>0</v>
      </c>
      <c r="F15" s="49">
        <f t="shared" ca="1" si="6"/>
        <v>44165</v>
      </c>
      <c r="G15" s="49" t="str">
        <f t="shared" si="6"/>
        <v>CREA</v>
      </c>
      <c r="H15" s="49">
        <f t="shared" si="6"/>
        <v>0</v>
      </c>
      <c r="I15" s="49">
        <f t="shared" si="6"/>
        <v>0</v>
      </c>
      <c r="J15" s="51">
        <f t="shared" si="6"/>
        <v>0</v>
      </c>
      <c r="K15" s="33"/>
      <c r="L15" s="27"/>
      <c r="M15" s="39"/>
      <c r="N15" s="53">
        <f>N8</f>
        <v>0</v>
      </c>
      <c r="AA15" s="23"/>
    </row>
  </sheetData>
  <autoFilter ref="A7:N15" xr:uid="{0E0B1ADD-167E-4469-ACA2-35BCAECED75C}"/>
  <mergeCells count="2">
    <mergeCell ref="K1:K5"/>
    <mergeCell ref="B2:B5"/>
  </mergeCells>
  <conditionalFormatting sqref="F8">
    <cfRule type="cellIs" dxfId="8" priority="385" operator="greaterThan">
      <formula>18</formula>
    </cfRule>
    <cfRule type="cellIs" dxfId="7" priority="386" operator="between">
      <formula>16</formula>
      <formula>18</formula>
    </cfRule>
    <cfRule type="cellIs" dxfId="6" priority="387" operator="lessThanOrEqual">
      <formula>15</formula>
    </cfRule>
  </conditionalFormatting>
  <conditionalFormatting sqref="G8">
    <cfRule type="cellIs" dxfId="5" priority="379" operator="equal">
      <formula>"CLOS"</formula>
    </cfRule>
    <cfRule type="cellIs" dxfId="4" priority="380" operator="equal">
      <formula>"RECO"</formula>
    </cfRule>
    <cfRule type="cellIs" dxfId="3" priority="381" operator="equal">
      <formula>"RETU"</formula>
    </cfRule>
    <cfRule type="cellIs" dxfId="2" priority="382" operator="equal">
      <formula>"REC1"</formula>
    </cfRule>
    <cfRule type="cellIs" dxfId="1" priority="383" operator="equal">
      <formula>"SUP"</formula>
    </cfRule>
    <cfRule type="cellIs" dxfId="0" priority="384" operator="equal">
      <formula>"CREA"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jout_ligne">
                <anchor moveWithCells="1" sizeWithCells="1">
                  <from>
                    <xdr:col>2</xdr:col>
                    <xdr:colOff>142875</xdr:colOff>
                    <xdr:row>0</xdr:row>
                    <xdr:rowOff>171450</xdr:rowOff>
                  </from>
                  <to>
                    <xdr:col>4</xdr:col>
                    <xdr:colOff>428625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9B89123-D423-4D90-B0C0-939234307EF1}">
          <x14:formula1>
            <xm:f>DATA!$A$1:$A$6</xm:f>
          </x14:formula1>
          <xm:sqref>G8</xm:sqref>
        </x14:dataValidation>
        <x14:dataValidation type="list" allowBlank="1" showInputMessage="1" showErrorMessage="1" xr:uid="{FDA321B6-8D1E-4F19-95E3-BF0250FA2DD8}">
          <x14:formula1>
            <xm:f>DATA!$B$1:$B$10</xm:f>
          </x14:formula1>
          <xm:sqref>I8</xm:sqref>
        </x14:dataValidation>
        <x14:dataValidation type="list" allowBlank="1" showInputMessage="1" showErrorMessage="1" xr:uid="{E0497F5C-413A-49FE-A50E-3CB670F4F24D}">
          <x14:formula1>
            <xm:f>DATA!$C$1:$C$4</xm:f>
          </x14:formula1>
          <xm:sqref>J8</xm:sqref>
        </x14:dataValidation>
        <x14:dataValidation type="list" allowBlank="1" showInputMessage="1" showErrorMessage="1" xr:uid="{958949A7-4FB3-4B1E-B4CC-2D50169D521F}">
          <x14:formula1>
            <xm:f>DATA!$E$1:$E$52</xm:f>
          </x14:formula1>
          <xm:sqref>H8</xm:sqref>
        </x14:dataValidation>
        <x14:dataValidation type="list" allowBlank="1" showInputMessage="1" showErrorMessage="1" xr:uid="{B3E918D0-9A19-47BF-9939-A78332D4CBA9}">
          <x14:formula1>
            <xm:f>DATA!$D$1:$D$2</xm:f>
          </x14:formula1>
          <xm:sqref>M8:M15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CF092-E544-4158-BEBC-9DDF4D446091}">
  <sheetPr codeName="Feuil2"/>
  <dimension ref="A1:E9"/>
  <sheetViews>
    <sheetView workbookViewId="0">
      <selection activeCell="L10" sqref="L10"/>
    </sheetView>
  </sheetViews>
  <sheetFormatPr baseColWidth="10" defaultRowHeight="15" x14ac:dyDescent="0.25"/>
  <sheetData>
    <row r="1" spans="1:5" x14ac:dyDescent="0.25">
      <c r="B1" t="s">
        <v>90</v>
      </c>
      <c r="E1" t="s">
        <v>90</v>
      </c>
    </row>
    <row r="2" spans="1:5" x14ac:dyDescent="0.25">
      <c r="A2" t="s">
        <v>12</v>
      </c>
      <c r="B2">
        <f>SUM('Tracking BR'!O:O)</f>
        <v>0</v>
      </c>
      <c r="D2" t="s">
        <v>26</v>
      </c>
      <c r="E2">
        <f>SUM('Tracking BR'!W:W)</f>
        <v>0</v>
      </c>
    </row>
    <row r="3" spans="1:5" x14ac:dyDescent="0.25">
      <c r="A3" t="s">
        <v>13</v>
      </c>
      <c r="B3">
        <f>SUM('Tracking BR'!P:P)</f>
        <v>0</v>
      </c>
      <c r="D3" t="s">
        <v>31</v>
      </c>
      <c r="E3">
        <f>SUM('Tracking BR'!X:X)</f>
        <v>0</v>
      </c>
    </row>
    <row r="4" spans="1:5" x14ac:dyDescent="0.25">
      <c r="A4" t="s">
        <v>14</v>
      </c>
      <c r="B4">
        <f>SUM('Tracking BR'!Q:Q)</f>
        <v>0</v>
      </c>
    </row>
    <row r="5" spans="1:5" x14ac:dyDescent="0.25">
      <c r="A5" t="s">
        <v>15</v>
      </c>
      <c r="B5">
        <f>SUM('Tracking BR'!R:R)</f>
        <v>0</v>
      </c>
    </row>
    <row r="6" spans="1:5" x14ac:dyDescent="0.25">
      <c r="A6" t="s">
        <v>16</v>
      </c>
      <c r="B6">
        <f>SUM('Tracking BR'!S:S)</f>
        <v>0</v>
      </c>
    </row>
    <row r="7" spans="1:5" x14ac:dyDescent="0.25">
      <c r="A7" t="s">
        <v>25</v>
      </c>
      <c r="B7">
        <f>SUM('Tracking BR'!T:T)</f>
        <v>0</v>
      </c>
    </row>
    <row r="8" spans="1:5" x14ac:dyDescent="0.25">
      <c r="A8" t="s">
        <v>29</v>
      </c>
      <c r="B8">
        <f>SUM('Tracking BR'!U:U)</f>
        <v>0</v>
      </c>
    </row>
    <row r="9" spans="1:5" x14ac:dyDescent="0.25">
      <c r="A9" t="s">
        <v>30</v>
      </c>
      <c r="B9">
        <f>SUM('Tracking BR'!V:V)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D64"/>
  <sheetViews>
    <sheetView zoomScaleNormal="70" workbookViewId="0">
      <selection activeCell="B25" sqref="B25"/>
    </sheetView>
  </sheetViews>
  <sheetFormatPr baseColWidth="10" defaultColWidth="11.42578125" defaultRowHeight="15" x14ac:dyDescent="0.25"/>
  <cols>
    <col min="1" max="1" width="17.5703125" customWidth="1"/>
    <col min="2" max="2" width="64" customWidth="1"/>
    <col min="3" max="3" width="79" customWidth="1"/>
    <col min="4" max="4" width="17.5703125" customWidth="1"/>
  </cols>
  <sheetData>
    <row r="1" spans="1:4" ht="90.75" thickBot="1" x14ac:dyDescent="0.3">
      <c r="A1" s="3" t="s">
        <v>22</v>
      </c>
      <c r="B1" s="2" t="s">
        <v>6</v>
      </c>
      <c r="C1" s="2" t="s">
        <v>23</v>
      </c>
      <c r="D1" s="8" t="s">
        <v>19</v>
      </c>
    </row>
    <row r="2" spans="1:4" x14ac:dyDescent="0.25">
      <c r="A2" s="12"/>
      <c r="B2" s="10"/>
      <c r="C2" s="6"/>
      <c r="D2" s="5"/>
    </row>
    <row r="3" spans="1:4" x14ac:dyDescent="0.25">
      <c r="A3" s="12"/>
      <c r="B3" s="10"/>
      <c r="C3" s="6"/>
      <c r="D3" s="5"/>
    </row>
    <row r="4" spans="1:4" x14ac:dyDescent="0.25">
      <c r="A4" s="12"/>
      <c r="B4" s="10"/>
      <c r="C4" s="11"/>
      <c r="D4" s="13"/>
    </row>
    <row r="5" spans="1:4" x14ac:dyDescent="0.25">
      <c r="A5" s="12"/>
      <c r="B5" s="10"/>
      <c r="C5" s="6"/>
      <c r="D5" s="5"/>
    </row>
    <row r="6" spans="1:4" x14ac:dyDescent="0.25">
      <c r="A6" s="12"/>
      <c r="B6" s="10"/>
      <c r="C6" s="11"/>
      <c r="D6" s="5"/>
    </row>
    <row r="7" spans="1:4" x14ac:dyDescent="0.25">
      <c r="A7" s="12"/>
      <c r="B7" s="10"/>
      <c r="C7" s="11"/>
      <c r="D7" s="5"/>
    </row>
    <row r="8" spans="1:4" x14ac:dyDescent="0.25">
      <c r="A8" s="12"/>
      <c r="B8" s="10"/>
      <c r="C8" s="11"/>
      <c r="D8" s="5"/>
    </row>
    <row r="9" spans="1:4" x14ac:dyDescent="0.25">
      <c r="A9" s="12"/>
      <c r="B9" s="10"/>
      <c r="C9" s="11"/>
      <c r="D9" s="5"/>
    </row>
    <row r="10" spans="1:4" x14ac:dyDescent="0.25">
      <c r="A10" s="12"/>
      <c r="B10" s="10"/>
      <c r="C10" s="11"/>
      <c r="D10" s="5"/>
    </row>
    <row r="11" spans="1:4" x14ac:dyDescent="0.25">
      <c r="A11" s="12"/>
      <c r="B11" s="10"/>
      <c r="C11" s="11"/>
      <c r="D11" s="5"/>
    </row>
    <row r="12" spans="1:4" x14ac:dyDescent="0.25">
      <c r="A12" s="12"/>
      <c r="B12" s="10"/>
      <c r="C12" s="6"/>
      <c r="D12" s="5"/>
    </row>
    <row r="13" spans="1:4" x14ac:dyDescent="0.25">
      <c r="A13" s="12"/>
      <c r="B13" s="10"/>
      <c r="C13" s="11"/>
      <c r="D13" s="5"/>
    </row>
    <row r="14" spans="1:4" x14ac:dyDescent="0.25">
      <c r="A14" s="12"/>
      <c r="B14" s="10"/>
      <c r="C14" s="11"/>
      <c r="D14" s="5"/>
    </row>
    <row r="15" spans="1:4" x14ac:dyDescent="0.25">
      <c r="A15" s="12"/>
      <c r="B15" s="14"/>
      <c r="C15" s="15"/>
      <c r="D15" s="5"/>
    </row>
    <row r="16" spans="1:4" x14ac:dyDescent="0.25">
      <c r="A16" s="12"/>
      <c r="B16" s="10"/>
      <c r="C16" s="11"/>
      <c r="D16" s="5"/>
    </row>
    <row r="17" spans="1:4" x14ac:dyDescent="0.25">
      <c r="A17" s="12"/>
      <c r="B17" s="10"/>
      <c r="C17" s="18"/>
      <c r="D17" s="5"/>
    </row>
    <row r="18" spans="1:4" x14ac:dyDescent="0.25">
      <c r="A18" s="16"/>
      <c r="B18" s="9"/>
      <c r="C18" s="6"/>
      <c r="D18" s="5"/>
    </row>
    <row r="19" spans="1:4" x14ac:dyDescent="0.25">
      <c r="A19" s="12"/>
      <c r="B19" s="10"/>
      <c r="C19" s="19"/>
      <c r="D19" s="4"/>
    </row>
    <row r="20" spans="1:4" x14ac:dyDescent="0.25">
      <c r="A20" s="12"/>
      <c r="B20" s="10"/>
      <c r="C20" s="11"/>
      <c r="D20" s="4"/>
    </row>
    <row r="21" spans="1:4" x14ac:dyDescent="0.25">
      <c r="A21" s="12"/>
      <c r="B21" s="10"/>
      <c r="C21" s="11"/>
      <c r="D21" s="4"/>
    </row>
    <row r="22" spans="1:4" x14ac:dyDescent="0.25">
      <c r="A22" s="12"/>
      <c r="B22" s="10"/>
      <c r="C22" s="11"/>
      <c r="D22" s="5"/>
    </row>
    <row r="23" spans="1:4" s="17" customFormat="1" x14ac:dyDescent="0.25">
      <c r="A23" s="12"/>
      <c r="B23" s="10"/>
      <c r="C23" s="19"/>
      <c r="D23" s="5"/>
    </row>
    <row r="24" spans="1:4" x14ac:dyDescent="0.25">
      <c r="A24" s="12"/>
      <c r="B24" s="10"/>
      <c r="C24" s="11"/>
      <c r="D24" s="5"/>
    </row>
    <row r="25" spans="1:4" x14ac:dyDescent="0.25">
      <c r="A25" s="12"/>
      <c r="B25" s="10"/>
      <c r="C25" s="11"/>
      <c r="D25" s="5"/>
    </row>
    <row r="26" spans="1:4" x14ac:dyDescent="0.25">
      <c r="A26" s="12"/>
      <c r="B26" s="10"/>
      <c r="C26" s="11"/>
      <c r="D26" s="5"/>
    </row>
    <row r="27" spans="1:4" x14ac:dyDescent="0.25">
      <c r="A27" s="12"/>
      <c r="B27" s="14"/>
      <c r="C27" s="19"/>
      <c r="D27" s="5"/>
    </row>
    <row r="28" spans="1:4" x14ac:dyDescent="0.25">
      <c r="A28" s="12"/>
      <c r="B28" s="10"/>
      <c r="C28" s="11"/>
      <c r="D28" s="5"/>
    </row>
    <row r="29" spans="1:4" x14ac:dyDescent="0.25">
      <c r="A29" s="12"/>
      <c r="B29" s="10"/>
      <c r="C29" s="11"/>
      <c r="D29" s="5"/>
    </row>
    <row r="30" spans="1:4" x14ac:dyDescent="0.25">
      <c r="A30" s="20"/>
      <c r="B30" s="14"/>
      <c r="C30" s="15"/>
      <c r="D30" s="5"/>
    </row>
    <row r="31" spans="1:4" x14ac:dyDescent="0.25">
      <c r="A31" s="12"/>
      <c r="B31" s="10"/>
      <c r="C31" s="11"/>
      <c r="D31" s="5"/>
    </row>
    <row r="32" spans="1:4" x14ac:dyDescent="0.25">
      <c r="A32" s="12"/>
      <c r="B32" s="10"/>
      <c r="C32" s="11"/>
      <c r="D32" s="5"/>
    </row>
    <row r="33" spans="1:4" x14ac:dyDescent="0.25">
      <c r="A33" s="12"/>
      <c r="B33" s="10"/>
      <c r="C33" s="11"/>
      <c r="D33" s="5"/>
    </row>
    <row r="34" spans="1:4" x14ac:dyDescent="0.25">
      <c r="A34" s="12"/>
      <c r="B34" s="10"/>
      <c r="C34" s="11"/>
      <c r="D34" s="4"/>
    </row>
    <row r="35" spans="1:4" x14ac:dyDescent="0.25">
      <c r="A35" s="12"/>
      <c r="B35" s="10"/>
      <c r="C35" s="11"/>
      <c r="D35" s="5"/>
    </row>
    <row r="36" spans="1:4" x14ac:dyDescent="0.25">
      <c r="A36" s="12"/>
      <c r="B36" s="10"/>
      <c r="C36" s="11"/>
      <c r="D36" s="5"/>
    </row>
    <row r="37" spans="1:4" x14ac:dyDescent="0.25">
      <c r="A37" s="12"/>
      <c r="B37" s="10"/>
      <c r="C37" s="11"/>
      <c r="D37" s="5"/>
    </row>
    <row r="38" spans="1:4" x14ac:dyDescent="0.25">
      <c r="A38" s="12"/>
      <c r="B38" s="10"/>
      <c r="C38" s="11"/>
      <c r="D38" s="5"/>
    </row>
    <row r="39" spans="1:4" x14ac:dyDescent="0.25">
      <c r="A39" s="12"/>
      <c r="B39" s="10"/>
      <c r="C39" s="11"/>
      <c r="D39" s="5"/>
    </row>
    <row r="40" spans="1:4" x14ac:dyDescent="0.25">
      <c r="A40" s="12"/>
      <c r="B40" s="21"/>
      <c r="C40" s="11"/>
      <c r="D40" s="5"/>
    </row>
    <row r="41" spans="1:4" x14ac:dyDescent="0.25">
      <c r="A41" s="12"/>
      <c r="B41" s="10"/>
      <c r="C41" s="11"/>
      <c r="D41" s="4"/>
    </row>
    <row r="42" spans="1:4" x14ac:dyDescent="0.25">
      <c r="A42" s="12"/>
      <c r="B42" s="10"/>
      <c r="C42" s="11"/>
      <c r="D42" s="4"/>
    </row>
    <row r="43" spans="1:4" x14ac:dyDescent="0.25">
      <c r="A43" s="12"/>
      <c r="B43" s="10"/>
      <c r="C43" s="11"/>
      <c r="D43" s="5"/>
    </row>
    <row r="44" spans="1:4" x14ac:dyDescent="0.25">
      <c r="A44" s="12"/>
      <c r="B44" s="10"/>
      <c r="C44" s="11"/>
      <c r="D44" s="5"/>
    </row>
    <row r="45" spans="1:4" x14ac:dyDescent="0.25">
      <c r="A45" s="12"/>
      <c r="B45" s="10"/>
      <c r="C45" s="11"/>
      <c r="D45" s="5"/>
    </row>
    <row r="46" spans="1:4" x14ac:dyDescent="0.25">
      <c r="A46" s="7"/>
      <c r="B46" s="10"/>
      <c r="C46" s="11"/>
      <c r="D46" s="5"/>
    </row>
    <row r="47" spans="1:4" x14ac:dyDescent="0.25">
      <c r="A47" s="12"/>
      <c r="B47" s="10"/>
      <c r="C47" s="11"/>
      <c r="D47" s="5"/>
    </row>
    <row r="48" spans="1:4" x14ac:dyDescent="0.25">
      <c r="A48" s="7"/>
      <c r="B48" s="10"/>
      <c r="C48" s="6"/>
      <c r="D48" s="5"/>
    </row>
    <row r="49" spans="1:4" x14ac:dyDescent="0.25">
      <c r="A49" s="7"/>
      <c r="B49" s="9"/>
      <c r="C49" s="6"/>
      <c r="D49" s="5"/>
    </row>
    <row r="50" spans="1:4" x14ac:dyDescent="0.25">
      <c r="A50" s="7"/>
      <c r="B50" s="9"/>
      <c r="C50" s="6"/>
      <c r="D50" s="5"/>
    </row>
    <row r="51" spans="1:4" x14ac:dyDescent="0.25">
      <c r="A51" s="7"/>
      <c r="B51" s="9"/>
      <c r="C51" s="6"/>
      <c r="D51" s="5"/>
    </row>
    <row r="52" spans="1:4" x14ac:dyDescent="0.25">
      <c r="A52" s="7"/>
      <c r="B52" s="9"/>
      <c r="C52" s="6"/>
      <c r="D52" s="5"/>
    </row>
    <row r="53" spans="1:4" x14ac:dyDescent="0.25">
      <c r="A53" s="7"/>
      <c r="B53" s="9"/>
      <c r="C53" s="6"/>
      <c r="D53" s="5"/>
    </row>
    <row r="54" spans="1:4" x14ac:dyDescent="0.25">
      <c r="A54" s="7"/>
      <c r="B54" s="9"/>
      <c r="C54" s="6"/>
      <c r="D54" s="5"/>
    </row>
    <row r="55" spans="1:4" x14ac:dyDescent="0.25">
      <c r="A55" s="7"/>
      <c r="B55" s="9"/>
      <c r="C55" s="6"/>
      <c r="D55" s="5"/>
    </row>
    <row r="56" spans="1:4" x14ac:dyDescent="0.25">
      <c r="A56" s="7"/>
      <c r="B56" s="9"/>
      <c r="C56" s="6"/>
      <c r="D56" s="5"/>
    </row>
    <row r="57" spans="1:4" x14ac:dyDescent="0.25">
      <c r="A57" s="7"/>
      <c r="B57" s="9"/>
      <c r="C57" s="6"/>
      <c r="D57" s="5"/>
    </row>
    <row r="58" spans="1:4" x14ac:dyDescent="0.25">
      <c r="A58" s="7"/>
      <c r="B58" s="9"/>
      <c r="C58" s="6"/>
      <c r="D58" s="5"/>
    </row>
    <row r="59" spans="1:4" x14ac:dyDescent="0.25">
      <c r="A59" s="7"/>
      <c r="B59" s="9"/>
      <c r="C59" s="6"/>
      <c r="D59" s="5"/>
    </row>
    <row r="60" spans="1:4" x14ac:dyDescent="0.25">
      <c r="A60" s="7"/>
      <c r="B60" s="9"/>
      <c r="C60" s="6"/>
      <c r="D60" s="5"/>
    </row>
    <row r="61" spans="1:4" x14ac:dyDescent="0.25">
      <c r="A61" s="7"/>
      <c r="B61" s="9"/>
      <c r="C61" s="6"/>
      <c r="D61" s="5"/>
    </row>
    <row r="62" spans="1:4" x14ac:dyDescent="0.25">
      <c r="A62" s="7"/>
      <c r="B62" s="9"/>
      <c r="C62" s="6"/>
      <c r="D62" s="5"/>
    </row>
    <row r="63" spans="1:4" x14ac:dyDescent="0.25">
      <c r="A63" s="7"/>
      <c r="B63" s="9"/>
      <c r="C63" s="6"/>
      <c r="D63" s="5"/>
    </row>
    <row r="64" spans="1:4" x14ac:dyDescent="0.25">
      <c r="A64" s="7"/>
      <c r="B64" s="9"/>
      <c r="C64" s="6"/>
      <c r="D64" s="5"/>
    </row>
  </sheetData>
  <autoFilter ref="A1:D48" xr:uid="{6052393C-46ED-4EC6-B143-671C44507E53}"/>
  <customSheetViews>
    <customSheetView guid="{29A10F32-CE64-44A0-9C27-D49C10D18C94}" showAutoFilter="1" topLeftCell="A28">
      <selection activeCell="A38" sqref="A38:C38"/>
      <pageMargins left="0.7" right="0.7" top="0.75" bottom="0.75" header="0.3" footer="0.3"/>
      <pageSetup paperSize="9" orientation="portrait" verticalDpi="0" r:id="rId1"/>
      <autoFilter ref="A1:D48" xr:uid="{00000000-0000-0000-0000-000000000000}"/>
    </customSheetView>
    <customSheetView guid="{CB38ACB6-C9F4-4729-97E9-ADB94182C8EA}" showAutoFilter="1" topLeftCell="A10">
      <selection activeCell="A21" sqref="A21"/>
      <pageMargins left="0.7" right="0.7" top="0.75" bottom="0.75" header="0.3" footer="0.3"/>
      <pageSetup paperSize="9" orientation="portrait" verticalDpi="0" r:id="rId2"/>
      <autoFilter ref="A1:D43" xr:uid="{00000000-0000-0000-0000-000000000000}"/>
    </customSheetView>
    <customSheetView guid="{7C8EBCF9-3FA9-4C38-96C2-6DBD2799047A}" showAutoFilter="1" topLeftCell="A28">
      <selection activeCell="A38" sqref="A38:C38"/>
      <pageMargins left="0.7" right="0.7" top="0.75" bottom="0.75" header="0.3" footer="0.3"/>
      <pageSetup paperSize="9" orientation="portrait" verticalDpi="0" r:id="rId3"/>
      <autoFilter ref="A1:D39" xr:uid="{00000000-0000-0000-0000-000000000000}"/>
    </customSheetView>
    <customSheetView guid="{CB5F0B2B-D55D-4D40-A8C7-F060451E06C8}" showAutoFilter="1" topLeftCell="A19">
      <selection activeCell="B28" sqref="B28"/>
      <pageMargins left="0.7" right="0.7" top="0.75" bottom="0.75" header="0.3" footer="0.3"/>
      <pageSetup paperSize="9" orientation="portrait" verticalDpi="0" r:id="rId4"/>
      <autoFilter ref="A1:D27" xr:uid="{00000000-0000-0000-0000-000000000000}"/>
    </customSheetView>
    <customSheetView guid="{BA5B789E-8C1A-4C95-995A-69E2D424CCAD}" showAutoFilter="1" topLeftCell="A4">
      <selection activeCell="C17" sqref="C17"/>
      <pageMargins left="0.7" right="0.7" top="0.75" bottom="0.75" header="0.3" footer="0.3"/>
      <pageSetup paperSize="9" orientation="portrait" verticalDpi="0" r:id="rId5"/>
      <autoFilter ref="A1:D27" xr:uid="{00000000-0000-0000-0000-000000000000}"/>
    </customSheetView>
    <customSheetView guid="{E000BFD1-A9A2-4D75-95C4-EE080533126C}" showAutoFilter="1" topLeftCell="A25">
      <selection activeCell="B41" sqref="B41"/>
      <pageMargins left="0.7" right="0.7" top="0.75" bottom="0.75" header="0.3" footer="0.3"/>
      <pageSetup paperSize="9" orientation="portrait" verticalDpi="0" r:id="rId6"/>
      <autoFilter ref="A1:D6" xr:uid="{00000000-0000-0000-0000-000000000000}"/>
    </customSheetView>
    <customSheetView guid="{00DF0F58-E334-4DDE-A10F-DBD0022A4C9E}" scale="70" showAutoFilter="1">
      <selection activeCell="B21" sqref="B21"/>
      <pageMargins left="0.7" right="0.7" top="0.75" bottom="0.75" header="0.3" footer="0.3"/>
      <pageSetup paperSize="9" orientation="portrait" verticalDpi="0" r:id="rId7"/>
      <autoFilter ref="A1:D5" xr:uid="{00000000-0000-0000-0000-000000000000}"/>
    </customSheetView>
    <customSheetView guid="{F4A9D51F-D29E-4E65-A8C5-C90A4AA7279F}" filter="1" showAutoFilter="1">
      <selection activeCell="D10" sqref="D10"/>
      <pageMargins left="0.7" right="0.7" top="0.75" bottom="0.75" header="0.3" footer="0.3"/>
      <pageSetup paperSize="9" orientation="portrait" verticalDpi="0" r:id="rId8"/>
      <autoFilter ref="A1:D33" xr:uid="{00000000-0000-0000-0000-000000000000}">
        <filterColumn colId="3">
          <filters blank="1"/>
        </filterColumn>
      </autoFilter>
    </customSheetView>
    <customSheetView guid="{900D5516-0DA5-4FD0-B0A2-E0B7EE0ADA5C}" showAutoFilter="1">
      <selection activeCell="D7" sqref="D7"/>
      <pageMargins left="0.7" right="0.7" top="0.75" bottom="0.75" header="0.3" footer="0.3"/>
      <pageSetup paperSize="9" orientation="portrait" verticalDpi="0" r:id="rId9"/>
      <autoFilter ref="A1:D31" xr:uid="{00000000-0000-0000-0000-000000000000}"/>
    </customSheetView>
    <customSheetView guid="{83C3B64C-F9E5-4CE9-AF73-C8068C327BDF}" showAutoFilter="1">
      <selection activeCell="B3" sqref="B3"/>
      <pageMargins left="0.7" right="0.7" top="0.75" bottom="0.75" header="0.3" footer="0.3"/>
      <pageSetup paperSize="9" orientation="portrait" verticalDpi="0" r:id="rId10"/>
      <autoFilter ref="A1:D6" xr:uid="{00000000-0000-0000-0000-000000000000}"/>
    </customSheetView>
    <customSheetView guid="{AB92DDE6-15A7-4A06-A65B-7658B3F0CC81}">
      <selection activeCell="B12" sqref="B12"/>
      <pageMargins left="0.7" right="0.7" top="0.75" bottom="0.75" header="0.3" footer="0.3"/>
    </customSheetView>
    <customSheetView guid="{55CC8949-8D04-4A5F-ADAD-C5D559AE738B}" showAutoFilter="1" topLeftCell="A26">
      <selection activeCell="C30" sqref="C30"/>
      <pageMargins left="0.7" right="0.7" top="0.75" bottom="0.75" header="0.3" footer="0.3"/>
      <pageSetup paperSize="9" orientation="portrait" verticalDpi="0" r:id="rId11"/>
      <autoFilter ref="A1:D30" xr:uid="{00000000-0000-0000-0000-000000000000}"/>
    </customSheetView>
    <customSheetView guid="{4489C360-C158-4564-A853-D0F5BC8B3304}" showAutoFilter="1">
      <selection activeCell="C9" sqref="C9"/>
      <pageMargins left="0.7" right="0.7" top="0.75" bottom="0.75" header="0.3" footer="0.3"/>
      <pageSetup paperSize="9" orientation="portrait" verticalDpi="0" r:id="rId12"/>
      <autoFilter ref="A1:D30" xr:uid="{00000000-0000-0000-0000-000000000000}"/>
    </customSheetView>
    <customSheetView guid="{003090BD-0C50-4488-B4E1-CCA9F3E6F2B7}" showAutoFilter="1" topLeftCell="A28">
      <selection activeCell="A33" sqref="A33"/>
      <pageMargins left="0.7" right="0.7" top="0.75" bottom="0.75" header="0.3" footer="0.3"/>
      <pageSetup paperSize="9" orientation="portrait" verticalDpi="0" r:id="rId13"/>
      <autoFilter ref="A1:D31" xr:uid="{00000000-0000-0000-0000-000000000000}"/>
    </customSheetView>
    <customSheetView guid="{20874C4A-7DD5-423C-A0E7-720A4A4721B8}" showAutoFilter="1" topLeftCell="A28">
      <selection activeCell="C25" sqref="C25"/>
      <pageMargins left="0.7" right="0.7" top="0.75" bottom="0.75" header="0.3" footer="0.3"/>
      <pageSetup paperSize="9" orientation="portrait" verticalDpi="0" r:id="rId14"/>
      <autoFilter ref="A1:D32" xr:uid="{00000000-0000-0000-0000-000000000000}"/>
    </customSheetView>
    <customSheetView guid="{1E7B48E0-55CF-4901-B7D0-7DB38069BB50}" showAutoFilter="1" topLeftCell="A19">
      <selection activeCell="C34" sqref="C34"/>
      <pageMargins left="0.7" right="0.7" top="0.75" bottom="0.75" header="0.3" footer="0.3"/>
      <pageSetup paperSize="9" orientation="portrait" verticalDpi="0" r:id="rId15"/>
      <autoFilter ref="A1:D9" xr:uid="{00000000-0000-0000-0000-000000000000}"/>
    </customSheetView>
    <customSheetView guid="{41998F30-B829-4717-B894-B2482B8CE202}" showAutoFilter="1">
      <selection activeCell="C10" sqref="C10"/>
      <pageMargins left="0.7" right="0.7" top="0.75" bottom="0.75" header="0.3" footer="0.3"/>
      <pageSetup paperSize="9" orientation="portrait" verticalDpi="0" r:id="rId16"/>
      <autoFilter ref="A1:D12" xr:uid="{00000000-0000-0000-0000-000000000000}"/>
    </customSheetView>
    <customSheetView guid="{14AD6E82-AD00-4484-8849-5D714E883F19}" showAutoFilter="1">
      <selection activeCell="D7" sqref="D7"/>
      <pageMargins left="0.7" right="0.7" top="0.75" bottom="0.75" header="0.3" footer="0.3"/>
      <pageSetup paperSize="9" orientation="portrait" verticalDpi="0" r:id="rId17"/>
      <autoFilter ref="A1:D13" xr:uid="{00000000-0000-0000-0000-000000000000}"/>
    </customSheetView>
    <customSheetView guid="{02CEF8E9-79B8-408C-815A-9ABF06168E9F}" filter="1" showAutoFilter="1" topLeftCell="A8">
      <selection activeCell="A15" sqref="A15:A17"/>
      <pageMargins left="0.7" right="0.7" top="0.75" bottom="0.75" header="0.3" footer="0.3"/>
      <pageSetup paperSize="9" orientation="portrait" verticalDpi="0" r:id="rId18"/>
      <autoFilter ref="A1:D20" xr:uid="{00000000-0000-0000-0000-000000000000}">
        <filterColumn colId="3">
          <filters blank="1"/>
        </filterColumn>
      </autoFilter>
    </customSheetView>
    <customSheetView guid="{22EEBDDE-CD35-407E-9DE5-93297B4CEFBB}" showAutoFilter="1" topLeftCell="A19">
      <selection activeCell="C34" sqref="C34"/>
      <pageMargins left="0.7" right="0.7" top="0.75" bottom="0.75" header="0.3" footer="0.3"/>
      <pageSetup paperSize="9" orientation="portrait" verticalDpi="0" r:id="rId19"/>
      <autoFilter ref="A1:D27" xr:uid="{00000000-0000-0000-0000-000000000000}"/>
    </customSheetView>
    <customSheetView guid="{D1B849F7-F982-4AD6-B8E0-70826AC34F6B}" showAutoFilter="1" topLeftCell="A7">
      <selection activeCell="F12" sqref="F12"/>
      <pageMargins left="0.7" right="0.7" top="0.75" bottom="0.75" header="0.3" footer="0.3"/>
      <pageSetup paperSize="9" orientation="portrait" verticalDpi="0" r:id="rId20"/>
      <autoFilter ref="A1:D38" xr:uid="{00000000-0000-0000-0000-000000000000}"/>
    </customSheetView>
    <customSheetView guid="{27921EF3-CB4F-484F-909D-23A6861AC3F5}" showAutoFilter="1" topLeftCell="A28">
      <selection activeCell="A38" sqref="A38:C38"/>
      <pageMargins left="0.7" right="0.7" top="0.75" bottom="0.75" header="0.3" footer="0.3"/>
      <pageSetup paperSize="9" orientation="portrait" verticalDpi="0" r:id="rId21"/>
      <autoFilter ref="A1:D38" xr:uid="{00000000-0000-0000-0000-000000000000}"/>
    </customSheetView>
    <customSheetView guid="{1659FC05-317A-44DC-9634-CD7EAC2F09AA}" showAutoFilter="1" topLeftCell="A32">
      <selection activeCell="B39" sqref="B39"/>
      <pageMargins left="0.7" right="0.7" top="0.75" bottom="0.75" header="0.3" footer="0.3"/>
      <pageSetup paperSize="9" orientation="portrait" verticalDpi="0" r:id="rId22"/>
      <autoFilter ref="A1:D43" xr:uid="{00000000-0000-0000-0000-000000000000}"/>
    </customSheetView>
    <customSheetView guid="{3C1C578A-2B35-4010-93AC-570B03FF2C7C}" showAutoFilter="1" topLeftCell="A28">
      <selection activeCell="A38" sqref="A38:C38"/>
      <pageMargins left="0.7" right="0.7" top="0.75" bottom="0.75" header="0.3" footer="0.3"/>
      <pageSetup paperSize="9" orientation="portrait" verticalDpi="0" r:id="rId23"/>
      <autoFilter ref="A1:D43" xr:uid="{00000000-0000-0000-0000-000000000000}"/>
    </customSheetView>
    <customSheetView guid="{348D77A4-641E-40A5-A191-30EF34763A86}" showAutoFilter="1" topLeftCell="A10">
      <selection activeCell="A21" sqref="A21"/>
      <pageMargins left="0.7" right="0.7" top="0.75" bottom="0.75" header="0.3" footer="0.3"/>
      <pageSetup paperSize="9" orientation="portrait" verticalDpi="0" r:id="rId24"/>
      <autoFilter ref="A1:D44" xr:uid="{00000000-0000-0000-0000-000000000000}"/>
    </customSheetView>
    <customSheetView guid="{38549675-92E3-4FBA-8F49-1204084645B9}" showAutoFilter="1" topLeftCell="A19">
      <selection activeCell="C30" sqref="C30"/>
      <pageMargins left="0.7" right="0.7" top="0.75" bottom="0.75" header="0.3" footer="0.3"/>
      <pageSetup paperSize="9" orientation="portrait" verticalDpi="0" r:id="rId25"/>
      <autoFilter ref="A1:D44" xr:uid="{00000000-0000-0000-0000-000000000000}"/>
    </customSheetView>
    <customSheetView guid="{4FA82C7E-F5EB-4896-B362-C82A18EC9B7B}" filter="1" showAutoFilter="1">
      <selection activeCell="A23" sqref="A23"/>
      <pageMargins left="0.7" right="0.7" top="0.75" bottom="0.75" header="0.3" footer="0.3"/>
      <pageSetup paperSize="9" orientation="portrait" verticalDpi="0" r:id="rId26"/>
      <autoFilter ref="A1:D48" xr:uid="{00000000-0000-0000-0000-000000000000}">
        <filterColumn colId="3">
          <filters blank="1">
            <dateGroupItem year="2019" month="3" dateTimeGrouping="month"/>
          </filters>
        </filterColumn>
      </autoFilter>
    </customSheetView>
    <customSheetView guid="{A731088B-B8EE-49B1-8330-5B8F6ABADD8B}" showAutoFilter="1" topLeftCell="A34">
      <selection activeCell="A45" sqref="A45:C45"/>
      <pageMargins left="0.7" right="0.7" top="0.75" bottom="0.75" header="0.3" footer="0.3"/>
      <pageSetup paperSize="9" orientation="portrait" verticalDpi="0" r:id="rId27"/>
      <autoFilter ref="A1:D48" xr:uid="{00000000-0000-0000-0000-000000000000}"/>
    </customSheetView>
    <customSheetView guid="{98E1DE2A-FF48-4457-BF49-77D269277D26}" showAutoFilter="1" topLeftCell="A34">
      <selection activeCell="A45" sqref="A45:C45"/>
      <pageMargins left="0.7" right="0.7" top="0.75" bottom="0.75" header="0.3" footer="0.3"/>
      <pageSetup paperSize="9" orientation="portrait" verticalDpi="0" r:id="rId28"/>
      <autoFilter ref="A1:D48" xr:uid="{00000000-0000-0000-0000-000000000000}"/>
    </customSheetView>
  </customSheetViews>
  <pageMargins left="0.7" right="0.7" top="0.75" bottom="0.75" header="0.3" footer="0.3"/>
  <pageSetup paperSize="9" orientation="portrait" verticalDpi="0" r:id="rId2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1:E52"/>
  <sheetViews>
    <sheetView workbookViewId="0">
      <selection activeCell="I14" sqref="I14"/>
    </sheetView>
  </sheetViews>
  <sheetFormatPr baseColWidth="10" defaultColWidth="11.42578125" defaultRowHeight="15" x14ac:dyDescent="0.25"/>
  <sheetData>
    <row r="1" spans="1:5" x14ac:dyDescent="0.25">
      <c r="A1" t="s">
        <v>7</v>
      </c>
      <c r="B1" t="s">
        <v>12</v>
      </c>
      <c r="C1" t="s">
        <v>26</v>
      </c>
      <c r="D1" t="s">
        <v>17</v>
      </c>
      <c r="E1" t="s">
        <v>32</v>
      </c>
    </row>
    <row r="2" spans="1:5" x14ac:dyDescent="0.25">
      <c r="A2" t="s">
        <v>8</v>
      </c>
      <c r="B2" t="s">
        <v>13</v>
      </c>
      <c r="C2" t="s">
        <v>31</v>
      </c>
      <c r="D2" t="s">
        <v>18</v>
      </c>
      <c r="E2" t="s">
        <v>33</v>
      </c>
    </row>
    <row r="3" spans="1:5" x14ac:dyDescent="0.25">
      <c r="A3" t="s">
        <v>9</v>
      </c>
      <c r="B3" t="s">
        <v>14</v>
      </c>
      <c r="E3" t="s">
        <v>34</v>
      </c>
    </row>
    <row r="4" spans="1:5" x14ac:dyDescent="0.25">
      <c r="A4" t="s">
        <v>21</v>
      </c>
      <c r="B4" t="s">
        <v>15</v>
      </c>
      <c r="E4" t="s">
        <v>35</v>
      </c>
    </row>
    <row r="5" spans="1:5" x14ac:dyDescent="0.25">
      <c r="A5" t="s">
        <v>10</v>
      </c>
      <c r="B5" t="s">
        <v>16</v>
      </c>
      <c r="E5" t="s">
        <v>36</v>
      </c>
    </row>
    <row r="6" spans="1:5" x14ac:dyDescent="0.25">
      <c r="A6" t="s">
        <v>11</v>
      </c>
      <c r="B6" t="s">
        <v>25</v>
      </c>
      <c r="E6" t="s">
        <v>37</v>
      </c>
    </row>
    <row r="7" spans="1:5" x14ac:dyDescent="0.25">
      <c r="B7" t="s">
        <v>29</v>
      </c>
      <c r="E7" t="s">
        <v>38</v>
      </c>
    </row>
    <row r="8" spans="1:5" x14ac:dyDescent="0.25">
      <c r="B8" t="s">
        <v>30</v>
      </c>
      <c r="E8" t="s">
        <v>39</v>
      </c>
    </row>
    <row r="9" spans="1:5" x14ac:dyDescent="0.25">
      <c r="E9" t="s">
        <v>40</v>
      </c>
    </row>
    <row r="10" spans="1:5" x14ac:dyDescent="0.25">
      <c r="E10" t="s">
        <v>41</v>
      </c>
    </row>
    <row r="11" spans="1:5" x14ac:dyDescent="0.25">
      <c r="E11" t="s">
        <v>42</v>
      </c>
    </row>
    <row r="12" spans="1:5" x14ac:dyDescent="0.25">
      <c r="E12" t="s">
        <v>43</v>
      </c>
    </row>
    <row r="13" spans="1:5" x14ac:dyDescent="0.25">
      <c r="E13" t="s">
        <v>44</v>
      </c>
    </row>
    <row r="14" spans="1:5" x14ac:dyDescent="0.25">
      <c r="E14" t="s">
        <v>45</v>
      </c>
    </row>
    <row r="15" spans="1:5" x14ac:dyDescent="0.25">
      <c r="E15" t="s">
        <v>46</v>
      </c>
    </row>
    <row r="16" spans="1:5" x14ac:dyDescent="0.25">
      <c r="E16" t="s">
        <v>47</v>
      </c>
    </row>
    <row r="17" spans="5:5" x14ac:dyDescent="0.25">
      <c r="E17" t="s">
        <v>48</v>
      </c>
    </row>
    <row r="18" spans="5:5" x14ac:dyDescent="0.25">
      <c r="E18" t="s">
        <v>49</v>
      </c>
    </row>
    <row r="19" spans="5:5" x14ac:dyDescent="0.25">
      <c r="E19" t="s">
        <v>50</v>
      </c>
    </row>
    <row r="20" spans="5:5" x14ac:dyDescent="0.25">
      <c r="E20" t="s">
        <v>51</v>
      </c>
    </row>
    <row r="21" spans="5:5" x14ac:dyDescent="0.25">
      <c r="E21" t="s">
        <v>52</v>
      </c>
    </row>
    <row r="22" spans="5:5" x14ac:dyDescent="0.25">
      <c r="E22" t="s">
        <v>53</v>
      </c>
    </row>
    <row r="23" spans="5:5" x14ac:dyDescent="0.25">
      <c r="E23" t="s">
        <v>54</v>
      </c>
    </row>
    <row r="24" spans="5:5" x14ac:dyDescent="0.25">
      <c r="E24" t="s">
        <v>55</v>
      </c>
    </row>
    <row r="25" spans="5:5" x14ac:dyDescent="0.25">
      <c r="E25" t="s">
        <v>56</v>
      </c>
    </row>
    <row r="26" spans="5:5" x14ac:dyDescent="0.25">
      <c r="E26" t="s">
        <v>57</v>
      </c>
    </row>
    <row r="27" spans="5:5" x14ac:dyDescent="0.25">
      <c r="E27" t="s">
        <v>58</v>
      </c>
    </row>
    <row r="28" spans="5:5" x14ac:dyDescent="0.25">
      <c r="E28" t="s">
        <v>59</v>
      </c>
    </row>
    <row r="29" spans="5:5" x14ac:dyDescent="0.25">
      <c r="E29" t="s">
        <v>60</v>
      </c>
    </row>
    <row r="30" spans="5:5" x14ac:dyDescent="0.25">
      <c r="E30" t="s">
        <v>61</v>
      </c>
    </row>
    <row r="31" spans="5:5" x14ac:dyDescent="0.25">
      <c r="E31" t="s">
        <v>62</v>
      </c>
    </row>
    <row r="32" spans="5:5" x14ac:dyDescent="0.25">
      <c r="E32" t="s">
        <v>63</v>
      </c>
    </row>
    <row r="33" spans="5:5" x14ac:dyDescent="0.25">
      <c r="E33" t="s">
        <v>64</v>
      </c>
    </row>
    <row r="34" spans="5:5" x14ac:dyDescent="0.25">
      <c r="E34" t="s">
        <v>65</v>
      </c>
    </row>
    <row r="35" spans="5:5" x14ac:dyDescent="0.25">
      <c r="E35" t="s">
        <v>66</v>
      </c>
    </row>
    <row r="36" spans="5:5" x14ac:dyDescent="0.25">
      <c r="E36" t="s">
        <v>67</v>
      </c>
    </row>
    <row r="37" spans="5:5" x14ac:dyDescent="0.25">
      <c r="E37" t="s">
        <v>68</v>
      </c>
    </row>
    <row r="38" spans="5:5" x14ac:dyDescent="0.25">
      <c r="E38" t="s">
        <v>69</v>
      </c>
    </row>
    <row r="39" spans="5:5" x14ac:dyDescent="0.25">
      <c r="E39" t="s">
        <v>70</v>
      </c>
    </row>
    <row r="40" spans="5:5" x14ac:dyDescent="0.25">
      <c r="E40" t="s">
        <v>71</v>
      </c>
    </row>
    <row r="41" spans="5:5" x14ac:dyDescent="0.25">
      <c r="E41" t="s">
        <v>72</v>
      </c>
    </row>
    <row r="42" spans="5:5" x14ac:dyDescent="0.25">
      <c r="E42" t="s">
        <v>73</v>
      </c>
    </row>
    <row r="43" spans="5:5" x14ac:dyDescent="0.25">
      <c r="E43" t="s">
        <v>74</v>
      </c>
    </row>
    <row r="44" spans="5:5" x14ac:dyDescent="0.25">
      <c r="E44" t="s">
        <v>75</v>
      </c>
    </row>
    <row r="45" spans="5:5" x14ac:dyDescent="0.25">
      <c r="E45" t="s">
        <v>76</v>
      </c>
    </row>
    <row r="46" spans="5:5" x14ac:dyDescent="0.25">
      <c r="E46" t="s">
        <v>77</v>
      </c>
    </row>
    <row r="47" spans="5:5" x14ac:dyDescent="0.25">
      <c r="E47" t="s">
        <v>78</v>
      </c>
    </row>
    <row r="48" spans="5:5" x14ac:dyDescent="0.25">
      <c r="E48" t="s">
        <v>79</v>
      </c>
    </row>
    <row r="49" spans="5:5" x14ac:dyDescent="0.25">
      <c r="E49" t="s">
        <v>80</v>
      </c>
    </row>
    <row r="50" spans="5:5" x14ac:dyDescent="0.25">
      <c r="E50" t="s">
        <v>81</v>
      </c>
    </row>
    <row r="51" spans="5:5" x14ac:dyDescent="0.25">
      <c r="E51" t="s">
        <v>82</v>
      </c>
    </row>
    <row r="52" spans="5:5" x14ac:dyDescent="0.25">
      <c r="E52" t="s">
        <v>83</v>
      </c>
    </row>
  </sheetData>
  <customSheetViews>
    <customSheetView guid="{29A10F32-CE64-44A0-9C27-D49C10D18C94}">
      <selection activeCell="B9" sqref="B9"/>
      <pageMargins left="0.7" right="0.7" top="0.75" bottom="0.75" header="0.3" footer="0.3"/>
    </customSheetView>
    <customSheetView guid="{CB38ACB6-C9F4-4729-97E9-ADB94182C8EA}">
      <selection activeCell="B11" sqref="B11"/>
      <pageMargins left="0.7" right="0.7" top="0.75" bottom="0.75" header="0.3" footer="0.3"/>
    </customSheetView>
    <customSheetView guid="{7C8EBCF9-3FA9-4C38-96C2-6DBD2799047A}">
      <selection activeCell="B9" sqref="B9"/>
      <pageMargins left="0.7" right="0.7" top="0.75" bottom="0.75" header="0.3" footer="0.3"/>
    </customSheetView>
    <customSheetView guid="{CB5F0B2B-D55D-4D40-A8C7-F060451E06C8}">
      <selection activeCell="C16" sqref="C16"/>
      <pageMargins left="0.7" right="0.7" top="0.75" bottom="0.75" header="0.3" footer="0.3"/>
    </customSheetView>
    <customSheetView guid="{BA5B789E-8C1A-4C95-995A-69E2D424CCAD}">
      <selection activeCell="C16" sqref="C16"/>
      <pageMargins left="0.7" right="0.7" top="0.75" bottom="0.75" header="0.3" footer="0.3"/>
    </customSheetView>
    <customSheetView guid="{E000BFD1-A9A2-4D75-95C4-EE080533126C}">
      <selection activeCell="C16" sqref="C16"/>
      <pageMargins left="0.7" right="0.7" top="0.75" bottom="0.75" header="0.3" footer="0.3"/>
    </customSheetView>
    <customSheetView guid="{00DF0F58-E334-4DDE-A10F-DBD0022A4C9E}">
      <selection activeCell="D16" sqref="D16"/>
      <pageMargins left="0.7" right="0.7" top="0.75" bottom="0.75" header="0.3" footer="0.3"/>
    </customSheetView>
    <customSheetView guid="{F4A9D51F-D29E-4E65-A8C5-C90A4AA7279F}">
      <selection activeCell="C3" sqref="C3:C5"/>
      <pageMargins left="0.7" right="0.7" top="0.75" bottom="0.75" header="0.3" footer="0.3"/>
    </customSheetView>
    <customSheetView guid="{900D5516-0DA5-4FD0-B0A2-E0B7EE0ADA5C}">
      <selection activeCell="C16" sqref="C16"/>
      <pageMargins left="0.7" right="0.7" top="0.75" bottom="0.75" header="0.3" footer="0.3"/>
    </customSheetView>
    <customSheetView guid="{83C3B64C-F9E5-4CE9-AF73-C8068C327BDF}" state="hidden">
      <selection activeCell="C16" sqref="C16"/>
      <pageMargins left="0.7" right="0.7" top="0.75" bottom="0.75" header="0.3" footer="0.3"/>
    </customSheetView>
    <customSheetView guid="{AB92DDE6-15A7-4A06-A65B-7658B3F0CC81}" state="hidden">
      <selection activeCell="C3" sqref="C3:C5"/>
      <pageMargins left="0.7" right="0.7" top="0.75" bottom="0.75" header="0.3" footer="0.3"/>
    </customSheetView>
    <customSheetView guid="{55CC8949-8D04-4A5F-ADAD-C5D559AE738B}" state="hidden">
      <selection activeCell="C16" sqref="C16"/>
      <pageMargins left="0.7" right="0.7" top="0.75" bottom="0.75" header="0.3" footer="0.3"/>
    </customSheetView>
    <customSheetView guid="{4489C360-C158-4564-A853-D0F5BC8B3304}">
      <selection activeCell="C16" sqref="C16"/>
      <pageMargins left="0.7" right="0.7" top="0.75" bottom="0.75" header="0.3" footer="0.3"/>
    </customSheetView>
    <customSheetView guid="{003090BD-0C50-4488-B4E1-CCA9F3E6F2B7}">
      <selection activeCell="B10" sqref="B10"/>
      <pageMargins left="0.7" right="0.7" top="0.75" bottom="0.75" header="0.3" footer="0.3"/>
    </customSheetView>
    <customSheetView guid="{20874C4A-7DD5-423C-A0E7-720A4A4721B8}">
      <selection activeCell="C16" sqref="C16"/>
      <pageMargins left="0.7" right="0.7" top="0.75" bottom="0.75" header="0.3" footer="0.3"/>
    </customSheetView>
    <customSheetView guid="{1E7B48E0-55CF-4901-B7D0-7DB38069BB50}">
      <selection activeCell="C16" sqref="C16"/>
      <pageMargins left="0.7" right="0.7" top="0.75" bottom="0.75" header="0.3" footer="0.3"/>
    </customSheetView>
    <customSheetView guid="{41998F30-B829-4717-B894-B2482B8CE202}">
      <selection activeCell="C16" sqref="C16"/>
      <pageMargins left="0.7" right="0.7" top="0.75" bottom="0.75" header="0.3" footer="0.3"/>
    </customSheetView>
    <customSheetView guid="{14AD6E82-AD00-4484-8849-5D714E883F19}">
      <selection activeCell="C16" sqref="C16"/>
      <pageMargins left="0.7" right="0.7" top="0.75" bottom="0.75" header="0.3" footer="0.3"/>
    </customSheetView>
    <customSheetView guid="{02CEF8E9-79B8-408C-815A-9ABF06168E9F}">
      <selection activeCell="C3" sqref="C3:C5"/>
      <pageMargins left="0.7" right="0.7" top="0.75" bottom="0.75" header="0.3" footer="0.3"/>
    </customSheetView>
    <customSheetView guid="{22EEBDDE-CD35-407E-9DE5-93297B4CEFBB}">
      <selection activeCell="C16" sqref="C16"/>
      <pageMargins left="0.7" right="0.7" top="0.75" bottom="0.75" header="0.3" footer="0.3"/>
    </customSheetView>
    <customSheetView guid="{D1B849F7-F982-4AD6-B8E0-70826AC34F6B}">
      <selection activeCell="C16" sqref="C16"/>
      <pageMargins left="0.7" right="0.7" top="0.75" bottom="0.75" header="0.3" footer="0.3"/>
    </customSheetView>
    <customSheetView guid="{27921EF3-CB4F-484F-909D-23A6861AC3F5}">
      <selection activeCell="B9" sqref="B9"/>
      <pageMargins left="0.7" right="0.7" top="0.75" bottom="0.75" header="0.3" footer="0.3"/>
    </customSheetView>
    <customSheetView guid="{1659FC05-317A-44DC-9634-CD7EAC2F09AA}">
      <selection activeCell="B9" sqref="B9"/>
      <pageMargins left="0.7" right="0.7" top="0.75" bottom="0.75" header="0.3" footer="0.3"/>
    </customSheetView>
    <customSheetView guid="{3C1C578A-2B35-4010-93AC-570B03FF2C7C}">
      <selection activeCell="B14" sqref="B14"/>
      <pageMargins left="0.7" right="0.7" top="0.75" bottom="0.75" header="0.3" footer="0.3"/>
    </customSheetView>
    <customSheetView guid="{348D77A4-641E-40A5-A191-30EF34763A86}">
      <selection activeCell="B11" sqref="B11"/>
      <pageMargins left="0.7" right="0.7" top="0.75" bottom="0.75" header="0.3" footer="0.3"/>
    </customSheetView>
    <customSheetView guid="{38549675-92E3-4FBA-8F49-1204084645B9}">
      <selection activeCell="C16" sqref="C16"/>
      <pageMargins left="0.7" right="0.7" top="0.75" bottom="0.75" header="0.3" footer="0.3"/>
    </customSheetView>
    <customSheetView guid="{4FA82C7E-F5EB-4896-B362-C82A18EC9B7B}">
      <selection activeCell="H3" sqref="H3"/>
      <pageMargins left="0.7" right="0.7" top="0.75" bottom="0.75" header="0.3" footer="0.3"/>
    </customSheetView>
    <customSheetView guid="{A731088B-B8EE-49B1-8330-5B8F6ABADD8B}">
      <selection activeCell="B9" sqref="B9"/>
      <pageMargins left="0.7" right="0.7" top="0.75" bottom="0.75" header="0.3" footer="0.3"/>
    </customSheetView>
    <customSheetView guid="{98E1DE2A-FF48-4457-BF49-77D269277D26}">
      <selection activeCell="M21" sqref="M21"/>
      <pageMargins left="0.7" right="0.7" top="0.75" bottom="0.75" header="0.3" footer="0.3"/>
    </customSheetView>
  </customSheetView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Tracking BR</vt:lpstr>
      <vt:lpstr>STATISTIQUE</vt:lpstr>
      <vt:lpstr>PROBLEME NON LIE A UN LOT</vt:lpstr>
      <vt:lpstr>DATA</vt:lpstr>
      <vt:lpstr>'Tracking BR'!Criteres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Hardy</dc:creator>
  <cp:lastModifiedBy>Philippe Hardy</cp:lastModifiedBy>
  <dcterms:created xsi:type="dcterms:W3CDTF">2019-01-04T16:16:44Z</dcterms:created>
  <dcterms:modified xsi:type="dcterms:W3CDTF">2020-11-30T13:53:39Z</dcterms:modified>
</cp:coreProperties>
</file>