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Stef\IUT\VBA\Devoir maison\"/>
    </mc:Choice>
  </mc:AlternateContent>
  <xr:revisionPtr revIDLastSave="0" documentId="13_ncr:1_{207132A5-F785-4246-B103-21CB06E277D2}" xr6:coauthVersionLast="45" xr6:coauthVersionMax="45" xr10:uidLastSave="{00000000-0000-0000-0000-000000000000}"/>
  <bookViews>
    <workbookView xWindow="-108" yWindow="-108" windowWidth="23256" windowHeight="12576" activeTab="1" xr2:uid="{633CDAC2-FFBE-4C6D-970E-67334A35015A}"/>
  </bookViews>
  <sheets>
    <sheet name="barres" sheetId="4" r:id="rId1"/>
    <sheet name="débits" sheetId="1" r:id="rId2"/>
    <sheet name="test" sheetId="3" r:id="rId3"/>
    <sheet name="Fdebit" sheetId="6" r:id="rId4"/>
    <sheet name="Fcommande" sheetId="5" r:id="rId5"/>
  </sheets>
  <definedNames>
    <definedName name="_xlnm.Print_Area" localSheetId="3">Fdebit!$A$1:$H$49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 a="1"/>
  <c r="F2" i="4" s="1"/>
  <c r="D12" i="5" l="1" a="1"/>
  <c r="D12" i="5" s="1"/>
  <c r="D13" i="5" a="1"/>
  <c r="D13" i="5" s="1"/>
  <c r="D14" i="5" a="1"/>
  <c r="D14" i="5" s="1"/>
  <c r="D15" i="5" a="1"/>
  <c r="D15" i="5" s="1"/>
  <c r="D16" i="5" a="1"/>
  <c r="D16" i="5" s="1"/>
  <c r="D17" i="5" a="1"/>
  <c r="D17" i="5" s="1"/>
  <c r="D18" i="5" a="1"/>
  <c r="D18" i="5" s="1"/>
  <c r="D19" i="5" a="1"/>
  <c r="D19" i="5" s="1"/>
  <c r="D20" i="5" a="1"/>
  <c r="D20" i="5" s="1"/>
  <c r="D21" i="5" a="1"/>
  <c r="D21" i="5" s="1"/>
  <c r="D22" i="5" a="1"/>
  <c r="D22" i="5" s="1"/>
  <c r="D23" i="5" a="1"/>
  <c r="D23" i="5" s="1"/>
  <c r="D24" i="5" a="1"/>
  <c r="D24" i="5" s="1"/>
  <c r="D25" i="5" a="1"/>
  <c r="D25" i="5" s="1"/>
  <c r="D26" i="5" a="1"/>
  <c r="D26" i="5" s="1"/>
  <c r="D27" i="5" a="1"/>
  <c r="D27" i="5" s="1"/>
  <c r="D28" i="5" a="1"/>
  <c r="D28" i="5" s="1"/>
  <c r="D29" i="5" a="1"/>
  <c r="D29" i="5" s="1"/>
  <c r="D30" i="5" a="1"/>
  <c r="D30" i="5" s="1"/>
  <c r="D31" i="5" a="1"/>
  <c r="D31" i="5" s="1"/>
  <c r="D32" i="5" a="1"/>
  <c r="D32" i="5" s="1"/>
  <c r="D33" i="5" a="1"/>
  <c r="D33" i="5" s="1"/>
  <c r="D34" i="5" a="1"/>
  <c r="D34" i="5" s="1"/>
  <c r="D35" i="5" a="1"/>
  <c r="D35" i="5" s="1"/>
  <c r="D36" i="5" a="1"/>
  <c r="D36" i="5" s="1"/>
  <c r="D37" i="5" a="1"/>
  <c r="D37" i="5" s="1"/>
  <c r="E37" i="5" s="1"/>
  <c r="D38" i="5" a="1"/>
  <c r="D38" i="5" s="1"/>
  <c r="E38" i="5" s="1"/>
  <c r="D39" i="5" a="1"/>
  <c r="D39" i="5" s="1"/>
  <c r="E39" i="5" s="1"/>
  <c r="D40" i="5" a="1"/>
  <c r="D40" i="5" s="1"/>
  <c r="E40" i="5" s="1"/>
  <c r="D41" i="5" a="1"/>
  <c r="D41" i="5" s="1"/>
  <c r="E41" i="5" s="1"/>
  <c r="D42" i="5" a="1"/>
  <c r="D42" i="5" s="1"/>
  <c r="E42" i="5" s="1"/>
  <c r="D43" i="5" a="1"/>
  <c r="D43" i="5" s="1"/>
  <c r="E43" i="5" s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2" i="4"/>
  <c r="E13" i="5" l="1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12" i="5" l="1"/>
  <c r="E44" i="5" s="1"/>
  <c r="E45" i="5" l="1"/>
  <c r="E46" i="5" s="1"/>
  <c r="C49" i="6" l="1"/>
  <c r="B49" i="6"/>
  <c r="A49" i="6"/>
  <c r="C48" i="6"/>
  <c r="B48" i="6"/>
  <c r="A48" i="6"/>
  <c r="C47" i="6"/>
  <c r="B47" i="6"/>
  <c r="A47" i="6"/>
  <c r="C46" i="6"/>
  <c r="B46" i="6"/>
  <c r="A46" i="6"/>
  <c r="C45" i="6"/>
  <c r="B45" i="6"/>
  <c r="A45" i="6"/>
  <c r="C44" i="6"/>
  <c r="B44" i="6"/>
  <c r="A44" i="6"/>
  <c r="C43" i="6"/>
  <c r="B43" i="6"/>
  <c r="A43" i="6"/>
  <c r="C42" i="6"/>
  <c r="B42" i="6"/>
  <c r="A42" i="6"/>
  <c r="C41" i="6"/>
  <c r="B41" i="6"/>
  <c r="A41" i="6"/>
  <c r="C40" i="6"/>
  <c r="B40" i="6"/>
  <c r="A40" i="6"/>
  <c r="C39" i="6"/>
  <c r="B39" i="6"/>
  <c r="A39" i="6"/>
  <c r="C38" i="6"/>
  <c r="B38" i="6"/>
  <c r="A38" i="6"/>
  <c r="C37" i="6"/>
  <c r="B37" i="6"/>
  <c r="A37" i="6"/>
  <c r="C36" i="6"/>
  <c r="B36" i="6"/>
  <c r="A36" i="6"/>
  <c r="C35" i="6"/>
  <c r="B35" i="6"/>
  <c r="A35" i="6"/>
  <c r="C34" i="6"/>
  <c r="B34" i="6"/>
  <c r="A34" i="6"/>
  <c r="C33" i="6"/>
  <c r="B33" i="6"/>
  <c r="A33" i="6"/>
  <c r="C32" i="6"/>
  <c r="B32" i="6"/>
  <c r="A32" i="6"/>
  <c r="C31" i="6"/>
  <c r="B31" i="6"/>
  <c r="A31" i="6"/>
  <c r="C30" i="6"/>
  <c r="B30" i="6"/>
  <c r="A30" i="6"/>
  <c r="C29" i="6"/>
  <c r="B29" i="6"/>
  <c r="A29" i="6"/>
  <c r="C28" i="6"/>
  <c r="B28" i="6"/>
  <c r="A28" i="6"/>
  <c r="C27" i="6"/>
  <c r="B27" i="6"/>
  <c r="A27" i="6"/>
  <c r="C26" i="6"/>
  <c r="B26" i="6"/>
  <c r="A26" i="6"/>
  <c r="C25" i="6"/>
  <c r="B25" i="6"/>
  <c r="A25" i="6"/>
  <c r="C24" i="6"/>
  <c r="B24" i="6"/>
  <c r="A24" i="6"/>
  <c r="C23" i="6"/>
  <c r="B23" i="6"/>
  <c r="A23" i="6"/>
  <c r="C22" i="6"/>
  <c r="B22" i="6"/>
  <c r="A22" i="6"/>
  <c r="C21" i="6"/>
  <c r="B21" i="6"/>
  <c r="A21" i="6"/>
  <c r="C20" i="6"/>
  <c r="B20" i="6"/>
  <c r="A20" i="6"/>
  <c r="C19" i="6"/>
  <c r="B19" i="6"/>
  <c r="A19" i="6"/>
  <c r="C18" i="6"/>
  <c r="B18" i="6"/>
  <c r="A18" i="6"/>
  <c r="C17" i="6"/>
  <c r="B17" i="6"/>
  <c r="A17" i="6"/>
</calcChain>
</file>

<file path=xl/sharedStrings.xml><?xml version="1.0" encoding="utf-8"?>
<sst xmlns="http://schemas.openxmlformats.org/spreadsheetml/2006/main" count="92" uniqueCount="47">
  <si>
    <t>longueur</t>
  </si>
  <si>
    <t>qte</t>
  </si>
  <si>
    <t>ref profil</t>
  </si>
  <si>
    <t>prix Unitaire</t>
  </si>
  <si>
    <t>A</t>
  </si>
  <si>
    <t>B</t>
  </si>
  <si>
    <t>R0223672-01</t>
  </si>
  <si>
    <t>R2489635-01</t>
  </si>
  <si>
    <t>R2899177-01</t>
  </si>
  <si>
    <t>R4667219-01</t>
  </si>
  <si>
    <t>R4938319-01</t>
  </si>
  <si>
    <t>R4938331-01</t>
  </si>
  <si>
    <t>R4371299-01</t>
  </si>
  <si>
    <t>R4938353-01</t>
  </si>
  <si>
    <t>De</t>
  </si>
  <si>
    <t>Bon de commande</t>
  </si>
  <si>
    <t>Référence profilé</t>
  </si>
  <si>
    <t>Longueur</t>
  </si>
  <si>
    <t>Quantité</t>
  </si>
  <si>
    <t>Prix (HT)</t>
  </si>
  <si>
    <t>Prix Unitaire (HT)</t>
  </si>
  <si>
    <t>Prix Total HT</t>
  </si>
  <si>
    <t>ICP Industrie
1 Rue Lautréamont
65000 Tarbes</t>
  </si>
  <si>
    <t>RS Components SAS
Rue Noman King - CS40453
60031 Beauvais Cédex</t>
  </si>
  <si>
    <t>TVA 20 %</t>
  </si>
  <si>
    <t>Prix Total TTC en €</t>
  </si>
  <si>
    <t>Date:</t>
  </si>
  <si>
    <t>Nom, signature:</t>
  </si>
  <si>
    <t>Liste des coupes</t>
  </si>
  <si>
    <t>Profilé Aluminium</t>
  </si>
  <si>
    <t>à</t>
  </si>
  <si>
    <t>Observations:</t>
  </si>
  <si>
    <t>C</t>
  </si>
  <si>
    <t>D</t>
  </si>
  <si>
    <t>E</t>
  </si>
  <si>
    <t>F</t>
  </si>
  <si>
    <t>G</t>
  </si>
  <si>
    <t>H</t>
  </si>
  <si>
    <t>Longueur en mm</t>
  </si>
  <si>
    <t>Fiche Débit</t>
  </si>
  <si>
    <t>Référence</t>
  </si>
  <si>
    <t>Fait</t>
  </si>
  <si>
    <t>N°:</t>
  </si>
  <si>
    <t>_______</t>
  </si>
  <si>
    <t>Chutes restantes après débits</t>
  </si>
  <si>
    <t>Réf / long.</t>
  </si>
  <si>
    <t>index/equiv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</si>
</sst>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22"/>
      <color rgb="FFFF000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  <font>
      <b/>
      <u/>
      <sz val="11"/>
      <color theme="8" tint="-0.249977111117893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22"/>
      <name val="Calibri"/>
      <family val="2"/>
      <scheme val="minor"/>
    </font>
    <font>
      <sz val="22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double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3" borderId="3" xfId="0" applyFont="1" applyFill="1" applyBorder="1"/>
    <xf numFmtId="0" fontId="0" fillId="0" borderId="3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0" xfId="0" applyAlignment="1">
      <alignment vertical="top" wrapText="1"/>
    </xf>
    <xf numFmtId="0" fontId="4" fillId="0" borderId="0" xfId="0" applyFont="1"/>
    <xf numFmtId="0" fontId="0" fillId="0" borderId="12" xfId="0" quotePrefix="1" applyBorder="1"/>
    <xf numFmtId="164" fontId="0" fillId="0" borderId="0" xfId="0" applyNumberFormat="1"/>
    <xf numFmtId="0" fontId="5" fillId="0" borderId="0" xfId="0" applyFont="1"/>
    <xf numFmtId="0" fontId="6" fillId="0" borderId="0" xfId="0" applyFont="1"/>
    <xf numFmtId="0" fontId="3" fillId="0" borderId="4" xfId="0" applyFont="1" applyBorder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right"/>
    </xf>
    <xf numFmtId="0" fontId="7" fillId="0" borderId="0" xfId="0" applyFont="1"/>
    <xf numFmtId="0" fontId="0" fillId="0" borderId="16" xfId="0" applyBorder="1"/>
    <xf numFmtId="0" fontId="0" fillId="0" borderId="17" xfId="0" applyBorder="1"/>
    <xf numFmtId="0" fontId="4" fillId="0" borderId="17" xfId="0" applyFont="1" applyBorder="1"/>
    <xf numFmtId="0" fontId="3" fillId="0" borderId="17" xfId="0" applyFont="1" applyBorder="1"/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" fillId="2" borderId="2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18" xfId="0" applyFont="1" applyBorder="1"/>
    <xf numFmtId="0" fontId="0" fillId="3" borderId="1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9" xfId="0" applyFont="1" applyFill="1" applyBorder="1"/>
    <xf numFmtId="0" fontId="3" fillId="0" borderId="4" xfId="0" applyFont="1" applyFill="1" applyBorder="1"/>
    <xf numFmtId="0" fontId="3" fillId="0" borderId="0" xfId="0" applyFont="1" applyBorder="1"/>
    <xf numFmtId="0" fontId="4" fillId="0" borderId="0" xfId="0" applyFont="1" applyAlignment="1">
      <alignment horizontal="left"/>
    </xf>
    <xf numFmtId="0" fontId="0" fillId="0" borderId="19" xfId="0" applyBorder="1"/>
    <xf numFmtId="0" fontId="9" fillId="0" borderId="17" xfId="0" applyFont="1" applyBorder="1" applyAlignment="1">
      <alignment horizontal="right"/>
    </xf>
    <xf numFmtId="0" fontId="10" fillId="0" borderId="17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1" xfId="0" applyNumberFormat="1" applyBorder="1"/>
    <xf numFmtId="0" fontId="0" fillId="0" borderId="0" xfId="0" applyNumberFormat="1"/>
    <xf numFmtId="0" fontId="11" fillId="0" borderId="0" xfId="0" applyFont="1" applyBorder="1"/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6">
    <dxf>
      <numFmt numFmtId="164" formatCode="#,##0.00\ &quot;€&quot;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</xdr:colOff>
          <xdr:row>1</xdr:row>
          <xdr:rowOff>7620</xdr:rowOff>
        </xdr:from>
        <xdr:to>
          <xdr:col>10</xdr:col>
          <xdr:colOff>0</xdr:colOff>
          <xdr:row>7</xdr:row>
          <xdr:rowOff>0</xdr:rowOff>
        </xdr:to>
        <xdr:sp macro="" textlink="">
          <xdr:nvSpPr>
            <xdr:cNvPr id="3073" name="interface_debit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1455420</xdr:colOff>
      <xdr:row>0</xdr:row>
      <xdr:rowOff>0</xdr:rowOff>
    </xdr:from>
    <xdr:ext cx="4027256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455420" y="0"/>
          <a:ext cx="402725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ICP </a:t>
          </a:r>
          <a:r>
            <a:rPr lang="fr-FR" sz="5400" b="0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Industries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1575394</xdr:colOff>
      <xdr:row>0</xdr:row>
      <xdr:rowOff>0</xdr:rowOff>
    </xdr:from>
    <xdr:ext cx="4027256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575394" y="0"/>
          <a:ext cx="4027256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ICP </a:t>
          </a:r>
          <a:r>
            <a:rPr lang="fr-FR" sz="5400" b="0" u="none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Industries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8D8B7D-5D99-4890-942E-3CA363F45A0C}" name="Tableau2" displayName="Tableau2" ref="A16:D49" totalsRowShown="0" headerRowDxfId="5">
  <autoFilter ref="A16:D49" xr:uid="{69A14C58-39D1-4EBC-B20E-ADC4FA639118}"/>
  <tableColumns count="4">
    <tableColumn id="1" xr3:uid="{5E9DC8C9-A275-4836-8C6D-236C1BF76E21}" name="Référence" dataDxfId="4">
      <calculatedColumnFormula>débits!A2</calculatedColumnFormula>
    </tableColumn>
    <tableColumn id="2" xr3:uid="{F07244F7-C5D6-43E3-9C0D-F6ED1E35B642}" name="Longueur">
      <calculatedColumnFormula>débits!B2</calculatedColumnFormula>
    </tableColumn>
    <tableColumn id="3" xr3:uid="{DAF5A9E3-4129-46BF-B2AF-89E7A2E91889}" name="Quantité">
      <calculatedColumnFormula>débits!C2</calculatedColumnFormula>
    </tableColumn>
    <tableColumn id="4" xr3:uid="{CCB35F65-5069-46B2-B43C-4BC3A13E69BF}" name="Fait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F32479-3DFA-4F90-88C6-61BD238951C3}" name="Tableau1" displayName="Tableau1" ref="A11:E43" totalsRowShown="0" headerRowDxfId="3">
  <autoFilter ref="A11:E43" xr:uid="{D3DDC08A-905A-4A35-A5CC-C4B835B11B90}"/>
  <tableColumns count="5">
    <tableColumn id="1" xr3:uid="{6547DD9B-5F19-4214-BCEA-40019FB5B03D}" name="Référence profilé"/>
    <tableColumn id="2" xr3:uid="{BC88FC77-10A6-492E-A16F-1CE09C83065B}" name="Longueur"/>
    <tableColumn id="3" xr3:uid="{F079AB0B-ED2E-4EC8-B857-22D19866CDFF}" name="Quantité" dataDxfId="2"/>
    <tableColumn id="4" xr3:uid="{3E10BE41-2D75-404C-9663-D690EEB4D4AA}" name="Prix Unitaire (HT)" dataDxfId="1">
      <calculatedColumnFormula array="1">IFERROR(INDEX(barres!$D$2:$D$41,MATCH(1,(barres!$A$2:$A$41=Fcommande!A12)*(barres!$B$2:$B$41=Fcommande!B12),0),1),0)</calculatedColumnFormula>
    </tableColumn>
    <tableColumn id="5" xr3:uid="{74D78B31-35CF-4D7C-B7E3-E014AF4A6335}" name="Prix (HT)" dataDxfId="0">
      <calculatedColumnFormula>Tableau1[[#This Row],[Prix Unitaire (HT)]]*Tableau1[[#This Row],[Quantité]]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4130B-106E-4237-B3DA-F4289F90ABCF}">
  <sheetPr codeName="Feuil4"/>
  <dimension ref="A1:I41"/>
  <sheetViews>
    <sheetView workbookViewId="0">
      <selection activeCell="F2" sqref="F2"/>
    </sheetView>
  </sheetViews>
  <sheetFormatPr baseColWidth="10" defaultRowHeight="14.4" x14ac:dyDescent="0.3"/>
  <cols>
    <col min="5" max="5" width="18.21875" customWidth="1"/>
    <col min="6" max="6" width="12.5546875" style="12" customWidth="1"/>
    <col min="7" max="7" width="7.21875" style="12" customWidth="1"/>
    <col min="9" max="9" width="11.5546875" style="46"/>
  </cols>
  <sheetData>
    <row r="1" spans="1:9" x14ac:dyDescent="0.3">
      <c r="A1" t="s">
        <v>2</v>
      </c>
      <c r="B1" t="s">
        <v>0</v>
      </c>
      <c r="C1" t="s">
        <v>1</v>
      </c>
      <c r="D1" t="s">
        <v>3</v>
      </c>
      <c r="E1" t="s">
        <v>45</v>
      </c>
      <c r="F1" s="50" t="s">
        <v>46</v>
      </c>
    </row>
    <row r="2" spans="1:9" x14ac:dyDescent="0.3">
      <c r="A2" s="1" t="s">
        <v>6</v>
      </c>
      <c r="B2">
        <v>6000</v>
      </c>
      <c r="C2">
        <v>1000</v>
      </c>
      <c r="D2">
        <v>87</v>
      </c>
      <c r="E2" t="str">
        <f>A2&amp;" / "&amp;B2</f>
        <v>R0223672-01 / 6000</v>
      </c>
      <c r="F2" s="50" t="e">
        <f t="array" ref="F2">MATCH(1,(barres!$A$2:$A$41=Fcommande!A12)*(barres!$B$2:$B$41=Fcommande!B12),0)</f>
        <v>#N/A</v>
      </c>
      <c r="H2" s="1" t="s">
        <v>6</v>
      </c>
      <c r="I2" s="47" t="s">
        <v>4</v>
      </c>
    </row>
    <row r="3" spans="1:9" x14ac:dyDescent="0.3">
      <c r="A3" s="1" t="s">
        <v>6</v>
      </c>
      <c r="B3">
        <v>5000</v>
      </c>
      <c r="C3">
        <v>1000</v>
      </c>
      <c r="D3">
        <v>82</v>
      </c>
      <c r="E3" t="str">
        <f t="shared" ref="E3:E41" si="0">A3&amp;" / "&amp;B3</f>
        <v>R0223672-01 / 5000</v>
      </c>
      <c r="H3" s="1" t="s">
        <v>7</v>
      </c>
      <c r="I3" s="47" t="s">
        <v>5</v>
      </c>
    </row>
    <row r="4" spans="1:9" x14ac:dyDescent="0.3">
      <c r="A4" s="1" t="s">
        <v>6</v>
      </c>
      <c r="B4">
        <v>3000</v>
      </c>
      <c r="C4">
        <v>1000</v>
      </c>
      <c r="D4">
        <v>89</v>
      </c>
      <c r="E4" t="str">
        <f t="shared" si="0"/>
        <v>R0223672-01 / 3000</v>
      </c>
      <c r="H4" s="1" t="s">
        <v>8</v>
      </c>
      <c r="I4" s="47" t="s">
        <v>32</v>
      </c>
    </row>
    <row r="5" spans="1:9" x14ac:dyDescent="0.3">
      <c r="A5" s="1" t="s">
        <v>6</v>
      </c>
      <c r="B5">
        <v>2000</v>
      </c>
      <c r="C5">
        <v>1000</v>
      </c>
      <c r="D5">
        <v>54</v>
      </c>
      <c r="E5" t="str">
        <f t="shared" si="0"/>
        <v>R0223672-01 / 2000</v>
      </c>
      <c r="H5" s="1" t="s">
        <v>9</v>
      </c>
      <c r="I5" s="47" t="s">
        <v>33</v>
      </c>
    </row>
    <row r="6" spans="1:9" x14ac:dyDescent="0.3">
      <c r="A6" s="1" t="s">
        <v>6</v>
      </c>
      <c r="B6">
        <v>1000</v>
      </c>
      <c r="C6">
        <v>1000</v>
      </c>
      <c r="D6">
        <v>38</v>
      </c>
      <c r="E6" t="str">
        <f t="shared" si="0"/>
        <v>R0223672-01 / 1000</v>
      </c>
      <c r="H6" s="1" t="s">
        <v>10</v>
      </c>
      <c r="I6" s="47" t="s">
        <v>34</v>
      </c>
    </row>
    <row r="7" spans="1:9" x14ac:dyDescent="0.3">
      <c r="A7" s="1" t="s">
        <v>7</v>
      </c>
      <c r="B7">
        <v>6000</v>
      </c>
      <c r="C7">
        <v>1000</v>
      </c>
      <c r="D7">
        <v>87</v>
      </c>
      <c r="E7" t="str">
        <f t="shared" si="0"/>
        <v>R2489635-01 / 6000</v>
      </c>
      <c r="H7" s="1" t="s">
        <v>11</v>
      </c>
      <c r="I7" s="47" t="s">
        <v>35</v>
      </c>
    </row>
    <row r="8" spans="1:9" x14ac:dyDescent="0.3">
      <c r="A8" s="1" t="s">
        <v>7</v>
      </c>
      <c r="B8">
        <v>5000</v>
      </c>
      <c r="C8">
        <v>1000</v>
      </c>
      <c r="D8">
        <v>82</v>
      </c>
      <c r="E8" t="str">
        <f t="shared" si="0"/>
        <v>R2489635-01 / 5000</v>
      </c>
      <c r="H8" s="1" t="s">
        <v>12</v>
      </c>
      <c r="I8" s="47" t="s">
        <v>36</v>
      </c>
    </row>
    <row r="9" spans="1:9" x14ac:dyDescent="0.3">
      <c r="A9" s="1" t="s">
        <v>7</v>
      </c>
      <c r="B9">
        <v>3000</v>
      </c>
      <c r="C9">
        <v>1000</v>
      </c>
      <c r="D9">
        <v>89</v>
      </c>
      <c r="E9" t="str">
        <f t="shared" si="0"/>
        <v>R2489635-01 / 3000</v>
      </c>
      <c r="H9" s="1" t="s">
        <v>13</v>
      </c>
      <c r="I9" s="47" t="s">
        <v>37</v>
      </c>
    </row>
    <row r="10" spans="1:9" x14ac:dyDescent="0.3">
      <c r="A10" s="1" t="s">
        <v>7</v>
      </c>
      <c r="B10">
        <v>2000</v>
      </c>
      <c r="C10">
        <v>1000</v>
      </c>
      <c r="D10">
        <v>54</v>
      </c>
      <c r="E10" t="str">
        <f t="shared" si="0"/>
        <v>R2489635-01 / 2000</v>
      </c>
    </row>
    <row r="11" spans="1:9" x14ac:dyDescent="0.3">
      <c r="A11" s="1" t="s">
        <v>7</v>
      </c>
      <c r="B11">
        <v>1000</v>
      </c>
      <c r="C11">
        <v>1000</v>
      </c>
      <c r="D11">
        <v>38</v>
      </c>
      <c r="E11" t="str">
        <f t="shared" si="0"/>
        <v>R2489635-01 / 1000</v>
      </c>
    </row>
    <row r="12" spans="1:9" x14ac:dyDescent="0.3">
      <c r="A12" s="1" t="s">
        <v>8</v>
      </c>
      <c r="B12">
        <v>6000</v>
      </c>
      <c r="C12">
        <v>1000</v>
      </c>
      <c r="D12">
        <v>87</v>
      </c>
      <c r="E12" t="str">
        <f t="shared" si="0"/>
        <v>R2899177-01 / 6000</v>
      </c>
    </row>
    <row r="13" spans="1:9" x14ac:dyDescent="0.3">
      <c r="A13" s="1" t="s">
        <v>8</v>
      </c>
      <c r="B13">
        <v>5000</v>
      </c>
      <c r="C13">
        <v>1000</v>
      </c>
      <c r="D13">
        <v>82</v>
      </c>
      <c r="E13" t="str">
        <f t="shared" si="0"/>
        <v>R2899177-01 / 5000</v>
      </c>
    </row>
    <row r="14" spans="1:9" x14ac:dyDescent="0.3">
      <c r="A14" s="1" t="s">
        <v>8</v>
      </c>
      <c r="B14">
        <v>3000</v>
      </c>
      <c r="C14">
        <v>1000</v>
      </c>
      <c r="D14">
        <v>89</v>
      </c>
      <c r="E14" t="str">
        <f t="shared" si="0"/>
        <v>R2899177-01 / 3000</v>
      </c>
    </row>
    <row r="15" spans="1:9" x14ac:dyDescent="0.3">
      <c r="A15" s="1" t="s">
        <v>8</v>
      </c>
      <c r="B15">
        <v>2000</v>
      </c>
      <c r="C15">
        <v>1000</v>
      </c>
      <c r="D15">
        <v>54</v>
      </c>
      <c r="E15" t="str">
        <f t="shared" si="0"/>
        <v>R2899177-01 / 2000</v>
      </c>
    </row>
    <row r="16" spans="1:9" x14ac:dyDescent="0.3">
      <c r="A16" s="1" t="s">
        <v>8</v>
      </c>
      <c r="B16">
        <v>1000</v>
      </c>
      <c r="C16">
        <v>1000</v>
      </c>
      <c r="D16">
        <v>38</v>
      </c>
      <c r="E16" t="str">
        <f t="shared" si="0"/>
        <v>R2899177-01 / 1000</v>
      </c>
    </row>
    <row r="17" spans="1:5" x14ac:dyDescent="0.3">
      <c r="A17" s="1" t="s">
        <v>9</v>
      </c>
      <c r="B17">
        <v>6000</v>
      </c>
      <c r="C17">
        <v>1000</v>
      </c>
      <c r="D17">
        <v>87</v>
      </c>
      <c r="E17" t="str">
        <f t="shared" si="0"/>
        <v>R4667219-01 / 6000</v>
      </c>
    </row>
    <row r="18" spans="1:5" x14ac:dyDescent="0.3">
      <c r="A18" s="1" t="s">
        <v>9</v>
      </c>
      <c r="B18">
        <v>5000</v>
      </c>
      <c r="C18">
        <v>1000</v>
      </c>
      <c r="D18">
        <v>82</v>
      </c>
      <c r="E18" t="str">
        <f t="shared" si="0"/>
        <v>R4667219-01 / 5000</v>
      </c>
    </row>
    <row r="19" spans="1:5" x14ac:dyDescent="0.3">
      <c r="A19" s="1" t="s">
        <v>9</v>
      </c>
      <c r="B19">
        <v>3000</v>
      </c>
      <c r="C19">
        <v>1000</v>
      </c>
      <c r="D19">
        <v>89</v>
      </c>
      <c r="E19" t="str">
        <f t="shared" si="0"/>
        <v>R4667219-01 / 3000</v>
      </c>
    </row>
    <row r="20" spans="1:5" x14ac:dyDescent="0.3">
      <c r="A20" s="1" t="s">
        <v>9</v>
      </c>
      <c r="B20">
        <v>2000</v>
      </c>
      <c r="C20">
        <v>1000</v>
      </c>
      <c r="D20">
        <v>54</v>
      </c>
      <c r="E20" t="str">
        <f t="shared" si="0"/>
        <v>R4667219-01 / 2000</v>
      </c>
    </row>
    <row r="21" spans="1:5" x14ac:dyDescent="0.3">
      <c r="A21" s="1" t="s">
        <v>9</v>
      </c>
      <c r="B21">
        <v>1000</v>
      </c>
      <c r="C21">
        <v>1000</v>
      </c>
      <c r="D21">
        <v>38</v>
      </c>
      <c r="E21" t="str">
        <f t="shared" si="0"/>
        <v>R4667219-01 / 1000</v>
      </c>
    </row>
    <row r="22" spans="1:5" x14ac:dyDescent="0.3">
      <c r="A22" s="1" t="s">
        <v>10</v>
      </c>
      <c r="B22">
        <v>6000</v>
      </c>
      <c r="C22">
        <v>1000</v>
      </c>
      <c r="D22">
        <v>87</v>
      </c>
      <c r="E22" t="str">
        <f t="shared" si="0"/>
        <v>R4938319-01 / 6000</v>
      </c>
    </row>
    <row r="23" spans="1:5" x14ac:dyDescent="0.3">
      <c r="A23" s="1" t="s">
        <v>10</v>
      </c>
      <c r="B23">
        <v>5000</v>
      </c>
      <c r="C23">
        <v>1000</v>
      </c>
      <c r="D23">
        <v>82</v>
      </c>
      <c r="E23" t="str">
        <f t="shared" si="0"/>
        <v>R4938319-01 / 5000</v>
      </c>
    </row>
    <row r="24" spans="1:5" x14ac:dyDescent="0.3">
      <c r="A24" s="1" t="s">
        <v>10</v>
      </c>
      <c r="B24">
        <v>3000</v>
      </c>
      <c r="C24">
        <v>1000</v>
      </c>
      <c r="D24">
        <v>89</v>
      </c>
      <c r="E24" t="str">
        <f t="shared" si="0"/>
        <v>R4938319-01 / 3000</v>
      </c>
    </row>
    <row r="25" spans="1:5" x14ac:dyDescent="0.3">
      <c r="A25" s="1" t="s">
        <v>10</v>
      </c>
      <c r="B25">
        <v>2000</v>
      </c>
      <c r="C25">
        <v>1000</v>
      </c>
      <c r="D25">
        <v>54</v>
      </c>
      <c r="E25" t="str">
        <f t="shared" si="0"/>
        <v>R4938319-01 / 2000</v>
      </c>
    </row>
    <row r="26" spans="1:5" x14ac:dyDescent="0.3">
      <c r="A26" s="1" t="s">
        <v>10</v>
      </c>
      <c r="B26">
        <v>1000</v>
      </c>
      <c r="C26">
        <v>1000</v>
      </c>
      <c r="D26">
        <v>38</v>
      </c>
      <c r="E26" t="str">
        <f t="shared" si="0"/>
        <v>R4938319-01 / 1000</v>
      </c>
    </row>
    <row r="27" spans="1:5" x14ac:dyDescent="0.3">
      <c r="A27" s="1" t="s">
        <v>11</v>
      </c>
      <c r="B27">
        <v>6000</v>
      </c>
      <c r="C27">
        <v>1000</v>
      </c>
      <c r="D27">
        <v>87</v>
      </c>
      <c r="E27" t="str">
        <f t="shared" si="0"/>
        <v>R4938331-01 / 6000</v>
      </c>
    </row>
    <row r="28" spans="1:5" x14ac:dyDescent="0.3">
      <c r="A28" s="1" t="s">
        <v>11</v>
      </c>
      <c r="B28">
        <v>5000</v>
      </c>
      <c r="C28">
        <v>1000</v>
      </c>
      <c r="D28">
        <v>82</v>
      </c>
      <c r="E28" t="str">
        <f t="shared" si="0"/>
        <v>R4938331-01 / 5000</v>
      </c>
    </row>
    <row r="29" spans="1:5" x14ac:dyDescent="0.3">
      <c r="A29" s="1" t="s">
        <v>11</v>
      </c>
      <c r="B29">
        <v>3000</v>
      </c>
      <c r="C29">
        <v>1000</v>
      </c>
      <c r="D29">
        <v>89</v>
      </c>
      <c r="E29" t="str">
        <f t="shared" si="0"/>
        <v>R4938331-01 / 3000</v>
      </c>
    </row>
    <row r="30" spans="1:5" x14ac:dyDescent="0.3">
      <c r="A30" s="1" t="s">
        <v>11</v>
      </c>
      <c r="B30">
        <v>2000</v>
      </c>
      <c r="C30">
        <v>1000</v>
      </c>
      <c r="D30">
        <v>54</v>
      </c>
      <c r="E30" t="str">
        <f t="shared" si="0"/>
        <v>R4938331-01 / 2000</v>
      </c>
    </row>
    <row r="31" spans="1:5" x14ac:dyDescent="0.3">
      <c r="A31" s="1" t="s">
        <v>11</v>
      </c>
      <c r="B31">
        <v>1000</v>
      </c>
      <c r="C31">
        <v>1000</v>
      </c>
      <c r="D31">
        <v>38</v>
      </c>
      <c r="E31" t="str">
        <f t="shared" si="0"/>
        <v>R4938331-01 / 1000</v>
      </c>
    </row>
    <row r="32" spans="1:5" x14ac:dyDescent="0.3">
      <c r="A32" s="1" t="s">
        <v>12</v>
      </c>
      <c r="B32">
        <v>6000</v>
      </c>
      <c r="C32">
        <v>1000</v>
      </c>
      <c r="D32">
        <v>87</v>
      </c>
      <c r="E32" t="str">
        <f t="shared" si="0"/>
        <v>R4371299-01 / 6000</v>
      </c>
    </row>
    <row r="33" spans="1:5" x14ac:dyDescent="0.3">
      <c r="A33" s="1" t="s">
        <v>12</v>
      </c>
      <c r="B33">
        <v>5000</v>
      </c>
      <c r="C33">
        <v>1000</v>
      </c>
      <c r="D33">
        <v>82</v>
      </c>
      <c r="E33" t="str">
        <f t="shared" si="0"/>
        <v>R4371299-01 / 5000</v>
      </c>
    </row>
    <row r="34" spans="1:5" x14ac:dyDescent="0.3">
      <c r="A34" s="1" t="s">
        <v>12</v>
      </c>
      <c r="B34">
        <v>3000</v>
      </c>
      <c r="C34">
        <v>1000</v>
      </c>
      <c r="D34">
        <v>89</v>
      </c>
      <c r="E34" t="str">
        <f t="shared" si="0"/>
        <v>R4371299-01 / 3000</v>
      </c>
    </row>
    <row r="35" spans="1:5" x14ac:dyDescent="0.3">
      <c r="A35" s="1" t="s">
        <v>12</v>
      </c>
      <c r="B35">
        <v>2000</v>
      </c>
      <c r="C35">
        <v>1000</v>
      </c>
      <c r="D35">
        <v>54</v>
      </c>
      <c r="E35" t="str">
        <f t="shared" si="0"/>
        <v>R4371299-01 / 2000</v>
      </c>
    </row>
    <row r="36" spans="1:5" x14ac:dyDescent="0.3">
      <c r="A36" s="1" t="s">
        <v>12</v>
      </c>
      <c r="B36">
        <v>1000</v>
      </c>
      <c r="C36">
        <v>1000</v>
      </c>
      <c r="D36">
        <v>38</v>
      </c>
      <c r="E36" t="str">
        <f t="shared" si="0"/>
        <v>R4371299-01 / 1000</v>
      </c>
    </row>
    <row r="37" spans="1:5" x14ac:dyDescent="0.3">
      <c r="A37" s="1" t="s">
        <v>13</v>
      </c>
      <c r="B37">
        <v>6000</v>
      </c>
      <c r="C37">
        <v>1000</v>
      </c>
      <c r="D37">
        <v>87</v>
      </c>
      <c r="E37" t="str">
        <f t="shared" si="0"/>
        <v>R4938353-01 / 6000</v>
      </c>
    </row>
    <row r="38" spans="1:5" x14ac:dyDescent="0.3">
      <c r="A38" s="1" t="s">
        <v>13</v>
      </c>
      <c r="B38">
        <v>5000</v>
      </c>
      <c r="C38">
        <v>1000</v>
      </c>
      <c r="D38">
        <v>82</v>
      </c>
      <c r="E38" t="str">
        <f t="shared" si="0"/>
        <v>R4938353-01 / 5000</v>
      </c>
    </row>
    <row r="39" spans="1:5" x14ac:dyDescent="0.3">
      <c r="A39" s="1" t="s">
        <v>13</v>
      </c>
      <c r="B39">
        <v>3000</v>
      </c>
      <c r="C39">
        <v>1000</v>
      </c>
      <c r="D39">
        <v>89</v>
      </c>
      <c r="E39" t="str">
        <f t="shared" si="0"/>
        <v>R4938353-01 / 3000</v>
      </c>
    </row>
    <row r="40" spans="1:5" x14ac:dyDescent="0.3">
      <c r="A40" s="1" t="s">
        <v>13</v>
      </c>
      <c r="B40">
        <v>2000</v>
      </c>
      <c r="C40">
        <v>1000</v>
      </c>
      <c r="D40">
        <v>54</v>
      </c>
      <c r="E40" t="str">
        <f t="shared" si="0"/>
        <v>R4938353-01 / 2000</v>
      </c>
    </row>
    <row r="41" spans="1:5" x14ac:dyDescent="0.3">
      <c r="A41" s="1" t="s">
        <v>13</v>
      </c>
      <c r="B41">
        <v>1000</v>
      </c>
      <c r="C41">
        <v>1000</v>
      </c>
      <c r="D41">
        <v>38</v>
      </c>
      <c r="E41" t="str">
        <f t="shared" si="0"/>
        <v>R4938353-01 / 1000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FDC1C-BFA4-4CF3-8EDB-88954C8D76E9}">
  <sheetPr codeName="Feuil1"/>
  <dimension ref="A1"/>
  <sheetViews>
    <sheetView tabSelected="1" workbookViewId="0">
      <selection activeCell="K18" sqref="K18"/>
    </sheetView>
  </sheetViews>
  <sheetFormatPr baseColWidth="10" defaultRowHeight="14.4" x14ac:dyDescent="0.3"/>
  <cols>
    <col min="1" max="1" width="11.6640625" bestFit="1" customWidth="1"/>
  </cols>
  <sheetData/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interface_debit">
          <controlPr defaultSize="0" autoLine="0" r:id="rId5">
            <anchor moveWithCells="1">
              <from>
                <xdr:col>8</xdr:col>
                <xdr:colOff>15240</xdr:colOff>
                <xdr:row>1</xdr:row>
                <xdr:rowOff>7620</xdr:rowOff>
              </from>
              <to>
                <xdr:col>10</xdr:col>
                <xdr:colOff>0</xdr:colOff>
                <xdr:row>7</xdr:row>
                <xdr:rowOff>0</xdr:rowOff>
              </to>
            </anchor>
          </controlPr>
        </control>
      </mc:Choice>
      <mc:Fallback>
        <control shapeId="3073" r:id="rId4" name="interface_debi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9A875-802B-42D9-8D9E-89B2CE123EA1}">
  <sheetPr codeName="Feuil3"/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032F2-ECA5-4C21-B46E-563B3121389D}">
  <sheetPr codeName="Feuil5"/>
  <dimension ref="A6:K49"/>
  <sheetViews>
    <sheetView showGridLines="0" showRuler="0" view="pageLayout" zoomScaleNormal="85" zoomScaleSheetLayoutView="100" workbookViewId="0">
      <selection activeCell="J15" sqref="J15"/>
    </sheetView>
  </sheetViews>
  <sheetFormatPr baseColWidth="10" defaultRowHeight="14.4" x14ac:dyDescent="0.3"/>
  <cols>
    <col min="1" max="1" width="19.6640625" customWidth="1"/>
    <col min="2" max="2" width="13.33203125" customWidth="1"/>
    <col min="3" max="3" width="12.5546875" bestFit="1" customWidth="1"/>
    <col min="4" max="4" width="5.6640625" customWidth="1"/>
    <col min="5" max="6" width="2.6640625" customWidth="1"/>
    <col min="7" max="7" width="18.109375" customWidth="1"/>
    <col min="8" max="8" width="16.44140625" customWidth="1"/>
  </cols>
  <sheetData>
    <row r="6" spans="1:11" ht="15" thickBot="1" x14ac:dyDescent="0.35">
      <c r="F6" s="24"/>
      <c r="H6" s="24"/>
      <c r="I6" s="12"/>
      <c r="J6" s="12"/>
      <c r="K6" s="12"/>
    </row>
    <row r="7" spans="1:11" ht="15" thickTop="1" x14ac:dyDescent="0.3">
      <c r="A7" s="25"/>
      <c r="B7" s="25"/>
      <c r="C7" s="25"/>
      <c r="D7" s="25"/>
      <c r="E7" s="25"/>
      <c r="G7" s="25"/>
      <c r="I7" s="12"/>
      <c r="J7" s="12"/>
      <c r="K7" s="12"/>
    </row>
    <row r="8" spans="1:11" ht="28.8" x14ac:dyDescent="0.55000000000000004">
      <c r="A8" s="42" t="s">
        <v>39</v>
      </c>
      <c r="B8" s="23" t="s">
        <v>29</v>
      </c>
      <c r="G8" s="22"/>
      <c r="H8" s="21"/>
    </row>
    <row r="10" spans="1:11" x14ac:dyDescent="0.3">
      <c r="B10" s="20"/>
    </row>
    <row r="11" spans="1:11" x14ac:dyDescent="0.3">
      <c r="A11" s="41"/>
      <c r="B11" s="12"/>
    </row>
    <row r="12" spans="1:11" x14ac:dyDescent="0.3">
      <c r="A12" s="41"/>
      <c r="B12" s="12"/>
    </row>
    <row r="14" spans="1:11" x14ac:dyDescent="0.3">
      <c r="A14" s="30" t="s">
        <v>28</v>
      </c>
      <c r="E14" s="43"/>
      <c r="G14" s="30" t="s">
        <v>44</v>
      </c>
    </row>
    <row r="15" spans="1:11" ht="15" thickBot="1" x14ac:dyDescent="0.35">
      <c r="A15" s="17"/>
      <c r="E15" s="43"/>
    </row>
    <row r="16" spans="1:11" ht="15" thickBot="1" x14ac:dyDescent="0.35">
      <c r="A16" s="29" t="s">
        <v>40</v>
      </c>
      <c r="B16" s="29" t="s">
        <v>17</v>
      </c>
      <c r="C16" s="31" t="s">
        <v>18</v>
      </c>
      <c r="D16" s="29" t="s">
        <v>41</v>
      </c>
      <c r="E16" s="43"/>
      <c r="G16" s="31" t="s">
        <v>38</v>
      </c>
      <c r="H16" s="31" t="s">
        <v>18</v>
      </c>
    </row>
    <row r="17" spans="1:8" x14ac:dyDescent="0.3">
      <c r="A17">
        <f>débits!A2</f>
        <v>0</v>
      </c>
      <c r="B17">
        <f>débits!B2</f>
        <v>0</v>
      </c>
      <c r="C17">
        <f>débits!C2</f>
        <v>0</v>
      </c>
      <c r="E17" s="43"/>
      <c r="G17" s="2"/>
      <c r="H17" s="2"/>
    </row>
    <row r="18" spans="1:8" x14ac:dyDescent="0.3">
      <c r="A18">
        <f>débits!A3</f>
        <v>0</v>
      </c>
      <c r="B18">
        <f>débits!B3</f>
        <v>0</v>
      </c>
      <c r="C18">
        <f>débits!C3</f>
        <v>0</v>
      </c>
      <c r="E18" s="43"/>
      <c r="G18" s="3"/>
      <c r="H18" s="3"/>
    </row>
    <row r="19" spans="1:8" x14ac:dyDescent="0.3">
      <c r="A19">
        <f>débits!A4</f>
        <v>0</v>
      </c>
      <c r="B19">
        <f>débits!B4</f>
        <v>0</v>
      </c>
      <c r="C19">
        <f>débits!C4</f>
        <v>0</v>
      </c>
      <c r="E19" s="43"/>
      <c r="G19" s="2"/>
      <c r="H19" s="2"/>
    </row>
    <row r="20" spans="1:8" x14ac:dyDescent="0.3">
      <c r="A20">
        <f>débits!A5</f>
        <v>0</v>
      </c>
      <c r="B20">
        <f>débits!B5</f>
        <v>0</v>
      </c>
      <c r="C20">
        <f>débits!C5</f>
        <v>0</v>
      </c>
      <c r="E20" s="43"/>
      <c r="G20" s="3"/>
      <c r="H20" s="3"/>
    </row>
    <row r="21" spans="1:8" x14ac:dyDescent="0.3">
      <c r="A21">
        <f>débits!A6</f>
        <v>0</v>
      </c>
      <c r="B21">
        <f>débits!B6</f>
        <v>0</v>
      </c>
      <c r="C21">
        <f>débits!C6</f>
        <v>0</v>
      </c>
      <c r="E21" s="43"/>
      <c r="G21" s="2"/>
      <c r="H21" s="2"/>
    </row>
    <row r="22" spans="1:8" x14ac:dyDescent="0.3">
      <c r="A22">
        <f>débits!A7</f>
        <v>0</v>
      </c>
      <c r="B22">
        <f>débits!B7</f>
        <v>0</v>
      </c>
      <c r="C22">
        <f>débits!C7</f>
        <v>0</v>
      </c>
      <c r="E22" s="43"/>
      <c r="G22" s="3"/>
      <c r="H22" s="3"/>
    </row>
    <row r="23" spans="1:8" x14ac:dyDescent="0.3">
      <c r="A23">
        <f>débits!A8</f>
        <v>0</v>
      </c>
      <c r="B23">
        <f>débits!B8</f>
        <v>0</v>
      </c>
      <c r="C23">
        <f>débits!C8</f>
        <v>0</v>
      </c>
      <c r="E23" s="43"/>
      <c r="G23" s="2"/>
      <c r="H23" s="2"/>
    </row>
    <row r="24" spans="1:8" x14ac:dyDescent="0.3">
      <c r="A24">
        <f>débits!A9</f>
        <v>0</v>
      </c>
      <c r="B24">
        <f>débits!B9</f>
        <v>0</v>
      </c>
      <c r="C24">
        <f>débits!C9</f>
        <v>0</v>
      </c>
      <c r="E24" s="43"/>
      <c r="G24" s="3"/>
      <c r="H24" s="3"/>
    </row>
    <row r="25" spans="1:8" x14ac:dyDescent="0.3">
      <c r="A25">
        <f>débits!A10</f>
        <v>0</v>
      </c>
      <c r="B25">
        <f>débits!B10</f>
        <v>0</v>
      </c>
      <c r="C25">
        <f>débits!C10</f>
        <v>0</v>
      </c>
      <c r="E25" s="43"/>
      <c r="G25" s="2"/>
      <c r="H25" s="2"/>
    </row>
    <row r="26" spans="1:8" x14ac:dyDescent="0.3">
      <c r="A26">
        <f>débits!A11</f>
        <v>0</v>
      </c>
      <c r="B26">
        <f>débits!B11</f>
        <v>0</v>
      </c>
      <c r="C26">
        <f>débits!C11</f>
        <v>0</v>
      </c>
      <c r="E26" s="43"/>
      <c r="G26" s="33"/>
      <c r="H26" s="33"/>
    </row>
    <row r="27" spans="1:8" x14ac:dyDescent="0.3">
      <c r="A27">
        <f>débits!A12</f>
        <v>0</v>
      </c>
      <c r="B27">
        <f>débits!B12</f>
        <v>0</v>
      </c>
      <c r="C27">
        <f>débits!C12</f>
        <v>0</v>
      </c>
      <c r="E27" s="43"/>
      <c r="G27" s="34"/>
      <c r="H27" s="34"/>
    </row>
    <row r="28" spans="1:8" x14ac:dyDescent="0.3">
      <c r="A28">
        <f>débits!A13</f>
        <v>0</v>
      </c>
      <c r="B28">
        <f>débits!B13</f>
        <v>0</v>
      </c>
      <c r="C28">
        <f>débits!C13</f>
        <v>0</v>
      </c>
      <c r="E28" s="43"/>
      <c r="G28" s="32"/>
      <c r="H28" s="32"/>
    </row>
    <row r="29" spans="1:8" x14ac:dyDescent="0.3">
      <c r="A29">
        <f>débits!A14</f>
        <v>0</v>
      </c>
      <c r="B29">
        <f>débits!B14</f>
        <v>0</v>
      </c>
      <c r="C29">
        <f>débits!C14</f>
        <v>0</v>
      </c>
      <c r="E29" s="43"/>
    </row>
    <row r="30" spans="1:8" ht="15" thickBot="1" x14ac:dyDescent="0.35">
      <c r="A30">
        <f>débits!A15</f>
        <v>0</v>
      </c>
      <c r="B30">
        <f>débits!B15</f>
        <v>0</v>
      </c>
      <c r="C30">
        <f>débits!C15</f>
        <v>0</v>
      </c>
      <c r="E30" s="43"/>
    </row>
    <row r="31" spans="1:8" x14ac:dyDescent="0.3">
      <c r="A31">
        <f>débits!A16</f>
        <v>0</v>
      </c>
      <c r="B31">
        <f>débits!B16</f>
        <v>0</v>
      </c>
      <c r="C31">
        <f>débits!C16</f>
        <v>0</v>
      </c>
      <c r="E31" s="43"/>
      <c r="G31" s="40" t="s">
        <v>31</v>
      </c>
      <c r="H31" s="35"/>
    </row>
    <row r="32" spans="1:8" x14ac:dyDescent="0.3">
      <c r="A32">
        <f>débits!A17</f>
        <v>0</v>
      </c>
      <c r="B32">
        <f>débits!B17</f>
        <v>0</v>
      </c>
      <c r="C32">
        <f>débits!C17</f>
        <v>0</v>
      </c>
      <c r="E32" s="43"/>
      <c r="G32" s="36"/>
      <c r="H32" s="37"/>
    </row>
    <row r="33" spans="1:8" x14ac:dyDescent="0.3">
      <c r="A33">
        <f>débits!A18</f>
        <v>0</v>
      </c>
      <c r="B33">
        <f>débits!B18</f>
        <v>0</v>
      </c>
      <c r="C33">
        <f>débits!C18</f>
        <v>0</v>
      </c>
      <c r="E33" s="43"/>
      <c r="G33" s="36"/>
      <c r="H33" s="37"/>
    </row>
    <row r="34" spans="1:8" x14ac:dyDescent="0.3">
      <c r="A34">
        <f>débits!A19</f>
        <v>0</v>
      </c>
      <c r="B34">
        <f>débits!B19</f>
        <v>0</v>
      </c>
      <c r="C34">
        <f>débits!C19</f>
        <v>0</v>
      </c>
      <c r="E34" s="43"/>
      <c r="G34" s="36"/>
      <c r="H34" s="37"/>
    </row>
    <row r="35" spans="1:8" x14ac:dyDescent="0.3">
      <c r="A35">
        <f>débits!A20</f>
        <v>0</v>
      </c>
      <c r="B35">
        <f>débits!B20</f>
        <v>0</v>
      </c>
      <c r="C35">
        <f>débits!C20</f>
        <v>0</v>
      </c>
      <c r="E35" s="43"/>
      <c r="G35" s="36"/>
      <c r="H35" s="37"/>
    </row>
    <row r="36" spans="1:8" x14ac:dyDescent="0.3">
      <c r="A36">
        <f>débits!A21</f>
        <v>0</v>
      </c>
      <c r="B36">
        <f>débits!B21</f>
        <v>0</v>
      </c>
      <c r="C36">
        <f>débits!C21</f>
        <v>0</v>
      </c>
      <c r="E36" s="43"/>
      <c r="G36" s="36"/>
      <c r="H36" s="37"/>
    </row>
    <row r="37" spans="1:8" x14ac:dyDescent="0.3">
      <c r="A37">
        <f>débits!A22</f>
        <v>0</v>
      </c>
      <c r="B37">
        <f>débits!B22</f>
        <v>0</v>
      </c>
      <c r="C37">
        <f>débits!C22</f>
        <v>0</v>
      </c>
      <c r="E37" s="43"/>
      <c r="G37" s="36"/>
      <c r="H37" s="37"/>
    </row>
    <row r="38" spans="1:8" x14ac:dyDescent="0.3">
      <c r="A38">
        <f>débits!A23</f>
        <v>0</v>
      </c>
      <c r="B38">
        <f>débits!B23</f>
        <v>0</v>
      </c>
      <c r="C38">
        <f>débits!C23</f>
        <v>0</v>
      </c>
      <c r="E38" s="43"/>
      <c r="G38" s="36"/>
      <c r="H38" s="37"/>
    </row>
    <row r="39" spans="1:8" x14ac:dyDescent="0.3">
      <c r="A39">
        <f>débits!A24</f>
        <v>0</v>
      </c>
      <c r="B39">
        <f>débits!B24</f>
        <v>0</v>
      </c>
      <c r="C39">
        <f>débits!C24</f>
        <v>0</v>
      </c>
      <c r="E39" s="43"/>
      <c r="G39" s="36"/>
      <c r="H39" s="37"/>
    </row>
    <row r="40" spans="1:8" x14ac:dyDescent="0.3">
      <c r="A40">
        <f>débits!A25</f>
        <v>0</v>
      </c>
      <c r="B40">
        <f>débits!B25</f>
        <v>0</v>
      </c>
      <c r="C40">
        <f>débits!C25</f>
        <v>0</v>
      </c>
      <c r="E40" s="43"/>
      <c r="G40" s="36"/>
      <c r="H40" s="37"/>
    </row>
    <row r="41" spans="1:8" x14ac:dyDescent="0.3">
      <c r="A41">
        <f>débits!A26</f>
        <v>0</v>
      </c>
      <c r="B41">
        <f>débits!B26</f>
        <v>0</v>
      </c>
      <c r="C41">
        <f>débits!C26</f>
        <v>0</v>
      </c>
      <c r="E41" s="43"/>
      <c r="G41" s="36"/>
      <c r="H41" s="37"/>
    </row>
    <row r="42" spans="1:8" x14ac:dyDescent="0.3">
      <c r="A42">
        <f>débits!A27</f>
        <v>0</v>
      </c>
      <c r="B42">
        <f>débits!B27</f>
        <v>0</v>
      </c>
      <c r="C42">
        <f>débits!C27</f>
        <v>0</v>
      </c>
      <c r="E42" s="43"/>
      <c r="G42" s="36"/>
      <c r="H42" s="37"/>
    </row>
    <row r="43" spans="1:8" x14ac:dyDescent="0.3">
      <c r="A43">
        <f>débits!A28</f>
        <v>0</v>
      </c>
      <c r="B43">
        <f>débits!B28</f>
        <v>0</v>
      </c>
      <c r="C43">
        <f>débits!C28</f>
        <v>0</v>
      </c>
      <c r="E43" s="43"/>
      <c r="G43" s="36"/>
      <c r="H43" s="37"/>
    </row>
    <row r="44" spans="1:8" ht="15" thickBot="1" x14ac:dyDescent="0.35">
      <c r="A44">
        <f>débits!A29</f>
        <v>0</v>
      </c>
      <c r="B44">
        <f>débits!B29</f>
        <v>0</v>
      </c>
      <c r="C44">
        <f>débits!C29</f>
        <v>0</v>
      </c>
      <c r="E44" s="43"/>
      <c r="G44" s="38"/>
      <c r="H44" s="39"/>
    </row>
    <row r="45" spans="1:8" ht="15" thickBot="1" x14ac:dyDescent="0.35">
      <c r="A45">
        <f>débits!A30</f>
        <v>0</v>
      </c>
      <c r="B45">
        <f>débits!B30</f>
        <v>0</v>
      </c>
      <c r="C45">
        <f>débits!C30</f>
        <v>0</v>
      </c>
      <c r="E45" s="43"/>
      <c r="G45" s="32"/>
      <c r="H45" s="32"/>
    </row>
    <row r="46" spans="1:8" x14ac:dyDescent="0.3">
      <c r="A46">
        <f>débits!A31</f>
        <v>0</v>
      </c>
      <c r="B46">
        <f>débits!B31</f>
        <v>0</v>
      </c>
      <c r="C46">
        <f>débits!C31</f>
        <v>0</v>
      </c>
      <c r="E46" s="43"/>
      <c r="G46" s="19" t="s">
        <v>27</v>
      </c>
      <c r="H46" s="28" t="s">
        <v>26</v>
      </c>
    </row>
    <row r="47" spans="1:8" x14ac:dyDescent="0.3">
      <c r="A47">
        <f>débits!A32</f>
        <v>0</v>
      </c>
      <c r="B47">
        <f>débits!B32</f>
        <v>0</v>
      </c>
      <c r="C47">
        <f>débits!C32</f>
        <v>0</v>
      </c>
      <c r="E47" s="43"/>
      <c r="G47" s="4"/>
      <c r="H47" s="5"/>
    </row>
    <row r="48" spans="1:8" x14ac:dyDescent="0.3">
      <c r="A48">
        <f>débits!A33</f>
        <v>0</v>
      </c>
      <c r="B48">
        <f>débits!B33</f>
        <v>0</v>
      </c>
      <c r="C48">
        <f>débits!C33</f>
        <v>0</v>
      </c>
      <c r="E48" s="43"/>
      <c r="G48" s="4"/>
      <c r="H48" s="5"/>
    </row>
    <row r="49" spans="1:8" ht="15" thickBot="1" x14ac:dyDescent="0.35">
      <c r="A49">
        <f>débits!A34</f>
        <v>0</v>
      </c>
      <c r="B49">
        <f>débits!B34</f>
        <v>0</v>
      </c>
      <c r="C49">
        <f>débits!C34</f>
        <v>0</v>
      </c>
      <c r="E49" s="43"/>
      <c r="G49" s="6"/>
      <c r="H49" s="7"/>
    </row>
  </sheetData>
  <pageMargins left="0.7" right="0.7" top="0.75" bottom="0.75" header="0.3" footer="0.3"/>
  <pageSetup paperSize="9" scale="96" orientation="portrait" horizontalDpi="4294967293" verticalDpi="0" r:id="rId1"/>
  <headerFooter>
    <oddFooter>Page &amp;P de &amp;N</oddFooter>
  </headerFooter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B96B9-391C-48BD-BEB5-10249D6EB6D1}">
  <sheetPr codeName="Feuil2"/>
  <dimension ref="A4:E50"/>
  <sheetViews>
    <sheetView showGridLines="0" showRuler="0" view="pageLayout" topLeftCell="A6" zoomScaleNormal="100" zoomScaleSheetLayoutView="100" workbookViewId="0">
      <selection activeCell="A13" sqref="A13"/>
    </sheetView>
  </sheetViews>
  <sheetFormatPr baseColWidth="10" defaultRowHeight="14.4" x14ac:dyDescent="0.3"/>
  <cols>
    <col min="1" max="1" width="25.88671875" customWidth="1"/>
    <col min="2" max="2" width="22.6640625" customWidth="1"/>
    <col min="3" max="5" width="16.5546875" customWidth="1"/>
  </cols>
  <sheetData>
    <row r="4" spans="1:5" x14ac:dyDescent="0.3">
      <c r="A4" s="13"/>
      <c r="B4" s="13"/>
      <c r="C4" s="13"/>
      <c r="D4" s="13"/>
    </row>
    <row r="5" spans="1:5" ht="33.6" customHeight="1" thickBot="1" x14ac:dyDescent="0.35">
      <c r="A5" s="13"/>
      <c r="B5" s="13"/>
      <c r="C5" s="13"/>
      <c r="D5" s="13"/>
    </row>
    <row r="6" spans="1:5" ht="29.4" thickTop="1" x14ac:dyDescent="0.55000000000000004">
      <c r="A6" s="26" t="s">
        <v>15</v>
      </c>
      <c r="B6" s="25"/>
      <c r="C6" s="44" t="s">
        <v>42</v>
      </c>
      <c r="D6" s="45" t="s">
        <v>43</v>
      </c>
      <c r="E6" s="27"/>
    </row>
    <row r="7" spans="1:5" ht="18" customHeight="1" x14ac:dyDescent="0.55000000000000004">
      <c r="A7" s="14"/>
    </row>
    <row r="8" spans="1:5" x14ac:dyDescent="0.3">
      <c r="A8" s="18" t="s">
        <v>14</v>
      </c>
      <c r="B8" s="18" t="s">
        <v>30</v>
      </c>
    </row>
    <row r="9" spans="1:5" ht="57.6" x14ac:dyDescent="0.3">
      <c r="A9" s="13" t="s">
        <v>22</v>
      </c>
      <c r="B9" s="13" t="s">
        <v>23</v>
      </c>
    </row>
    <row r="11" spans="1:5" x14ac:dyDescent="0.3">
      <c r="A11" s="29" t="s">
        <v>16</v>
      </c>
      <c r="B11" s="29" t="s">
        <v>17</v>
      </c>
      <c r="C11" s="29" t="s">
        <v>18</v>
      </c>
      <c r="D11" s="29" t="s">
        <v>20</v>
      </c>
      <c r="E11" s="29" t="s">
        <v>19</v>
      </c>
    </row>
    <row r="12" spans="1:5" x14ac:dyDescent="0.3">
      <c r="A12" s="1"/>
      <c r="C12" s="49"/>
      <c r="D12">
        <f t="array" ref="D12">IFERROR(INDEX(barres!$D$2:$D$41,MATCH(1,(barres!$A$2:$A$41=Fcommande!A12)*(barres!$B$2:$B$41=Fcommande!B12),0),1),0)</f>
        <v>0</v>
      </c>
      <c r="E12" s="16">
        <f>Tableau1[[#This Row],[Prix Unitaire (HT)]]*Tableau1[[#This Row],[Quantité]]</f>
        <v>0</v>
      </c>
    </row>
    <row r="13" spans="1:5" x14ac:dyDescent="0.3">
      <c r="A13" s="1"/>
      <c r="C13" s="49"/>
      <c r="D13">
        <f t="array" ref="D13">IFERROR(INDEX(barres!$D$2:$D$41,MATCH(1,(barres!$A$2:$A$41=Fcommande!A13)*(barres!$B$2:$B$41=Fcommande!B13),0),1),0)</f>
        <v>0</v>
      </c>
      <c r="E13" s="16">
        <f>Tableau1[[#This Row],[Prix Unitaire (HT)]]*Tableau1[[#This Row],[Quantité]]</f>
        <v>0</v>
      </c>
    </row>
    <row r="14" spans="1:5" x14ac:dyDescent="0.3">
      <c r="A14" s="1"/>
      <c r="C14" s="49"/>
      <c r="D14">
        <f t="array" ref="D14">IFERROR(INDEX(barres!$D$2:$D$41,MATCH(1,(barres!$A$2:$A$41=Fcommande!A14)*(barres!$B$2:$B$41=Fcommande!B14),0),1),0)</f>
        <v>0</v>
      </c>
      <c r="E14" s="16">
        <f>Tableau1[[#This Row],[Prix Unitaire (HT)]]*Tableau1[[#This Row],[Quantité]]</f>
        <v>0</v>
      </c>
    </row>
    <row r="15" spans="1:5" x14ac:dyDescent="0.3">
      <c r="A15" s="1"/>
      <c r="C15" s="49"/>
      <c r="D15">
        <f t="array" ref="D15">IFERROR(INDEX(barres!$D$2:$D$41,MATCH(1,(barres!$A$2:$A$41=Fcommande!A15)*(barres!$B$2:$B$41=Fcommande!B15),0),1),0)</f>
        <v>0</v>
      </c>
      <c r="E15" s="16">
        <f>Tableau1[[#This Row],[Prix Unitaire (HT)]]*Tableau1[[#This Row],[Quantité]]</f>
        <v>0</v>
      </c>
    </row>
    <row r="16" spans="1:5" x14ac:dyDescent="0.3">
      <c r="A16" s="1"/>
      <c r="C16" s="49"/>
      <c r="D16">
        <f t="array" ref="D16">IFERROR(INDEX(barres!$D$2:$D$41,MATCH(1,(barres!$A$2:$A$41=Fcommande!A16)*(barres!$B$2:$B$41=Fcommande!B16),0),1),0)</f>
        <v>0</v>
      </c>
      <c r="E16" s="16">
        <f>Tableau1[[#This Row],[Prix Unitaire (HT)]]*Tableau1[[#This Row],[Quantité]]</f>
        <v>0</v>
      </c>
    </row>
    <row r="17" spans="1:5" x14ac:dyDescent="0.3">
      <c r="A17" s="1"/>
      <c r="C17" s="49"/>
      <c r="D17">
        <f t="array" ref="D17">IFERROR(INDEX(barres!$D$2:$D$41,MATCH(1,(barres!$A$2:$A$41=Fcommande!A17)*(barres!$B$2:$B$41=Fcommande!B17),0),1),0)</f>
        <v>0</v>
      </c>
      <c r="E17" s="16">
        <f>Tableau1[[#This Row],[Prix Unitaire (HT)]]*Tableau1[[#This Row],[Quantité]]</f>
        <v>0</v>
      </c>
    </row>
    <row r="18" spans="1:5" x14ac:dyDescent="0.3">
      <c r="A18" s="1"/>
      <c r="C18" s="49"/>
      <c r="D18">
        <f t="array" ref="D18">IFERROR(INDEX(barres!$D$2:$D$41,MATCH(1,(barres!$A$2:$A$41=Fcommande!A18)*(barres!$B$2:$B$41=Fcommande!B18),0),1),0)</f>
        <v>0</v>
      </c>
      <c r="E18" s="16">
        <f>Tableau1[[#This Row],[Prix Unitaire (HT)]]*Tableau1[[#This Row],[Quantité]]</f>
        <v>0</v>
      </c>
    </row>
    <row r="19" spans="1:5" x14ac:dyDescent="0.3">
      <c r="A19" s="1"/>
      <c r="C19" s="49"/>
      <c r="D19">
        <f t="array" ref="D19">IFERROR(INDEX(barres!$D$2:$D$41,MATCH(1,(barres!$A$2:$A$41=Fcommande!A19)*(barres!$B$2:$B$41=Fcommande!B19),0),1),0)</f>
        <v>0</v>
      </c>
      <c r="E19" s="16">
        <f>Tableau1[[#This Row],[Prix Unitaire (HT)]]*Tableau1[[#This Row],[Quantité]]</f>
        <v>0</v>
      </c>
    </row>
    <row r="20" spans="1:5" x14ac:dyDescent="0.3">
      <c r="D20">
        <f t="array" ref="D20">IFERROR(INDEX(barres!$D$2:$D$41,MATCH(1,(barres!$A$2:$A$41=Fcommande!A20)*(barres!$B$2:$B$41=Fcommande!B20),0),1),0)</f>
        <v>0</v>
      </c>
      <c r="E20" s="16">
        <f>Tableau1[[#This Row],[Prix Unitaire (HT)]]*Tableau1[[#This Row],[Quantité]]</f>
        <v>0</v>
      </c>
    </row>
    <row r="21" spans="1:5" x14ac:dyDescent="0.3">
      <c r="D21">
        <f t="array" ref="D21">IFERROR(INDEX(barres!$D$2:$D$41,MATCH(1,(barres!$A$2:$A$41=Fcommande!A21)*(barres!$B$2:$B$41=Fcommande!B21),0),1),0)</f>
        <v>0</v>
      </c>
      <c r="E21" s="16">
        <f>Tableau1[[#This Row],[Prix Unitaire (HT)]]*Tableau1[[#This Row],[Quantité]]</f>
        <v>0</v>
      </c>
    </row>
    <row r="22" spans="1:5" x14ac:dyDescent="0.3">
      <c r="D22">
        <f t="array" ref="D22">IFERROR(INDEX(barres!$D$2:$D$41,MATCH(1,(barres!$A$2:$A$41=Fcommande!A22)*(barres!$B$2:$B$41=Fcommande!B22),0),1),0)</f>
        <v>0</v>
      </c>
      <c r="E22" s="16">
        <f>Tableau1[[#This Row],[Prix Unitaire (HT)]]*Tableau1[[#This Row],[Quantité]]</f>
        <v>0</v>
      </c>
    </row>
    <row r="23" spans="1:5" x14ac:dyDescent="0.3">
      <c r="D23">
        <f t="array" ref="D23">IFERROR(INDEX(barres!$D$2:$D$41,MATCH(1,(barres!$A$2:$A$41=Fcommande!A23)*(barres!$B$2:$B$41=Fcommande!B23),0),1),0)</f>
        <v>0</v>
      </c>
      <c r="E23" s="16">
        <f>Tableau1[[#This Row],[Prix Unitaire (HT)]]*Tableau1[[#This Row],[Quantité]]</f>
        <v>0</v>
      </c>
    </row>
    <row r="24" spans="1:5" x14ac:dyDescent="0.3">
      <c r="D24">
        <f t="array" ref="D24">IFERROR(INDEX(barres!$D$2:$D$41,MATCH(1,(barres!$A$2:$A$41=Fcommande!A24)*(barres!$B$2:$B$41=Fcommande!B24),0),1),0)</f>
        <v>0</v>
      </c>
      <c r="E24" s="16">
        <f>Tableau1[[#This Row],[Prix Unitaire (HT)]]*Tableau1[[#This Row],[Quantité]]</f>
        <v>0</v>
      </c>
    </row>
    <row r="25" spans="1:5" x14ac:dyDescent="0.3">
      <c r="D25">
        <f t="array" ref="D25">IFERROR(INDEX(barres!$D$2:$D$41,MATCH(1,(barres!$A$2:$A$41=Fcommande!A25)*(barres!$B$2:$B$41=Fcommande!B25),0),1),0)</f>
        <v>0</v>
      </c>
      <c r="E25" s="16">
        <f>Tableau1[[#This Row],[Prix Unitaire (HT)]]*Tableau1[[#This Row],[Quantité]]</f>
        <v>0</v>
      </c>
    </row>
    <row r="26" spans="1:5" x14ac:dyDescent="0.3">
      <c r="A26" s="51"/>
      <c r="B26" s="51"/>
      <c r="C26" s="51"/>
      <c r="D26" s="51">
        <f t="array" ref="D26">IFERROR(INDEX(barres!$D$2:$D$41,MATCH(1,(barres!$A$2:$A$41=Fcommande!A26)*(barres!$B$2:$B$41=Fcommande!B26),0),1),0)</f>
        <v>0</v>
      </c>
      <c r="E26" s="52">
        <f>Tableau1[[#This Row],[Prix Unitaire (HT)]]*Tableau1[[#This Row],[Quantité]]</f>
        <v>0</v>
      </c>
    </row>
    <row r="27" spans="1:5" x14ac:dyDescent="0.3">
      <c r="A27" s="51"/>
      <c r="B27" s="51"/>
      <c r="C27" s="51"/>
      <c r="D27" s="51">
        <f t="array" ref="D27">IFERROR(INDEX(barres!$D$2:$D$41,MATCH(1,(barres!$A$2:$A$41=Fcommande!A27)*(barres!$B$2:$B$41=Fcommande!B27),0),1),0)</f>
        <v>0</v>
      </c>
      <c r="E27" s="52">
        <f>Tableau1[[#This Row],[Prix Unitaire (HT)]]*Tableau1[[#This Row],[Quantité]]</f>
        <v>0</v>
      </c>
    </row>
    <row r="28" spans="1:5" x14ac:dyDescent="0.3">
      <c r="A28" s="51"/>
      <c r="B28" s="51"/>
      <c r="C28" s="51"/>
      <c r="D28" s="51">
        <f t="array" ref="D28">IFERROR(INDEX(barres!$D$2:$D$41,MATCH(1,(barres!$A$2:$A$41=Fcommande!A28)*(barres!$B$2:$B$41=Fcommande!B28),0),1),0)</f>
        <v>0</v>
      </c>
      <c r="E28" s="52">
        <f>Tableau1[[#This Row],[Prix Unitaire (HT)]]*Tableau1[[#This Row],[Quantité]]</f>
        <v>0</v>
      </c>
    </row>
    <row r="29" spans="1:5" x14ac:dyDescent="0.3">
      <c r="A29" s="51"/>
      <c r="B29" s="51"/>
      <c r="C29" s="51"/>
      <c r="D29" s="51">
        <f t="array" ref="D29">IFERROR(INDEX(barres!$D$2:$D$41,MATCH(1,(barres!$A$2:$A$41=Fcommande!A29)*(barres!$B$2:$B$41=Fcommande!B29),0),1),0)</f>
        <v>0</v>
      </c>
      <c r="E29" s="52">
        <f>Tableau1[[#This Row],[Prix Unitaire (HT)]]*Tableau1[[#This Row],[Quantité]]</f>
        <v>0</v>
      </c>
    </row>
    <row r="30" spans="1:5" x14ac:dyDescent="0.3">
      <c r="A30" s="51"/>
      <c r="B30" s="51"/>
      <c r="C30" s="51"/>
      <c r="D30" s="51">
        <f t="array" ref="D30">IFERROR(INDEX(barres!$D$2:$D$41,MATCH(1,(barres!$A$2:$A$41=Fcommande!A30)*(barres!$B$2:$B$41=Fcommande!B30),0),1),0)</f>
        <v>0</v>
      </c>
      <c r="E30" s="52">
        <f>Tableau1[[#This Row],[Prix Unitaire (HT)]]*Tableau1[[#This Row],[Quantité]]</f>
        <v>0</v>
      </c>
    </row>
    <row r="31" spans="1:5" x14ac:dyDescent="0.3">
      <c r="A31" s="51"/>
      <c r="B31" s="51"/>
      <c r="C31" s="51"/>
      <c r="D31" s="51">
        <f t="array" ref="D31">IFERROR(INDEX(barres!$D$2:$D$41,MATCH(1,(barres!$A$2:$A$41=Fcommande!A31)*(barres!$B$2:$B$41=Fcommande!B31),0),1),0)</f>
        <v>0</v>
      </c>
      <c r="E31" s="52">
        <f>Tableau1[[#This Row],[Prix Unitaire (HT)]]*Tableau1[[#This Row],[Quantité]]</f>
        <v>0</v>
      </c>
    </row>
    <row r="32" spans="1:5" x14ac:dyDescent="0.3">
      <c r="A32" s="51"/>
      <c r="B32" s="51"/>
      <c r="C32" s="51"/>
      <c r="D32" s="51">
        <f t="array" ref="D32">IFERROR(INDEX(barres!$D$2:$D$41,MATCH(1,(barres!$A$2:$A$41=Fcommande!A32)*(barres!$B$2:$B$41=Fcommande!B32),0),1),0)</f>
        <v>0</v>
      </c>
      <c r="E32" s="52">
        <f>Tableau1[[#This Row],[Prix Unitaire (HT)]]*Tableau1[[#This Row],[Quantité]]</f>
        <v>0</v>
      </c>
    </row>
    <row r="33" spans="1:5" x14ac:dyDescent="0.3">
      <c r="A33" s="51"/>
      <c r="B33" s="51"/>
      <c r="C33" s="51"/>
      <c r="D33" s="51">
        <f t="array" ref="D33">IFERROR(INDEX(barres!$D$2:$D$41,MATCH(1,(barres!$A$2:$A$41=Fcommande!A33)*(barres!$B$2:$B$41=Fcommande!B33),0),1),0)</f>
        <v>0</v>
      </c>
      <c r="E33" s="52">
        <f>Tableau1[[#This Row],[Prix Unitaire (HT)]]*Tableau1[[#This Row],[Quantité]]</f>
        <v>0</v>
      </c>
    </row>
    <row r="34" spans="1:5" x14ac:dyDescent="0.3">
      <c r="A34" s="51"/>
      <c r="B34" s="51"/>
      <c r="C34" s="51"/>
      <c r="D34" s="51">
        <f t="array" ref="D34">IFERROR(INDEX(barres!$D$2:$D$41,MATCH(1,(barres!$A$2:$A$41=Fcommande!A34)*(barres!$B$2:$B$41=Fcommande!B34),0),1),0)</f>
        <v>0</v>
      </c>
      <c r="E34" s="52">
        <f>Tableau1[[#This Row],[Prix Unitaire (HT)]]*Tableau1[[#This Row],[Quantité]]</f>
        <v>0</v>
      </c>
    </row>
    <row r="35" spans="1:5" x14ac:dyDescent="0.3">
      <c r="A35" s="51"/>
      <c r="B35" s="51"/>
      <c r="C35" s="51"/>
      <c r="D35" s="51">
        <f t="array" ref="D35">IFERROR(INDEX(barres!$D$2:$D$41,MATCH(1,(barres!$A$2:$A$41=Fcommande!A35)*(barres!$B$2:$B$41=Fcommande!B35),0),1),0)</f>
        <v>0</v>
      </c>
      <c r="E35" s="52">
        <f>Tableau1[[#This Row],[Prix Unitaire (HT)]]*Tableau1[[#This Row],[Quantité]]</f>
        <v>0</v>
      </c>
    </row>
    <row r="36" spans="1:5" x14ac:dyDescent="0.3">
      <c r="A36" s="51"/>
      <c r="B36" s="51"/>
      <c r="C36" s="51"/>
      <c r="D36" s="51">
        <f t="array" ref="D36">IFERROR(INDEX(barres!$D$2:$D$41,MATCH(1,(barres!$A$2:$A$41=Fcommande!A36)*(barres!$B$2:$B$41=Fcommande!B36),0),1),0)</f>
        <v>0</v>
      </c>
      <c r="E36" s="52">
        <f>Tableau1[[#This Row],[Prix Unitaire (HT)]]*Tableau1[[#This Row],[Quantité]]</f>
        <v>0</v>
      </c>
    </row>
    <row r="37" spans="1:5" x14ac:dyDescent="0.3">
      <c r="A37" s="51"/>
      <c r="B37" s="51"/>
      <c r="C37" s="51"/>
      <c r="D37" s="51">
        <f t="array" ref="D37">IFERROR(INDEX(barres!$D$2:$D$41,MATCH(1,(barres!$A$2:$A$41=Fcommande!A37)*(barres!$B$2:$B$41=Fcommande!B37),0),1),0)</f>
        <v>0</v>
      </c>
      <c r="E37" s="52">
        <f>Tableau1[[#This Row],[Prix Unitaire (HT)]]*Tableau1[[#This Row],[Quantité]]</f>
        <v>0</v>
      </c>
    </row>
    <row r="38" spans="1:5" x14ac:dyDescent="0.3">
      <c r="A38" s="51"/>
      <c r="B38" s="51"/>
      <c r="C38" s="51"/>
      <c r="D38" s="51">
        <f t="array" ref="D38">IFERROR(INDEX(barres!$D$2:$D$41,MATCH(1,(barres!$A$2:$A$41=Fcommande!A38)*(barres!$B$2:$B$41=Fcommande!B38),0),1),0)</f>
        <v>0</v>
      </c>
      <c r="E38" s="52">
        <f>Tableau1[[#This Row],[Prix Unitaire (HT)]]*Tableau1[[#This Row],[Quantité]]</f>
        <v>0</v>
      </c>
    </row>
    <row r="39" spans="1:5" x14ac:dyDescent="0.3">
      <c r="A39" s="51"/>
      <c r="B39" s="51"/>
      <c r="C39" s="51"/>
      <c r="D39" s="51">
        <f t="array" ref="D39">IFERROR(INDEX(barres!$D$2:$D$41,MATCH(1,(barres!$A$2:$A$41=Fcommande!A39)*(barres!$B$2:$B$41=Fcommande!B39),0),1),0)</f>
        <v>0</v>
      </c>
      <c r="E39" s="52">
        <f>Tableau1[[#This Row],[Prix Unitaire (HT)]]*Tableau1[[#This Row],[Quantité]]</f>
        <v>0</v>
      </c>
    </row>
    <row r="40" spans="1:5" x14ac:dyDescent="0.3">
      <c r="A40" s="51"/>
      <c r="B40" s="51"/>
      <c r="C40" s="51"/>
      <c r="D40" s="51">
        <f t="array" ref="D40">IFERROR(INDEX(barres!$D$2:$D$41,MATCH(1,(barres!$A$2:$A$41=Fcommande!A40)*(barres!$B$2:$B$41=Fcommande!B40),0),1),0)</f>
        <v>0</v>
      </c>
      <c r="E40" s="52">
        <f>Tableau1[[#This Row],[Prix Unitaire (HT)]]*Tableau1[[#This Row],[Quantité]]</f>
        <v>0</v>
      </c>
    </row>
    <row r="41" spans="1:5" x14ac:dyDescent="0.3">
      <c r="A41" s="51"/>
      <c r="B41" s="51"/>
      <c r="C41" s="51"/>
      <c r="D41" s="51">
        <f t="array" ref="D41">IFERROR(INDEX(barres!$D$2:$D$41,MATCH(1,(barres!$A$2:$A$41=Fcommande!A41)*(barres!$B$2:$B$41=Fcommande!B41),0),1),0)</f>
        <v>0</v>
      </c>
      <c r="E41" s="52">
        <f>Tableau1[[#This Row],[Prix Unitaire (HT)]]*Tableau1[[#This Row],[Quantité]]</f>
        <v>0</v>
      </c>
    </row>
    <row r="42" spans="1:5" x14ac:dyDescent="0.3">
      <c r="A42" s="51"/>
      <c r="B42" s="51"/>
      <c r="C42" s="51"/>
      <c r="D42" s="51">
        <f t="array" ref="D42">IFERROR(INDEX(barres!$D$2:$D$41,MATCH(1,(barres!$A$2:$A$41=Fcommande!A42)*(barres!$B$2:$B$41=Fcommande!B42),0),1),0)</f>
        <v>0</v>
      </c>
      <c r="E42" s="52">
        <f>Tableau1[[#This Row],[Prix Unitaire (HT)]]*Tableau1[[#This Row],[Quantité]]</f>
        <v>0</v>
      </c>
    </row>
    <row r="43" spans="1:5" ht="15" thickBot="1" x14ac:dyDescent="0.35">
      <c r="A43" s="51"/>
      <c r="B43" s="51"/>
      <c r="C43" s="51"/>
      <c r="D43" s="51">
        <f t="array" ref="D43">IFERROR(INDEX(barres!$D$2:$D$41,MATCH(1,(barres!$A$2:$A$41=Fcommande!A43)*(barres!$B$2:$B$41=Fcommande!B43),0),1),0)</f>
        <v>0</v>
      </c>
      <c r="E43" s="52">
        <f>Tableau1[[#This Row],[Prix Unitaire (HT)]]*Tableau1[[#This Row],[Quantité]]</f>
        <v>0</v>
      </c>
    </row>
    <row r="44" spans="1:5" x14ac:dyDescent="0.3">
      <c r="D44" s="8" t="s">
        <v>21</v>
      </c>
      <c r="E44" s="48">
        <f>SUM(Tableau1[Prix (HT)])</f>
        <v>0</v>
      </c>
    </row>
    <row r="45" spans="1:5" x14ac:dyDescent="0.3">
      <c r="D45" s="15" t="s">
        <v>24</v>
      </c>
      <c r="E45" s="9">
        <f>E44*0.2</f>
        <v>0</v>
      </c>
    </row>
    <row r="46" spans="1:5" ht="15" thickBot="1" x14ac:dyDescent="0.35">
      <c r="D46" s="10" t="s">
        <v>25</v>
      </c>
      <c r="E46" s="11">
        <f>E44+E45</f>
        <v>0</v>
      </c>
    </row>
    <row r="47" spans="1:5" x14ac:dyDescent="0.3">
      <c r="A47" s="19" t="s">
        <v>27</v>
      </c>
      <c r="B47" s="28" t="s">
        <v>26</v>
      </c>
    </row>
    <row r="48" spans="1:5" x14ac:dyDescent="0.3">
      <c r="A48" s="4"/>
      <c r="B48" s="5"/>
    </row>
    <row r="49" spans="1:2" x14ac:dyDescent="0.3">
      <c r="A49" s="4"/>
      <c r="B49" s="5"/>
    </row>
    <row r="50" spans="1:2" ht="15" thickBot="1" x14ac:dyDescent="0.35">
      <c r="A50" s="6"/>
      <c r="B50" s="7"/>
    </row>
  </sheetData>
  <phoneticPr fontId="2" type="noConversion"/>
  <pageMargins left="0.7" right="0.7" top="0.75" bottom="0.75" header="0.3" footer="0.3"/>
  <pageSetup paperSize="9" scale="89" orientation="portrait" horizontalDpi="4294967293" verticalDpi="0" r:id="rId1"/>
  <headerFooter>
    <oddFooter>Page &amp;P de 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barres</vt:lpstr>
      <vt:lpstr>débits</vt:lpstr>
      <vt:lpstr>test</vt:lpstr>
      <vt:lpstr>Fdebit</vt:lpstr>
      <vt:lpstr>Fcommande</vt:lpstr>
      <vt:lpstr>Fdebit!Zone_d_impression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laure</cp:lastModifiedBy>
  <cp:lastPrinted>2020-12-28T17:26:23Z</cp:lastPrinted>
  <dcterms:created xsi:type="dcterms:W3CDTF">2020-10-15T13:01:37Z</dcterms:created>
  <dcterms:modified xsi:type="dcterms:W3CDTF">2020-12-29T15:08:23Z</dcterms:modified>
</cp:coreProperties>
</file>