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leme\OneDrive\Bureau\"/>
    </mc:Choice>
  </mc:AlternateContent>
  <xr:revisionPtr revIDLastSave="0" documentId="13_ncr:1_{51028BCA-D06A-494E-A011-4205F9EF28E8}" xr6:coauthVersionLast="45" xr6:coauthVersionMax="45" xr10:uidLastSave="{00000000-0000-0000-0000-000000000000}"/>
  <bookViews>
    <workbookView xWindow="-120" yWindow="-120" windowWidth="29040" windowHeight="15840" xr2:uid="{F2D853FB-FADC-4727-9205-8CC82510A32D}"/>
  </bookViews>
  <sheets>
    <sheet name="VIARENO NOVEMBRE 2020" sheetId="1" r:id="rId1"/>
    <sheet name="NE PAS TOUCHER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G4" i="1" s="1"/>
  <c r="F15" i="2" l="1"/>
  <c r="F14" i="2"/>
  <c r="F13" i="2"/>
  <c r="F12" i="2"/>
  <c r="F11" i="2"/>
  <c r="F7" i="2"/>
  <c r="F6" i="2"/>
  <c r="F4" i="2"/>
  <c r="F8" i="2" s="1"/>
  <c r="F3" i="2"/>
  <c r="E2" i="1"/>
  <c r="F5" i="2" l="1"/>
  <c r="F9" i="2"/>
  <c r="F10" i="2"/>
</calcChain>
</file>

<file path=xl/sharedStrings.xml><?xml version="1.0" encoding="utf-8"?>
<sst xmlns="http://schemas.openxmlformats.org/spreadsheetml/2006/main" count="40" uniqueCount="40">
  <si>
    <t>NOM Prénom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</si>
  <si>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</si>
  <si>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</si>
  <si>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</si>
  <si>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</si>
  <si>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</si>
  <si>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</si>
  <si>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</si>
  <si>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</si>
  <si>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</si>
  <si>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</si>
  <si>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</si>
  <si>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</si>
  <si>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 CONTRAT</t>
  </si>
  <si>
    <t>Observations</t>
  </si>
  <si>
    <t>ABS</t>
  </si>
  <si>
    <t xml:space="preserve">Légende : </t>
  </si>
  <si>
    <t xml:space="preserve">CP </t>
  </si>
  <si>
    <t>: Congés Payés jour</t>
  </si>
  <si>
    <t xml:space="preserve"> : Absence jour</t>
  </si>
  <si>
    <t>: Absence matin</t>
  </si>
  <si>
    <t>: Absence Après midi</t>
  </si>
  <si>
    <t>: Congés payés après midi</t>
  </si>
  <si>
    <t>: Congés payés Matin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</si>
  <si>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</si>
  <si>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</si>
  <si>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</si>
  <si>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</si>
  <si>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</si>
  <si>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</si>
  <si>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</si>
  <si>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</si>
  <si>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</si>
  <si>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Jour férié</t>
  </si>
  <si>
    <t>Formule</t>
  </si>
  <si>
    <t>Paul</t>
  </si>
  <si>
    <t>Pierre</t>
  </si>
  <si>
    <t>Jacques</t>
  </si>
  <si>
    <t>Jean</t>
  </si>
  <si>
    <t>Valentin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</si>
</sst>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A3A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A3F7FB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rgb="FF808080"/>
      </right>
      <top style="thin">
        <color rgb="FF808080"/>
      </top>
      <bottom style="thin">
        <color rgb="FF80808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0" xfId="0" applyFill="1"/>
    <xf numFmtId="0" fontId="2" fillId="0" borderId="0" xfId="0" applyFont="1" applyFill="1"/>
    <xf numFmtId="0" fontId="0" fillId="0" borderId="0" xfId="0" applyBorder="1"/>
    <xf numFmtId="0" fontId="0" fillId="6" borderId="0" xfId="0" applyFill="1" applyBorder="1"/>
    <xf numFmtId="0" fontId="5" fillId="7" borderId="0" xfId="0" applyFont="1" applyFill="1" applyBorder="1" applyAlignment="1">
      <alignment horizontal="center"/>
    </xf>
    <xf numFmtId="0" fontId="0" fillId="0" borderId="11" xfId="0" applyBorder="1"/>
    <xf numFmtId="0" fontId="0" fillId="0" borderId="0" xfId="0" applyBorder="1" applyAlignment="1">
      <alignment vertical="center"/>
    </xf>
    <xf numFmtId="0" fontId="5" fillId="8" borderId="7" xfId="0" applyFont="1" applyFill="1" applyBorder="1" applyAlignment="1">
      <alignment horizontal="center"/>
    </xf>
    <xf numFmtId="0" fontId="0" fillId="0" borderId="7" xfId="0" applyFill="1" applyBorder="1"/>
    <xf numFmtId="0" fontId="0" fillId="9" borderId="7" xfId="0" applyFill="1" applyBorder="1" applyAlignment="1">
      <alignment horizontal="center"/>
    </xf>
    <xf numFmtId="0" fontId="0" fillId="0" borderId="13" xfId="0" applyFill="1" applyBorder="1"/>
    <xf numFmtId="0" fontId="2" fillId="0" borderId="13" xfId="0" applyFont="1" applyFill="1" applyBorder="1"/>
    <xf numFmtId="0" fontId="0" fillId="0" borderId="0" xfId="0" applyAlignment="1">
      <alignment horizontal="center" vertical="center"/>
    </xf>
    <xf numFmtId="0" fontId="0" fillId="0" borderId="5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1" fillId="0" borderId="0" xfId="0" applyFont="1" applyBorder="1" applyAlignment="1" applyProtection="1">
      <alignment wrapText="1"/>
      <protection locked="0"/>
    </xf>
    <xf numFmtId="0" fontId="0" fillId="3" borderId="2" xfId="0" applyFill="1" applyBorder="1" applyAlignment="1">
      <alignment horizontal="center" vertical="center"/>
    </xf>
    <xf numFmtId="0" fontId="7" fillId="0" borderId="0" xfId="0" applyFont="1"/>
    <xf numFmtId="0" fontId="8" fillId="0" borderId="1" xfId="0" applyFont="1" applyBorder="1" applyAlignment="1">
      <alignment horizontal="left"/>
    </xf>
    <xf numFmtId="16" fontId="8" fillId="0" borderId="1" xfId="0" applyNumberFormat="1" applyFont="1" applyBorder="1" applyAlignment="1">
      <alignment horizontal="left"/>
    </xf>
    <xf numFmtId="0" fontId="0" fillId="10" borderId="1" xfId="0" applyFill="1" applyBorder="1"/>
    <xf numFmtId="14" fontId="8" fillId="0" borderId="15" xfId="0" applyNumberFormat="1" applyFont="1" applyBorder="1"/>
    <xf numFmtId="14" fontId="8" fillId="0" borderId="16" xfId="0" applyNumberFormat="1" applyFont="1" applyBorder="1"/>
    <xf numFmtId="14" fontId="0" fillId="0" borderId="1" xfId="0" applyNumberFormat="1" applyBorder="1"/>
    <xf numFmtId="0" fontId="0" fillId="0" borderId="0" xfId="0" applyBorder="1" applyAlignment="1">
      <alignment horizontal="left" wrapText="1"/>
    </xf>
    <xf numFmtId="0" fontId="0" fillId="0" borderId="12" xfId="0" applyBorder="1" applyAlignment="1">
      <alignment horizontal="left" wrapText="1"/>
    </xf>
    <xf numFmtId="0" fontId="0" fillId="0" borderId="7" xfId="0" applyBorder="1" applyAlignment="1">
      <alignment horizontal="left" wrapText="1"/>
    </xf>
    <xf numFmtId="0" fontId="6" fillId="0" borderId="10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0" fillId="0" borderId="7" xfId="0" applyFill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11" borderId="5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4" borderId="3" xfId="0" applyFill="1" applyBorder="1" applyAlignment="1">
      <alignment horizontal="center" vertical="center"/>
    </xf>
    <xf numFmtId="14" fontId="3" fillId="5" borderId="9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164" fontId="0" fillId="2" borderId="14" xfId="0" applyNumberFormat="1" applyFont="1" applyFill="1" applyBorder="1" applyAlignment="1">
      <alignment horizontal="center" vertical="center" textRotation="90" wrapText="1"/>
    </xf>
    <xf numFmtId="164" fontId="0" fillId="2" borderId="8" xfId="0" applyNumberFormat="1" applyFont="1" applyFill="1" applyBorder="1" applyAlignment="1">
      <alignment horizontal="center" vertical="center" textRotation="90" wrapText="1"/>
    </xf>
    <xf numFmtId="0" fontId="0" fillId="5" borderId="1" xfId="0" applyFill="1" applyBorder="1" applyAlignment="1" applyProtection="1">
      <alignment wrapText="1"/>
      <protection locked="0"/>
    </xf>
    <xf numFmtId="0" fontId="0" fillId="5" borderId="1" xfId="0" applyFill="1" applyBorder="1" applyAlignment="1" applyProtection="1">
      <alignment vertical="center" wrapText="1"/>
      <protection locked="0"/>
    </xf>
    <xf numFmtId="0" fontId="1" fillId="0" borderId="5" xfId="0" applyFont="1" applyBorder="1" applyAlignment="1" applyProtection="1">
      <alignment vertical="center" wrapText="1"/>
      <protection locked="0"/>
    </xf>
    <xf numFmtId="0" fontId="0" fillId="4" borderId="5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wrapText="1"/>
      <protection locked="0"/>
    </xf>
  </cellXfs>
  <cellStyles count="1">
    <cellStyle name="Normal" xfId="0" builtinId="0"/>
  </cellStyles>
  <dxfs count="5"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 patternType="solid">
          <bgColor rgb="FFC00000"/>
        </patternFill>
      </fill>
    </dxf>
    <dxf>
      <fill>
        <patternFill patternType="darkUp"/>
      </fill>
    </dxf>
    <dxf>
      <fill>
        <patternFill>
          <bgColor theme="2" tint="-0.24994659260841701"/>
        </patternFill>
      </fill>
    </dxf>
    <dxf>
      <fill>
        <patternFill patternType="solid">
          <fgColor auto="1"/>
          <bgColor rgb="FFFF3F3F"/>
        </patternFill>
      </fill>
    </dxf>
  </dxfs>
  <tableStyles count="0" defaultTableStyle="TableStyleMedium2" defaultPivotStyle="PivotStyleLight16"/>
  <colors>
    <mruColors>
      <color rgb="FF45ADDB"/>
      <color rgb="FF78A7D2"/>
      <color rgb="FF67D4E3"/>
      <color rgb="FFA3F7FB"/>
      <color rgb="FF34A1E4"/>
      <color rgb="FFFFA3A3"/>
      <color rgb="FFFF8585"/>
      <color rgb="FFFF3333"/>
      <color rgb="FFFF3737"/>
      <color rgb="FFEE92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'NE PAS TOUCHER'!$A$1:$A$12" noThreeD="1" sel="9" val="4"/>
</file>

<file path=xl/ctrlProps/ctrlProp2.xml><?xml version="1.0" encoding="utf-8"?>
<formControlPr xmlns="http://schemas.microsoft.com/office/spreadsheetml/2009/9/main" objectType="Drop" dropStyle="combo" dx="22" fmlaLink="$A$2" fmlaRange="'NE PAS TOUCHER'!$B$1:$B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76200</xdr:rowOff>
        </xdr:from>
        <xdr:to>
          <xdr:col>0</xdr:col>
          <xdr:colOff>1676400</xdr:colOff>
          <xdr:row>0</xdr:row>
          <xdr:rowOff>314325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</xdr:row>
          <xdr:rowOff>66675</xdr:rowOff>
        </xdr:from>
        <xdr:to>
          <xdr:col>0</xdr:col>
          <xdr:colOff>1676400</xdr:colOff>
          <xdr:row>1</xdr:row>
          <xdr:rowOff>342900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C1A57A-F288-423B-813E-0D62D45A5CC9}">
  <sheetPr codeName="Feuil1"/>
  <dimension ref="A1:AI25"/>
  <sheetViews>
    <sheetView tabSelected="1" zoomScale="85" zoomScaleNormal="85" workbookViewId="0">
      <selection activeCell="AE16" sqref="AE16"/>
    </sheetView>
  </sheetViews>
  <sheetFormatPr baseColWidth="10" defaultRowHeight="15" x14ac:dyDescent="0.25"/>
  <cols>
    <col min="1" max="1" width="25.5703125" customWidth="1"/>
    <col min="2" max="2" width="17" customWidth="1"/>
    <col min="3" max="3" width="3.5703125" customWidth="1"/>
    <col min="4" max="4" width="4.28515625" bestFit="1" customWidth="1"/>
    <col min="5" max="5" width="5.7109375" customWidth="1"/>
    <col min="6" max="10" width="4.28515625" bestFit="1" customWidth="1"/>
    <col min="11" max="12" width="6.28515625" customWidth="1"/>
    <col min="13" max="13" width="6.140625" customWidth="1"/>
    <col min="14" max="14" width="6.28515625" customWidth="1"/>
    <col min="15" max="15" width="5.42578125" customWidth="1"/>
    <col min="16" max="16" width="3" customWidth="1"/>
    <col min="17" max="17" width="3.42578125" customWidth="1"/>
    <col min="18" max="19" width="4.28515625" bestFit="1" customWidth="1"/>
    <col min="20" max="20" width="4.5703125" bestFit="1" customWidth="1"/>
    <col min="21" max="21" width="6.42578125" customWidth="1"/>
    <col min="22" max="22" width="5.5703125" customWidth="1"/>
    <col min="23" max="24" width="3.7109375" customWidth="1"/>
    <col min="25" max="25" width="5" customWidth="1"/>
    <col min="26" max="26" width="5.5703125" customWidth="1"/>
    <col min="27" max="27" width="5.28515625" customWidth="1"/>
    <col min="28" max="29" width="4.5703125" customWidth="1"/>
    <col min="30" max="30" width="4.140625" customWidth="1"/>
    <col min="31" max="31" width="3.7109375" customWidth="1"/>
    <col min="32" max="32" width="5.5703125" customWidth="1"/>
    <col min="33" max="33" width="5.7109375" hidden="1" customWidth="1"/>
    <col min="34" max="34" width="50.28515625" customWidth="1"/>
    <col min="35" max="35" width="4.140625" customWidth="1"/>
    <col min="36" max="36" width="6.5703125" customWidth="1"/>
    <col min="37" max="37" width="5" customWidth="1"/>
    <col min="38" max="38" width="5.140625" customWidth="1"/>
  </cols>
  <sheetData>
    <row r="1" spans="1:35" ht="27.75" customHeight="1" x14ac:dyDescent="0.25">
      <c r="A1">
        <v>9</v>
      </c>
      <c r="S1" s="32" t="s">
        <v>16</v>
      </c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</row>
    <row r="2" spans="1:35" ht="32.25" customHeight="1" x14ac:dyDescent="0.35">
      <c r="A2">
        <v>1</v>
      </c>
      <c r="E2" s="22" t="str">
        <f>"Période du "&amp;TEXT(DATE(A2+2019,A1,1),"jj mmmm aaaa")&amp;" au "&amp;TEXT(DATE(A2+2019,A1+1,1)-1,"jj mmmm aaaa")</f>
        <v>Période du 01 septembre 2020 au 30 septembre 2020</v>
      </c>
      <c r="S2" s="9"/>
      <c r="T2" s="8" t="s">
        <v>15</v>
      </c>
      <c r="U2" s="29" t="s">
        <v>19</v>
      </c>
      <c r="V2" s="29"/>
      <c r="W2" s="29"/>
      <c r="X2" s="14"/>
      <c r="Y2" s="35" t="s">
        <v>20</v>
      </c>
      <c r="Z2" s="35"/>
      <c r="AA2" s="35"/>
      <c r="AB2" s="15"/>
      <c r="AC2" s="7"/>
      <c r="AD2" s="10" t="s">
        <v>21</v>
      </c>
      <c r="AE2" s="10"/>
      <c r="AF2" s="6"/>
      <c r="AG2" s="6"/>
      <c r="AH2" s="40"/>
    </row>
    <row r="3" spans="1:35" ht="29.25" customHeight="1" x14ac:dyDescent="0.25">
      <c r="F3" s="5"/>
      <c r="K3" s="4"/>
      <c r="S3" s="2"/>
      <c r="T3" s="11" t="s">
        <v>17</v>
      </c>
      <c r="U3" s="30" t="s">
        <v>18</v>
      </c>
      <c r="V3" s="31"/>
      <c r="W3" s="31"/>
      <c r="X3" s="12"/>
      <c r="Y3" s="34" t="s">
        <v>23</v>
      </c>
      <c r="Z3" s="34"/>
      <c r="AA3" s="34"/>
      <c r="AB3" s="3"/>
      <c r="AC3" s="13"/>
      <c r="AD3" s="3" t="s">
        <v>22</v>
      </c>
      <c r="AE3" s="3"/>
      <c r="AF3" s="3"/>
      <c r="AG3" s="3"/>
    </row>
    <row r="4" spans="1:35" ht="27" customHeight="1" thickBot="1" x14ac:dyDescent="0.3">
      <c r="AG4">
        <f t="shared" ref="C4:AG4" si="0">WEEKNUM(AG5,2)</f>
        <v>40</v>
      </c>
    </row>
    <row r="5" spans="1:35" ht="48.75" customHeight="1" thickBot="1" x14ac:dyDescent="0.3">
      <c r="A5" s="21" t="s">
        <v>0</v>
      </c>
      <c r="B5" s="38" t="s">
        <v>13</v>
      </c>
      <c r="C5" s="41">
        <f>DATE(A2+2019,A1,1)</f>
        <v>44075</v>
      </c>
      <c r="D5" s="42">
        <f>C5+1</f>
        <v>44076</v>
      </c>
      <c r="E5" s="42">
        <f t="shared" ref="E5:AG5" si="1">D5+1</f>
        <v>44077</v>
      </c>
      <c r="F5" s="42">
        <f t="shared" si="1"/>
        <v>44078</v>
      </c>
      <c r="G5" s="42">
        <f t="shared" si="1"/>
        <v>44079</v>
      </c>
      <c r="H5" s="42">
        <f t="shared" si="1"/>
        <v>44080</v>
      </c>
      <c r="I5" s="42">
        <f t="shared" si="1"/>
        <v>44081</v>
      </c>
      <c r="J5" s="42">
        <f t="shared" si="1"/>
        <v>44082</v>
      </c>
      <c r="K5" s="42">
        <f t="shared" si="1"/>
        <v>44083</v>
      </c>
      <c r="L5" s="42">
        <f t="shared" si="1"/>
        <v>44084</v>
      </c>
      <c r="M5" s="42">
        <f t="shared" si="1"/>
        <v>44085</v>
      </c>
      <c r="N5" s="42">
        <f t="shared" si="1"/>
        <v>44086</v>
      </c>
      <c r="O5" s="42">
        <f t="shared" si="1"/>
        <v>44087</v>
      </c>
      <c r="P5" s="42">
        <f t="shared" si="1"/>
        <v>44088</v>
      </c>
      <c r="Q5" s="42">
        <f t="shared" si="1"/>
        <v>44089</v>
      </c>
      <c r="R5" s="42">
        <f t="shared" si="1"/>
        <v>44090</v>
      </c>
      <c r="S5" s="42">
        <f t="shared" si="1"/>
        <v>44091</v>
      </c>
      <c r="T5" s="42">
        <f t="shared" si="1"/>
        <v>44092</v>
      </c>
      <c r="U5" s="42">
        <f t="shared" si="1"/>
        <v>44093</v>
      </c>
      <c r="V5" s="42">
        <f t="shared" si="1"/>
        <v>44094</v>
      </c>
      <c r="W5" s="42">
        <f t="shared" si="1"/>
        <v>44095</v>
      </c>
      <c r="X5" s="42">
        <f t="shared" si="1"/>
        <v>44096</v>
      </c>
      <c r="Y5" s="42">
        <f t="shared" si="1"/>
        <v>44097</v>
      </c>
      <c r="Z5" s="42">
        <f t="shared" si="1"/>
        <v>44098</v>
      </c>
      <c r="AA5" s="42">
        <f t="shared" si="1"/>
        <v>44099</v>
      </c>
      <c r="AB5" s="42">
        <f t="shared" si="1"/>
        <v>44100</v>
      </c>
      <c r="AC5" s="42">
        <f t="shared" si="1"/>
        <v>44101</v>
      </c>
      <c r="AD5" s="42">
        <f t="shared" si="1"/>
        <v>44102</v>
      </c>
      <c r="AE5" s="42">
        <f t="shared" si="1"/>
        <v>44103</v>
      </c>
      <c r="AF5" s="42">
        <f t="shared" si="1"/>
        <v>44104</v>
      </c>
      <c r="AG5" s="42">
        <f t="shared" si="1"/>
        <v>44105</v>
      </c>
      <c r="AH5" s="39" t="s">
        <v>14</v>
      </c>
      <c r="AI5" s="16"/>
    </row>
    <row r="6" spans="1:35" ht="50.1" customHeight="1" x14ac:dyDescent="0.25">
      <c r="A6" s="45" t="s">
        <v>35</v>
      </c>
      <c r="B6" s="46">
        <v>151.69999999999999</v>
      </c>
      <c r="C6" s="36">
        <v>3</v>
      </c>
      <c r="D6" s="17">
        <v>9</v>
      </c>
      <c r="E6" s="17">
        <v>1</v>
      </c>
      <c r="F6" s="36">
        <v>8</v>
      </c>
      <c r="G6" s="36"/>
      <c r="H6" s="36"/>
      <c r="I6" s="36">
        <v>3</v>
      </c>
      <c r="J6" s="17">
        <v>9</v>
      </c>
      <c r="K6" s="17">
        <v>8</v>
      </c>
      <c r="L6" s="36">
        <v>8</v>
      </c>
      <c r="M6" s="36">
        <v>9</v>
      </c>
      <c r="N6" s="36"/>
      <c r="O6" s="36"/>
      <c r="P6" s="36">
        <v>3</v>
      </c>
      <c r="Q6" s="17">
        <v>9</v>
      </c>
      <c r="R6" s="17">
        <v>8</v>
      </c>
      <c r="S6" s="36">
        <v>8</v>
      </c>
      <c r="T6" s="36">
        <v>9</v>
      </c>
      <c r="U6" s="36"/>
      <c r="V6" s="36"/>
      <c r="W6" s="36">
        <v>3</v>
      </c>
      <c r="X6" s="17">
        <v>9</v>
      </c>
      <c r="Y6" s="17">
        <v>1</v>
      </c>
      <c r="Z6" s="36">
        <v>8</v>
      </c>
      <c r="AA6" s="17">
        <v>9</v>
      </c>
      <c r="AB6" s="36"/>
      <c r="AC6" s="36"/>
      <c r="AD6" s="36">
        <v>3</v>
      </c>
      <c r="AE6" s="17">
        <v>9</v>
      </c>
      <c r="AF6" s="17">
        <v>8</v>
      </c>
      <c r="AG6" s="17"/>
      <c r="AH6" s="47"/>
    </row>
    <row r="7" spans="1:35" ht="50.1" customHeight="1" x14ac:dyDescent="0.25">
      <c r="A7" s="1" t="s">
        <v>36</v>
      </c>
      <c r="B7" s="46">
        <v>151.69999999999999</v>
      </c>
      <c r="C7" s="37">
        <v>4</v>
      </c>
      <c r="D7" s="18">
        <v>8</v>
      </c>
      <c r="E7" s="18">
        <v>5</v>
      </c>
      <c r="F7" s="37">
        <v>6</v>
      </c>
      <c r="G7" s="37"/>
      <c r="H7" s="37"/>
      <c r="I7" s="37">
        <v>4</v>
      </c>
      <c r="J7" s="18">
        <v>8</v>
      </c>
      <c r="K7" s="18">
        <v>0</v>
      </c>
      <c r="L7" s="37">
        <v>3</v>
      </c>
      <c r="M7" s="37">
        <v>5</v>
      </c>
      <c r="N7" s="37"/>
      <c r="O7" s="37"/>
      <c r="P7" s="37">
        <v>4</v>
      </c>
      <c r="Q7" s="18">
        <v>8</v>
      </c>
      <c r="R7" s="18">
        <v>0</v>
      </c>
      <c r="S7" s="37">
        <v>3</v>
      </c>
      <c r="T7" s="37">
        <v>5</v>
      </c>
      <c r="U7" s="37"/>
      <c r="V7" s="37"/>
      <c r="W7" s="37">
        <v>4</v>
      </c>
      <c r="X7" s="18">
        <v>8</v>
      </c>
      <c r="Y7" s="18">
        <v>5</v>
      </c>
      <c r="Z7" s="37">
        <v>6</v>
      </c>
      <c r="AA7" s="18">
        <v>8</v>
      </c>
      <c r="AB7" s="37"/>
      <c r="AC7" s="37"/>
      <c r="AD7" s="36">
        <v>3</v>
      </c>
      <c r="AE7" s="17">
        <v>9</v>
      </c>
      <c r="AF7" s="17">
        <v>8</v>
      </c>
      <c r="AG7" s="18"/>
      <c r="AH7" s="43"/>
    </row>
    <row r="8" spans="1:35" ht="50.1" customHeight="1" x14ac:dyDescent="0.25">
      <c r="A8" s="1" t="s">
        <v>37</v>
      </c>
      <c r="B8" s="46">
        <v>151.69999999999999</v>
      </c>
      <c r="C8" s="37">
        <v>5</v>
      </c>
      <c r="D8" s="18">
        <v>6</v>
      </c>
      <c r="E8" s="18">
        <v>5</v>
      </c>
      <c r="F8" s="37">
        <v>7</v>
      </c>
      <c r="G8" s="37"/>
      <c r="H8" s="37"/>
      <c r="I8" s="37">
        <v>4</v>
      </c>
      <c r="J8" s="18">
        <v>8</v>
      </c>
      <c r="K8" s="18">
        <v>5</v>
      </c>
      <c r="L8" s="37">
        <v>6</v>
      </c>
      <c r="M8" s="36">
        <v>9</v>
      </c>
      <c r="N8" s="37"/>
      <c r="O8" s="37"/>
      <c r="P8" s="37">
        <v>4</v>
      </c>
      <c r="Q8" s="18">
        <v>8</v>
      </c>
      <c r="R8" s="18">
        <v>5</v>
      </c>
      <c r="S8" s="37">
        <v>6</v>
      </c>
      <c r="T8" s="36">
        <v>9</v>
      </c>
      <c r="U8" s="37"/>
      <c r="V8" s="37"/>
      <c r="W8" s="37">
        <v>5</v>
      </c>
      <c r="X8" s="18">
        <v>6</v>
      </c>
      <c r="Y8" s="18">
        <v>5</v>
      </c>
      <c r="Z8" s="37">
        <v>7</v>
      </c>
      <c r="AA8" s="18">
        <v>8</v>
      </c>
      <c r="AB8" s="37"/>
      <c r="AC8" s="37"/>
      <c r="AD8" s="36">
        <v>3</v>
      </c>
      <c r="AE8" s="17">
        <v>9</v>
      </c>
      <c r="AF8" s="17">
        <v>8</v>
      </c>
      <c r="AG8" s="18"/>
      <c r="AH8" s="43"/>
    </row>
    <row r="9" spans="1:35" ht="50.1" customHeight="1" x14ac:dyDescent="0.25">
      <c r="A9" s="1" t="s">
        <v>38</v>
      </c>
      <c r="B9" s="46">
        <v>151.69999999999999</v>
      </c>
      <c r="C9" s="37">
        <v>4</v>
      </c>
      <c r="D9" s="18">
        <v>8</v>
      </c>
      <c r="E9" s="18">
        <v>5</v>
      </c>
      <c r="F9" s="37">
        <v>6</v>
      </c>
      <c r="G9" s="37"/>
      <c r="H9" s="37"/>
      <c r="I9" s="37">
        <v>4</v>
      </c>
      <c r="J9" s="18">
        <v>8</v>
      </c>
      <c r="K9" s="18">
        <v>0</v>
      </c>
      <c r="L9" s="37">
        <v>3</v>
      </c>
      <c r="M9" s="37">
        <v>5</v>
      </c>
      <c r="N9" s="37"/>
      <c r="O9" s="37"/>
      <c r="P9" s="37">
        <v>4</v>
      </c>
      <c r="Q9" s="18">
        <v>8</v>
      </c>
      <c r="R9" s="18">
        <v>0</v>
      </c>
      <c r="S9" s="37">
        <v>3</v>
      </c>
      <c r="T9" s="37">
        <v>5</v>
      </c>
      <c r="U9" s="37"/>
      <c r="V9" s="37"/>
      <c r="W9" s="37">
        <v>4</v>
      </c>
      <c r="X9" s="18">
        <v>8</v>
      </c>
      <c r="Y9" s="18">
        <v>5</v>
      </c>
      <c r="Z9" s="37">
        <v>6</v>
      </c>
      <c r="AA9" s="18">
        <v>8</v>
      </c>
      <c r="AB9" s="37"/>
      <c r="AC9" s="37"/>
      <c r="AD9" s="36">
        <v>3</v>
      </c>
      <c r="AE9" s="17">
        <v>9</v>
      </c>
      <c r="AF9" s="17">
        <v>8</v>
      </c>
      <c r="AG9" s="18"/>
      <c r="AH9" s="43"/>
    </row>
    <row r="10" spans="1:35" ht="50.1" customHeight="1" x14ac:dyDescent="0.25">
      <c r="A10" s="1" t="s">
        <v>39</v>
      </c>
      <c r="B10" s="46">
        <v>151.69999999999999</v>
      </c>
      <c r="C10" s="37">
        <v>5</v>
      </c>
      <c r="D10" s="18">
        <v>6</v>
      </c>
      <c r="E10" s="18">
        <v>5</v>
      </c>
      <c r="F10" s="37">
        <v>7</v>
      </c>
      <c r="G10" s="37"/>
      <c r="H10" s="37"/>
      <c r="I10" s="37">
        <v>4</v>
      </c>
      <c r="J10" s="18">
        <v>8</v>
      </c>
      <c r="K10" s="18">
        <v>0</v>
      </c>
      <c r="L10" s="37">
        <v>3</v>
      </c>
      <c r="M10" s="37">
        <v>5</v>
      </c>
      <c r="N10" s="37"/>
      <c r="O10" s="37"/>
      <c r="P10" s="37">
        <v>4</v>
      </c>
      <c r="Q10" s="18">
        <v>8</v>
      </c>
      <c r="R10" s="18">
        <v>0</v>
      </c>
      <c r="S10" s="37">
        <v>3</v>
      </c>
      <c r="T10" s="37">
        <v>5</v>
      </c>
      <c r="U10" s="37"/>
      <c r="V10" s="37"/>
      <c r="W10" s="37">
        <v>5</v>
      </c>
      <c r="X10" s="18">
        <v>6</v>
      </c>
      <c r="Y10" s="18">
        <v>5</v>
      </c>
      <c r="Z10" s="37">
        <v>7</v>
      </c>
      <c r="AA10" s="18">
        <v>8</v>
      </c>
      <c r="AB10" s="37"/>
      <c r="AC10" s="37"/>
      <c r="AD10" s="36">
        <v>3</v>
      </c>
      <c r="AE10" s="17">
        <v>9</v>
      </c>
      <c r="AF10" s="17">
        <v>8</v>
      </c>
      <c r="AG10" s="18"/>
      <c r="AH10" s="44"/>
    </row>
    <row r="11" spans="1:35" ht="21" customHeight="1" x14ac:dyDescent="0.25">
      <c r="A11" s="19"/>
      <c r="B11" s="20"/>
      <c r="C11" s="19"/>
      <c r="D11" s="19"/>
      <c r="E11" s="19"/>
      <c r="F11" s="19"/>
      <c r="G11" s="19"/>
      <c r="H11" s="19"/>
      <c r="K11" s="19"/>
      <c r="L11" s="19"/>
      <c r="M11" s="19"/>
      <c r="N11" s="19"/>
      <c r="O11" s="19"/>
    </row>
    <row r="12" spans="1:35" x14ac:dyDescent="0.25">
      <c r="A12" s="19"/>
      <c r="B12" s="19"/>
      <c r="C12" s="19"/>
      <c r="D12" s="19"/>
      <c r="E12" s="19"/>
      <c r="F12" s="19"/>
      <c r="G12" s="19"/>
      <c r="H12" s="19"/>
      <c r="K12" s="19"/>
      <c r="L12" s="19"/>
      <c r="M12" s="19"/>
      <c r="N12" s="19"/>
      <c r="O12" s="19"/>
    </row>
    <row r="13" spans="1:35" x14ac:dyDescent="0.25">
      <c r="A13" s="19"/>
      <c r="B13" s="19"/>
      <c r="C13" s="19"/>
      <c r="D13" s="19"/>
      <c r="E13" s="19"/>
      <c r="F13" s="19"/>
      <c r="G13" s="19"/>
      <c r="H13" s="19"/>
      <c r="K13" s="19"/>
      <c r="L13" s="19"/>
      <c r="M13" s="19"/>
      <c r="N13" s="19"/>
      <c r="O13" s="19"/>
    </row>
    <row r="14" spans="1:35" x14ac:dyDescent="0.25">
      <c r="A14" s="19"/>
      <c r="B14" s="19"/>
      <c r="C14" s="19"/>
      <c r="D14" s="19"/>
      <c r="E14" s="19"/>
      <c r="F14" s="19"/>
      <c r="G14" s="19"/>
      <c r="H14" s="19"/>
      <c r="K14" s="19"/>
      <c r="L14" s="19"/>
      <c r="M14" s="19"/>
      <c r="N14" s="19"/>
      <c r="O14" s="19"/>
    </row>
    <row r="15" spans="1:35" x14ac:dyDescent="0.25">
      <c r="A15" s="19"/>
      <c r="B15" s="19"/>
      <c r="C15" s="19"/>
      <c r="D15" s="19"/>
      <c r="E15" s="19"/>
      <c r="F15" s="19"/>
      <c r="G15" s="19"/>
      <c r="H15" s="19"/>
      <c r="K15" s="19"/>
      <c r="L15" s="19"/>
      <c r="M15" s="19"/>
      <c r="N15" s="19"/>
      <c r="O15" s="19"/>
    </row>
    <row r="16" spans="1:35" x14ac:dyDescent="0.25">
      <c r="A16" s="19"/>
      <c r="B16" s="19"/>
      <c r="C16" s="19"/>
      <c r="D16" s="19"/>
      <c r="E16" s="19"/>
      <c r="F16" s="19"/>
      <c r="G16" s="19"/>
      <c r="H16" s="19"/>
      <c r="K16" s="19"/>
      <c r="L16" s="19"/>
      <c r="M16" s="19"/>
      <c r="N16" s="19"/>
      <c r="O16" s="19"/>
    </row>
    <row r="17" spans="1:15" x14ac:dyDescent="0.25">
      <c r="A17" s="19"/>
      <c r="B17" s="19"/>
      <c r="C17" s="19"/>
      <c r="D17" s="19"/>
      <c r="E17" s="19"/>
      <c r="F17" s="19"/>
      <c r="G17" s="19"/>
      <c r="H17" s="19"/>
      <c r="K17" s="19"/>
      <c r="L17" s="19"/>
      <c r="M17" s="19"/>
      <c r="N17" s="19"/>
      <c r="O17" s="19"/>
    </row>
    <row r="18" spans="1:15" x14ac:dyDescent="0.25">
      <c r="A18" s="19"/>
      <c r="B18" s="19"/>
      <c r="C18" s="19"/>
      <c r="D18" s="19"/>
      <c r="E18" s="19"/>
      <c r="F18" s="19"/>
      <c r="G18" s="19"/>
      <c r="H18" s="19"/>
      <c r="K18" s="19"/>
      <c r="L18" s="19"/>
      <c r="M18" s="19"/>
      <c r="N18" s="19"/>
      <c r="O18" s="19"/>
    </row>
    <row r="19" spans="1:15" x14ac:dyDescent="0.25">
      <c r="A19" s="19"/>
      <c r="B19" s="19"/>
      <c r="C19" s="19"/>
      <c r="D19" s="19"/>
      <c r="E19" s="19"/>
      <c r="F19" s="19"/>
      <c r="G19" s="19"/>
      <c r="H19" s="19"/>
      <c r="K19" s="19"/>
      <c r="L19" s="19"/>
      <c r="M19" s="19"/>
      <c r="N19" s="19"/>
      <c r="O19" s="19"/>
    </row>
    <row r="20" spans="1:15" x14ac:dyDescent="0.25">
      <c r="K20" s="19"/>
      <c r="L20" s="19"/>
      <c r="M20" s="19"/>
      <c r="N20" s="19"/>
      <c r="O20" s="19"/>
    </row>
    <row r="21" spans="1:15" x14ac:dyDescent="0.25">
      <c r="K21" s="19"/>
      <c r="L21" s="19"/>
      <c r="M21" s="19"/>
      <c r="N21" s="19"/>
      <c r="O21" s="19"/>
    </row>
    <row r="22" spans="1:15" x14ac:dyDescent="0.25">
      <c r="K22" s="19"/>
      <c r="L22" s="19"/>
      <c r="M22" s="19"/>
      <c r="N22" s="19"/>
      <c r="O22" s="19"/>
    </row>
    <row r="23" spans="1:15" x14ac:dyDescent="0.25">
      <c r="K23" s="19"/>
      <c r="L23" s="19"/>
      <c r="M23" s="19"/>
      <c r="N23" s="19"/>
      <c r="O23" s="19"/>
    </row>
    <row r="24" spans="1:15" x14ac:dyDescent="0.25">
      <c r="K24" s="19"/>
      <c r="L24" s="19"/>
      <c r="M24" s="19"/>
      <c r="N24" s="19"/>
      <c r="O24" s="19"/>
    </row>
    <row r="25" spans="1:15" x14ac:dyDescent="0.25">
      <c r="K25" s="19"/>
      <c r="L25" s="19"/>
      <c r="M25" s="19"/>
      <c r="N25" s="19"/>
      <c r="O25" s="19"/>
    </row>
  </sheetData>
  <sheetProtection formatCells="0" formatColumns="0" formatRows="0" insertColumns="0" insertRows="0" insertHyperlinks="0" deleteRows="0" sort="0" autoFilter="0"/>
  <sortState xmlns:xlrd2="http://schemas.microsoft.com/office/spreadsheetml/2017/richdata2" ref="A7:A10">
    <sortCondition ref="A5:A10"/>
  </sortState>
  <mergeCells count="5">
    <mergeCell ref="U2:W2"/>
    <mergeCell ref="U3:W3"/>
    <mergeCell ref="S1:AG1"/>
    <mergeCell ref="Y3:AA3"/>
    <mergeCell ref="Y2:AA2"/>
  </mergeCells>
  <conditionalFormatting sqref="C5:AG10">
    <cfRule type="expression" dxfId="3" priority="1">
      <formula>WEEKDAY(C$5,2)&gt;5</formula>
    </cfRule>
    <cfRule type="containsText" dxfId="1" priority="8" operator="containsText" text="ABS">
      <formula>NOT(ISERROR(SEARCH("ABS",C5)))</formula>
    </cfRule>
  </conditionalFormatting>
  <conditionalFormatting sqref="C5:AH10">
    <cfRule type="containsText" dxfId="0" priority="7" operator="containsText" text="CP">
      <formula>NOT(ISERROR(SEARCH("CP",C5)))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161925</xdr:colOff>
                    <xdr:row>0</xdr:row>
                    <xdr:rowOff>76200</xdr:rowOff>
                  </from>
                  <to>
                    <xdr:col>0</xdr:col>
                    <xdr:colOff>1676400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Masquer_Jour">
                <anchor moveWithCells="1">
                  <from>
                    <xdr:col>0</xdr:col>
                    <xdr:colOff>142875</xdr:colOff>
                    <xdr:row>1</xdr:row>
                    <xdr:rowOff>66675</xdr:rowOff>
                  </from>
                  <to>
                    <xdr:col>0</xdr:col>
                    <xdr:colOff>1676400</xdr:colOff>
                    <xdr:row>1</xdr:row>
                    <xdr:rowOff>342900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2F87757-ADE6-44E4-B780-389B47253204}">
            <xm:f>COUNTIFS('NE PAS TOUCHER'!$F$3:$F$15,C$5)&gt;0</xm:f>
            <x14:dxf>
              <fill>
                <patternFill patternType="darkUp"/>
              </fill>
            </x14:dxf>
          </x14:cfRule>
          <xm:sqref>C5:AG10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FE5059-04A0-468A-9204-CA66668C87EE}">
  <sheetPr codeName="Feuil2"/>
  <dimension ref="A1:F15"/>
  <sheetViews>
    <sheetView workbookViewId="0">
      <selection activeCell="C23" sqref="C23"/>
    </sheetView>
  </sheetViews>
  <sheetFormatPr baseColWidth="10" defaultRowHeight="15" x14ac:dyDescent="0.25"/>
  <cols>
    <col min="5" max="5" width="19.5703125" customWidth="1"/>
  </cols>
  <sheetData>
    <row r="1" spans="1:6" x14ac:dyDescent="0.25">
      <c r="A1" t="s">
        <v>1</v>
      </c>
      <c r="B1">
        <v>2020</v>
      </c>
    </row>
    <row r="2" spans="1:6" ht="15.75" thickBot="1" x14ac:dyDescent="0.3">
      <c r="A2" t="s">
        <v>2</v>
      </c>
      <c r="B2">
        <v>2021</v>
      </c>
      <c r="D2" s="1" t="s">
        <v>24</v>
      </c>
      <c r="E2" s="1" t="s">
        <v>33</v>
      </c>
      <c r="F2" s="1" t="s">
        <v>34</v>
      </c>
    </row>
    <row r="3" spans="1:6" x14ac:dyDescent="0.25">
      <c r="A3" t="s">
        <v>3</v>
      </c>
      <c r="B3">
        <v>2022</v>
      </c>
      <c r="D3" s="1">
        <v>2020</v>
      </c>
      <c r="E3" s="23" t="s">
        <v>25</v>
      </c>
      <c r="F3" s="26">
        <f>DATE($D$3,1,1)</f>
        <v>43831</v>
      </c>
    </row>
    <row r="4" spans="1:6" x14ac:dyDescent="0.25">
      <c r="A4" t="s">
        <v>4</v>
      </c>
      <c r="B4">
        <v>2023</v>
      </c>
      <c r="D4" s="25"/>
      <c r="E4" s="23" t="s">
        <v>26</v>
      </c>
      <c r="F4" s="27">
        <f>ROUND(DATE($D$3,4,MOD(234-11*MOD($D$3,19),30))/7,)*7-6</f>
        <v>43933</v>
      </c>
    </row>
    <row r="5" spans="1:6" x14ac:dyDescent="0.25">
      <c r="A5" t="s">
        <v>5</v>
      </c>
      <c r="B5">
        <v>2024</v>
      </c>
      <c r="D5" s="25"/>
      <c r="E5" s="23" t="s">
        <v>27</v>
      </c>
      <c r="F5" s="27">
        <f>F4+1</f>
        <v>43934</v>
      </c>
    </row>
    <row r="6" spans="1:6" x14ac:dyDescent="0.25">
      <c r="A6" t="s">
        <v>6</v>
      </c>
      <c r="B6">
        <v>2025</v>
      </c>
      <c r="D6" s="25"/>
      <c r="E6" s="23" t="s">
        <v>28</v>
      </c>
      <c r="F6" s="27">
        <f>DATE($D$3,5,1)</f>
        <v>43952</v>
      </c>
    </row>
    <row r="7" spans="1:6" x14ac:dyDescent="0.25">
      <c r="A7" t="s">
        <v>7</v>
      </c>
      <c r="B7">
        <v>2026</v>
      </c>
      <c r="D7" s="25"/>
      <c r="E7" s="24">
        <v>43959</v>
      </c>
      <c r="F7" s="28">
        <f>DATE($D$3,5,8)</f>
        <v>43959</v>
      </c>
    </row>
    <row r="8" spans="1:6" x14ac:dyDescent="0.25">
      <c r="A8" t="s">
        <v>8</v>
      </c>
      <c r="B8">
        <v>2027</v>
      </c>
      <c r="D8" s="25"/>
      <c r="E8" s="23" t="s">
        <v>29</v>
      </c>
      <c r="F8" s="27">
        <f>F4+39</f>
        <v>43972</v>
      </c>
    </row>
    <row r="9" spans="1:6" x14ac:dyDescent="0.25">
      <c r="A9" t="s">
        <v>9</v>
      </c>
      <c r="B9">
        <v>2028</v>
      </c>
      <c r="D9" s="25"/>
      <c r="E9" s="23" t="s">
        <v>30</v>
      </c>
      <c r="F9" s="28">
        <f>F4+49</f>
        <v>43982</v>
      </c>
    </row>
    <row r="10" spans="1:6" x14ac:dyDescent="0.25">
      <c r="A10" t="s">
        <v>10</v>
      </c>
      <c r="B10">
        <v>2029</v>
      </c>
      <c r="D10" s="25"/>
      <c r="E10" s="23" t="s">
        <v>31</v>
      </c>
      <c r="F10" s="27">
        <f>F4+50</f>
        <v>43983</v>
      </c>
    </row>
    <row r="11" spans="1:6" x14ac:dyDescent="0.25">
      <c r="A11" t="s">
        <v>11</v>
      </c>
      <c r="B11">
        <v>2030</v>
      </c>
      <c r="D11" s="25"/>
      <c r="E11" s="24">
        <v>44026</v>
      </c>
      <c r="F11" s="28">
        <f>DATE($D$3,7,14)</f>
        <v>44026</v>
      </c>
    </row>
    <row r="12" spans="1:6" x14ac:dyDescent="0.25">
      <c r="A12" t="s">
        <v>12</v>
      </c>
      <c r="B12">
        <v>2031</v>
      </c>
      <c r="D12" s="25"/>
      <c r="E12" s="24">
        <v>44058</v>
      </c>
      <c r="F12" s="28">
        <f>DATE($D$3,8,15)</f>
        <v>44058</v>
      </c>
    </row>
    <row r="13" spans="1:6" x14ac:dyDescent="0.25">
      <c r="D13" s="25"/>
      <c r="E13" s="23" t="s">
        <v>32</v>
      </c>
      <c r="F13" s="28">
        <f>DATE($D$3,11,1)</f>
        <v>44136</v>
      </c>
    </row>
    <row r="14" spans="1:6" x14ac:dyDescent="0.25">
      <c r="D14" s="25"/>
      <c r="E14" s="24">
        <v>44146</v>
      </c>
      <c r="F14" s="28">
        <f>DATE($D$3,11,11)</f>
        <v>44146</v>
      </c>
    </row>
    <row r="15" spans="1:6" x14ac:dyDescent="0.25">
      <c r="D15" s="25"/>
      <c r="E15" s="24">
        <v>44190</v>
      </c>
      <c r="F15" s="28">
        <f>DATE($D$3,12,25)</f>
        <v>44190</v>
      </c>
    </row>
  </sheetData>
  <phoneticPr fontId="4" type="noConversion"/>
  <dataValidations count="1">
    <dataValidation type="list" allowBlank="1" showInputMessage="1" showErrorMessage="1" sqref="D1 D3" xr:uid="{945053AC-59E8-43FD-B187-95E14A8E1662}">
      <formula1>$B$1:$B$12</formula1>
    </dataValidation>
  </dataValidations>
  <pageMargins left="0.7" right="0.7" top="0.75" bottom="0.75" header="0.3" footer="0.3"/>
  <ignoredErrors>
    <ignoredError sqref="F1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VIARENO NOVEMBRE 2020</vt:lpstr>
      <vt:lpstr>NE PAS TOUCHER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</dc:creator>
  <cp:lastModifiedBy>Clément J</cp:lastModifiedBy>
  <dcterms:created xsi:type="dcterms:W3CDTF">2020-11-23T08:22:46Z</dcterms:created>
  <dcterms:modified xsi:type="dcterms:W3CDTF">2020-11-24T13:19:32Z</dcterms:modified>
</cp:coreProperties>
</file>