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threadedComments/threadedComment2.xml" ContentType="application/vnd.ms-excel.threadedcomments+xml"/>
  <Override PartName="/xl/comments4.xml" ContentType="application/vnd.openxmlformats-officedocument.spreadsheetml.comments+xml"/>
  <Override PartName="/xl/threadedComments/threadedComment3.xml" ContentType="application/vnd.ms-excel.threadedcomments+xml"/>
  <Override PartName="/xl/comments5.xml" ContentType="application/vnd.openxmlformats-officedocument.spreadsheetml.comments+xml"/>
  <Override PartName="/xl/threadedComments/threadedComment4.xml" ContentType="application/vnd.ms-excel.threadedcomments+xml"/>
  <Override PartName="/xl/comments6.xml" ContentType="application/vnd.openxmlformats-officedocument.spreadsheetml.comments+xml"/>
  <Override PartName="/xl/threadedComments/threadedComment5.xml" ContentType="application/vnd.ms-excel.threadedcomments+xml"/>
  <Override PartName="/xl/comments7.xml" ContentType="application/vnd.openxmlformats-officedocument.spreadsheetml.comments+xml"/>
  <Override PartName="/xl/threadedComments/threadedComment6.xml" ContentType="application/vnd.ms-excel.threadedcomments+xml"/>
  <Override PartName="/xl/comments8.xml" ContentType="application/vnd.openxmlformats-officedocument.spreadsheetml.comments+xml"/>
  <Override PartName="/xl/threadedComments/threadedComment7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https://semgest-my.sharepoint.com/personal/julien_fauroux_semgest_fr/Documents/Bureau/Travail en cours H..S/Forum/"/>
    </mc:Choice>
  </mc:AlternateContent>
  <xr:revisionPtr revIDLastSave="7" documentId="13_ncr:1_{14E50DF6-DF4F-47E1-B3C1-259BA7A1E1E2}" xr6:coauthVersionLast="47" xr6:coauthVersionMax="47" xr10:uidLastSave="{60FE6054-D914-483D-B7AB-4DD513FB07E5}"/>
  <bookViews>
    <workbookView xWindow="-120" yWindow="-120" windowWidth="29040" windowHeight="15840" tabRatio="917" xr2:uid="{00000000-000D-0000-FFFF-FFFF00000000}"/>
  </bookViews>
  <sheets>
    <sheet name="Réparations Fours" sheetId="14" r:id="rId1"/>
    <sheet name="Réparations Lave linge" sheetId="8" state="hidden" r:id="rId2"/>
    <sheet name="Réparations Séche linge" sheetId="9" state="hidden" r:id="rId3"/>
    <sheet name="Réparations Armoires Froides" sheetId="18" r:id="rId4"/>
    <sheet name="Réparations Lave-Vaisselles" sheetId="10" r:id="rId5"/>
    <sheet name="Réparations Adoucisseurs" sheetId="17" r:id="rId6"/>
    <sheet name="Réparations Fontaines à eau" sheetId="16" r:id="rId7"/>
    <sheet name="Réparations Bain-Maries" sheetId="15" r:id="rId8"/>
    <sheet name="Réparations Divers" sheetId="20" r:id="rId9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1" i="14" l="1"/>
  <c r="F5" i="20"/>
  <c r="F22" i="20" s="1"/>
  <c r="F28" i="20" s="1"/>
  <c r="F6" i="20"/>
  <c r="G28" i="20"/>
  <c r="M26" i="20"/>
  <c r="L26" i="20"/>
  <c r="K26" i="20"/>
  <c r="J26" i="20"/>
  <c r="I26" i="20"/>
  <c r="H26" i="20"/>
  <c r="G26" i="20"/>
  <c r="F26" i="20"/>
  <c r="E26" i="20"/>
  <c r="D26" i="20"/>
  <c r="C26" i="20"/>
  <c r="B26" i="20"/>
  <c r="N25" i="20"/>
  <c r="N24" i="20"/>
  <c r="N23" i="20"/>
  <c r="M22" i="20"/>
  <c r="M28" i="20" s="1"/>
  <c r="L22" i="20"/>
  <c r="L28" i="20" s="1"/>
  <c r="K22" i="20"/>
  <c r="K28" i="20" s="1"/>
  <c r="J22" i="20"/>
  <c r="J28" i="20" s="1"/>
  <c r="I22" i="20"/>
  <c r="I28" i="20" s="1"/>
  <c r="H22" i="20"/>
  <c r="H28" i="20" s="1"/>
  <c r="G22" i="20"/>
  <c r="E22" i="20"/>
  <c r="E28" i="20" s="1"/>
  <c r="D22" i="20"/>
  <c r="C22" i="20"/>
  <c r="C28" i="20" s="1"/>
  <c r="B22" i="20"/>
  <c r="N21" i="20"/>
  <c r="N20" i="20"/>
  <c r="N19" i="20"/>
  <c r="N18" i="20"/>
  <c r="N17" i="20"/>
  <c r="N16" i="20"/>
  <c r="N15" i="20"/>
  <c r="N14" i="20"/>
  <c r="N13" i="20"/>
  <c r="N12" i="20"/>
  <c r="N11" i="20"/>
  <c r="N10" i="20"/>
  <c r="N9" i="20"/>
  <c r="N8" i="20"/>
  <c r="N7" i="20"/>
  <c r="N6" i="20"/>
  <c r="N4" i="20"/>
  <c r="G28" i="18"/>
  <c r="M26" i="18"/>
  <c r="L26" i="18"/>
  <c r="K26" i="18"/>
  <c r="J26" i="18"/>
  <c r="I26" i="18"/>
  <c r="H26" i="18"/>
  <c r="G26" i="18"/>
  <c r="F26" i="18"/>
  <c r="E26" i="18"/>
  <c r="D26" i="18"/>
  <c r="C26" i="18"/>
  <c r="B26" i="18"/>
  <c r="N26" i="18" s="1"/>
  <c r="N25" i="18"/>
  <c r="N24" i="18"/>
  <c r="N23" i="18"/>
  <c r="M22" i="18"/>
  <c r="M28" i="18" s="1"/>
  <c r="L22" i="18"/>
  <c r="L28" i="18" s="1"/>
  <c r="K22" i="18"/>
  <c r="K28" i="18" s="1"/>
  <c r="J22" i="18"/>
  <c r="J28" i="18" s="1"/>
  <c r="I22" i="18"/>
  <c r="I28" i="18" s="1"/>
  <c r="H22" i="18"/>
  <c r="H28" i="18" s="1"/>
  <c r="G22" i="18"/>
  <c r="F22" i="18"/>
  <c r="F28" i="18" s="1"/>
  <c r="E22" i="18"/>
  <c r="E28" i="18" s="1"/>
  <c r="D22" i="18"/>
  <c r="D28" i="18" s="1"/>
  <c r="C22" i="18"/>
  <c r="C28" i="18" s="1"/>
  <c r="B22" i="18"/>
  <c r="B28" i="18" s="1"/>
  <c r="N21" i="18"/>
  <c r="N20" i="18"/>
  <c r="N19" i="18"/>
  <c r="N18" i="18"/>
  <c r="N17" i="18"/>
  <c r="N16" i="18"/>
  <c r="N15" i="18"/>
  <c r="N14" i="18"/>
  <c r="N13" i="18"/>
  <c r="N12" i="18"/>
  <c r="N11" i="18"/>
  <c r="N10" i="18"/>
  <c r="N9" i="18"/>
  <c r="N8" i="18"/>
  <c r="N7" i="18"/>
  <c r="N6" i="18"/>
  <c r="N5" i="18"/>
  <c r="N4" i="18"/>
  <c r="K28" i="17"/>
  <c r="C28" i="17"/>
  <c r="M26" i="17"/>
  <c r="L26" i="17"/>
  <c r="K26" i="17"/>
  <c r="J26" i="17"/>
  <c r="I26" i="17"/>
  <c r="H26" i="17"/>
  <c r="G26" i="17"/>
  <c r="F26" i="17"/>
  <c r="E26" i="17"/>
  <c r="D26" i="17"/>
  <c r="C26" i="17"/>
  <c r="B26" i="17"/>
  <c r="N25" i="17"/>
  <c r="N24" i="17"/>
  <c r="N23" i="17"/>
  <c r="M22" i="17"/>
  <c r="M28" i="17" s="1"/>
  <c r="L22" i="17"/>
  <c r="L28" i="17" s="1"/>
  <c r="K22" i="17"/>
  <c r="J22" i="17"/>
  <c r="J28" i="17" s="1"/>
  <c r="I22" i="17"/>
  <c r="I28" i="17" s="1"/>
  <c r="H22" i="17"/>
  <c r="H28" i="17" s="1"/>
  <c r="G22" i="17"/>
  <c r="G28" i="17" s="1"/>
  <c r="F22" i="17"/>
  <c r="F28" i="17" s="1"/>
  <c r="E22" i="17"/>
  <c r="E28" i="17" s="1"/>
  <c r="D22" i="17"/>
  <c r="C22" i="17"/>
  <c r="B22" i="17"/>
  <c r="B28" i="17" s="1"/>
  <c r="N21" i="17"/>
  <c r="N20" i="17"/>
  <c r="N19" i="17"/>
  <c r="N18" i="17"/>
  <c r="N17" i="17"/>
  <c r="N16" i="17"/>
  <c r="N15" i="17"/>
  <c r="N14" i="17"/>
  <c r="N13" i="17"/>
  <c r="N12" i="17"/>
  <c r="N11" i="17"/>
  <c r="N10" i="17"/>
  <c r="N9" i="17"/>
  <c r="N8" i="17"/>
  <c r="N7" i="17"/>
  <c r="N6" i="17"/>
  <c r="N5" i="17"/>
  <c r="N4" i="17"/>
  <c r="H28" i="16"/>
  <c r="M26" i="16"/>
  <c r="L26" i="16"/>
  <c r="K26" i="16"/>
  <c r="J26" i="16"/>
  <c r="I26" i="16"/>
  <c r="H26" i="16"/>
  <c r="G26" i="16"/>
  <c r="F26" i="16"/>
  <c r="E26" i="16"/>
  <c r="D26" i="16"/>
  <c r="C26" i="16"/>
  <c r="B26" i="16"/>
  <c r="N26" i="16" s="1"/>
  <c r="N25" i="16"/>
  <c r="N24" i="16"/>
  <c r="N23" i="16"/>
  <c r="M22" i="16"/>
  <c r="M28" i="16" s="1"/>
  <c r="L22" i="16"/>
  <c r="L28" i="16" s="1"/>
  <c r="K22" i="16"/>
  <c r="K28" i="16" s="1"/>
  <c r="J22" i="16"/>
  <c r="J28" i="16" s="1"/>
  <c r="I22" i="16"/>
  <c r="I28" i="16" s="1"/>
  <c r="H22" i="16"/>
  <c r="G22" i="16"/>
  <c r="G28" i="16" s="1"/>
  <c r="F22" i="16"/>
  <c r="F28" i="16" s="1"/>
  <c r="E22" i="16"/>
  <c r="E28" i="16" s="1"/>
  <c r="D22" i="16"/>
  <c r="D28" i="16" s="1"/>
  <c r="C22" i="16"/>
  <c r="C28" i="16" s="1"/>
  <c r="B22" i="16"/>
  <c r="B28" i="16" s="1"/>
  <c r="N21" i="16"/>
  <c r="N20" i="16"/>
  <c r="N19" i="16"/>
  <c r="N18" i="16"/>
  <c r="N17" i="16"/>
  <c r="N16" i="16"/>
  <c r="N15" i="16"/>
  <c r="N14" i="16"/>
  <c r="N13" i="16"/>
  <c r="N12" i="16"/>
  <c r="N11" i="16"/>
  <c r="N10" i="16"/>
  <c r="N9" i="16"/>
  <c r="N8" i="16"/>
  <c r="N7" i="16"/>
  <c r="N6" i="16"/>
  <c r="N5" i="16"/>
  <c r="N4" i="16"/>
  <c r="L28" i="15"/>
  <c r="D28" i="15"/>
  <c r="M26" i="15"/>
  <c r="L26" i="15"/>
  <c r="K26" i="15"/>
  <c r="J26" i="15"/>
  <c r="I26" i="15"/>
  <c r="H26" i="15"/>
  <c r="G26" i="15"/>
  <c r="F26" i="15"/>
  <c r="E26" i="15"/>
  <c r="D26" i="15"/>
  <c r="C26" i="15"/>
  <c r="B26" i="15"/>
  <c r="N26" i="15" s="1"/>
  <c r="N25" i="15"/>
  <c r="N24" i="15"/>
  <c r="N23" i="15"/>
  <c r="M22" i="15"/>
  <c r="M28" i="15" s="1"/>
  <c r="L22" i="15"/>
  <c r="K22" i="15"/>
  <c r="K28" i="15" s="1"/>
  <c r="J22" i="15"/>
  <c r="J28" i="15" s="1"/>
  <c r="I22" i="15"/>
  <c r="I28" i="15" s="1"/>
  <c r="H22" i="15"/>
  <c r="H28" i="15" s="1"/>
  <c r="G22" i="15"/>
  <c r="G28" i="15" s="1"/>
  <c r="F22" i="15"/>
  <c r="F28" i="15" s="1"/>
  <c r="E22" i="15"/>
  <c r="E28" i="15" s="1"/>
  <c r="D22" i="15"/>
  <c r="C22" i="15"/>
  <c r="C28" i="15" s="1"/>
  <c r="B22" i="15"/>
  <c r="B28" i="15" s="1"/>
  <c r="N21" i="15"/>
  <c r="N20" i="15"/>
  <c r="N19" i="15"/>
  <c r="N18" i="15"/>
  <c r="N17" i="15"/>
  <c r="N16" i="15"/>
  <c r="N15" i="15"/>
  <c r="N14" i="15"/>
  <c r="N13" i="15"/>
  <c r="N12" i="15"/>
  <c r="N11" i="15"/>
  <c r="N10" i="15"/>
  <c r="N9" i="15"/>
  <c r="N8" i="15"/>
  <c r="N7" i="15"/>
  <c r="N6" i="15"/>
  <c r="N5" i="15"/>
  <c r="N4" i="15"/>
  <c r="H28" i="14"/>
  <c r="M26" i="14"/>
  <c r="L26" i="14"/>
  <c r="K26" i="14"/>
  <c r="J26" i="14"/>
  <c r="I26" i="14"/>
  <c r="H26" i="14"/>
  <c r="G26" i="14"/>
  <c r="F26" i="14"/>
  <c r="E26" i="14"/>
  <c r="D26" i="14"/>
  <c r="C26" i="14"/>
  <c r="B26" i="14"/>
  <c r="N26" i="14" s="1"/>
  <c r="N25" i="14"/>
  <c r="N24" i="14"/>
  <c r="N23" i="14"/>
  <c r="M22" i="14"/>
  <c r="M28" i="14" s="1"/>
  <c r="L22" i="14"/>
  <c r="L28" i="14" s="1"/>
  <c r="K22" i="14"/>
  <c r="K28" i="14" s="1"/>
  <c r="J22" i="14"/>
  <c r="J28" i="14" s="1"/>
  <c r="I22" i="14"/>
  <c r="I28" i="14" s="1"/>
  <c r="H22" i="14"/>
  <c r="G22" i="14"/>
  <c r="G28" i="14" s="1"/>
  <c r="F22" i="14"/>
  <c r="F28" i="14" s="1"/>
  <c r="E22" i="14"/>
  <c r="E28" i="14" s="1"/>
  <c r="D22" i="14"/>
  <c r="D28" i="14" s="1"/>
  <c r="C22" i="14"/>
  <c r="C28" i="14" s="1"/>
  <c r="B22" i="14"/>
  <c r="B28" i="14" s="1"/>
  <c r="N21" i="14"/>
  <c r="N20" i="14"/>
  <c r="N19" i="14"/>
  <c r="N18" i="14"/>
  <c r="N17" i="14"/>
  <c r="N16" i="14"/>
  <c r="N15" i="14"/>
  <c r="N14" i="14"/>
  <c r="N13" i="14"/>
  <c r="N12" i="14"/>
  <c r="N11" i="14"/>
  <c r="N10" i="14"/>
  <c r="N9" i="14"/>
  <c r="N8" i="14"/>
  <c r="N7" i="14"/>
  <c r="N6" i="14"/>
  <c r="N5" i="14"/>
  <c r="N4" i="14"/>
  <c r="G28" i="10"/>
  <c r="H28" i="10"/>
  <c r="I28" i="10"/>
  <c r="J28" i="10"/>
  <c r="K28" i="10"/>
  <c r="L28" i="10"/>
  <c r="M28" i="10"/>
  <c r="N5" i="10"/>
  <c r="N6" i="10"/>
  <c r="N7" i="10"/>
  <c r="N8" i="10"/>
  <c r="N9" i="10"/>
  <c r="N10" i="10"/>
  <c r="N11" i="10"/>
  <c r="N12" i="10"/>
  <c r="N13" i="10"/>
  <c r="N14" i="10"/>
  <c r="N15" i="10"/>
  <c r="N16" i="10"/>
  <c r="N17" i="10"/>
  <c r="N18" i="10"/>
  <c r="N19" i="10"/>
  <c r="N20" i="10"/>
  <c r="N21" i="10"/>
  <c r="N23" i="10"/>
  <c r="N24" i="10"/>
  <c r="N25" i="10"/>
  <c r="N4" i="10"/>
  <c r="N5" i="20" l="1"/>
  <c r="N26" i="20"/>
  <c r="D28" i="20"/>
  <c r="D28" i="17"/>
  <c r="N28" i="17" s="1"/>
  <c r="N26" i="17"/>
  <c r="B28" i="20"/>
  <c r="N28" i="18"/>
  <c r="N22" i="18"/>
  <c r="N22" i="20"/>
  <c r="N22" i="17"/>
  <c r="N28" i="16"/>
  <c r="N28" i="15"/>
  <c r="N22" i="16"/>
  <c r="N22" i="15"/>
  <c r="N28" i="14"/>
  <c r="N22" i="14"/>
  <c r="B26" i="10"/>
  <c r="C26" i="10"/>
  <c r="D26" i="10"/>
  <c r="E26" i="10"/>
  <c r="F26" i="10"/>
  <c r="N26" i="10" s="1"/>
  <c r="G26" i="10"/>
  <c r="H26" i="10"/>
  <c r="I26" i="10"/>
  <c r="J26" i="10"/>
  <c r="K26" i="10"/>
  <c r="L26" i="10"/>
  <c r="N28" i="20" l="1"/>
  <c r="F22" i="10"/>
  <c r="F28" i="10" s="1"/>
  <c r="G22" i="10"/>
  <c r="H22" i="10"/>
  <c r="I22" i="10"/>
  <c r="J22" i="10"/>
  <c r="K22" i="10"/>
  <c r="L22" i="10"/>
  <c r="M22" i="10"/>
  <c r="B22" i="10"/>
  <c r="C22" i="10"/>
  <c r="C28" i="10" s="1"/>
  <c r="D22" i="10"/>
  <c r="D28" i="10" s="1"/>
  <c r="E22" i="10"/>
  <c r="E28" i="10" s="1"/>
  <c r="M26" i="10"/>
  <c r="N6" i="8"/>
  <c r="N22" i="10" l="1"/>
  <c r="N20" i="8"/>
  <c r="N20" i="9"/>
  <c r="N10" i="8"/>
  <c r="N10" i="9"/>
  <c r="N12" i="8"/>
  <c r="N12" i="9"/>
  <c r="N19" i="8"/>
  <c r="N19" i="9"/>
  <c r="N4" i="8"/>
  <c r="N5" i="8"/>
  <c r="N7" i="8"/>
  <c r="N8" i="8"/>
  <c r="N9" i="8"/>
  <c r="N11" i="8"/>
  <c r="N13" i="8"/>
  <c r="N14" i="8"/>
  <c r="N15" i="8"/>
  <c r="N16" i="8"/>
  <c r="N17" i="8"/>
  <c r="N18" i="8"/>
  <c r="N21" i="8"/>
  <c r="N22" i="8"/>
  <c r="N23" i="8"/>
  <c r="B24" i="8"/>
  <c r="B30" i="8" s="1"/>
  <c r="C24" i="8"/>
  <c r="D24" i="8"/>
  <c r="E24" i="8"/>
  <c r="F24" i="8"/>
  <c r="G24" i="8"/>
  <c r="H24" i="8"/>
  <c r="I24" i="8"/>
  <c r="J24" i="8"/>
  <c r="J30" i="8" s="1"/>
  <c r="K24" i="8"/>
  <c r="L24" i="8"/>
  <c r="M24" i="8"/>
  <c r="N25" i="8"/>
  <c r="N27" i="8"/>
  <c r="B28" i="8"/>
  <c r="C28" i="8"/>
  <c r="D28" i="8"/>
  <c r="E28" i="8"/>
  <c r="F28" i="8"/>
  <c r="G28" i="8"/>
  <c r="H28" i="8"/>
  <c r="I28" i="8"/>
  <c r="I30" i="8" s="1"/>
  <c r="J28" i="8"/>
  <c r="K28" i="8"/>
  <c r="L28" i="8"/>
  <c r="M28" i="8"/>
  <c r="N4" i="9"/>
  <c r="N5" i="9"/>
  <c r="N6" i="9"/>
  <c r="N7" i="9"/>
  <c r="N8" i="9"/>
  <c r="N9" i="9"/>
  <c r="N11" i="9"/>
  <c r="N13" i="9"/>
  <c r="N14" i="9"/>
  <c r="N15" i="9"/>
  <c r="N16" i="9"/>
  <c r="N17" i="9"/>
  <c r="N18" i="9"/>
  <c r="N21" i="9"/>
  <c r="N22" i="9"/>
  <c r="N23" i="9"/>
  <c r="B24" i="9"/>
  <c r="C24" i="9"/>
  <c r="D24" i="9"/>
  <c r="E24" i="9"/>
  <c r="F24" i="9"/>
  <c r="G24" i="9"/>
  <c r="H24" i="9"/>
  <c r="I24" i="9"/>
  <c r="J24" i="9"/>
  <c r="J29" i="9" s="1"/>
  <c r="K24" i="9"/>
  <c r="L24" i="9"/>
  <c r="M24" i="9"/>
  <c r="B27" i="9"/>
  <c r="C27" i="9"/>
  <c r="C29" i="9" s="1"/>
  <c r="D27" i="9"/>
  <c r="E27" i="9"/>
  <c r="E29" i="9" s="1"/>
  <c r="F27" i="9"/>
  <c r="G27" i="9"/>
  <c r="H27" i="9"/>
  <c r="I27" i="9"/>
  <c r="J27" i="9"/>
  <c r="K27" i="9"/>
  <c r="L27" i="9"/>
  <c r="M27" i="9"/>
  <c r="F29" i="9"/>
  <c r="B28" i="10"/>
  <c r="N28" i="10" s="1"/>
  <c r="F30" i="8" l="1"/>
  <c r="D30" i="8"/>
  <c r="N25" i="9"/>
  <c r="N27" i="9" s="1"/>
  <c r="M30" i="8"/>
  <c r="N28" i="8"/>
  <c r="D29" i="9"/>
  <c r="K29" i="9"/>
  <c r="L30" i="8"/>
  <c r="H30" i="8"/>
  <c r="N24" i="9"/>
  <c r="I29" i="9"/>
  <c r="K30" i="8"/>
  <c r="G30" i="8"/>
  <c r="N30" i="8" s="1"/>
  <c r="C30" i="8"/>
  <c r="M29" i="9"/>
  <c r="E30" i="8"/>
  <c r="L29" i="9"/>
  <c r="H29" i="9"/>
  <c r="G29" i="9"/>
  <c r="B29" i="9"/>
  <c r="N24" i="8"/>
  <c r="N29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tc={99B3704A-13EF-46DA-ACB6-F85E2C50C257}</author>
    <author>tc={04CE84A0-6578-4DF4-9514-DC19A4786058}</author>
  </authors>
  <commentList>
    <comment ref="D21" authorId="0" shapeId="0" xr:uid="{99B3704A-13EF-46DA-ACB6-F85E2C50C25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Joint porte de four : 75€</t>
      </text>
    </comment>
    <comment ref="F21" authorId="1" shapeId="0" xr:uid="{04CE84A0-6578-4DF4-9514-DC19A478605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Changement panneau de contrôle "lexan" sur les 3 fours : 804.61€= 283,47€+260,57€+260,57€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MAINTENANCE</author>
  </authors>
  <commentList>
    <comment ref="C6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MAINTENANCE:</t>
        </r>
        <r>
          <rPr>
            <sz val="9"/>
            <color indexed="81"/>
            <rFont val="Tahoma"/>
            <family val="2"/>
          </rPr>
          <t xml:space="preserve">
pompe de vidange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tc={10F76704-0233-4BB2-9AA2-876250667FB9}</author>
    <author>tc={9C9EF09F-987F-4E44-B93B-97E54539858B}</author>
    <author>tc={8D082FF8-6A6F-42DD-97A2-3498730B038B}</author>
    <author>tc={21C73E30-3F0C-4104-A194-4BB2157035E8}</author>
    <author>tc={892D0A65-2B19-4C65-AD6A-88B8081B102F}</author>
    <author>tc={AB4276CF-C139-4C16-9051-E11A4B134524}</author>
    <author>tc={E9E3F1A8-94E4-4F38-806C-9574591FE4C5}</author>
  </authors>
  <commentList>
    <comment ref="F4" authorId="0" shapeId="0" xr:uid="{10F76704-0233-4BB2-9AA2-876250667FB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Recherche de fuite à l'azote : 100.95€</t>
      </text>
    </comment>
    <comment ref="F6" authorId="1" shapeId="0" xr:uid="{9C9EF09F-987F-4E44-B93B-97E54539858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Forfait livraison transfert AF+ MAS vers AF+ office H.S : 380€</t>
      </text>
    </comment>
    <comment ref="G11" authorId="2" shapeId="0" xr:uid="{8D082FF8-6A6F-42DD-97A2-3498730B038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AF+ défaut t°C (contacteurs) : 75.88€</t>
      </text>
    </comment>
    <comment ref="F12" authorId="3" shapeId="0" xr:uid="{21C73E30-3F0C-4104-A194-4BB2157035E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Serrure port AF+ : 48.67€</t>
      </text>
    </comment>
    <comment ref="F17" authorId="4" shapeId="0" xr:uid="{892D0A65-2B19-4C65-AD6A-88B8081B102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Régulateur H.S AF+ : 146,15€</t>
      </text>
    </comment>
    <comment ref="C18" authorId="5" shapeId="0" xr:uid="{AB4276CF-C139-4C16-9051-E11A4B13452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Moteur ventilateur du condenseur : 90.4€</t>
      </text>
    </comment>
    <comment ref="D18" authorId="6" shapeId="0" xr:uid="{E9E3F1A8-94E4-4F38-806C-9574591FE4C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Entretoise + moteur ventilo évapo : 233.18€</t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tc={D73BC463-31C8-4109-A8FF-680578025011}</author>
    <author>tc={38452A2F-E03E-43A6-BEF9-D64EAE76D7E8}</author>
    <author>tc={8120FC75-D5F0-44E5-9904-DD17C2784B46}</author>
    <author>tc={3E86D50D-FC30-4717-8083-5D7909345946}</author>
    <author>tc={2495C896-DF32-4F79-BB71-80ED14BE4EDF}</author>
    <author>tc={20698B11-6153-4D68-AE88-F9562C459842}</author>
    <author>tc={6E5CE7BC-2B21-44DF-957A-199859F9B33D}</author>
  </authors>
  <commentList>
    <comment ref="E7" authorId="0" shapeId="0" xr:uid="{D73BC463-31C8-4109-A8FF-68057802501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Poussoir et électrovanne : 96.48€</t>
      </text>
    </comment>
    <comment ref="F12" authorId="1" shapeId="0" xr:uid="{38452A2F-E03E-43A6-BEF9-D64EAE76D7E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Bras de rinçage et gicleur à changer : 12.32€</t>
      </text>
    </comment>
    <comment ref="C16" authorId="2" shapeId="0" xr:uid="{8120FC75-D5F0-44E5-9904-DD17C2784B4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flexible douchette : 54.35€</t>
      </text>
    </comment>
    <comment ref="D18" authorId="3" shapeId="0" xr:uid="{3E86D50D-FC30-4717-8083-5D790934594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Changement sonde défectueuse : 100,4€</t>
      </text>
    </comment>
    <comment ref="F18" authorId="4" shapeId="0" xr:uid="{2495C896-DF32-4F79-BB71-80ED14BE4ED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Ressort à remplacer (fermeture porte) : 288.79€</t>
      </text>
    </comment>
    <comment ref="B20" authorId="5" shapeId="0" xr:uid="{20698B11-6153-4D68-AE88-F9562C45984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pompe de rinçage : 673.88€</t>
      </text>
    </comment>
    <comment ref="F24" authorId="6" shapeId="0" xr:uid="{6E5CE7BC-2B21-44DF-957A-199859F9B33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bras de lavage LV Cuisine Brasserie</t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tc={2EDD2D9A-1609-4CE5-A74F-F9C667BD33F8}</author>
    <author>tc={0C893FE9-63A5-4CAB-B7D4-B45BF53E495C}</author>
    <author>tc={C0333389-2E58-4FEC-834E-73E3FF124A1A}</author>
  </authors>
  <commentList>
    <comment ref="F12" authorId="0" shapeId="0" xr:uid="{2EDD2D9A-1609-4CE5-A74F-F9C667BD33F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Remplacement adoucisseur : 1454.13€</t>
      </text>
    </comment>
    <comment ref="B21" authorId="1" shapeId="0" xr:uid="{0C893FE9-63A5-4CAB-B7D4-B45BF53E495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et installation de 2 adoucisseurs 2 410.67€</t>
      </text>
    </comment>
    <comment ref="D24" authorId="2" shapeId="0" xr:uid="{C0333389-2E58-4FEC-834E-73E3FF124A1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Adoucisseur côté Esselières : 257.05€</t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tc={EDC61EAD-3623-4AB2-84B4-A0CF02E173BE}</author>
    <author>tc={FDD19BC9-C461-4510-B1E6-0CFA0F25CAE9}</author>
    <author>tc={351B30D5-98EF-4290-B0A5-52DBEE1C87C0}</author>
    <author>tc={BB4819BA-2F77-40B6-9744-D9AB90C924B5}</author>
  </authors>
  <commentList>
    <comment ref="C5" authorId="0" shapeId="0" xr:uid="{EDC61EAD-3623-4AB2-84B4-A0CF02E173B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Kit d'installation PURITY : 75€</t>
      </text>
    </comment>
    <comment ref="F5" authorId="1" shapeId="0" xr:uid="{FDD19BC9-C461-4510-B1E6-0CFA0F25CAE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Aérateur à remplacer : 23.03€</t>
      </text>
    </comment>
    <comment ref="F11" authorId="2" shapeId="0" xr:uid="{351B30D5-98EF-4290-B0A5-52DBEE1C87C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Thermostat température et thermo cuve à remplacer : 121.24€</t>
      </text>
    </comment>
    <comment ref="D18" authorId="3" shapeId="0" xr:uid="{BB4819BA-2F77-40B6-9744-D9AB90C924B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Chgt tuyaux de vidange PVC : 36.02€</t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tc={1AB5D827-5F58-47BC-A866-F283C9C20DBB}</author>
  </authors>
  <commentList>
    <comment ref="F14" authorId="0" shapeId="0" xr:uid="{1AB5D827-5F58-47BC-A866-F283C9C20DB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Scramble "aubergine", roue à remplacer : 108.40€</t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tc={719D020F-88D5-4712-997E-640F636331B5}</author>
    <author>tc={7F50BEB1-7506-43E2-8EFB-1F24A73C53CB}</author>
    <author>tc={6A74E9FA-4796-4C04-B3D4-BA96DD8FE356}</author>
    <author>tc={6EF01620-482C-4E49-AC8E-C81B0A1FB227}</author>
    <author>tc={6DA3DB3D-4F90-4749-A5B3-2ECA1C54DEC8}</author>
    <author>tc={B0E14A99-C898-4DD8-8B39-7914767A6FFD}</author>
    <author>tc={EE43F733-C309-480E-8DEA-6107875B86A3}</author>
    <author>tc={FFAC33E0-3FDD-457D-821B-0BA343B1111C}</author>
    <author>tc={91A4A050-0F6B-4726-AFC7-2C4A4B2A05F8}</author>
  </authors>
  <commentList>
    <comment ref="F5" authorId="0" shapeId="0" xr:uid="{719D020F-88D5-4712-997E-640F636331B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chariot assiette chauffante : 305.96€
Réponse :
    Chgt porte armoire à couteaux : 148.70€</t>
      </text>
    </comment>
    <comment ref="F6" authorId="1" shapeId="0" xr:uid="{7F50BEB1-7506-43E2-8EFB-1F24A73C53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: pupitre inox mobile 522.82€</t>
      </text>
    </comment>
    <comment ref="B11" authorId="2" shapeId="0" xr:uid="{6A74E9FA-4796-4C04-B3D4-BA96DD8FE35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micro-ondes PAI : 490.30€</t>
      </text>
    </comment>
    <comment ref="F11" authorId="3" shapeId="0" xr:uid="{6EF01620-482C-4E49-AC8E-C81B0A1FB22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Fuite bac du chef (evier) : 123.40€</t>
      </text>
    </comment>
    <comment ref="B16" authorId="4" shapeId="0" xr:uid="{6DA3DB3D-4F90-4749-A5B3-2ECA1C54DEC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micro-ondes PAI : 490.30€</t>
      </text>
    </comment>
    <comment ref="B23" authorId="5" shapeId="0" xr:uid="{B0E14A99-C898-4DD8-8B39-7914767A6FF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courroie hotte plonge : 110.76€</t>
      </text>
    </comment>
    <comment ref="D23" authorId="6" shapeId="0" xr:uid="{EE43F733-C309-480E-8DEA-6107875B86A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sauteuse de droite (2x voyant et doseur énergie) : 156€</t>
      </text>
    </comment>
    <comment ref="E23" authorId="7" shapeId="0" xr:uid="{FFAC33E0-3FDD-457D-821B-0BA343B1111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Machine à glaçons : 76.2€</t>
      </text>
    </comment>
    <comment ref="F23" authorId="8" shapeId="0" xr:uid="{91A4A050-0F6B-4726-AFC7-2C4A4B2A05F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Moteur agitateur machine à glaçons : 246.93€</t>
      </text>
    </comment>
  </commentList>
</comments>
</file>

<file path=xl/sharedStrings.xml><?xml version="1.0" encoding="utf-8"?>
<sst xmlns="http://schemas.openxmlformats.org/spreadsheetml/2006/main" count="338" uniqueCount="66">
  <si>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</si>
  <si>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</si>
  <si>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</si>
  <si>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</si>
  <si>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</si>
  <si>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</si>
  <si>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</si>
  <si>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</si>
  <si>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</si>
  <si>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</si>
  <si>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</si>
  <si>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</si>
  <si>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</si>
  <si>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M . Cachin Mat.</t>
  </si>
  <si>
    <t>M . Cachin Prim.</t>
  </si>
  <si>
    <t>J . Curie Mat.</t>
  </si>
  <si>
    <t>J . Curie Prim.</t>
  </si>
  <si>
    <t>Htes Bruyères</t>
  </si>
  <si>
    <t>P . Langevin Mat.</t>
  </si>
  <si>
    <t>P . Langevin Prim.</t>
  </si>
  <si>
    <t>R . Lebon</t>
  </si>
  <si>
    <t>K . Marx</t>
  </si>
  <si>
    <t>L . Pasteur Mat.</t>
  </si>
  <si>
    <t>L . Pasteur Prim.</t>
  </si>
  <si>
    <t>F. Pelloutier</t>
  </si>
  <si>
    <t>P .Vaillant Couturier</t>
  </si>
  <si>
    <t>M . Robespierre Mat.</t>
  </si>
  <si>
    <t>M . Robespierre Prim.</t>
  </si>
  <si>
    <t>J . Vilars Mat.</t>
  </si>
  <si>
    <t>J . Vilars Prim.</t>
  </si>
  <si>
    <t>H . Wallon Mat.</t>
  </si>
  <si>
    <t>H . Wallon Prim.</t>
  </si>
  <si>
    <t>Sous total 1</t>
  </si>
  <si>
    <t>Sous total 2</t>
  </si>
  <si>
    <t>TOTAL</t>
  </si>
  <si>
    <t>Georges Sand</t>
  </si>
  <si>
    <t>Musardiere</t>
  </si>
  <si>
    <t>Gourmands</t>
  </si>
  <si>
    <t>brasserie</t>
  </si>
  <si>
    <t xml:space="preserve"> REPARATIONS LAVE LINGE 2016</t>
  </si>
  <si>
    <t xml:space="preserve"> REPARATIONS SECHE LINGE 2016</t>
  </si>
  <si>
    <t>Sous total offices</t>
  </si>
  <si>
    <t>Brasserie</t>
  </si>
  <si>
    <t>G. Sand</t>
  </si>
  <si>
    <t xml:space="preserve">M. Cachin </t>
  </si>
  <si>
    <t>J. Curie Mat.</t>
  </si>
  <si>
    <t>J. Curie Elem.</t>
  </si>
  <si>
    <t>P. Langevin Mat.</t>
  </si>
  <si>
    <t>P. Langevin Elem.</t>
  </si>
  <si>
    <t>R. Lebon</t>
  </si>
  <si>
    <t>K. Marx</t>
  </si>
  <si>
    <t>L. Pasteur Mat.</t>
  </si>
  <si>
    <t>L. Pasteur Elem.</t>
  </si>
  <si>
    <t>P. Vaillant-Couturier</t>
  </si>
  <si>
    <t xml:space="preserve">M. Robespierre </t>
  </si>
  <si>
    <t>J. Vilar Elem.</t>
  </si>
  <si>
    <t>H. Wallon Mat.</t>
  </si>
  <si>
    <t>H. Wallon Elem.</t>
  </si>
  <si>
    <t>S. Veil</t>
  </si>
  <si>
    <r>
      <t xml:space="preserve"> REPARATIONS FOURS 2023 - </t>
    </r>
    <r>
      <rPr>
        <b/>
        <sz val="14"/>
        <color rgb="FFFF0000"/>
        <rFont val="Montserrat"/>
      </rPr>
      <t>HT</t>
    </r>
  </si>
  <si>
    <r>
      <t xml:space="preserve"> REPARATIONS Adoucisseur 2023 - </t>
    </r>
    <r>
      <rPr>
        <b/>
        <sz val="14"/>
        <color rgb="FFFF0000"/>
        <rFont val="Montserrat"/>
      </rPr>
      <t>HT</t>
    </r>
  </si>
  <si>
    <r>
      <t xml:space="preserve"> REPARATIONS Bain-Maries 2023 - </t>
    </r>
    <r>
      <rPr>
        <b/>
        <sz val="14"/>
        <color rgb="FFFF0000"/>
        <rFont val="Montserrat"/>
      </rPr>
      <t>HT</t>
    </r>
  </si>
  <si>
    <r>
      <t xml:space="preserve"> REPARATIONS DIVERS 2023 - </t>
    </r>
    <r>
      <rPr>
        <b/>
        <sz val="14"/>
        <color rgb="FFFF0000"/>
        <rFont val="Montserrat"/>
      </rPr>
      <t>HT</t>
    </r>
  </si>
  <si>
    <r>
      <t xml:space="preserve"> REPARATIONS Fontaines à eau 2023 - </t>
    </r>
    <r>
      <rPr>
        <b/>
        <sz val="14"/>
        <color rgb="FFFF0000"/>
        <rFont val="Montserrat"/>
      </rPr>
      <t>HT</t>
    </r>
  </si>
  <si>
    <r>
      <t xml:space="preserve"> REPARATIONS Armoires Froides 2023 - </t>
    </r>
    <r>
      <rPr>
        <b/>
        <sz val="14"/>
        <color rgb="FFFF0000"/>
        <rFont val="Montserrat"/>
      </rPr>
      <t>HT</t>
    </r>
  </si>
  <si>
    <r>
      <t xml:space="preserve"> REPARATIONS Lave-Vaiselles 2023 - </t>
    </r>
    <r>
      <rPr>
        <b/>
        <sz val="14"/>
        <color rgb="FFFF0000"/>
        <rFont val="Montserrat"/>
      </rPr>
      <t>HT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</si>
</sst>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#,##0.00\ &quot;€&quot;"/>
  </numFmts>
  <fonts count="16" x14ac:knownFonts="1">
    <font>
      <sz val="10"/>
      <name val="Arial"/>
    </font>
    <font>
      <sz val="10"/>
      <name val="Arial"/>
      <family val="2"/>
    </font>
    <font>
      <sz val="10"/>
      <name val="Comic Sans MS"/>
      <family val="4"/>
    </font>
    <font>
      <b/>
      <sz val="14"/>
      <name val="Comic Sans MS"/>
      <family val="4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i/>
      <sz val="10"/>
      <name val="Comic Sans MS"/>
      <family val="4"/>
    </font>
    <font>
      <b/>
      <i/>
      <sz val="14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name val="Montserrat"/>
    </font>
    <font>
      <b/>
      <sz val="10"/>
      <name val="Montserrat"/>
    </font>
    <font>
      <b/>
      <i/>
      <sz val="12"/>
      <name val="Montserrat"/>
    </font>
    <font>
      <b/>
      <i/>
      <sz val="10"/>
      <name val="Montserrat"/>
    </font>
    <font>
      <b/>
      <i/>
      <sz val="14"/>
      <name val="Montserrat"/>
    </font>
    <font>
      <b/>
      <sz val="14"/>
      <color rgb="FFFF0000"/>
      <name val="Montserrat"/>
    </font>
  </fonts>
  <fills count="14">
    <fill>
      <patternFill patternType="none"/>
    </fill>
    <fill>
      <patternFill patternType="gray125"/>
    </fill>
    <fill>
      <patternFill patternType="gray0625">
        <fgColor indexed="31"/>
        <bgColor indexed="9"/>
      </patternFill>
    </fill>
    <fill>
      <patternFill patternType="gray0625">
        <fgColor indexed="51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51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gray0625">
        <fgColor indexed="31"/>
        <bgColor theme="8" tint="0.79998168889431442"/>
      </patternFill>
    </fill>
    <fill>
      <patternFill patternType="solid">
        <fgColor theme="0"/>
        <bgColor indexed="51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</cellStyleXfs>
  <cellXfs count="83">
    <xf numFmtId="0" fontId="0" fillId="0" borderId="0" xfId="0"/>
    <xf numFmtId="165" fontId="4" fillId="0" borderId="0" xfId="1" applyFont="1"/>
    <xf numFmtId="165" fontId="5" fillId="0" borderId="0" xfId="1" applyFont="1" applyAlignment="1">
      <alignment horizontal="center"/>
    </xf>
    <xf numFmtId="165" fontId="4" fillId="2" borderId="1" xfId="1" applyFont="1" applyFill="1" applyBorder="1" applyAlignment="1">
      <alignment horizontal="center"/>
    </xf>
    <xf numFmtId="165" fontId="5" fillId="3" borderId="4" xfId="1" applyFont="1" applyFill="1" applyBorder="1" applyAlignment="1">
      <alignment horizontal="center"/>
    </xf>
    <xf numFmtId="165" fontId="4" fillId="4" borderId="0" xfId="1" applyFont="1" applyFill="1" applyAlignment="1">
      <alignment horizontal="center"/>
    </xf>
    <xf numFmtId="165" fontId="4" fillId="4" borderId="0" xfId="1" applyFont="1" applyFill="1"/>
    <xf numFmtId="165" fontId="4" fillId="4" borderId="6" xfId="1" applyFont="1" applyFill="1" applyBorder="1" applyAlignment="1">
      <alignment horizontal="left"/>
    </xf>
    <xf numFmtId="165" fontId="4" fillId="4" borderId="8" xfId="1" applyFont="1" applyFill="1" applyBorder="1" applyAlignment="1">
      <alignment horizontal="left"/>
    </xf>
    <xf numFmtId="165" fontId="5" fillId="4" borderId="0" xfId="1" applyFont="1" applyFill="1" applyAlignment="1">
      <alignment horizontal="center"/>
    </xf>
    <xf numFmtId="0" fontId="4" fillId="4" borderId="0" xfId="3" applyFont="1" applyFill="1"/>
    <xf numFmtId="0" fontId="4" fillId="4" borderId="0" xfId="3" applyFont="1" applyFill="1" applyAlignment="1">
      <alignment horizontal="center"/>
    </xf>
    <xf numFmtId="0" fontId="5" fillId="4" borderId="0" xfId="3" applyFont="1" applyFill="1" applyAlignment="1">
      <alignment horizontal="center"/>
    </xf>
    <xf numFmtId="0" fontId="4" fillId="0" borderId="0" xfId="3" applyFont="1"/>
    <xf numFmtId="164" fontId="4" fillId="0" borderId="0" xfId="2" applyFont="1"/>
    <xf numFmtId="164" fontId="5" fillId="0" borderId="0" xfId="2" applyFont="1" applyAlignment="1">
      <alignment horizontal="center"/>
    </xf>
    <xf numFmtId="0" fontId="7" fillId="6" borderId="7" xfId="3" applyFont="1" applyFill="1" applyBorder="1" applyAlignment="1">
      <alignment horizontal="center"/>
    </xf>
    <xf numFmtId="0" fontId="4" fillId="6" borderId="0" xfId="3" applyFont="1" applyFill="1"/>
    <xf numFmtId="166" fontId="5" fillId="5" borderId="7" xfId="1" applyNumberFormat="1" applyFont="1" applyFill="1" applyBorder="1" applyAlignment="1">
      <alignment horizontal="center"/>
    </xf>
    <xf numFmtId="166" fontId="4" fillId="4" borderId="12" xfId="1" applyNumberFormat="1" applyFont="1" applyFill="1" applyBorder="1"/>
    <xf numFmtId="166" fontId="4" fillId="4" borderId="13" xfId="1" applyNumberFormat="1" applyFont="1" applyFill="1" applyBorder="1"/>
    <xf numFmtId="166" fontId="4" fillId="4" borderId="14" xfId="1" applyNumberFormat="1" applyFont="1" applyFill="1" applyBorder="1"/>
    <xf numFmtId="166" fontId="4" fillId="0" borderId="12" xfId="1" applyNumberFormat="1" applyFont="1" applyFill="1" applyBorder="1"/>
    <xf numFmtId="166" fontId="5" fillId="5" borderId="15" xfId="1" applyNumberFormat="1" applyFont="1" applyFill="1" applyBorder="1" applyAlignment="1">
      <alignment horizontal="center"/>
    </xf>
    <xf numFmtId="166" fontId="4" fillId="4" borderId="19" xfId="1" applyNumberFormat="1" applyFont="1" applyFill="1" applyBorder="1"/>
    <xf numFmtId="166" fontId="4" fillId="4" borderId="0" xfId="1" applyNumberFormat="1" applyFont="1" applyFill="1" applyBorder="1"/>
    <xf numFmtId="166" fontId="4" fillId="0" borderId="0" xfId="1" applyNumberFormat="1" applyFont="1"/>
    <xf numFmtId="166" fontId="6" fillId="0" borderId="0" xfId="1" applyNumberFormat="1" applyFont="1"/>
    <xf numFmtId="166" fontId="5" fillId="0" borderId="0" xfId="1" applyNumberFormat="1" applyFont="1" applyAlignment="1">
      <alignment horizontal="center"/>
    </xf>
    <xf numFmtId="166" fontId="6" fillId="6" borderId="7" xfId="1" applyNumberFormat="1" applyFont="1" applyFill="1" applyBorder="1" applyAlignment="1">
      <alignment horizontal="center"/>
    </xf>
    <xf numFmtId="166" fontId="7" fillId="6" borderId="7" xfId="1" applyNumberFormat="1" applyFont="1" applyFill="1" applyBorder="1" applyAlignment="1">
      <alignment horizontal="center"/>
    </xf>
    <xf numFmtId="165" fontId="4" fillId="6" borderId="0" xfId="1" applyFont="1" applyFill="1"/>
    <xf numFmtId="166" fontId="5" fillId="5" borderId="18" xfId="1" applyNumberFormat="1" applyFont="1" applyFill="1" applyBorder="1" applyAlignment="1">
      <alignment horizontal="center"/>
    </xf>
    <xf numFmtId="0" fontId="5" fillId="7" borderId="7" xfId="3" applyFont="1" applyFill="1" applyBorder="1" applyAlignment="1">
      <alignment horizontal="center"/>
    </xf>
    <xf numFmtId="166" fontId="6" fillId="7" borderId="16" xfId="1" applyNumberFormat="1" applyFont="1" applyFill="1" applyBorder="1" applyAlignment="1">
      <alignment horizontal="center"/>
    </xf>
    <xf numFmtId="166" fontId="6" fillId="7" borderId="17" xfId="1" applyNumberFormat="1" applyFont="1" applyFill="1" applyBorder="1" applyAlignment="1">
      <alignment horizontal="center"/>
    </xf>
    <xf numFmtId="166" fontId="6" fillId="7" borderId="18" xfId="1" applyNumberFormat="1" applyFont="1" applyFill="1" applyBorder="1" applyAlignment="1">
      <alignment horizontal="center"/>
    </xf>
    <xf numFmtId="166" fontId="5" fillId="7" borderId="7" xfId="1" applyNumberFormat="1" applyFont="1" applyFill="1" applyBorder="1" applyAlignment="1">
      <alignment horizontal="center"/>
    </xf>
    <xf numFmtId="0" fontId="5" fillId="8" borderId="7" xfId="3" applyFont="1" applyFill="1" applyBorder="1" applyAlignment="1">
      <alignment horizontal="center"/>
    </xf>
    <xf numFmtId="166" fontId="6" fillId="8" borderId="16" xfId="1" applyNumberFormat="1" applyFont="1" applyFill="1" applyBorder="1" applyAlignment="1">
      <alignment horizontal="center"/>
    </xf>
    <xf numFmtId="166" fontId="5" fillId="8" borderId="16" xfId="1" applyNumberFormat="1" applyFont="1" applyFill="1" applyBorder="1" applyAlignment="1">
      <alignment horizontal="center"/>
    </xf>
    <xf numFmtId="165" fontId="4" fillId="11" borderId="2" xfId="1" applyFont="1" applyFill="1" applyBorder="1" applyAlignment="1">
      <alignment horizontal="center"/>
    </xf>
    <xf numFmtId="165" fontId="4" fillId="11" borderId="3" xfId="1" applyFont="1" applyFill="1" applyBorder="1" applyAlignment="1">
      <alignment horizontal="center"/>
    </xf>
    <xf numFmtId="165" fontId="4" fillId="9" borderId="5" xfId="1" applyFont="1" applyFill="1" applyBorder="1" applyAlignment="1">
      <alignment horizontal="left"/>
    </xf>
    <xf numFmtId="165" fontId="4" fillId="9" borderId="6" xfId="1" applyFont="1" applyFill="1" applyBorder="1" applyAlignment="1">
      <alignment horizontal="left"/>
    </xf>
    <xf numFmtId="166" fontId="4" fillId="9" borderId="9" xfId="1" applyNumberFormat="1" applyFont="1" applyFill="1" applyBorder="1"/>
    <xf numFmtId="166" fontId="4" fillId="9" borderId="10" xfId="1" applyNumberFormat="1" applyFont="1" applyFill="1" applyBorder="1"/>
    <xf numFmtId="166" fontId="4" fillId="9" borderId="11" xfId="1" applyNumberFormat="1" applyFont="1" applyFill="1" applyBorder="1"/>
    <xf numFmtId="166" fontId="4" fillId="9" borderId="12" xfId="1" applyNumberFormat="1" applyFont="1" applyFill="1" applyBorder="1"/>
    <xf numFmtId="166" fontId="4" fillId="9" borderId="13" xfId="1" applyNumberFormat="1" applyFont="1" applyFill="1" applyBorder="1"/>
    <xf numFmtId="165" fontId="4" fillId="9" borderId="0" xfId="1" applyFont="1" applyFill="1"/>
    <xf numFmtId="166" fontId="4" fillId="9" borderId="14" xfId="1" applyNumberFormat="1" applyFont="1" applyFill="1" applyBorder="1"/>
    <xf numFmtId="165" fontId="4" fillId="4" borderId="13" xfId="1" applyFont="1" applyFill="1" applyBorder="1" applyAlignment="1">
      <alignment horizontal="left"/>
    </xf>
    <xf numFmtId="165" fontId="11" fillId="0" borderId="0" xfId="1" applyFont="1"/>
    <xf numFmtId="165" fontId="12" fillId="0" borderId="0" xfId="1" applyFont="1" applyAlignment="1">
      <alignment horizontal="center"/>
    </xf>
    <xf numFmtId="165" fontId="11" fillId="2" borderId="1" xfId="1" applyFont="1" applyFill="1" applyBorder="1" applyAlignment="1">
      <alignment horizontal="center"/>
    </xf>
    <xf numFmtId="165" fontId="12" fillId="3" borderId="4" xfId="1" applyFont="1" applyFill="1" applyBorder="1" applyAlignment="1">
      <alignment horizontal="center"/>
    </xf>
    <xf numFmtId="0" fontId="12" fillId="7" borderId="7" xfId="3" applyFont="1" applyFill="1" applyBorder="1" applyAlignment="1">
      <alignment horizontal="center"/>
    </xf>
    <xf numFmtId="166" fontId="12" fillId="7" borderId="7" xfId="1" applyNumberFormat="1" applyFont="1" applyFill="1" applyBorder="1" applyAlignment="1">
      <alignment horizontal="center"/>
    </xf>
    <xf numFmtId="0" fontId="12" fillId="8" borderId="7" xfId="3" applyFont="1" applyFill="1" applyBorder="1" applyAlignment="1">
      <alignment horizontal="center"/>
    </xf>
    <xf numFmtId="166" fontId="12" fillId="8" borderId="16" xfId="1" applyNumberFormat="1" applyFont="1" applyFill="1" applyBorder="1" applyAlignment="1">
      <alignment horizontal="center"/>
    </xf>
    <xf numFmtId="166" fontId="11" fillId="0" borderId="0" xfId="1" applyNumberFormat="1" applyFont="1"/>
    <xf numFmtId="166" fontId="13" fillId="0" borderId="0" xfId="1" applyNumberFormat="1" applyFont="1"/>
    <xf numFmtId="166" fontId="12" fillId="0" borderId="0" xfId="1" applyNumberFormat="1" applyFont="1" applyAlignment="1">
      <alignment horizontal="center"/>
    </xf>
    <xf numFmtId="0" fontId="14" fillId="6" borderId="7" xfId="3" applyFont="1" applyFill="1" applyBorder="1" applyAlignment="1">
      <alignment horizontal="center"/>
    </xf>
    <xf numFmtId="166" fontId="13" fillId="6" borderId="7" xfId="1" applyNumberFormat="1" applyFont="1" applyFill="1" applyBorder="1" applyAlignment="1">
      <alignment horizontal="center"/>
    </xf>
    <xf numFmtId="166" fontId="14" fillId="6" borderId="7" xfId="1" applyNumberFormat="1" applyFont="1" applyFill="1" applyBorder="1" applyAlignment="1">
      <alignment horizontal="center"/>
    </xf>
    <xf numFmtId="166" fontId="13" fillId="8" borderId="20" xfId="1" applyNumberFormat="1" applyFont="1" applyFill="1" applyBorder="1" applyAlignment="1">
      <alignment horizontal="center"/>
    </xf>
    <xf numFmtId="165" fontId="11" fillId="6" borderId="21" xfId="1" applyFont="1" applyFill="1" applyBorder="1" applyAlignment="1">
      <alignment horizontal="left"/>
    </xf>
    <xf numFmtId="165" fontId="11" fillId="6" borderId="22" xfId="1" applyFont="1" applyFill="1" applyBorder="1" applyAlignment="1">
      <alignment horizontal="left"/>
    </xf>
    <xf numFmtId="165" fontId="11" fillId="6" borderId="23" xfId="1" applyFont="1" applyFill="1" applyBorder="1" applyAlignment="1">
      <alignment horizontal="left"/>
    </xf>
    <xf numFmtId="166" fontId="12" fillId="12" borderId="18" xfId="1" applyNumberFormat="1" applyFont="1" applyFill="1" applyBorder="1" applyAlignment="1">
      <alignment horizontal="center"/>
    </xf>
    <xf numFmtId="166" fontId="12" fillId="5" borderId="18" xfId="1" applyNumberFormat="1" applyFont="1" applyFill="1" applyBorder="1" applyAlignment="1">
      <alignment horizontal="center"/>
    </xf>
    <xf numFmtId="165" fontId="11" fillId="11" borderId="24" xfId="1" applyFont="1" applyFill="1" applyBorder="1" applyAlignment="1">
      <alignment horizontal="center"/>
    </xf>
    <xf numFmtId="165" fontId="11" fillId="11" borderId="25" xfId="1" applyFont="1" applyFill="1" applyBorder="1" applyAlignment="1">
      <alignment horizontal="center"/>
    </xf>
    <xf numFmtId="0" fontId="0" fillId="0" borderId="13" xfId="0" applyBorder="1"/>
    <xf numFmtId="165" fontId="11" fillId="4" borderId="22" xfId="1" applyFont="1" applyFill="1" applyBorder="1" applyAlignment="1">
      <alignment horizontal="left"/>
    </xf>
    <xf numFmtId="165" fontId="11" fillId="4" borderId="14" xfId="1" applyFont="1" applyFill="1" applyBorder="1" applyAlignment="1">
      <alignment horizontal="left"/>
    </xf>
    <xf numFmtId="165" fontId="11" fillId="4" borderId="26" xfId="1" applyFont="1" applyFill="1" applyBorder="1" applyAlignment="1">
      <alignment horizontal="left"/>
    </xf>
    <xf numFmtId="166" fontId="13" fillId="7" borderId="19" xfId="1" applyNumberFormat="1" applyFont="1" applyFill="1" applyBorder="1" applyAlignment="1">
      <alignment horizontal="center"/>
    </xf>
    <xf numFmtId="0" fontId="0" fillId="13" borderId="13" xfId="0" applyFill="1" applyBorder="1"/>
    <xf numFmtId="165" fontId="10" fillId="10" borderId="0" xfId="1" applyFont="1" applyFill="1" applyAlignment="1">
      <alignment horizontal="center"/>
    </xf>
    <xf numFmtId="165" fontId="3" fillId="10" borderId="0" xfId="1" applyFont="1" applyFill="1" applyAlignment="1">
      <alignment horizontal="center"/>
    </xf>
  </cellXfs>
  <cellStyles count="4">
    <cellStyle name="Euro" xfId="1" xr:uid="{00000000-0005-0000-0000-000000000000}"/>
    <cellStyle name="Monétaire" xfId="2" builtinId="4"/>
    <cellStyle name="Normal" xfId="0" builtinId="0"/>
    <cellStyle name="Normal_REPARATIONS MATERIEL  2005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Julien FAUROUX" id="{68646DBA-DF20-4F3D-8EE1-54E89170CCF7}" userId="Julien FAUROUX" providerId="None"/>
  <person displayName="Julien FAUROUX" id="{0CF87E2B-3258-43B9-8379-A3E933A478C5}" userId="S::julien.fauroux@semgest.fr::f2731a3c-35d3-4561-95f4-583af358c42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D21" dT="2023-03-21T14:57:43.75" personId="{0CF87E2B-3258-43B9-8379-A3E933A478C5}" id="{99B3704A-13EF-46DA-ACB6-F85E2C50C257}">
    <text>Joint porte de four : 75€</text>
  </threadedComment>
  <threadedComment ref="F21" dT="2023-05-31T08:10:38.58" personId="{0CF87E2B-3258-43B9-8379-A3E933A478C5}" id="{04CE84A0-6578-4DF4-9514-DC19A4786058}">
    <text>Changement panneau de contrôle "lexan" sur les 3 fours : 804.61€= 283,47€+260,57€+260,57€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F4" dT="2023-05-25T16:05:01.24" personId="{0CF87E2B-3258-43B9-8379-A3E933A478C5}" id="{10F76704-0233-4BB2-9AA2-876250667FB9}">
    <text>Recherche de fuite à l'azote : 100.95€</text>
  </threadedComment>
  <threadedComment ref="F6" dT="2023-05-02T12:39:29.29" personId="{0CF87E2B-3258-43B9-8379-A3E933A478C5}" id="{9C9EF09F-987F-4E44-B93B-97E54539858B}">
    <text>Forfait livraison transfert AF+ MAS vers AF+ office H.S : 380€</text>
  </threadedComment>
  <threadedComment ref="G11" dT="2023-06-01T13:31:11.93" personId="{0CF87E2B-3258-43B9-8379-A3E933A478C5}" id="{8D082FF8-6A6F-42DD-97A2-3498730B038B}">
    <text>AF+ défaut t°C (contacteurs) : 75.88€</text>
  </threadedComment>
  <threadedComment ref="F12" dT="2023-05-25T13:54:48.40" personId="{0CF87E2B-3258-43B9-8379-A3E933A478C5}" id="{21C73E30-3F0C-4104-A194-4BB2157035E8}">
    <text>Serrure port AF+ : 48.67€</text>
  </threadedComment>
  <threadedComment ref="F17" dT="2023-05-10T14:51:48.38" personId="{0CF87E2B-3258-43B9-8379-A3E933A478C5}" id="{892D0A65-2B19-4C65-AD6A-88B8081B102F}">
    <text>Régulateur H.S AF+ : 146,15€</text>
  </threadedComment>
  <threadedComment ref="C18" dT="2023-02-10T11:30:18.35" personId="{0CF87E2B-3258-43B9-8379-A3E933A478C5}" id="{AB4276CF-C139-4C16-9051-E11A4B134524}">
    <text>Moteur ventilateur du condenseur : 90.4€</text>
  </threadedComment>
  <threadedComment ref="D18" dT="2023-03-28T14:36:18.10" personId="{0CF87E2B-3258-43B9-8379-A3E933A478C5}" id="{E9E3F1A8-94E4-4F38-806C-9574591FE4C5}">
    <text>Entretoise + moteur ventilo évapo : 233.18€</text>
  </threadedComment>
</ThreadedComments>
</file>

<file path=xl/threadedComments/threadedComment3.xml><?xml version="1.0" encoding="utf-8"?>
<ThreadedComments xmlns="http://schemas.microsoft.com/office/spreadsheetml/2018/threadedcomments" xmlns:x="http://schemas.openxmlformats.org/spreadsheetml/2006/main">
  <threadedComment ref="E7" dT="2023-04-12T15:26:20.47" personId="{0CF87E2B-3258-43B9-8379-A3E933A478C5}" id="{D73BC463-31C8-4109-A8FF-680578025011}">
    <text>Poussoir et électrovanne : 96.48€</text>
  </threadedComment>
  <threadedComment ref="F12" dT="2023-05-25T16:28:36.29" personId="{0CF87E2B-3258-43B9-8379-A3E933A478C5}" id="{38452A2F-E03E-43A6-BEF9-D64EAE76D7E8}">
    <text>Bras de rinçage et gicleur à changer : 12.32€</text>
  </threadedComment>
  <threadedComment ref="C16" dT="2023-03-15T13:42:33.60" personId="{0CF87E2B-3258-43B9-8379-A3E933A478C5}" id="{8120FC75-D5F0-44E5-9904-DD17C2784B46}">
    <text>Réparation flexible douchette : 54.35€</text>
  </threadedComment>
  <threadedComment ref="D18" dT="2023-04-03T13:16:36.24" personId="{0CF87E2B-3258-43B9-8379-A3E933A478C5}" id="{3E86D50D-FC30-4717-8083-5D7909345946}">
    <text>Changement sonde défectueuse : 100,4€</text>
  </threadedComment>
  <threadedComment ref="F18" dT="2023-05-22T11:53:20.49" personId="{0CF87E2B-3258-43B9-8379-A3E933A478C5}" id="{2495C896-DF32-4F79-BB71-80ED14BE4EDF}">
    <text>Ressort à remplacer (fermeture porte) : 288.79€</text>
  </threadedComment>
  <threadedComment ref="B20" dT="2023-01-18T15:25:54.95" personId="{68646DBA-DF20-4F3D-8EE1-54E89170CCF7}" id="{20698B11-6153-4D68-AE88-F9562C459842}">
    <text>Réparation pompe de rinçage : 673.88€</text>
  </threadedComment>
  <threadedComment ref="F24" dT="2023-05-22T13:53:50.96" personId="{0CF87E2B-3258-43B9-8379-A3E933A478C5}" id="{6E5CE7BC-2B21-44DF-957A-199859F9B33D}">
    <text>Réparation bras de lavage LV Cuisine Brasserie</text>
  </threadedComment>
</ThreadedComments>
</file>

<file path=xl/threadedComments/threadedComment4.xml><?xml version="1.0" encoding="utf-8"?>
<ThreadedComments xmlns="http://schemas.microsoft.com/office/spreadsheetml/2018/threadedcomments" xmlns:x="http://schemas.openxmlformats.org/spreadsheetml/2006/main">
  <threadedComment ref="F12" dT="2023-05-26T13:12:25.57" personId="{0CF87E2B-3258-43B9-8379-A3E933A478C5}" id="{2EDD2D9A-1609-4CE5-A74F-F9C667BD33F8}">
    <text>Remplacement adoucisseur : 1454.13€</text>
  </threadedComment>
  <threadedComment ref="B21" dT="2023-01-30T09:24:01.80" personId="{68646DBA-DF20-4F3D-8EE1-54E89170CCF7}" id="{0C893FE9-63A5-4CAB-B7D4-B45BF53E495C}">
    <text>Achat et installation de 2 adoucisseurs 2 410.67€</text>
  </threadedComment>
  <threadedComment ref="D24" dT="2023-03-10T14:53:25.24" personId="{0CF87E2B-3258-43B9-8379-A3E933A478C5}" id="{C0333389-2E58-4FEC-834E-73E3FF124A1A}">
    <text>Adoucisseur côté Esselières : 257.05€</text>
  </threadedComment>
</ThreadedComments>
</file>

<file path=xl/threadedComments/threadedComment5.xml><?xml version="1.0" encoding="utf-8"?>
<ThreadedComments xmlns="http://schemas.microsoft.com/office/spreadsheetml/2018/threadedcomments" xmlns:x="http://schemas.openxmlformats.org/spreadsheetml/2006/main">
  <threadedComment ref="C5" dT="2023-02-10T11:22:55.32" personId="{0CF87E2B-3258-43B9-8379-A3E933A478C5}" id="{EDC61EAD-3623-4AB2-84B4-A0CF02E173BE}">
    <text>Kit d'installation PURITY : 75€</text>
  </threadedComment>
  <threadedComment ref="F5" dT="2023-05-25T16:07:06.73" personId="{0CF87E2B-3258-43B9-8379-A3E933A478C5}" id="{FDD19BC9-C461-4510-B1E6-0CFA0F25CAE9}">
    <text>Aérateur à remplacer : 23.03€</text>
  </threadedComment>
  <threadedComment ref="F11" dT="2023-05-24T13:28:34.89" personId="{0CF87E2B-3258-43B9-8379-A3E933A478C5}" id="{351B30D5-98EF-4290-B0A5-52DBEE1C87C0}">
    <text>Thermostat température et thermo cuve à remplacer : 121.24€</text>
  </threadedComment>
  <threadedComment ref="D18" dT="2023-03-28T14:36:50.72" personId="{0CF87E2B-3258-43B9-8379-A3E933A478C5}" id="{BB4819BA-2F77-40B6-9744-D9AB90C924B5}">
    <text>Chgt tuyaux de vidange PVC : 36.02€</text>
  </threadedComment>
</ThreadedComments>
</file>

<file path=xl/threadedComments/threadedComment6.xml><?xml version="1.0" encoding="utf-8"?>
<ThreadedComments xmlns="http://schemas.microsoft.com/office/spreadsheetml/2018/threadedcomments" xmlns:x="http://schemas.openxmlformats.org/spreadsheetml/2006/main">
  <threadedComment ref="F14" dT="2023-05-22T14:23:21.29" personId="{0CF87E2B-3258-43B9-8379-A3E933A478C5}" id="{1AB5D827-5F58-47BC-A866-F283C9C20DBB}">
    <text>Réparation Scramble "aubergine", roue à remplacer : 108.40€</text>
  </threadedComment>
</ThreadedComments>
</file>

<file path=xl/threadedComments/threadedComment7.xml><?xml version="1.0" encoding="utf-8"?>
<ThreadedComments xmlns="http://schemas.microsoft.com/office/spreadsheetml/2018/threadedcomments" xmlns:x="http://schemas.openxmlformats.org/spreadsheetml/2006/main">
  <threadedComment ref="F5" dT="2023-05-22T14:15:32.13" personId="{0CF87E2B-3258-43B9-8379-A3E933A478C5}" id="{719D020F-88D5-4712-997E-640F636331B5}">
    <text>Réparation chariot assiette chauffante : 305.96€</text>
  </threadedComment>
  <threadedComment ref="F5" dT="2023-05-24T13:57:13.13" personId="{0CF87E2B-3258-43B9-8379-A3E933A478C5}" id="{AD77893F-F528-4D19-A444-0275FB2AF1DC}" parentId="{719D020F-88D5-4712-997E-640F636331B5}">
    <text>Chgt porte armoire à couteaux : 148.70€</text>
  </threadedComment>
  <threadedComment ref="F6" dT="2023-05-02T12:38:02.27" personId="{0CF87E2B-3258-43B9-8379-A3E933A478C5}" id="{7F50BEB1-7506-43E2-8EFB-1F24A73C53CB}">
    <text>ACHAT : pupitre inox mobile 522.82€</text>
  </threadedComment>
  <threadedComment ref="B11" dT="2023-01-13T14:59:37.23" personId="{68646DBA-DF20-4F3D-8EE1-54E89170CCF7}" id="{6A74E9FA-4796-4C04-B3D4-BA96DD8FE356}">
    <text>Achat micro-ondes PAI : 490.30€</text>
  </threadedComment>
  <threadedComment ref="F11" dT="2023-05-24T13:58:11.30" personId="{0CF87E2B-3258-43B9-8379-A3E933A478C5}" id="{6EF01620-482C-4E49-AC8E-C81B0A1FB227}">
    <text>Fuite bac du chef (evier) : 123.40€</text>
  </threadedComment>
  <threadedComment ref="B16" dT="2023-01-13T14:59:28.33" personId="{68646DBA-DF20-4F3D-8EE1-54E89170CCF7}" id="{6DA3DB3D-4F90-4749-A5B3-2ECA1C54DEC8}">
    <text>Achat micro-ondes PAI : 490.30€</text>
  </threadedComment>
  <threadedComment ref="B23" dT="2023-01-30T09:25:45.69" personId="{68646DBA-DF20-4F3D-8EE1-54E89170CCF7}" id="{B0E14A99-C898-4DD8-8B39-7914767A6FFD}">
    <text>Réparation courroie hotte plonge : 110.76€</text>
  </threadedComment>
  <threadedComment ref="D23" dT="2023-03-31T10:20:27.04" personId="{0CF87E2B-3258-43B9-8379-A3E933A478C5}" id="{EE43F733-C309-480E-8DEA-6107875B86A3}">
    <text>Réparation sauteuse de droite (2x voyant et doseur énergie) : 156€</text>
  </threadedComment>
  <threadedComment ref="E23" dT="2023-04-12T15:25:12.12" personId="{0CF87E2B-3258-43B9-8379-A3E933A478C5}" id="{FFAC33E0-3FDD-457D-821B-0BA343B1111C}">
    <text>Machine à glaçons : 76.2€</text>
  </threadedComment>
  <threadedComment ref="F23" dT="2023-05-24T13:27:00.02" personId="{0CF87E2B-3258-43B9-8379-A3E933A478C5}" id="{91A4A050-0F6B-4726-AFC7-2C4A4B2A05F8}">
    <text>Moteur agitateur machine à glaçons : 246.93€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Relationship Id="rId4" Type="http://schemas.microsoft.com/office/2017/10/relationships/threadedComment" Target="../threadedComments/threadedComment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Relationship Id="rId4" Type="http://schemas.microsoft.com/office/2017/10/relationships/threadedComment" Target="../threadedComments/threadedComment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Relationship Id="rId4" Type="http://schemas.microsoft.com/office/2017/10/relationships/threadedComment" Target="../threadedComments/threadedComment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Relationship Id="rId4" Type="http://schemas.microsoft.com/office/2017/10/relationships/threadedComment" Target="../threadedComments/threadedComment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Relationship Id="rId4" Type="http://schemas.microsoft.com/office/2017/10/relationships/threadedComment" Target="../threadedComments/threadedComment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Relationship Id="rId4" Type="http://schemas.microsoft.com/office/2017/10/relationships/threadedComment" Target="../threadedComments/threadedComment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BD24F-A42A-4A0B-A47B-8A7C339E279E}">
  <dimension ref="A1:N28"/>
  <sheetViews>
    <sheetView tabSelected="1" zoomScale="80" zoomScaleNormal="80" workbookViewId="0">
      <pane xSplit="1" topLeftCell="B1" activePane="topRight" state="frozenSplit"/>
      <selection activeCell="D5" sqref="D5"/>
      <selection pane="topRight" activeCell="A26" sqref="A26"/>
    </sheetView>
  </sheetViews>
  <sheetFormatPr baseColWidth="10" defaultColWidth="12.5703125" defaultRowHeight="19.5" x14ac:dyDescent="0.4"/>
  <cols>
    <col min="1" max="1" width="29.28515625" style="13" bestFit="1" customWidth="1"/>
    <col min="2" max="13" width="15.5703125" style="14" customWidth="1"/>
    <col min="14" max="14" width="23.5703125" style="15" customWidth="1"/>
    <col min="15" max="16384" width="12.5703125" style="13"/>
  </cols>
  <sheetData>
    <row r="1" spans="1:14" s="10" customFormat="1" x14ac:dyDescent="0.35">
      <c r="A1" s="81" t="s">
        <v>59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</row>
    <row r="2" spans="1:14" s="10" customFormat="1" ht="18" thickBot="1" x14ac:dyDescent="0.4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4"/>
    </row>
    <row r="3" spans="1:14" s="11" customFormat="1" ht="18.75" thickTop="1" thickBot="1" x14ac:dyDescent="0.4">
      <c r="A3" s="55"/>
      <c r="B3" s="73" t="s">
        <v>0</v>
      </c>
      <c r="C3" s="74" t="s">
        <v>1</v>
      </c>
      <c r="D3" s="74" t="s">
        <v>2</v>
      </c>
      <c r="E3" s="74" t="s">
        <v>3</v>
      </c>
      <c r="F3" s="74" t="s">
        <v>4</v>
      </c>
      <c r="G3" s="74" t="s">
        <v>5</v>
      </c>
      <c r="H3" s="74" t="s">
        <v>6</v>
      </c>
      <c r="I3" s="74" t="s">
        <v>7</v>
      </c>
      <c r="J3" s="74" t="s">
        <v>8</v>
      </c>
      <c r="K3" s="74" t="s">
        <v>9</v>
      </c>
      <c r="L3" s="74" t="s">
        <v>10</v>
      </c>
      <c r="M3" s="74" t="s">
        <v>11</v>
      </c>
      <c r="N3" s="56" t="s">
        <v>12</v>
      </c>
    </row>
    <row r="4" spans="1:14" s="10" customFormat="1" ht="18.75" thickTop="1" thickBot="1" x14ac:dyDescent="0.4">
      <c r="A4" s="68" t="s">
        <v>44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1">
        <f>SUM(B4:M4)</f>
        <v>0</v>
      </c>
    </row>
    <row r="5" spans="1:14" s="10" customFormat="1" ht="18" thickBot="1" x14ac:dyDescent="0.4">
      <c r="A5" s="69" t="s">
        <v>43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1">
        <f t="shared" ref="N5:N28" si="0">SUM(B5:M5)</f>
        <v>0</v>
      </c>
    </row>
    <row r="6" spans="1:14" s="10" customFormat="1" ht="18" thickBot="1" x14ac:dyDescent="0.4">
      <c r="A6" s="69" t="s">
        <v>45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1">
        <f t="shared" si="0"/>
        <v>0</v>
      </c>
    </row>
    <row r="7" spans="1:14" s="10" customFormat="1" ht="18" thickBot="1" x14ac:dyDescent="0.4">
      <c r="A7" s="69" t="s">
        <v>46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1">
        <f t="shared" si="0"/>
        <v>0</v>
      </c>
    </row>
    <row r="8" spans="1:14" s="10" customFormat="1" ht="18" thickBot="1" x14ac:dyDescent="0.4">
      <c r="A8" s="69" t="s">
        <v>17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1">
        <f t="shared" si="0"/>
        <v>0</v>
      </c>
    </row>
    <row r="9" spans="1:14" s="10" customFormat="1" ht="18" thickBot="1" x14ac:dyDescent="0.4">
      <c r="A9" s="69" t="s">
        <v>47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1">
        <f t="shared" si="0"/>
        <v>0</v>
      </c>
    </row>
    <row r="10" spans="1:14" s="10" customFormat="1" ht="18" thickBot="1" x14ac:dyDescent="0.4">
      <c r="A10" s="69" t="s">
        <v>48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1">
        <f t="shared" si="0"/>
        <v>0</v>
      </c>
    </row>
    <row r="11" spans="1:14" s="10" customFormat="1" ht="18" thickBot="1" x14ac:dyDescent="0.4">
      <c r="A11" s="69" t="s">
        <v>49</v>
      </c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1">
        <f t="shared" si="0"/>
        <v>0</v>
      </c>
    </row>
    <row r="12" spans="1:14" s="10" customFormat="1" ht="18" thickBot="1" x14ac:dyDescent="0.4">
      <c r="A12" s="69" t="s">
        <v>50</v>
      </c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1">
        <f t="shared" si="0"/>
        <v>0</v>
      </c>
    </row>
    <row r="13" spans="1:14" s="10" customFormat="1" ht="18" thickBot="1" x14ac:dyDescent="0.4">
      <c r="A13" s="69" t="s">
        <v>51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1">
        <f t="shared" si="0"/>
        <v>0</v>
      </c>
    </row>
    <row r="14" spans="1:14" s="10" customFormat="1" ht="18" thickBot="1" x14ac:dyDescent="0.4">
      <c r="A14" s="69" t="s">
        <v>52</v>
      </c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1">
        <f t="shared" si="0"/>
        <v>0</v>
      </c>
    </row>
    <row r="15" spans="1:14" s="10" customFormat="1" ht="18" thickBot="1" x14ac:dyDescent="0.4">
      <c r="A15" s="69" t="s">
        <v>24</v>
      </c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1">
        <f t="shared" si="0"/>
        <v>0</v>
      </c>
    </row>
    <row r="16" spans="1:14" s="10" customFormat="1" ht="18" thickBot="1" x14ac:dyDescent="0.4">
      <c r="A16" s="69" t="s">
        <v>53</v>
      </c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1">
        <f t="shared" si="0"/>
        <v>0</v>
      </c>
    </row>
    <row r="17" spans="1:14" s="10" customFormat="1" ht="18" thickBot="1" x14ac:dyDescent="0.4">
      <c r="A17" s="69" t="s">
        <v>54</v>
      </c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1">
        <f t="shared" si="0"/>
        <v>0</v>
      </c>
    </row>
    <row r="18" spans="1:14" s="10" customFormat="1" ht="18" thickBot="1" x14ac:dyDescent="0.4">
      <c r="A18" s="69" t="s">
        <v>55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1">
        <f t="shared" si="0"/>
        <v>0</v>
      </c>
    </row>
    <row r="19" spans="1:14" s="10" customFormat="1" ht="18" thickBot="1" x14ac:dyDescent="0.4">
      <c r="A19" s="69" t="s">
        <v>56</v>
      </c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1">
        <f t="shared" si="0"/>
        <v>0</v>
      </c>
    </row>
    <row r="20" spans="1:14" s="10" customFormat="1" ht="18" thickBot="1" x14ac:dyDescent="0.4">
      <c r="A20" s="69" t="s">
        <v>57</v>
      </c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1">
        <f t="shared" si="0"/>
        <v>0</v>
      </c>
    </row>
    <row r="21" spans="1:14" s="10" customFormat="1" ht="18" thickBot="1" x14ac:dyDescent="0.4">
      <c r="A21" s="70" t="s">
        <v>58</v>
      </c>
      <c r="B21" s="75"/>
      <c r="C21" s="75"/>
      <c r="D21" s="75">
        <v>75</v>
      </c>
      <c r="E21" s="75"/>
      <c r="F21" s="75">
        <f>283.47+260.57+260.57</f>
        <v>804.6099999999999</v>
      </c>
      <c r="G21" s="75"/>
      <c r="H21" s="75"/>
      <c r="I21" s="75"/>
      <c r="J21" s="75"/>
      <c r="K21" s="75"/>
      <c r="L21" s="75"/>
      <c r="M21" s="75"/>
      <c r="N21" s="71">
        <f t="shared" si="0"/>
        <v>879.6099999999999</v>
      </c>
    </row>
    <row r="22" spans="1:14" s="10" customFormat="1" ht="18" thickBot="1" x14ac:dyDescent="0.4">
      <c r="A22" s="57" t="s">
        <v>41</v>
      </c>
      <c r="B22" s="79">
        <f t="shared" ref="B22:D22" si="1">SUM(B4:B21)</f>
        <v>0</v>
      </c>
      <c r="C22" s="79">
        <f t="shared" si="1"/>
        <v>0</v>
      </c>
      <c r="D22" s="79">
        <f t="shared" si="1"/>
        <v>75</v>
      </c>
      <c r="E22" s="79">
        <f>SUM(E4:E21)</f>
        <v>0</v>
      </c>
      <c r="F22" s="79">
        <f t="shared" ref="F22:M22" si="2">SUM(F4:F21)</f>
        <v>804.6099999999999</v>
      </c>
      <c r="G22" s="79">
        <f t="shared" si="2"/>
        <v>0</v>
      </c>
      <c r="H22" s="79">
        <f t="shared" si="2"/>
        <v>0</v>
      </c>
      <c r="I22" s="79">
        <f t="shared" si="2"/>
        <v>0</v>
      </c>
      <c r="J22" s="79">
        <f t="shared" si="2"/>
        <v>0</v>
      </c>
      <c r="K22" s="79">
        <f t="shared" si="2"/>
        <v>0</v>
      </c>
      <c r="L22" s="79">
        <f t="shared" si="2"/>
        <v>0</v>
      </c>
      <c r="M22" s="79">
        <f t="shared" si="2"/>
        <v>0</v>
      </c>
      <c r="N22" s="58">
        <f t="shared" si="0"/>
        <v>879.6099999999999</v>
      </c>
    </row>
    <row r="23" spans="1:14" s="6" customFormat="1" ht="18" thickBot="1" x14ac:dyDescent="0.4">
      <c r="A23" s="76" t="s">
        <v>36</v>
      </c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2">
        <f t="shared" si="0"/>
        <v>0</v>
      </c>
    </row>
    <row r="24" spans="1:14" s="6" customFormat="1" ht="18" thickBot="1" x14ac:dyDescent="0.4">
      <c r="A24" s="77" t="s">
        <v>42</v>
      </c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2">
        <f t="shared" si="0"/>
        <v>0</v>
      </c>
    </row>
    <row r="25" spans="1:14" s="6" customFormat="1" ht="18" thickBot="1" x14ac:dyDescent="0.4">
      <c r="A25" s="78" t="s">
        <v>37</v>
      </c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2">
        <f t="shared" si="0"/>
        <v>0</v>
      </c>
    </row>
    <row r="26" spans="1:14" s="9" customFormat="1" ht="20.25" thickBot="1" x14ac:dyDescent="0.45">
      <c r="A26" s="59"/>
      <c r="B26" s="67">
        <f t="shared" ref="B26:L26" si="3">SUM(B23:B25)</f>
        <v>0</v>
      </c>
      <c r="C26" s="67">
        <f t="shared" si="3"/>
        <v>0</v>
      </c>
      <c r="D26" s="67">
        <f t="shared" si="3"/>
        <v>0</v>
      </c>
      <c r="E26" s="67">
        <f t="shared" si="3"/>
        <v>0</v>
      </c>
      <c r="F26" s="67">
        <f t="shared" si="3"/>
        <v>0</v>
      </c>
      <c r="G26" s="67">
        <f t="shared" si="3"/>
        <v>0</v>
      </c>
      <c r="H26" s="67">
        <f t="shared" si="3"/>
        <v>0</v>
      </c>
      <c r="I26" s="67">
        <f t="shared" si="3"/>
        <v>0</v>
      </c>
      <c r="J26" s="67">
        <f t="shared" si="3"/>
        <v>0</v>
      </c>
      <c r="K26" s="67">
        <f t="shared" si="3"/>
        <v>0</v>
      </c>
      <c r="L26" s="67">
        <f t="shared" si="3"/>
        <v>0</v>
      </c>
      <c r="M26" s="67">
        <f>SUM(M23:M25)</f>
        <v>0</v>
      </c>
      <c r="N26" s="60">
        <f t="shared" si="0"/>
        <v>0</v>
      </c>
    </row>
    <row r="27" spans="1:14" ht="18" thickBot="1" x14ac:dyDescent="0.4">
      <c r="A27" s="53"/>
      <c r="B27" s="61"/>
      <c r="C27" s="62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3"/>
    </row>
    <row r="28" spans="1:14" s="17" customFormat="1" ht="20.25" thickBot="1" x14ac:dyDescent="0.4">
      <c r="A28" s="64" t="s">
        <v>34</v>
      </c>
      <c r="B28" s="65">
        <f t="shared" ref="B28:M28" si="4">SUM(B22,B26)</f>
        <v>0</v>
      </c>
      <c r="C28" s="65">
        <f t="shared" si="4"/>
        <v>0</v>
      </c>
      <c r="D28" s="65">
        <f t="shared" si="4"/>
        <v>75</v>
      </c>
      <c r="E28" s="65">
        <f t="shared" si="4"/>
        <v>0</v>
      </c>
      <c r="F28" s="65">
        <f t="shared" si="4"/>
        <v>804.6099999999999</v>
      </c>
      <c r="G28" s="65">
        <f t="shared" si="4"/>
        <v>0</v>
      </c>
      <c r="H28" s="65">
        <f t="shared" si="4"/>
        <v>0</v>
      </c>
      <c r="I28" s="65">
        <f t="shared" si="4"/>
        <v>0</v>
      </c>
      <c r="J28" s="65">
        <f t="shared" si="4"/>
        <v>0</v>
      </c>
      <c r="K28" s="65">
        <f t="shared" si="4"/>
        <v>0</v>
      </c>
      <c r="L28" s="65">
        <f t="shared" si="4"/>
        <v>0</v>
      </c>
      <c r="M28" s="65">
        <f t="shared" si="4"/>
        <v>0</v>
      </c>
      <c r="N28" s="66">
        <f t="shared" si="0"/>
        <v>879.6099999999999</v>
      </c>
    </row>
  </sheetData>
  <mergeCells count="1">
    <mergeCell ref="A1:N1"/>
  </mergeCells>
  <printOptions horizontalCentered="1" verticalCentered="1"/>
  <pageMargins left="0" right="0" top="0.19685039370078741" bottom="0.19685039370078741" header="0.51181102362204722" footer="0"/>
  <pageSetup paperSize="9" scale="58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N30"/>
  <sheetViews>
    <sheetView zoomScale="80" zoomScaleNormal="80" workbookViewId="0">
      <pane xSplit="1" topLeftCell="B1" activePane="topRight" state="frozenSplit"/>
      <selection activeCell="N21" sqref="N21"/>
      <selection pane="topRight" activeCell="F14" sqref="F14"/>
    </sheetView>
  </sheetViews>
  <sheetFormatPr baseColWidth="10" defaultColWidth="12.5703125" defaultRowHeight="19.5" x14ac:dyDescent="0.4"/>
  <cols>
    <col min="1" max="1" width="21.28515625" style="1" customWidth="1"/>
    <col min="2" max="13" width="15.5703125" style="1" customWidth="1"/>
    <col min="14" max="14" width="23.5703125" style="2" customWidth="1"/>
    <col min="15" max="16384" width="12.5703125" style="1"/>
  </cols>
  <sheetData>
    <row r="1" spans="1:14" s="6" customFormat="1" ht="22.5" x14ac:dyDescent="0.45">
      <c r="A1" s="82" t="s">
        <v>39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</row>
    <row r="2" spans="1:14" s="6" customFormat="1" ht="20.25" thickBot="1" x14ac:dyDescent="0.4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2"/>
    </row>
    <row r="3" spans="1:14" s="5" customFormat="1" ht="21" thickTop="1" thickBot="1" x14ac:dyDescent="0.45">
      <c r="A3" s="3"/>
      <c r="B3" s="41" t="s">
        <v>0</v>
      </c>
      <c r="C3" s="42" t="s">
        <v>1</v>
      </c>
      <c r="D3" s="42" t="s">
        <v>2</v>
      </c>
      <c r="E3" s="42" t="s">
        <v>3</v>
      </c>
      <c r="F3" s="42" t="s">
        <v>4</v>
      </c>
      <c r="G3" s="42" t="s">
        <v>5</v>
      </c>
      <c r="H3" s="42" t="s">
        <v>6</v>
      </c>
      <c r="I3" s="42" t="s">
        <v>7</v>
      </c>
      <c r="J3" s="42" t="s">
        <v>8</v>
      </c>
      <c r="K3" s="42" t="s">
        <v>9</v>
      </c>
      <c r="L3" s="42" t="s">
        <v>10</v>
      </c>
      <c r="M3" s="42" t="s">
        <v>11</v>
      </c>
      <c r="N3" s="4" t="s">
        <v>12</v>
      </c>
    </row>
    <row r="4" spans="1:14" s="6" customFormat="1" ht="21" thickTop="1" thickBot="1" x14ac:dyDescent="0.45">
      <c r="A4" s="43" t="s">
        <v>13</v>
      </c>
      <c r="B4" s="45"/>
      <c r="C4" s="46"/>
      <c r="D4" s="46"/>
      <c r="E4" s="46"/>
      <c r="F4" s="46"/>
      <c r="G4" s="46"/>
      <c r="H4" s="46"/>
      <c r="I4" s="46"/>
      <c r="J4" s="46"/>
      <c r="K4" s="46"/>
      <c r="L4" s="46"/>
      <c r="M4" s="47"/>
      <c r="N4" s="18">
        <f t="shared" ref="N4:N23" si="0">SUM(B4+C4+D4+E4+F4+G4+H4+I4+J4+K4+L4+M4)</f>
        <v>0</v>
      </c>
    </row>
    <row r="5" spans="1:14" s="6" customFormat="1" ht="20.25" thickBot="1" x14ac:dyDescent="0.45">
      <c r="A5" s="7" t="s">
        <v>14</v>
      </c>
      <c r="B5" s="19"/>
      <c r="C5" s="20"/>
      <c r="D5" s="20"/>
      <c r="E5" s="20"/>
      <c r="F5" s="20"/>
      <c r="G5" s="20"/>
      <c r="H5" s="20"/>
      <c r="I5" s="20"/>
      <c r="J5" s="20"/>
      <c r="K5" s="20"/>
      <c r="L5" s="20"/>
      <c r="M5" s="21"/>
      <c r="N5" s="18">
        <f t="shared" si="0"/>
        <v>0</v>
      </c>
    </row>
    <row r="6" spans="1:14" s="6" customFormat="1" ht="20.25" thickBot="1" x14ac:dyDescent="0.45">
      <c r="A6" s="44" t="s">
        <v>35</v>
      </c>
      <c r="B6" s="48"/>
      <c r="C6" s="49">
        <v>132.28</v>
      </c>
      <c r="D6" s="49"/>
      <c r="E6" s="49"/>
      <c r="F6" s="49"/>
      <c r="G6" s="49"/>
      <c r="H6" s="49"/>
      <c r="I6" s="49"/>
      <c r="J6" s="49"/>
      <c r="K6" s="50"/>
      <c r="L6" s="49"/>
      <c r="M6" s="51"/>
      <c r="N6" s="18">
        <f t="shared" si="0"/>
        <v>132.28</v>
      </c>
    </row>
    <row r="7" spans="1:14" s="6" customFormat="1" ht="20.25" thickBot="1" x14ac:dyDescent="0.45">
      <c r="A7" s="7" t="s">
        <v>15</v>
      </c>
      <c r="B7" s="19"/>
      <c r="C7" s="20"/>
      <c r="D7" s="20"/>
      <c r="E7" s="20"/>
      <c r="F7" s="20"/>
      <c r="G7" s="20"/>
      <c r="H7" s="20"/>
      <c r="I7" s="20"/>
      <c r="J7" s="20"/>
      <c r="K7" s="20"/>
      <c r="L7" s="20"/>
      <c r="M7" s="21"/>
      <c r="N7" s="18">
        <f t="shared" si="0"/>
        <v>0</v>
      </c>
    </row>
    <row r="8" spans="1:14" s="6" customFormat="1" ht="20.25" thickBot="1" x14ac:dyDescent="0.45">
      <c r="A8" s="44" t="s">
        <v>16</v>
      </c>
      <c r="B8" s="48"/>
      <c r="C8" s="49"/>
      <c r="D8" s="49"/>
      <c r="E8" s="49"/>
      <c r="F8" s="49"/>
      <c r="G8" s="49"/>
      <c r="H8" s="49"/>
      <c r="I8" s="49"/>
      <c r="J8" s="49"/>
      <c r="K8" s="49"/>
      <c r="L8" s="49"/>
      <c r="M8" s="51"/>
      <c r="N8" s="18">
        <f t="shared" si="0"/>
        <v>0</v>
      </c>
    </row>
    <row r="9" spans="1:14" s="6" customFormat="1" ht="20.25" thickBot="1" x14ac:dyDescent="0.45">
      <c r="A9" s="7" t="s">
        <v>17</v>
      </c>
      <c r="B9" s="22"/>
      <c r="C9" s="20"/>
      <c r="D9" s="20"/>
      <c r="E9" s="20"/>
      <c r="F9" s="20"/>
      <c r="G9" s="20"/>
      <c r="H9" s="20"/>
      <c r="I9" s="20"/>
      <c r="J9" s="20"/>
      <c r="K9" s="20"/>
      <c r="L9" s="20"/>
      <c r="M9" s="21"/>
      <c r="N9" s="18">
        <f t="shared" si="0"/>
        <v>0</v>
      </c>
    </row>
    <row r="10" spans="1:14" s="6" customFormat="1" ht="20.25" thickBot="1" x14ac:dyDescent="0.45">
      <c r="A10" s="44" t="s">
        <v>18</v>
      </c>
      <c r="B10" s="48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51"/>
      <c r="N10" s="18">
        <f>SUM(B10:M10)</f>
        <v>0</v>
      </c>
    </row>
    <row r="11" spans="1:14" s="6" customFormat="1" ht="20.25" thickBot="1" x14ac:dyDescent="0.45">
      <c r="A11" s="7" t="s">
        <v>19</v>
      </c>
      <c r="B11" s="19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1"/>
      <c r="N11" s="18">
        <f t="shared" si="0"/>
        <v>0</v>
      </c>
    </row>
    <row r="12" spans="1:14" s="6" customFormat="1" ht="20.25" thickBot="1" x14ac:dyDescent="0.45">
      <c r="A12" s="44" t="s">
        <v>20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51"/>
      <c r="N12" s="18">
        <f>SUM(B12+C12+D12+E12+F12+G12+H12+I12+J12+K12+L12+M12)</f>
        <v>0</v>
      </c>
    </row>
    <row r="13" spans="1:14" s="6" customFormat="1" ht="20.25" thickBot="1" x14ac:dyDescent="0.45">
      <c r="A13" s="7" t="s">
        <v>21</v>
      </c>
      <c r="B13" s="19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18">
        <f t="shared" si="0"/>
        <v>0</v>
      </c>
    </row>
    <row r="14" spans="1:14" s="6" customFormat="1" ht="20.25" thickBot="1" x14ac:dyDescent="0.45">
      <c r="A14" s="44" t="s">
        <v>22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51"/>
      <c r="N14" s="18">
        <f t="shared" si="0"/>
        <v>0</v>
      </c>
    </row>
    <row r="15" spans="1:14" s="6" customFormat="1" ht="20.25" thickBot="1" x14ac:dyDescent="0.45">
      <c r="A15" s="7" t="s">
        <v>23</v>
      </c>
      <c r="B15" s="19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1"/>
      <c r="N15" s="18">
        <f t="shared" si="0"/>
        <v>0</v>
      </c>
    </row>
    <row r="16" spans="1:14" s="6" customFormat="1" ht="20.25" thickBot="1" x14ac:dyDescent="0.45">
      <c r="A16" s="44" t="s">
        <v>24</v>
      </c>
      <c r="B16" s="48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51"/>
      <c r="N16" s="18">
        <f t="shared" si="0"/>
        <v>0</v>
      </c>
    </row>
    <row r="17" spans="1:14" s="6" customFormat="1" ht="20.25" thickBot="1" x14ac:dyDescent="0.45">
      <c r="A17" s="7" t="s">
        <v>25</v>
      </c>
      <c r="B17" s="19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1"/>
      <c r="N17" s="23">
        <f t="shared" si="0"/>
        <v>0</v>
      </c>
    </row>
    <row r="18" spans="1:14" s="6" customFormat="1" ht="20.25" thickBot="1" x14ac:dyDescent="0.45">
      <c r="A18" s="44" t="s">
        <v>26</v>
      </c>
      <c r="B18" s="48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51"/>
      <c r="N18" s="18">
        <f t="shared" si="0"/>
        <v>0</v>
      </c>
    </row>
    <row r="19" spans="1:14" s="6" customFormat="1" ht="20.25" thickBot="1" x14ac:dyDescent="0.45">
      <c r="A19" s="7" t="s">
        <v>27</v>
      </c>
      <c r="B19" s="19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1"/>
      <c r="N19" s="18">
        <f>SUM(B19:M19)</f>
        <v>0</v>
      </c>
    </row>
    <row r="20" spans="1:14" s="6" customFormat="1" ht="20.25" thickBot="1" x14ac:dyDescent="0.45">
      <c r="A20" s="44" t="s">
        <v>28</v>
      </c>
      <c r="B20" s="48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51"/>
      <c r="N20" s="18">
        <f>SUM(B20:M20)</f>
        <v>0</v>
      </c>
    </row>
    <row r="21" spans="1:14" s="6" customFormat="1" ht="20.25" thickBot="1" x14ac:dyDescent="0.45">
      <c r="A21" s="7" t="s">
        <v>29</v>
      </c>
      <c r="B21" s="19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1"/>
      <c r="N21" s="18">
        <f t="shared" si="0"/>
        <v>0</v>
      </c>
    </row>
    <row r="22" spans="1:14" s="6" customFormat="1" ht="20.25" thickBot="1" x14ac:dyDescent="0.45">
      <c r="A22" s="44" t="s">
        <v>30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51"/>
      <c r="N22" s="18">
        <f t="shared" si="0"/>
        <v>0</v>
      </c>
    </row>
    <row r="23" spans="1:14" s="6" customFormat="1" ht="20.25" thickBot="1" x14ac:dyDescent="0.45">
      <c r="A23" s="7" t="s">
        <v>31</v>
      </c>
      <c r="B23" s="19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1"/>
      <c r="N23" s="18">
        <f t="shared" si="0"/>
        <v>0</v>
      </c>
    </row>
    <row r="24" spans="1:14" s="6" customFormat="1" ht="20.25" thickBot="1" x14ac:dyDescent="0.45">
      <c r="A24" s="33" t="s">
        <v>32</v>
      </c>
      <c r="B24" s="34">
        <f t="shared" ref="B24:M24" si="1">SUM(B4:B23)</f>
        <v>0</v>
      </c>
      <c r="C24" s="35">
        <f t="shared" si="1"/>
        <v>132.28</v>
      </c>
      <c r="D24" s="35">
        <f t="shared" si="1"/>
        <v>0</v>
      </c>
      <c r="E24" s="35">
        <f t="shared" si="1"/>
        <v>0</v>
      </c>
      <c r="F24" s="35">
        <f t="shared" si="1"/>
        <v>0</v>
      </c>
      <c r="G24" s="35">
        <f t="shared" si="1"/>
        <v>0</v>
      </c>
      <c r="H24" s="35">
        <f t="shared" si="1"/>
        <v>0</v>
      </c>
      <c r="I24" s="35">
        <f t="shared" si="1"/>
        <v>0</v>
      </c>
      <c r="J24" s="35">
        <f t="shared" si="1"/>
        <v>0</v>
      </c>
      <c r="K24" s="35">
        <f t="shared" si="1"/>
        <v>0</v>
      </c>
      <c r="L24" s="35">
        <f t="shared" si="1"/>
        <v>0</v>
      </c>
      <c r="M24" s="36">
        <f t="shared" si="1"/>
        <v>0</v>
      </c>
      <c r="N24" s="37">
        <f>SUM(N4:N23)</f>
        <v>132.28</v>
      </c>
    </row>
    <row r="25" spans="1:14" s="6" customFormat="1" ht="20.25" thickBot="1" x14ac:dyDescent="0.45">
      <c r="A25" s="7" t="s">
        <v>36</v>
      </c>
      <c r="B25" s="19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1"/>
      <c r="N25" s="18">
        <f>SUM(B25+C25+D25+E25+F25+G25+H25+I25+J25+K25+L25+M25)</f>
        <v>0</v>
      </c>
    </row>
    <row r="26" spans="1:14" s="6" customFormat="1" ht="20.25" thickBot="1" x14ac:dyDescent="0.45">
      <c r="A26" s="52" t="s">
        <v>38</v>
      </c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32"/>
    </row>
    <row r="27" spans="1:14" s="6" customFormat="1" ht="20.25" thickBot="1" x14ac:dyDescent="0.45">
      <c r="A27" s="8" t="s">
        <v>37</v>
      </c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5"/>
      <c r="N27" s="18">
        <f>SUM(B27+C27+D27+E27+F27+G27+H27+I27+J27+K27+L27+M27)</f>
        <v>0</v>
      </c>
    </row>
    <row r="28" spans="1:14" s="9" customFormat="1" ht="20.25" thickBot="1" x14ac:dyDescent="0.45">
      <c r="A28" s="38" t="s">
        <v>33</v>
      </c>
      <c r="B28" s="39">
        <f t="shared" ref="B28:N28" si="2">SUM(B25:B27)</f>
        <v>0</v>
      </c>
      <c r="C28" s="39">
        <f t="shared" si="2"/>
        <v>0</v>
      </c>
      <c r="D28" s="39">
        <f t="shared" si="2"/>
        <v>0</v>
      </c>
      <c r="E28" s="39">
        <f t="shared" si="2"/>
        <v>0</v>
      </c>
      <c r="F28" s="39">
        <f t="shared" si="2"/>
        <v>0</v>
      </c>
      <c r="G28" s="39">
        <f t="shared" si="2"/>
        <v>0</v>
      </c>
      <c r="H28" s="39">
        <f t="shared" si="2"/>
        <v>0</v>
      </c>
      <c r="I28" s="39">
        <f t="shared" si="2"/>
        <v>0</v>
      </c>
      <c r="J28" s="39">
        <f t="shared" si="2"/>
        <v>0</v>
      </c>
      <c r="K28" s="39">
        <f t="shared" si="2"/>
        <v>0</v>
      </c>
      <c r="L28" s="39">
        <f t="shared" si="2"/>
        <v>0</v>
      </c>
      <c r="M28" s="39">
        <f t="shared" si="2"/>
        <v>0</v>
      </c>
      <c r="N28" s="40">
        <f t="shared" si="2"/>
        <v>0</v>
      </c>
    </row>
    <row r="29" spans="1:14" s="6" customFormat="1" ht="20.25" thickBot="1" x14ac:dyDescent="0.45">
      <c r="A29" s="1"/>
      <c r="B29" s="26"/>
      <c r="C29" s="27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8"/>
    </row>
    <row r="30" spans="1:14" s="31" customFormat="1" ht="23.25" thickBot="1" x14ac:dyDescent="0.5">
      <c r="A30" s="16" t="s">
        <v>34</v>
      </c>
      <c r="B30" s="29">
        <f t="shared" ref="B30:M30" si="3">SUM(B24,B28)</f>
        <v>0</v>
      </c>
      <c r="C30" s="29">
        <f t="shared" si="3"/>
        <v>132.28</v>
      </c>
      <c r="D30" s="29">
        <f t="shared" si="3"/>
        <v>0</v>
      </c>
      <c r="E30" s="29">
        <f t="shared" si="3"/>
        <v>0</v>
      </c>
      <c r="F30" s="29">
        <f t="shared" si="3"/>
        <v>0</v>
      </c>
      <c r="G30" s="29">
        <f t="shared" si="3"/>
        <v>0</v>
      </c>
      <c r="H30" s="29">
        <f t="shared" si="3"/>
        <v>0</v>
      </c>
      <c r="I30" s="29">
        <f t="shared" si="3"/>
        <v>0</v>
      </c>
      <c r="J30" s="29">
        <f t="shared" si="3"/>
        <v>0</v>
      </c>
      <c r="K30" s="29">
        <f t="shared" si="3"/>
        <v>0</v>
      </c>
      <c r="L30" s="29">
        <f t="shared" si="3"/>
        <v>0</v>
      </c>
      <c r="M30" s="29">
        <f t="shared" si="3"/>
        <v>0</v>
      </c>
      <c r="N30" s="30">
        <f>SUM(B30:M30)</f>
        <v>132.28</v>
      </c>
    </row>
  </sheetData>
  <mergeCells count="1">
    <mergeCell ref="A1:N1"/>
  </mergeCells>
  <phoneticPr fontId="2" type="noConversion"/>
  <printOptions horizontalCentered="1" verticalCentered="1"/>
  <pageMargins left="0" right="0" top="0.19685039370078741" bottom="0.19685039370078741" header="0.51181102362204722" footer="0"/>
  <pageSetup paperSize="9" scale="63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N29"/>
  <sheetViews>
    <sheetView zoomScale="80" zoomScaleNormal="80" workbookViewId="0">
      <pane xSplit="1" topLeftCell="B1" activePane="topRight" state="frozenSplit"/>
      <selection activeCell="N21" sqref="N21"/>
      <selection pane="topRight" activeCell="E29" sqref="E29"/>
    </sheetView>
  </sheetViews>
  <sheetFormatPr baseColWidth="10" defaultColWidth="12.5703125" defaultRowHeight="19.5" x14ac:dyDescent="0.4"/>
  <cols>
    <col min="1" max="1" width="20.85546875" style="13" bestFit="1" customWidth="1"/>
    <col min="2" max="13" width="15.5703125" style="14" customWidth="1"/>
    <col min="14" max="14" width="23.5703125" style="15" customWidth="1"/>
    <col min="15" max="16384" width="12.5703125" style="13"/>
  </cols>
  <sheetData>
    <row r="1" spans="1:14" s="10" customFormat="1" ht="22.5" x14ac:dyDescent="0.45">
      <c r="A1" s="82" t="s">
        <v>40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</row>
    <row r="2" spans="1:14" s="10" customFormat="1" ht="20.25" thickBot="1" x14ac:dyDescent="0.4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2"/>
    </row>
    <row r="3" spans="1:14" s="11" customFormat="1" ht="21" thickTop="1" thickBot="1" x14ac:dyDescent="0.45">
      <c r="A3" s="3"/>
      <c r="B3" s="41" t="s">
        <v>0</v>
      </c>
      <c r="C3" s="42" t="s">
        <v>1</v>
      </c>
      <c r="D3" s="42" t="s">
        <v>2</v>
      </c>
      <c r="E3" s="42" t="s">
        <v>3</v>
      </c>
      <c r="F3" s="42" t="s">
        <v>4</v>
      </c>
      <c r="G3" s="42" t="s">
        <v>5</v>
      </c>
      <c r="H3" s="42" t="s">
        <v>6</v>
      </c>
      <c r="I3" s="42" t="s">
        <v>7</v>
      </c>
      <c r="J3" s="42" t="s">
        <v>8</v>
      </c>
      <c r="K3" s="42" t="s">
        <v>9</v>
      </c>
      <c r="L3" s="42" t="s">
        <v>10</v>
      </c>
      <c r="M3" s="42" t="s">
        <v>11</v>
      </c>
      <c r="N3" s="4" t="s">
        <v>12</v>
      </c>
    </row>
    <row r="4" spans="1:14" s="10" customFormat="1" ht="21" thickTop="1" thickBot="1" x14ac:dyDescent="0.45">
      <c r="A4" s="43" t="s">
        <v>13</v>
      </c>
      <c r="B4" s="45"/>
      <c r="C4" s="46"/>
      <c r="D4" s="46"/>
      <c r="E4" s="46"/>
      <c r="F4" s="46"/>
      <c r="G4" s="46"/>
      <c r="H4" s="46"/>
      <c r="I4" s="46"/>
      <c r="J4" s="46"/>
      <c r="K4" s="46"/>
      <c r="L4" s="46"/>
      <c r="M4" s="47"/>
      <c r="N4" s="18">
        <f t="shared" ref="N4:N23" si="0">SUM(B4+C4+D4+E4+F4+G4+H4+I4+J4+K4+L4+M4)</f>
        <v>0</v>
      </c>
    </row>
    <row r="5" spans="1:14" s="10" customFormat="1" ht="20.25" thickBot="1" x14ac:dyDescent="0.45">
      <c r="A5" s="7" t="s">
        <v>14</v>
      </c>
      <c r="B5" s="19"/>
      <c r="C5" s="20"/>
      <c r="D5" s="20"/>
      <c r="E5" s="20"/>
      <c r="F5" s="20"/>
      <c r="G5" s="20"/>
      <c r="H5" s="20"/>
      <c r="I5" s="20"/>
      <c r="J5" s="20"/>
      <c r="K5" s="20"/>
      <c r="L5" s="20"/>
      <c r="M5" s="21"/>
      <c r="N5" s="18">
        <f t="shared" si="0"/>
        <v>0</v>
      </c>
    </row>
    <row r="6" spans="1:14" s="10" customFormat="1" ht="20.25" thickBot="1" x14ac:dyDescent="0.45">
      <c r="A6" s="44" t="s">
        <v>35</v>
      </c>
      <c r="B6" s="48"/>
      <c r="C6" s="49"/>
      <c r="D6" s="49"/>
      <c r="E6" s="49"/>
      <c r="F6" s="49"/>
      <c r="G6" s="49"/>
      <c r="H6" s="49"/>
      <c r="I6" s="49"/>
      <c r="J6" s="49"/>
      <c r="K6" s="50"/>
      <c r="L6" s="49"/>
      <c r="M6" s="51"/>
      <c r="N6" s="18">
        <f t="shared" si="0"/>
        <v>0</v>
      </c>
    </row>
    <row r="7" spans="1:14" s="10" customFormat="1" ht="20.25" thickBot="1" x14ac:dyDescent="0.45">
      <c r="A7" s="7" t="s">
        <v>15</v>
      </c>
      <c r="B7" s="19"/>
      <c r="C7" s="20"/>
      <c r="D7" s="20"/>
      <c r="E7" s="20"/>
      <c r="F7" s="20"/>
      <c r="G7" s="20"/>
      <c r="H7" s="20"/>
      <c r="I7" s="20"/>
      <c r="J7" s="20"/>
      <c r="K7" s="20"/>
      <c r="L7" s="20"/>
      <c r="M7" s="21"/>
      <c r="N7" s="18">
        <f t="shared" si="0"/>
        <v>0</v>
      </c>
    </row>
    <row r="8" spans="1:14" s="10" customFormat="1" ht="20.25" thickBot="1" x14ac:dyDescent="0.45">
      <c r="A8" s="44" t="s">
        <v>16</v>
      </c>
      <c r="B8" s="48"/>
      <c r="C8" s="49"/>
      <c r="D8" s="49"/>
      <c r="E8" s="49"/>
      <c r="F8" s="49"/>
      <c r="G8" s="49"/>
      <c r="H8" s="49"/>
      <c r="I8" s="49"/>
      <c r="J8" s="49"/>
      <c r="K8" s="49"/>
      <c r="L8" s="49"/>
      <c r="M8" s="51"/>
      <c r="N8" s="18">
        <f t="shared" si="0"/>
        <v>0</v>
      </c>
    </row>
    <row r="9" spans="1:14" s="10" customFormat="1" ht="20.25" thickBot="1" x14ac:dyDescent="0.45">
      <c r="A9" s="7" t="s">
        <v>17</v>
      </c>
      <c r="B9" s="22"/>
      <c r="C9" s="20"/>
      <c r="D9" s="20"/>
      <c r="E9" s="20"/>
      <c r="F9" s="20"/>
      <c r="G9" s="20"/>
      <c r="H9" s="20"/>
      <c r="I9" s="20"/>
      <c r="J9" s="20"/>
      <c r="K9" s="20"/>
      <c r="L9" s="20"/>
      <c r="M9" s="21"/>
      <c r="N9" s="18">
        <f t="shared" si="0"/>
        <v>0</v>
      </c>
    </row>
    <row r="10" spans="1:14" s="10" customFormat="1" ht="20.25" thickBot="1" x14ac:dyDescent="0.45">
      <c r="A10" s="44" t="s">
        <v>18</v>
      </c>
      <c r="B10" s="48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51"/>
      <c r="N10" s="18">
        <f>SUM(B10:M10)</f>
        <v>0</v>
      </c>
    </row>
    <row r="11" spans="1:14" s="10" customFormat="1" ht="20.25" thickBot="1" x14ac:dyDescent="0.45">
      <c r="A11" s="7" t="s">
        <v>19</v>
      </c>
      <c r="B11" s="19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1"/>
      <c r="N11" s="18">
        <f t="shared" si="0"/>
        <v>0</v>
      </c>
    </row>
    <row r="12" spans="1:14" s="10" customFormat="1" ht="20.25" thickBot="1" x14ac:dyDescent="0.45">
      <c r="A12" s="44" t="s">
        <v>20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51"/>
      <c r="N12" s="18">
        <f>SUM(B12+C12+D12+E12+F12+G12+H12+I12+J12+K12+L12+M12)</f>
        <v>0</v>
      </c>
    </row>
    <row r="13" spans="1:14" s="10" customFormat="1" ht="20.25" thickBot="1" x14ac:dyDescent="0.45">
      <c r="A13" s="7" t="s">
        <v>21</v>
      </c>
      <c r="B13" s="19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18">
        <f t="shared" si="0"/>
        <v>0</v>
      </c>
    </row>
    <row r="14" spans="1:14" s="10" customFormat="1" ht="20.25" thickBot="1" x14ac:dyDescent="0.45">
      <c r="A14" s="44" t="s">
        <v>22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51"/>
      <c r="N14" s="18">
        <f t="shared" si="0"/>
        <v>0</v>
      </c>
    </row>
    <row r="15" spans="1:14" s="10" customFormat="1" ht="20.25" thickBot="1" x14ac:dyDescent="0.45">
      <c r="A15" s="7" t="s">
        <v>23</v>
      </c>
      <c r="B15" s="19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1"/>
      <c r="N15" s="18">
        <f t="shared" si="0"/>
        <v>0</v>
      </c>
    </row>
    <row r="16" spans="1:14" s="10" customFormat="1" ht="20.25" thickBot="1" x14ac:dyDescent="0.45">
      <c r="A16" s="44" t="s">
        <v>24</v>
      </c>
      <c r="B16" s="48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51"/>
      <c r="N16" s="18">
        <f t="shared" si="0"/>
        <v>0</v>
      </c>
    </row>
    <row r="17" spans="1:14" s="10" customFormat="1" ht="20.25" thickBot="1" x14ac:dyDescent="0.45">
      <c r="A17" s="7" t="s">
        <v>25</v>
      </c>
      <c r="B17" s="19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1"/>
      <c r="N17" s="23">
        <f t="shared" si="0"/>
        <v>0</v>
      </c>
    </row>
    <row r="18" spans="1:14" s="10" customFormat="1" ht="20.25" thickBot="1" x14ac:dyDescent="0.45">
      <c r="A18" s="44" t="s">
        <v>26</v>
      </c>
      <c r="B18" s="48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51"/>
      <c r="N18" s="18">
        <f t="shared" si="0"/>
        <v>0</v>
      </c>
    </row>
    <row r="19" spans="1:14" s="10" customFormat="1" ht="20.25" thickBot="1" x14ac:dyDescent="0.45">
      <c r="A19" s="7" t="s">
        <v>27</v>
      </c>
      <c r="B19" s="19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1"/>
      <c r="N19" s="18">
        <f>SUM(B19:M19)</f>
        <v>0</v>
      </c>
    </row>
    <row r="20" spans="1:14" s="10" customFormat="1" ht="20.25" thickBot="1" x14ac:dyDescent="0.45">
      <c r="A20" s="44" t="s">
        <v>28</v>
      </c>
      <c r="B20" s="48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51"/>
      <c r="N20" s="18">
        <f>SUM(B20:M20)</f>
        <v>0</v>
      </c>
    </row>
    <row r="21" spans="1:14" s="10" customFormat="1" ht="20.25" thickBot="1" x14ac:dyDescent="0.45">
      <c r="A21" s="7" t="s">
        <v>29</v>
      </c>
      <c r="B21" s="19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1"/>
      <c r="N21" s="18">
        <f t="shared" si="0"/>
        <v>0</v>
      </c>
    </row>
    <row r="22" spans="1:14" s="10" customFormat="1" ht="20.25" thickBot="1" x14ac:dyDescent="0.45">
      <c r="A22" s="44" t="s">
        <v>30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51"/>
      <c r="N22" s="18">
        <f t="shared" si="0"/>
        <v>0</v>
      </c>
    </row>
    <row r="23" spans="1:14" s="10" customFormat="1" ht="20.25" thickBot="1" x14ac:dyDescent="0.45">
      <c r="A23" s="7" t="s">
        <v>31</v>
      </c>
      <c r="B23" s="19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1"/>
      <c r="N23" s="18">
        <f t="shared" si="0"/>
        <v>0</v>
      </c>
    </row>
    <row r="24" spans="1:14" s="10" customFormat="1" ht="20.25" thickBot="1" x14ac:dyDescent="0.45">
      <c r="A24" s="33" t="s">
        <v>32</v>
      </c>
      <c r="B24" s="34">
        <f t="shared" ref="B24:N24" si="1">SUM(B4:B23)</f>
        <v>0</v>
      </c>
      <c r="C24" s="35">
        <f t="shared" si="1"/>
        <v>0</v>
      </c>
      <c r="D24" s="35">
        <f t="shared" si="1"/>
        <v>0</v>
      </c>
      <c r="E24" s="35">
        <f t="shared" si="1"/>
        <v>0</v>
      </c>
      <c r="F24" s="35">
        <f t="shared" si="1"/>
        <v>0</v>
      </c>
      <c r="G24" s="35">
        <f t="shared" si="1"/>
        <v>0</v>
      </c>
      <c r="H24" s="35">
        <f t="shared" si="1"/>
        <v>0</v>
      </c>
      <c r="I24" s="35">
        <f t="shared" si="1"/>
        <v>0</v>
      </c>
      <c r="J24" s="35">
        <f t="shared" si="1"/>
        <v>0</v>
      </c>
      <c r="K24" s="35">
        <f t="shared" si="1"/>
        <v>0</v>
      </c>
      <c r="L24" s="35">
        <f t="shared" si="1"/>
        <v>0</v>
      </c>
      <c r="M24" s="36">
        <f t="shared" si="1"/>
        <v>0</v>
      </c>
      <c r="N24" s="37">
        <f t="shared" si="1"/>
        <v>0</v>
      </c>
    </row>
    <row r="25" spans="1:14" s="12" customFormat="1" ht="20.25" thickBot="1" x14ac:dyDescent="0.45">
      <c r="A25" s="7" t="s">
        <v>36</v>
      </c>
      <c r="B25" s="19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1"/>
      <c r="N25" s="18">
        <f>SUM(N4+N5+N6+N7+N8+N9+N10+N11+N12+N13+N14+N15+N16+N17+N18+N19+N20+N21+N22+N23)</f>
        <v>0</v>
      </c>
    </row>
    <row r="26" spans="1:14" ht="20.25" thickBot="1" x14ac:dyDescent="0.45">
      <c r="A26" s="52" t="s">
        <v>37</v>
      </c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32"/>
    </row>
    <row r="27" spans="1:14" ht="20.25" thickBot="1" x14ac:dyDescent="0.45">
      <c r="A27" s="8" t="s">
        <v>33</v>
      </c>
      <c r="B27" s="24">
        <f t="shared" ref="B27:N27" si="2">SUM(B25:B26)</f>
        <v>0</v>
      </c>
      <c r="C27" s="24">
        <f t="shared" si="2"/>
        <v>0</v>
      </c>
      <c r="D27" s="24">
        <f t="shared" si="2"/>
        <v>0</v>
      </c>
      <c r="E27" s="24">
        <f t="shared" si="2"/>
        <v>0</v>
      </c>
      <c r="F27" s="24">
        <f t="shared" si="2"/>
        <v>0</v>
      </c>
      <c r="G27" s="24">
        <f t="shared" si="2"/>
        <v>0</v>
      </c>
      <c r="H27" s="24">
        <f t="shared" si="2"/>
        <v>0</v>
      </c>
      <c r="I27" s="24">
        <f t="shared" si="2"/>
        <v>0</v>
      </c>
      <c r="J27" s="24">
        <f t="shared" si="2"/>
        <v>0</v>
      </c>
      <c r="K27" s="24">
        <f t="shared" si="2"/>
        <v>0</v>
      </c>
      <c r="L27" s="24">
        <f t="shared" si="2"/>
        <v>0</v>
      </c>
      <c r="M27" s="25">
        <f t="shared" si="2"/>
        <v>0</v>
      </c>
      <c r="N27" s="18">
        <f t="shared" si="2"/>
        <v>0</v>
      </c>
    </row>
    <row r="28" spans="1:14" ht="20.25" thickBot="1" x14ac:dyDescent="0.45">
      <c r="A28" s="38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40"/>
    </row>
    <row r="29" spans="1:14" s="17" customFormat="1" x14ac:dyDescent="0.4">
      <c r="A29" s="1" t="s">
        <v>34</v>
      </c>
      <c r="B29" s="26">
        <f t="shared" ref="B29:N29" si="3">SUM(B24,B27)</f>
        <v>0</v>
      </c>
      <c r="C29" s="27">
        <f t="shared" si="3"/>
        <v>0</v>
      </c>
      <c r="D29" s="26">
        <f t="shared" si="3"/>
        <v>0</v>
      </c>
      <c r="E29" s="26">
        <f t="shared" si="3"/>
        <v>0</v>
      </c>
      <c r="F29" s="26">
        <f t="shared" si="3"/>
        <v>0</v>
      </c>
      <c r="G29" s="26">
        <f t="shared" si="3"/>
        <v>0</v>
      </c>
      <c r="H29" s="26">
        <f t="shared" si="3"/>
        <v>0</v>
      </c>
      <c r="I29" s="26">
        <f t="shared" si="3"/>
        <v>0</v>
      </c>
      <c r="J29" s="26">
        <f t="shared" si="3"/>
        <v>0</v>
      </c>
      <c r="K29" s="26">
        <f t="shared" si="3"/>
        <v>0</v>
      </c>
      <c r="L29" s="26">
        <f t="shared" si="3"/>
        <v>0</v>
      </c>
      <c r="M29" s="26">
        <f t="shared" si="3"/>
        <v>0</v>
      </c>
      <c r="N29" s="28">
        <f t="shared" si="3"/>
        <v>0</v>
      </c>
    </row>
  </sheetData>
  <mergeCells count="1">
    <mergeCell ref="A1:N1"/>
  </mergeCells>
  <phoneticPr fontId="2" type="noConversion"/>
  <printOptions horizontalCentered="1" verticalCentered="1"/>
  <pageMargins left="0" right="0" top="0.19685039370078741" bottom="0.19685039370078741" header="0.51181102362204722" footer="0"/>
  <pageSetup paperSize="9" scale="63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9B74A-090B-4BD7-B020-0E1362543447}">
  <dimension ref="A1:N28"/>
  <sheetViews>
    <sheetView zoomScale="80" zoomScaleNormal="80" workbookViewId="0">
      <pane xSplit="1" topLeftCell="B1" activePane="topRight" state="frozenSplit"/>
      <selection activeCell="H11" sqref="H11"/>
      <selection pane="topRight" activeCell="A26" sqref="A26"/>
    </sheetView>
  </sheetViews>
  <sheetFormatPr baseColWidth="10" defaultColWidth="12.5703125" defaultRowHeight="19.5" x14ac:dyDescent="0.4"/>
  <cols>
    <col min="1" max="1" width="29.28515625" style="13" bestFit="1" customWidth="1"/>
    <col min="2" max="13" width="15.5703125" style="14" customWidth="1"/>
    <col min="14" max="14" width="23.5703125" style="15" customWidth="1"/>
    <col min="15" max="16384" width="12.5703125" style="13"/>
  </cols>
  <sheetData>
    <row r="1" spans="1:14" s="10" customFormat="1" x14ac:dyDescent="0.35">
      <c r="A1" s="81" t="s">
        <v>64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</row>
    <row r="2" spans="1:14" s="10" customFormat="1" ht="18" thickBot="1" x14ac:dyDescent="0.4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4"/>
    </row>
    <row r="3" spans="1:14" s="11" customFormat="1" ht="18.75" thickTop="1" thickBot="1" x14ac:dyDescent="0.4">
      <c r="A3" s="55"/>
      <c r="B3" s="73" t="s">
        <v>0</v>
      </c>
      <c r="C3" s="74" t="s">
        <v>1</v>
      </c>
      <c r="D3" s="74" t="s">
        <v>2</v>
      </c>
      <c r="E3" s="74" t="s">
        <v>3</v>
      </c>
      <c r="F3" s="74" t="s">
        <v>4</v>
      </c>
      <c r="G3" s="74" t="s">
        <v>5</v>
      </c>
      <c r="H3" s="74" t="s">
        <v>6</v>
      </c>
      <c r="I3" s="74" t="s">
        <v>7</v>
      </c>
      <c r="J3" s="74" t="s">
        <v>8</v>
      </c>
      <c r="K3" s="74" t="s">
        <v>9</v>
      </c>
      <c r="L3" s="74" t="s">
        <v>10</v>
      </c>
      <c r="M3" s="74" t="s">
        <v>11</v>
      </c>
      <c r="N3" s="56" t="s">
        <v>12</v>
      </c>
    </row>
    <row r="4" spans="1:14" s="10" customFormat="1" ht="18.75" thickTop="1" thickBot="1" x14ac:dyDescent="0.4">
      <c r="A4" s="68" t="s">
        <v>44</v>
      </c>
      <c r="B4" s="75"/>
      <c r="C4" s="75"/>
      <c r="D4" s="75"/>
      <c r="E4" s="75"/>
      <c r="F4" s="75">
        <v>100.95</v>
      </c>
      <c r="G4" s="75"/>
      <c r="H4" s="75"/>
      <c r="I4" s="75"/>
      <c r="J4" s="75"/>
      <c r="K4" s="75"/>
      <c r="L4" s="75"/>
      <c r="M4" s="75"/>
      <c r="N4" s="71">
        <f>SUM(B4:M4)</f>
        <v>100.95</v>
      </c>
    </row>
    <row r="5" spans="1:14" s="10" customFormat="1" ht="18" thickBot="1" x14ac:dyDescent="0.4">
      <c r="A5" s="69" t="s">
        <v>43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1">
        <f t="shared" ref="N5:N28" si="0">SUM(B5:M5)</f>
        <v>0</v>
      </c>
    </row>
    <row r="6" spans="1:14" s="10" customFormat="1" ht="18" thickBot="1" x14ac:dyDescent="0.4">
      <c r="A6" s="69" t="s">
        <v>45</v>
      </c>
      <c r="B6" s="75"/>
      <c r="C6" s="75"/>
      <c r="D6" s="75"/>
      <c r="E6" s="75"/>
      <c r="F6" s="75">
        <v>380</v>
      </c>
      <c r="G6" s="75"/>
      <c r="H6" s="75"/>
      <c r="I6" s="75"/>
      <c r="J6" s="75"/>
      <c r="K6" s="75"/>
      <c r="L6" s="75"/>
      <c r="M6" s="75"/>
      <c r="N6" s="71">
        <f t="shared" si="0"/>
        <v>380</v>
      </c>
    </row>
    <row r="7" spans="1:14" s="10" customFormat="1" ht="18" thickBot="1" x14ac:dyDescent="0.4">
      <c r="A7" s="69" t="s">
        <v>46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1">
        <f t="shared" si="0"/>
        <v>0</v>
      </c>
    </row>
    <row r="8" spans="1:14" s="10" customFormat="1" ht="18" thickBot="1" x14ac:dyDescent="0.4">
      <c r="A8" s="69" t="s">
        <v>17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1">
        <f t="shared" si="0"/>
        <v>0</v>
      </c>
    </row>
    <row r="9" spans="1:14" s="10" customFormat="1" ht="18" thickBot="1" x14ac:dyDescent="0.4">
      <c r="A9" s="69" t="s">
        <v>47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1">
        <f t="shared" si="0"/>
        <v>0</v>
      </c>
    </row>
    <row r="10" spans="1:14" s="10" customFormat="1" ht="18" thickBot="1" x14ac:dyDescent="0.4">
      <c r="A10" s="69" t="s">
        <v>48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1">
        <f t="shared" si="0"/>
        <v>0</v>
      </c>
    </row>
    <row r="11" spans="1:14" s="10" customFormat="1" ht="18" thickBot="1" x14ac:dyDescent="0.4">
      <c r="A11" s="69" t="s">
        <v>49</v>
      </c>
      <c r="B11" s="75"/>
      <c r="C11" s="75"/>
      <c r="D11" s="75"/>
      <c r="E11" s="75"/>
      <c r="F11" s="75"/>
      <c r="G11" s="75">
        <v>75.88</v>
      </c>
      <c r="H11" s="75"/>
      <c r="I11" s="75"/>
      <c r="J11" s="75"/>
      <c r="K11" s="75"/>
      <c r="L11" s="75"/>
      <c r="M11" s="75"/>
      <c r="N11" s="71">
        <f t="shared" si="0"/>
        <v>75.88</v>
      </c>
    </row>
    <row r="12" spans="1:14" s="10" customFormat="1" ht="18" thickBot="1" x14ac:dyDescent="0.4">
      <c r="A12" s="69" t="s">
        <v>50</v>
      </c>
      <c r="B12" s="75"/>
      <c r="C12" s="75"/>
      <c r="D12" s="75"/>
      <c r="E12" s="75"/>
      <c r="F12" s="75">
        <v>48.67</v>
      </c>
      <c r="G12" s="75"/>
      <c r="H12" s="75"/>
      <c r="I12" s="75"/>
      <c r="J12" s="75"/>
      <c r="K12" s="75"/>
      <c r="L12" s="75"/>
      <c r="M12" s="75"/>
      <c r="N12" s="71">
        <f t="shared" si="0"/>
        <v>48.67</v>
      </c>
    </row>
    <row r="13" spans="1:14" s="10" customFormat="1" ht="18" thickBot="1" x14ac:dyDescent="0.4">
      <c r="A13" s="69" t="s">
        <v>51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1">
        <f t="shared" si="0"/>
        <v>0</v>
      </c>
    </row>
    <row r="14" spans="1:14" s="10" customFormat="1" ht="18" thickBot="1" x14ac:dyDescent="0.4">
      <c r="A14" s="69" t="s">
        <v>52</v>
      </c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1">
        <f t="shared" si="0"/>
        <v>0</v>
      </c>
    </row>
    <row r="15" spans="1:14" s="10" customFormat="1" ht="18" thickBot="1" x14ac:dyDescent="0.4">
      <c r="A15" s="69" t="s">
        <v>24</v>
      </c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1">
        <f t="shared" si="0"/>
        <v>0</v>
      </c>
    </row>
    <row r="16" spans="1:14" s="10" customFormat="1" ht="18" thickBot="1" x14ac:dyDescent="0.4">
      <c r="A16" s="69" t="s">
        <v>53</v>
      </c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1">
        <f t="shared" si="0"/>
        <v>0</v>
      </c>
    </row>
    <row r="17" spans="1:14" s="10" customFormat="1" ht="18" thickBot="1" x14ac:dyDescent="0.4">
      <c r="A17" s="69" t="s">
        <v>54</v>
      </c>
      <c r="B17" s="75"/>
      <c r="C17" s="75"/>
      <c r="D17" s="75"/>
      <c r="E17" s="75"/>
      <c r="F17" s="75">
        <v>146.15</v>
      </c>
      <c r="G17" s="75"/>
      <c r="H17" s="75"/>
      <c r="I17" s="75"/>
      <c r="J17" s="75"/>
      <c r="K17" s="75"/>
      <c r="L17" s="75"/>
      <c r="M17" s="75"/>
      <c r="N17" s="71">
        <f t="shared" si="0"/>
        <v>146.15</v>
      </c>
    </row>
    <row r="18" spans="1:14" s="10" customFormat="1" ht="18" thickBot="1" x14ac:dyDescent="0.4">
      <c r="A18" s="69" t="s">
        <v>55</v>
      </c>
      <c r="B18" s="75"/>
      <c r="C18" s="75">
        <v>90.4</v>
      </c>
      <c r="D18" s="75">
        <v>233.18</v>
      </c>
      <c r="E18" s="75"/>
      <c r="F18" s="75"/>
      <c r="G18" s="75"/>
      <c r="H18" s="75"/>
      <c r="I18" s="75"/>
      <c r="J18" s="75"/>
      <c r="K18" s="75"/>
      <c r="L18" s="75"/>
      <c r="M18" s="75"/>
      <c r="N18" s="71">
        <f t="shared" si="0"/>
        <v>323.58000000000004</v>
      </c>
    </row>
    <row r="19" spans="1:14" s="10" customFormat="1" ht="18" thickBot="1" x14ac:dyDescent="0.4">
      <c r="A19" s="69" t="s">
        <v>56</v>
      </c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1">
        <f t="shared" si="0"/>
        <v>0</v>
      </c>
    </row>
    <row r="20" spans="1:14" s="10" customFormat="1" ht="18" thickBot="1" x14ac:dyDescent="0.4">
      <c r="A20" s="69" t="s">
        <v>57</v>
      </c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1">
        <f t="shared" si="0"/>
        <v>0</v>
      </c>
    </row>
    <row r="21" spans="1:14" s="10" customFormat="1" ht="18" thickBot="1" x14ac:dyDescent="0.4">
      <c r="A21" s="70" t="s">
        <v>58</v>
      </c>
      <c r="B21" s="75"/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1">
        <f t="shared" si="0"/>
        <v>0</v>
      </c>
    </row>
    <row r="22" spans="1:14" s="10" customFormat="1" ht="18" thickBot="1" x14ac:dyDescent="0.4">
      <c r="A22" s="57" t="s">
        <v>41</v>
      </c>
      <c r="B22" s="79">
        <f t="shared" ref="B22:D22" si="1">SUM(B4:B21)</f>
        <v>0</v>
      </c>
      <c r="C22" s="79">
        <f t="shared" si="1"/>
        <v>90.4</v>
      </c>
      <c r="D22" s="79">
        <f t="shared" si="1"/>
        <v>233.18</v>
      </c>
      <c r="E22" s="79">
        <f>SUM(E4:E21)</f>
        <v>0</v>
      </c>
      <c r="F22" s="79">
        <f t="shared" ref="F22:M22" si="2">SUM(F4:F21)</f>
        <v>675.77</v>
      </c>
      <c r="G22" s="79">
        <f t="shared" si="2"/>
        <v>75.88</v>
      </c>
      <c r="H22" s="79">
        <f t="shared" si="2"/>
        <v>0</v>
      </c>
      <c r="I22" s="79">
        <f t="shared" si="2"/>
        <v>0</v>
      </c>
      <c r="J22" s="79">
        <f t="shared" si="2"/>
        <v>0</v>
      </c>
      <c r="K22" s="79">
        <f t="shared" si="2"/>
        <v>0</v>
      </c>
      <c r="L22" s="79">
        <f t="shared" si="2"/>
        <v>0</v>
      </c>
      <c r="M22" s="79">
        <f t="shared" si="2"/>
        <v>0</v>
      </c>
      <c r="N22" s="58">
        <f t="shared" si="0"/>
        <v>1075.23</v>
      </c>
    </row>
    <row r="23" spans="1:14" s="6" customFormat="1" ht="18" thickBot="1" x14ac:dyDescent="0.4">
      <c r="A23" s="76" t="s">
        <v>36</v>
      </c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2">
        <f t="shared" si="0"/>
        <v>0</v>
      </c>
    </row>
    <row r="24" spans="1:14" s="6" customFormat="1" ht="18" thickBot="1" x14ac:dyDescent="0.4">
      <c r="A24" s="77" t="s">
        <v>42</v>
      </c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2">
        <f t="shared" si="0"/>
        <v>0</v>
      </c>
    </row>
    <row r="25" spans="1:14" s="6" customFormat="1" ht="18" thickBot="1" x14ac:dyDescent="0.4">
      <c r="A25" s="78" t="s">
        <v>37</v>
      </c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2">
        <f t="shared" si="0"/>
        <v>0</v>
      </c>
    </row>
    <row r="26" spans="1:14" s="9" customFormat="1" ht="20.25" thickBot="1" x14ac:dyDescent="0.45">
      <c r="A26" s="59"/>
      <c r="B26" s="67">
        <f t="shared" ref="B26:L26" si="3">SUM(B23:B25)</f>
        <v>0</v>
      </c>
      <c r="C26" s="67">
        <f t="shared" si="3"/>
        <v>0</v>
      </c>
      <c r="D26" s="67">
        <f t="shared" si="3"/>
        <v>0</v>
      </c>
      <c r="E26" s="67">
        <f t="shared" si="3"/>
        <v>0</v>
      </c>
      <c r="F26" s="67">
        <f t="shared" si="3"/>
        <v>0</v>
      </c>
      <c r="G26" s="67">
        <f t="shared" si="3"/>
        <v>0</v>
      </c>
      <c r="H26" s="67">
        <f t="shared" si="3"/>
        <v>0</v>
      </c>
      <c r="I26" s="67">
        <f t="shared" si="3"/>
        <v>0</v>
      </c>
      <c r="J26" s="67">
        <f t="shared" si="3"/>
        <v>0</v>
      </c>
      <c r="K26" s="67">
        <f t="shared" si="3"/>
        <v>0</v>
      </c>
      <c r="L26" s="67">
        <f t="shared" si="3"/>
        <v>0</v>
      </c>
      <c r="M26" s="67">
        <f>SUM(M23:M25)</f>
        <v>0</v>
      </c>
      <c r="N26" s="60">
        <f t="shared" si="0"/>
        <v>0</v>
      </c>
    </row>
    <row r="27" spans="1:14" ht="18" thickBot="1" x14ac:dyDescent="0.4">
      <c r="A27" s="53"/>
      <c r="B27" s="61"/>
      <c r="C27" s="62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3"/>
    </row>
    <row r="28" spans="1:14" s="17" customFormat="1" ht="20.25" thickBot="1" x14ac:dyDescent="0.4">
      <c r="A28" s="64" t="s">
        <v>34</v>
      </c>
      <c r="B28" s="65">
        <f t="shared" ref="B28:M28" si="4">SUM(B22,B26)</f>
        <v>0</v>
      </c>
      <c r="C28" s="65">
        <f t="shared" si="4"/>
        <v>90.4</v>
      </c>
      <c r="D28" s="65">
        <f t="shared" si="4"/>
        <v>233.18</v>
      </c>
      <c r="E28" s="65">
        <f t="shared" si="4"/>
        <v>0</v>
      </c>
      <c r="F28" s="65">
        <f t="shared" si="4"/>
        <v>675.77</v>
      </c>
      <c r="G28" s="65">
        <f t="shared" si="4"/>
        <v>75.88</v>
      </c>
      <c r="H28" s="65">
        <f t="shared" si="4"/>
        <v>0</v>
      </c>
      <c r="I28" s="65">
        <f t="shared" si="4"/>
        <v>0</v>
      </c>
      <c r="J28" s="65">
        <f t="shared" si="4"/>
        <v>0</v>
      </c>
      <c r="K28" s="65">
        <f t="shared" si="4"/>
        <v>0</v>
      </c>
      <c r="L28" s="65">
        <f t="shared" si="4"/>
        <v>0</v>
      </c>
      <c r="M28" s="65">
        <f t="shared" si="4"/>
        <v>0</v>
      </c>
      <c r="N28" s="66">
        <f t="shared" si="0"/>
        <v>1075.23</v>
      </c>
    </row>
  </sheetData>
  <mergeCells count="1">
    <mergeCell ref="A1:N1"/>
  </mergeCells>
  <printOptions horizontalCentered="1" verticalCentered="1"/>
  <pageMargins left="0" right="0" top="0.19685039370078741" bottom="0.19685039370078741" header="0.51181102362204722" footer="0"/>
  <pageSetup paperSize="9" scale="58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N28"/>
  <sheetViews>
    <sheetView zoomScale="80" zoomScaleNormal="80" workbookViewId="0">
      <pane xSplit="1" topLeftCell="B1" activePane="topRight" state="frozenSplit"/>
      <selection activeCell="H11" sqref="H11"/>
      <selection pane="topRight" activeCell="A26" sqref="A26"/>
    </sheetView>
  </sheetViews>
  <sheetFormatPr baseColWidth="10" defaultColWidth="12.5703125" defaultRowHeight="19.5" x14ac:dyDescent="0.4"/>
  <cols>
    <col min="1" max="1" width="29.28515625" style="13" bestFit="1" customWidth="1"/>
    <col min="2" max="13" width="15.5703125" style="14" customWidth="1"/>
    <col min="14" max="14" width="23.5703125" style="15" customWidth="1"/>
    <col min="15" max="16384" width="12.5703125" style="13"/>
  </cols>
  <sheetData>
    <row r="1" spans="1:14" s="10" customFormat="1" x14ac:dyDescent="0.35">
      <c r="A1" s="81" t="s">
        <v>65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</row>
    <row r="2" spans="1:14" s="10" customFormat="1" ht="18" thickBot="1" x14ac:dyDescent="0.4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4"/>
    </row>
    <row r="3" spans="1:14" s="11" customFormat="1" ht="18.75" thickTop="1" thickBot="1" x14ac:dyDescent="0.4">
      <c r="A3" s="55"/>
      <c r="B3" s="73" t="s">
        <v>0</v>
      </c>
      <c r="C3" s="74" t="s">
        <v>1</v>
      </c>
      <c r="D3" s="74" t="s">
        <v>2</v>
      </c>
      <c r="E3" s="74" t="s">
        <v>3</v>
      </c>
      <c r="F3" s="74" t="s">
        <v>4</v>
      </c>
      <c r="G3" s="74" t="s">
        <v>5</v>
      </c>
      <c r="H3" s="74" t="s">
        <v>6</v>
      </c>
      <c r="I3" s="74" t="s">
        <v>7</v>
      </c>
      <c r="J3" s="74" t="s">
        <v>8</v>
      </c>
      <c r="K3" s="74" t="s">
        <v>9</v>
      </c>
      <c r="L3" s="74" t="s">
        <v>10</v>
      </c>
      <c r="M3" s="74" t="s">
        <v>11</v>
      </c>
      <c r="N3" s="56" t="s">
        <v>12</v>
      </c>
    </row>
    <row r="4" spans="1:14" s="10" customFormat="1" ht="18.75" thickTop="1" thickBot="1" x14ac:dyDescent="0.4">
      <c r="A4" s="68" t="s">
        <v>44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1">
        <f>SUM(B4:M4)</f>
        <v>0</v>
      </c>
    </row>
    <row r="5" spans="1:14" s="10" customFormat="1" ht="18" thickBot="1" x14ac:dyDescent="0.4">
      <c r="A5" s="69" t="s">
        <v>43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1">
        <f t="shared" ref="N5:N28" si="0">SUM(B5:M5)</f>
        <v>0</v>
      </c>
    </row>
    <row r="6" spans="1:14" s="10" customFormat="1" ht="18" thickBot="1" x14ac:dyDescent="0.4">
      <c r="A6" s="69" t="s">
        <v>45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1">
        <f t="shared" si="0"/>
        <v>0</v>
      </c>
    </row>
    <row r="7" spans="1:14" s="10" customFormat="1" ht="18" thickBot="1" x14ac:dyDescent="0.4">
      <c r="A7" s="69" t="s">
        <v>46</v>
      </c>
      <c r="B7" s="75"/>
      <c r="C7" s="75"/>
      <c r="D7" s="75"/>
      <c r="E7" s="75">
        <v>96.48</v>
      </c>
      <c r="F7" s="75"/>
      <c r="G7" s="75"/>
      <c r="H7" s="75"/>
      <c r="I7" s="75"/>
      <c r="J7" s="75"/>
      <c r="K7" s="75"/>
      <c r="L7" s="75"/>
      <c r="M7" s="75"/>
      <c r="N7" s="71">
        <f t="shared" si="0"/>
        <v>96.48</v>
      </c>
    </row>
    <row r="8" spans="1:14" s="10" customFormat="1" ht="18" thickBot="1" x14ac:dyDescent="0.4">
      <c r="A8" s="69" t="s">
        <v>17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1">
        <f t="shared" si="0"/>
        <v>0</v>
      </c>
    </row>
    <row r="9" spans="1:14" s="10" customFormat="1" ht="18" thickBot="1" x14ac:dyDescent="0.4">
      <c r="A9" s="69" t="s">
        <v>47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1">
        <f t="shared" si="0"/>
        <v>0</v>
      </c>
    </row>
    <row r="10" spans="1:14" s="10" customFormat="1" ht="18" thickBot="1" x14ac:dyDescent="0.4">
      <c r="A10" s="69" t="s">
        <v>48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1">
        <f t="shared" si="0"/>
        <v>0</v>
      </c>
    </row>
    <row r="11" spans="1:14" s="10" customFormat="1" ht="18" thickBot="1" x14ac:dyDescent="0.4">
      <c r="A11" s="69" t="s">
        <v>49</v>
      </c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1">
        <f t="shared" si="0"/>
        <v>0</v>
      </c>
    </row>
    <row r="12" spans="1:14" s="10" customFormat="1" ht="18" thickBot="1" x14ac:dyDescent="0.4">
      <c r="A12" s="69" t="s">
        <v>50</v>
      </c>
      <c r="B12" s="75"/>
      <c r="C12" s="75"/>
      <c r="D12" s="75"/>
      <c r="E12" s="75"/>
      <c r="F12" s="75">
        <v>12.32</v>
      </c>
      <c r="G12" s="75"/>
      <c r="H12" s="75"/>
      <c r="I12" s="75"/>
      <c r="J12" s="75"/>
      <c r="K12" s="75"/>
      <c r="L12" s="75"/>
      <c r="M12" s="75"/>
      <c r="N12" s="71">
        <f t="shared" si="0"/>
        <v>12.32</v>
      </c>
    </row>
    <row r="13" spans="1:14" s="10" customFormat="1" ht="18" thickBot="1" x14ac:dyDescent="0.4">
      <c r="A13" s="69" t="s">
        <v>51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1">
        <f t="shared" si="0"/>
        <v>0</v>
      </c>
    </row>
    <row r="14" spans="1:14" s="10" customFormat="1" ht="18" thickBot="1" x14ac:dyDescent="0.4">
      <c r="A14" s="69" t="s">
        <v>52</v>
      </c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1">
        <f t="shared" si="0"/>
        <v>0</v>
      </c>
    </row>
    <row r="15" spans="1:14" s="10" customFormat="1" ht="18" thickBot="1" x14ac:dyDescent="0.4">
      <c r="A15" s="69" t="s">
        <v>24</v>
      </c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1">
        <f t="shared" si="0"/>
        <v>0</v>
      </c>
    </row>
    <row r="16" spans="1:14" s="10" customFormat="1" ht="18" thickBot="1" x14ac:dyDescent="0.4">
      <c r="A16" s="69" t="s">
        <v>53</v>
      </c>
      <c r="B16" s="75"/>
      <c r="C16" s="75">
        <v>54.35</v>
      </c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1">
        <f t="shared" si="0"/>
        <v>54.35</v>
      </c>
    </row>
    <row r="17" spans="1:14" s="10" customFormat="1" ht="18" thickBot="1" x14ac:dyDescent="0.4">
      <c r="A17" s="69" t="s">
        <v>54</v>
      </c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1">
        <f t="shared" si="0"/>
        <v>0</v>
      </c>
    </row>
    <row r="18" spans="1:14" s="10" customFormat="1" ht="18" thickBot="1" x14ac:dyDescent="0.4">
      <c r="A18" s="69" t="s">
        <v>55</v>
      </c>
      <c r="B18" s="75"/>
      <c r="C18" s="75"/>
      <c r="D18" s="75">
        <v>100.4</v>
      </c>
      <c r="E18" s="75"/>
      <c r="F18" s="75">
        <v>288.79000000000002</v>
      </c>
      <c r="G18" s="75"/>
      <c r="H18" s="75"/>
      <c r="I18" s="75"/>
      <c r="J18" s="75"/>
      <c r="K18" s="75"/>
      <c r="L18" s="75"/>
      <c r="M18" s="75"/>
      <c r="N18" s="71">
        <f t="shared" si="0"/>
        <v>389.19000000000005</v>
      </c>
    </row>
    <row r="19" spans="1:14" s="10" customFormat="1" ht="18" thickBot="1" x14ac:dyDescent="0.4">
      <c r="A19" s="69" t="s">
        <v>56</v>
      </c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1">
        <f t="shared" si="0"/>
        <v>0</v>
      </c>
    </row>
    <row r="20" spans="1:14" s="10" customFormat="1" ht="18" thickBot="1" x14ac:dyDescent="0.4">
      <c r="A20" s="69" t="s">
        <v>57</v>
      </c>
      <c r="B20" s="75">
        <v>673.88</v>
      </c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1">
        <f>SUM(B20:M20)</f>
        <v>673.88</v>
      </c>
    </row>
    <row r="21" spans="1:14" s="10" customFormat="1" ht="18" thickBot="1" x14ac:dyDescent="0.4">
      <c r="A21" s="70" t="s">
        <v>58</v>
      </c>
      <c r="B21" s="75"/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1">
        <f t="shared" si="0"/>
        <v>0</v>
      </c>
    </row>
    <row r="22" spans="1:14" s="10" customFormat="1" ht="18" thickBot="1" x14ac:dyDescent="0.4">
      <c r="A22" s="57" t="s">
        <v>41</v>
      </c>
      <c r="B22" s="79">
        <f t="shared" ref="B22:D22" si="1">SUM(B4:B21)</f>
        <v>673.88</v>
      </c>
      <c r="C22" s="79">
        <f t="shared" si="1"/>
        <v>54.35</v>
      </c>
      <c r="D22" s="79">
        <f t="shared" si="1"/>
        <v>100.4</v>
      </c>
      <c r="E22" s="79">
        <f>SUM(E4:E21)</f>
        <v>96.48</v>
      </c>
      <c r="F22" s="79">
        <f t="shared" ref="F22:M22" si="2">SUM(F4:F21)</f>
        <v>301.11</v>
      </c>
      <c r="G22" s="79">
        <f t="shared" si="2"/>
        <v>0</v>
      </c>
      <c r="H22" s="79">
        <f t="shared" si="2"/>
        <v>0</v>
      </c>
      <c r="I22" s="79">
        <f t="shared" si="2"/>
        <v>0</v>
      </c>
      <c r="J22" s="79">
        <f t="shared" si="2"/>
        <v>0</v>
      </c>
      <c r="K22" s="79">
        <f t="shared" si="2"/>
        <v>0</v>
      </c>
      <c r="L22" s="79">
        <f t="shared" si="2"/>
        <v>0</v>
      </c>
      <c r="M22" s="79">
        <f t="shared" si="2"/>
        <v>0</v>
      </c>
      <c r="N22" s="58">
        <f t="shared" si="0"/>
        <v>1226.22</v>
      </c>
    </row>
    <row r="23" spans="1:14" s="6" customFormat="1" ht="18" thickBot="1" x14ac:dyDescent="0.4">
      <c r="A23" s="76" t="s">
        <v>36</v>
      </c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2">
        <f t="shared" si="0"/>
        <v>0</v>
      </c>
    </row>
    <row r="24" spans="1:14" s="6" customFormat="1" ht="18" thickBot="1" x14ac:dyDescent="0.4">
      <c r="A24" s="77" t="s">
        <v>42</v>
      </c>
      <c r="B24" s="75"/>
      <c r="C24" s="75"/>
      <c r="D24" s="75"/>
      <c r="E24" s="75"/>
      <c r="F24" s="80">
        <v>719.25</v>
      </c>
      <c r="G24" s="75"/>
      <c r="H24" s="75"/>
      <c r="I24" s="75"/>
      <c r="J24" s="75"/>
      <c r="K24" s="75"/>
      <c r="L24" s="75"/>
      <c r="M24" s="75"/>
      <c r="N24" s="72">
        <f t="shared" si="0"/>
        <v>719.25</v>
      </c>
    </row>
    <row r="25" spans="1:14" s="6" customFormat="1" ht="18" thickBot="1" x14ac:dyDescent="0.4">
      <c r="A25" s="78" t="s">
        <v>37</v>
      </c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2">
        <f t="shared" si="0"/>
        <v>0</v>
      </c>
    </row>
    <row r="26" spans="1:14" s="9" customFormat="1" ht="20.25" thickBot="1" x14ac:dyDescent="0.45">
      <c r="A26" s="59"/>
      <c r="B26" s="67">
        <f t="shared" ref="B26:L26" si="3">SUM(B23:B25)</f>
        <v>0</v>
      </c>
      <c r="C26" s="67">
        <f t="shared" si="3"/>
        <v>0</v>
      </c>
      <c r="D26" s="67">
        <f t="shared" si="3"/>
        <v>0</v>
      </c>
      <c r="E26" s="67">
        <f t="shared" si="3"/>
        <v>0</v>
      </c>
      <c r="F26" s="67">
        <f t="shared" si="3"/>
        <v>719.25</v>
      </c>
      <c r="G26" s="67">
        <f t="shared" si="3"/>
        <v>0</v>
      </c>
      <c r="H26" s="67">
        <f t="shared" si="3"/>
        <v>0</v>
      </c>
      <c r="I26" s="67">
        <f t="shared" si="3"/>
        <v>0</v>
      </c>
      <c r="J26" s="67">
        <f t="shared" si="3"/>
        <v>0</v>
      </c>
      <c r="K26" s="67">
        <f t="shared" si="3"/>
        <v>0</v>
      </c>
      <c r="L26" s="67">
        <f t="shared" si="3"/>
        <v>0</v>
      </c>
      <c r="M26" s="67">
        <f>SUM(M23:M25)</f>
        <v>0</v>
      </c>
      <c r="N26" s="60">
        <f t="shared" si="0"/>
        <v>719.25</v>
      </c>
    </row>
    <row r="27" spans="1:14" ht="18" thickBot="1" x14ac:dyDescent="0.4">
      <c r="A27" s="53"/>
      <c r="B27" s="61"/>
      <c r="C27" s="62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3"/>
    </row>
    <row r="28" spans="1:14" s="17" customFormat="1" ht="20.25" thickBot="1" x14ac:dyDescent="0.4">
      <c r="A28" s="64" t="s">
        <v>34</v>
      </c>
      <c r="B28" s="65">
        <f t="shared" ref="B28:M28" si="4">SUM(B22,B26)</f>
        <v>673.88</v>
      </c>
      <c r="C28" s="65">
        <f t="shared" si="4"/>
        <v>54.35</v>
      </c>
      <c r="D28" s="65">
        <f t="shared" si="4"/>
        <v>100.4</v>
      </c>
      <c r="E28" s="65">
        <f t="shared" si="4"/>
        <v>96.48</v>
      </c>
      <c r="F28" s="65">
        <f t="shared" si="4"/>
        <v>1020.36</v>
      </c>
      <c r="G28" s="65">
        <f t="shared" si="4"/>
        <v>0</v>
      </c>
      <c r="H28" s="65">
        <f t="shared" si="4"/>
        <v>0</v>
      </c>
      <c r="I28" s="65">
        <f t="shared" si="4"/>
        <v>0</v>
      </c>
      <c r="J28" s="65">
        <f t="shared" si="4"/>
        <v>0</v>
      </c>
      <c r="K28" s="65">
        <f t="shared" si="4"/>
        <v>0</v>
      </c>
      <c r="L28" s="65">
        <f t="shared" si="4"/>
        <v>0</v>
      </c>
      <c r="M28" s="65">
        <f t="shared" si="4"/>
        <v>0</v>
      </c>
      <c r="N28" s="66">
        <f t="shared" si="0"/>
        <v>1945.47</v>
      </c>
    </row>
  </sheetData>
  <mergeCells count="1">
    <mergeCell ref="A1:N1"/>
  </mergeCells>
  <phoneticPr fontId="2" type="noConversion"/>
  <printOptions horizontalCentered="1" verticalCentered="1"/>
  <pageMargins left="0" right="0" top="0.19685039370078741" bottom="0.19685039370078741" header="0.51181102362204722" footer="0"/>
  <pageSetup paperSize="9" scale="58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63453-7055-4C6A-A3A2-4EE305A68978}">
  <dimension ref="A1:N28"/>
  <sheetViews>
    <sheetView zoomScale="80" zoomScaleNormal="80" workbookViewId="0">
      <pane xSplit="1" topLeftCell="B1" activePane="topRight" state="frozenSplit"/>
      <selection activeCell="H11" sqref="H11"/>
      <selection pane="topRight" activeCell="A26" sqref="A26"/>
    </sheetView>
  </sheetViews>
  <sheetFormatPr baseColWidth="10" defaultColWidth="12.5703125" defaultRowHeight="19.5" x14ac:dyDescent="0.4"/>
  <cols>
    <col min="1" max="1" width="29.28515625" style="13" bestFit="1" customWidth="1"/>
    <col min="2" max="13" width="15.5703125" style="14" customWidth="1"/>
    <col min="14" max="14" width="23.5703125" style="15" customWidth="1"/>
    <col min="15" max="16384" width="12.5703125" style="13"/>
  </cols>
  <sheetData>
    <row r="1" spans="1:14" s="10" customFormat="1" x14ac:dyDescent="0.35">
      <c r="A1" s="81" t="s">
        <v>60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</row>
    <row r="2" spans="1:14" s="10" customFormat="1" ht="18" thickBot="1" x14ac:dyDescent="0.4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4"/>
    </row>
    <row r="3" spans="1:14" s="11" customFormat="1" ht="18.75" thickTop="1" thickBot="1" x14ac:dyDescent="0.4">
      <c r="A3" s="55"/>
      <c r="B3" s="73" t="s">
        <v>0</v>
      </c>
      <c r="C3" s="74" t="s">
        <v>1</v>
      </c>
      <c r="D3" s="74" t="s">
        <v>2</v>
      </c>
      <c r="E3" s="74" t="s">
        <v>3</v>
      </c>
      <c r="F3" s="74" t="s">
        <v>4</v>
      </c>
      <c r="G3" s="74" t="s">
        <v>5</v>
      </c>
      <c r="H3" s="74" t="s">
        <v>6</v>
      </c>
      <c r="I3" s="74" t="s">
        <v>7</v>
      </c>
      <c r="J3" s="74" t="s">
        <v>8</v>
      </c>
      <c r="K3" s="74" t="s">
        <v>9</v>
      </c>
      <c r="L3" s="74" t="s">
        <v>10</v>
      </c>
      <c r="M3" s="74" t="s">
        <v>11</v>
      </c>
      <c r="N3" s="56" t="s">
        <v>12</v>
      </c>
    </row>
    <row r="4" spans="1:14" s="10" customFormat="1" ht="18.75" thickTop="1" thickBot="1" x14ac:dyDescent="0.4">
      <c r="A4" s="68" t="s">
        <v>44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1">
        <f>SUM(B4:M4)</f>
        <v>0</v>
      </c>
    </row>
    <row r="5" spans="1:14" s="10" customFormat="1" ht="18" thickBot="1" x14ac:dyDescent="0.4">
      <c r="A5" s="69" t="s">
        <v>43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1">
        <f t="shared" ref="N5:N28" si="0">SUM(B5:M5)</f>
        <v>0</v>
      </c>
    </row>
    <row r="6" spans="1:14" s="10" customFormat="1" ht="18" thickBot="1" x14ac:dyDescent="0.4">
      <c r="A6" s="69" t="s">
        <v>45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1">
        <f t="shared" si="0"/>
        <v>0</v>
      </c>
    </row>
    <row r="7" spans="1:14" s="10" customFormat="1" ht="18" thickBot="1" x14ac:dyDescent="0.4">
      <c r="A7" s="69" t="s">
        <v>46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1">
        <f t="shared" si="0"/>
        <v>0</v>
      </c>
    </row>
    <row r="8" spans="1:14" s="10" customFormat="1" ht="18" thickBot="1" x14ac:dyDescent="0.4">
      <c r="A8" s="69" t="s">
        <v>17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1">
        <f t="shared" si="0"/>
        <v>0</v>
      </c>
    </row>
    <row r="9" spans="1:14" s="10" customFormat="1" ht="18" thickBot="1" x14ac:dyDescent="0.4">
      <c r="A9" s="69" t="s">
        <v>47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1">
        <f t="shared" si="0"/>
        <v>0</v>
      </c>
    </row>
    <row r="10" spans="1:14" s="10" customFormat="1" ht="18" thickBot="1" x14ac:dyDescent="0.4">
      <c r="A10" s="69" t="s">
        <v>48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1">
        <f t="shared" si="0"/>
        <v>0</v>
      </c>
    </row>
    <row r="11" spans="1:14" s="10" customFormat="1" ht="18" thickBot="1" x14ac:dyDescent="0.4">
      <c r="A11" s="69" t="s">
        <v>49</v>
      </c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1">
        <f t="shared" si="0"/>
        <v>0</v>
      </c>
    </row>
    <row r="12" spans="1:14" s="10" customFormat="1" ht="18" thickBot="1" x14ac:dyDescent="0.4">
      <c r="A12" s="69" t="s">
        <v>50</v>
      </c>
      <c r="B12" s="75"/>
      <c r="C12" s="75"/>
      <c r="D12" s="75"/>
      <c r="E12" s="75"/>
      <c r="F12" s="80">
        <v>1454.13</v>
      </c>
      <c r="G12" s="75"/>
      <c r="H12" s="75"/>
      <c r="I12" s="75"/>
      <c r="J12" s="75"/>
      <c r="K12" s="75"/>
      <c r="L12" s="75"/>
      <c r="M12" s="75"/>
      <c r="N12" s="71">
        <f t="shared" si="0"/>
        <v>1454.13</v>
      </c>
    </row>
    <row r="13" spans="1:14" s="10" customFormat="1" ht="18" thickBot="1" x14ac:dyDescent="0.4">
      <c r="A13" s="69" t="s">
        <v>51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1">
        <f t="shared" si="0"/>
        <v>0</v>
      </c>
    </row>
    <row r="14" spans="1:14" s="10" customFormat="1" ht="18" thickBot="1" x14ac:dyDescent="0.4">
      <c r="A14" s="69" t="s">
        <v>52</v>
      </c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1">
        <f t="shared" si="0"/>
        <v>0</v>
      </c>
    </row>
    <row r="15" spans="1:14" s="10" customFormat="1" ht="18" thickBot="1" x14ac:dyDescent="0.4">
      <c r="A15" s="69" t="s">
        <v>24</v>
      </c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1">
        <f t="shared" si="0"/>
        <v>0</v>
      </c>
    </row>
    <row r="16" spans="1:14" s="10" customFormat="1" ht="18" thickBot="1" x14ac:dyDescent="0.4">
      <c r="A16" s="69" t="s">
        <v>53</v>
      </c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1">
        <f t="shared" si="0"/>
        <v>0</v>
      </c>
    </row>
    <row r="17" spans="1:14" s="10" customFormat="1" ht="18" thickBot="1" x14ac:dyDescent="0.4">
      <c r="A17" s="69" t="s">
        <v>54</v>
      </c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1">
        <f t="shared" si="0"/>
        <v>0</v>
      </c>
    </row>
    <row r="18" spans="1:14" s="10" customFormat="1" ht="18" thickBot="1" x14ac:dyDescent="0.4">
      <c r="A18" s="69" t="s">
        <v>55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1">
        <f t="shared" si="0"/>
        <v>0</v>
      </c>
    </row>
    <row r="19" spans="1:14" s="10" customFormat="1" ht="18" thickBot="1" x14ac:dyDescent="0.4">
      <c r="A19" s="69" t="s">
        <v>56</v>
      </c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1">
        <f t="shared" si="0"/>
        <v>0</v>
      </c>
    </row>
    <row r="20" spans="1:14" s="10" customFormat="1" ht="18" thickBot="1" x14ac:dyDescent="0.4">
      <c r="A20" s="69" t="s">
        <v>57</v>
      </c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1">
        <f t="shared" si="0"/>
        <v>0</v>
      </c>
    </row>
    <row r="21" spans="1:14" s="10" customFormat="1" ht="18" thickBot="1" x14ac:dyDescent="0.4">
      <c r="A21" s="70" t="s">
        <v>58</v>
      </c>
      <c r="B21" s="75">
        <v>2410.67</v>
      </c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1">
        <f>SUM(B21:M21)</f>
        <v>2410.67</v>
      </c>
    </row>
    <row r="22" spans="1:14" s="10" customFormat="1" ht="18" thickBot="1" x14ac:dyDescent="0.4">
      <c r="A22" s="57" t="s">
        <v>41</v>
      </c>
      <c r="B22" s="79">
        <f>SUM(B4:B21)</f>
        <v>2410.67</v>
      </c>
      <c r="C22" s="79">
        <f t="shared" ref="C22:D22" si="1">SUM(C4:C21)</f>
        <v>0</v>
      </c>
      <c r="D22" s="79">
        <f t="shared" si="1"/>
        <v>0</v>
      </c>
      <c r="E22" s="79">
        <f>SUM(E4:E21)</f>
        <v>0</v>
      </c>
      <c r="F22" s="79">
        <f t="shared" ref="F22:M22" si="2">SUM(F4:F21)</f>
        <v>1454.13</v>
      </c>
      <c r="G22" s="79">
        <f t="shared" si="2"/>
        <v>0</v>
      </c>
      <c r="H22" s="79">
        <f t="shared" si="2"/>
        <v>0</v>
      </c>
      <c r="I22" s="79">
        <f t="shared" si="2"/>
        <v>0</v>
      </c>
      <c r="J22" s="79">
        <f t="shared" si="2"/>
        <v>0</v>
      </c>
      <c r="K22" s="79">
        <f t="shared" si="2"/>
        <v>0</v>
      </c>
      <c r="L22" s="79">
        <f t="shared" si="2"/>
        <v>0</v>
      </c>
      <c r="M22" s="79">
        <f t="shared" si="2"/>
        <v>0</v>
      </c>
      <c r="N22" s="58">
        <f t="shared" si="0"/>
        <v>3864.8</v>
      </c>
    </row>
    <row r="23" spans="1:14" s="6" customFormat="1" ht="18" thickBot="1" x14ac:dyDescent="0.4">
      <c r="A23" s="76" t="s">
        <v>36</v>
      </c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2">
        <f t="shared" si="0"/>
        <v>0</v>
      </c>
    </row>
    <row r="24" spans="1:14" s="6" customFormat="1" ht="18" thickBot="1" x14ac:dyDescent="0.4">
      <c r="A24" s="77" t="s">
        <v>42</v>
      </c>
      <c r="B24" s="75"/>
      <c r="C24" s="75"/>
      <c r="D24" s="75">
        <v>257.05</v>
      </c>
      <c r="E24" s="75"/>
      <c r="F24" s="75"/>
      <c r="G24" s="75"/>
      <c r="H24" s="75"/>
      <c r="I24" s="75"/>
      <c r="J24" s="75"/>
      <c r="K24" s="75"/>
      <c r="L24" s="75"/>
      <c r="M24" s="75"/>
      <c r="N24" s="72">
        <f t="shared" si="0"/>
        <v>257.05</v>
      </c>
    </row>
    <row r="25" spans="1:14" s="6" customFormat="1" ht="18" thickBot="1" x14ac:dyDescent="0.4">
      <c r="A25" s="78" t="s">
        <v>37</v>
      </c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2">
        <f t="shared" si="0"/>
        <v>0</v>
      </c>
    </row>
    <row r="26" spans="1:14" s="9" customFormat="1" ht="20.25" thickBot="1" x14ac:dyDescent="0.45">
      <c r="A26" s="59"/>
      <c r="B26" s="67">
        <f t="shared" ref="B26:L26" si="3">SUM(B23:B25)</f>
        <v>0</v>
      </c>
      <c r="C26" s="67">
        <f t="shared" si="3"/>
        <v>0</v>
      </c>
      <c r="D26" s="67">
        <f t="shared" si="3"/>
        <v>257.05</v>
      </c>
      <c r="E26" s="67">
        <f t="shared" si="3"/>
        <v>0</v>
      </c>
      <c r="F26" s="67">
        <f t="shared" si="3"/>
        <v>0</v>
      </c>
      <c r="G26" s="67">
        <f t="shared" si="3"/>
        <v>0</v>
      </c>
      <c r="H26" s="67">
        <f t="shared" si="3"/>
        <v>0</v>
      </c>
      <c r="I26" s="67">
        <f t="shared" si="3"/>
        <v>0</v>
      </c>
      <c r="J26" s="67">
        <f t="shared" si="3"/>
        <v>0</v>
      </c>
      <c r="K26" s="67">
        <f t="shared" si="3"/>
        <v>0</v>
      </c>
      <c r="L26" s="67">
        <f t="shared" si="3"/>
        <v>0</v>
      </c>
      <c r="M26" s="67">
        <f>SUM(M23:M25)</f>
        <v>0</v>
      </c>
      <c r="N26" s="60">
        <f t="shared" si="0"/>
        <v>257.05</v>
      </c>
    </row>
    <row r="27" spans="1:14" ht="18" thickBot="1" x14ac:dyDescent="0.4">
      <c r="A27" s="53"/>
      <c r="B27" s="61"/>
      <c r="C27" s="62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3"/>
    </row>
    <row r="28" spans="1:14" s="17" customFormat="1" ht="20.25" thickBot="1" x14ac:dyDescent="0.4">
      <c r="A28" s="64" t="s">
        <v>34</v>
      </c>
      <c r="B28" s="65">
        <f t="shared" ref="B28:M28" si="4">SUM(B22,B26)</f>
        <v>2410.67</v>
      </c>
      <c r="C28" s="65">
        <f t="shared" si="4"/>
        <v>0</v>
      </c>
      <c r="D28" s="65">
        <f t="shared" si="4"/>
        <v>257.05</v>
      </c>
      <c r="E28" s="65">
        <f t="shared" si="4"/>
        <v>0</v>
      </c>
      <c r="F28" s="65">
        <f t="shared" si="4"/>
        <v>1454.13</v>
      </c>
      <c r="G28" s="65">
        <f t="shared" si="4"/>
        <v>0</v>
      </c>
      <c r="H28" s="65">
        <f t="shared" si="4"/>
        <v>0</v>
      </c>
      <c r="I28" s="65">
        <f t="shared" si="4"/>
        <v>0</v>
      </c>
      <c r="J28" s="65">
        <f t="shared" si="4"/>
        <v>0</v>
      </c>
      <c r="K28" s="65">
        <f t="shared" si="4"/>
        <v>0</v>
      </c>
      <c r="L28" s="65">
        <f t="shared" si="4"/>
        <v>0</v>
      </c>
      <c r="M28" s="65">
        <f t="shared" si="4"/>
        <v>0</v>
      </c>
      <c r="N28" s="66">
        <f t="shared" si="0"/>
        <v>4121.8500000000004</v>
      </c>
    </row>
  </sheetData>
  <mergeCells count="1">
    <mergeCell ref="A1:N1"/>
  </mergeCells>
  <printOptions horizontalCentered="1" verticalCentered="1"/>
  <pageMargins left="0" right="0" top="0.19685039370078741" bottom="0.19685039370078741" header="0.51181102362204722" footer="0"/>
  <pageSetup paperSize="9" scale="58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A6A2C-8448-48B7-BF15-221CD45EFBE2}">
  <dimension ref="A1:N28"/>
  <sheetViews>
    <sheetView zoomScale="80" zoomScaleNormal="80" workbookViewId="0">
      <pane xSplit="1" topLeftCell="B1" activePane="topRight" state="frozenSplit"/>
      <selection activeCell="H11" sqref="H11"/>
      <selection pane="topRight" activeCell="A26" sqref="A26"/>
    </sheetView>
  </sheetViews>
  <sheetFormatPr baseColWidth="10" defaultColWidth="12.5703125" defaultRowHeight="19.5" x14ac:dyDescent="0.4"/>
  <cols>
    <col min="1" max="1" width="29.28515625" style="13" bestFit="1" customWidth="1"/>
    <col min="2" max="13" width="15.5703125" style="14" customWidth="1"/>
    <col min="14" max="14" width="23.5703125" style="15" customWidth="1"/>
    <col min="15" max="16384" width="12.5703125" style="13"/>
  </cols>
  <sheetData>
    <row r="1" spans="1:14" s="10" customFormat="1" x14ac:dyDescent="0.35">
      <c r="A1" s="81" t="s">
        <v>63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</row>
    <row r="2" spans="1:14" s="10" customFormat="1" ht="18" thickBot="1" x14ac:dyDescent="0.4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4"/>
    </row>
    <row r="3" spans="1:14" s="11" customFormat="1" ht="18.75" thickTop="1" thickBot="1" x14ac:dyDescent="0.4">
      <c r="A3" s="55"/>
      <c r="B3" s="73" t="s">
        <v>0</v>
      </c>
      <c r="C3" s="74" t="s">
        <v>1</v>
      </c>
      <c r="D3" s="74" t="s">
        <v>2</v>
      </c>
      <c r="E3" s="74" t="s">
        <v>3</v>
      </c>
      <c r="F3" s="74" t="s">
        <v>4</v>
      </c>
      <c r="G3" s="74" t="s">
        <v>5</v>
      </c>
      <c r="H3" s="74" t="s">
        <v>6</v>
      </c>
      <c r="I3" s="74" t="s">
        <v>7</v>
      </c>
      <c r="J3" s="74" t="s">
        <v>8</v>
      </c>
      <c r="K3" s="74" t="s">
        <v>9</v>
      </c>
      <c r="L3" s="74" t="s">
        <v>10</v>
      </c>
      <c r="M3" s="74" t="s">
        <v>11</v>
      </c>
      <c r="N3" s="56" t="s">
        <v>12</v>
      </c>
    </row>
    <row r="4" spans="1:14" s="10" customFormat="1" ht="18.75" thickTop="1" thickBot="1" x14ac:dyDescent="0.4">
      <c r="A4" s="68" t="s">
        <v>44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1">
        <f>SUM(B4:M4)</f>
        <v>0</v>
      </c>
    </row>
    <row r="5" spans="1:14" s="10" customFormat="1" ht="18" thickBot="1" x14ac:dyDescent="0.4">
      <c r="A5" s="69" t="s">
        <v>43</v>
      </c>
      <c r="B5" s="75"/>
      <c r="C5" s="75">
        <v>75</v>
      </c>
      <c r="D5" s="75"/>
      <c r="E5" s="75"/>
      <c r="F5" s="75">
        <v>23.03</v>
      </c>
      <c r="G5" s="75"/>
      <c r="H5" s="75"/>
      <c r="I5" s="75"/>
      <c r="J5" s="75"/>
      <c r="K5" s="75"/>
      <c r="L5" s="75"/>
      <c r="M5" s="75"/>
      <c r="N5" s="71">
        <f t="shared" ref="N5:N28" si="0">SUM(B5:M5)</f>
        <v>98.03</v>
      </c>
    </row>
    <row r="6" spans="1:14" s="10" customFormat="1" ht="18" thickBot="1" x14ac:dyDescent="0.4">
      <c r="A6" s="69" t="s">
        <v>45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1">
        <f t="shared" si="0"/>
        <v>0</v>
      </c>
    </row>
    <row r="7" spans="1:14" s="10" customFormat="1" ht="18" thickBot="1" x14ac:dyDescent="0.4">
      <c r="A7" s="69" t="s">
        <v>46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1">
        <f t="shared" si="0"/>
        <v>0</v>
      </c>
    </row>
    <row r="8" spans="1:14" s="10" customFormat="1" ht="18" thickBot="1" x14ac:dyDescent="0.4">
      <c r="A8" s="69" t="s">
        <v>17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1">
        <f t="shared" si="0"/>
        <v>0</v>
      </c>
    </row>
    <row r="9" spans="1:14" s="10" customFormat="1" ht="18" thickBot="1" x14ac:dyDescent="0.4">
      <c r="A9" s="69" t="s">
        <v>47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1">
        <f t="shared" si="0"/>
        <v>0</v>
      </c>
    </row>
    <row r="10" spans="1:14" s="10" customFormat="1" ht="18" thickBot="1" x14ac:dyDescent="0.4">
      <c r="A10" s="69" t="s">
        <v>48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1">
        <f t="shared" si="0"/>
        <v>0</v>
      </c>
    </row>
    <row r="11" spans="1:14" s="10" customFormat="1" ht="18" thickBot="1" x14ac:dyDescent="0.4">
      <c r="A11" s="69" t="s">
        <v>49</v>
      </c>
      <c r="B11" s="75"/>
      <c r="C11" s="75"/>
      <c r="D11" s="75"/>
      <c r="E11" s="75"/>
      <c r="F11" s="75">
        <v>121.24</v>
      </c>
      <c r="G11" s="75"/>
      <c r="H11" s="75"/>
      <c r="I11" s="75"/>
      <c r="J11" s="75"/>
      <c r="K11" s="75"/>
      <c r="L11" s="75"/>
      <c r="M11" s="75"/>
      <c r="N11" s="71">
        <f t="shared" si="0"/>
        <v>121.24</v>
      </c>
    </row>
    <row r="12" spans="1:14" s="10" customFormat="1" ht="18" thickBot="1" x14ac:dyDescent="0.4">
      <c r="A12" s="69" t="s">
        <v>50</v>
      </c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1">
        <f t="shared" si="0"/>
        <v>0</v>
      </c>
    </row>
    <row r="13" spans="1:14" s="10" customFormat="1" ht="18" thickBot="1" x14ac:dyDescent="0.4">
      <c r="A13" s="69" t="s">
        <v>51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1">
        <f t="shared" si="0"/>
        <v>0</v>
      </c>
    </row>
    <row r="14" spans="1:14" s="10" customFormat="1" ht="18" thickBot="1" x14ac:dyDescent="0.4">
      <c r="A14" s="69" t="s">
        <v>52</v>
      </c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1">
        <f t="shared" si="0"/>
        <v>0</v>
      </c>
    </row>
    <row r="15" spans="1:14" s="10" customFormat="1" ht="18" thickBot="1" x14ac:dyDescent="0.4">
      <c r="A15" s="69" t="s">
        <v>24</v>
      </c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1">
        <f t="shared" si="0"/>
        <v>0</v>
      </c>
    </row>
    <row r="16" spans="1:14" s="10" customFormat="1" ht="18" thickBot="1" x14ac:dyDescent="0.4">
      <c r="A16" s="69" t="s">
        <v>53</v>
      </c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1">
        <f t="shared" si="0"/>
        <v>0</v>
      </c>
    </row>
    <row r="17" spans="1:14" s="10" customFormat="1" ht="18" thickBot="1" x14ac:dyDescent="0.4">
      <c r="A17" s="69" t="s">
        <v>54</v>
      </c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1">
        <f t="shared" si="0"/>
        <v>0</v>
      </c>
    </row>
    <row r="18" spans="1:14" s="10" customFormat="1" ht="18" thickBot="1" x14ac:dyDescent="0.4">
      <c r="A18" s="69" t="s">
        <v>55</v>
      </c>
      <c r="B18" s="75"/>
      <c r="C18" s="75"/>
      <c r="D18" s="75">
        <v>36.020000000000003</v>
      </c>
      <c r="E18" s="75"/>
      <c r="F18" s="75"/>
      <c r="G18" s="75"/>
      <c r="H18" s="75"/>
      <c r="I18" s="75"/>
      <c r="J18" s="75"/>
      <c r="K18" s="75"/>
      <c r="L18" s="75"/>
      <c r="M18" s="75"/>
      <c r="N18" s="71">
        <f t="shared" si="0"/>
        <v>36.020000000000003</v>
      </c>
    </row>
    <row r="19" spans="1:14" s="10" customFormat="1" ht="18" thickBot="1" x14ac:dyDescent="0.4">
      <c r="A19" s="69" t="s">
        <v>56</v>
      </c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1">
        <f t="shared" si="0"/>
        <v>0</v>
      </c>
    </row>
    <row r="20" spans="1:14" s="10" customFormat="1" ht="18" thickBot="1" x14ac:dyDescent="0.4">
      <c r="A20" s="69" t="s">
        <v>57</v>
      </c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1">
        <f t="shared" si="0"/>
        <v>0</v>
      </c>
    </row>
    <row r="21" spans="1:14" s="10" customFormat="1" ht="18" thickBot="1" x14ac:dyDescent="0.4">
      <c r="A21" s="70" t="s">
        <v>58</v>
      </c>
      <c r="B21" s="75"/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1">
        <f t="shared" si="0"/>
        <v>0</v>
      </c>
    </row>
    <row r="22" spans="1:14" s="10" customFormat="1" ht="18" thickBot="1" x14ac:dyDescent="0.4">
      <c r="A22" s="57" t="s">
        <v>41</v>
      </c>
      <c r="B22" s="79">
        <f t="shared" ref="B22:D22" si="1">SUM(B4:B21)</f>
        <v>0</v>
      </c>
      <c r="C22" s="79">
        <f t="shared" si="1"/>
        <v>75</v>
      </c>
      <c r="D22" s="79">
        <f t="shared" si="1"/>
        <v>36.020000000000003</v>
      </c>
      <c r="E22" s="79">
        <f>SUM(E4:E21)</f>
        <v>0</v>
      </c>
      <c r="F22" s="79">
        <f t="shared" ref="F22:M22" si="2">SUM(F4:F21)</f>
        <v>144.26999999999998</v>
      </c>
      <c r="G22" s="79">
        <f t="shared" si="2"/>
        <v>0</v>
      </c>
      <c r="H22" s="79">
        <f t="shared" si="2"/>
        <v>0</v>
      </c>
      <c r="I22" s="79">
        <f t="shared" si="2"/>
        <v>0</v>
      </c>
      <c r="J22" s="79">
        <f t="shared" si="2"/>
        <v>0</v>
      </c>
      <c r="K22" s="79">
        <f t="shared" si="2"/>
        <v>0</v>
      </c>
      <c r="L22" s="79">
        <f t="shared" si="2"/>
        <v>0</v>
      </c>
      <c r="M22" s="79">
        <f t="shared" si="2"/>
        <v>0</v>
      </c>
      <c r="N22" s="58">
        <f t="shared" si="0"/>
        <v>255.29</v>
      </c>
    </row>
    <row r="23" spans="1:14" s="6" customFormat="1" ht="18" thickBot="1" x14ac:dyDescent="0.4">
      <c r="A23" s="76" t="s">
        <v>36</v>
      </c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2">
        <f t="shared" si="0"/>
        <v>0</v>
      </c>
    </row>
    <row r="24" spans="1:14" s="6" customFormat="1" ht="18" thickBot="1" x14ac:dyDescent="0.4">
      <c r="A24" s="77" t="s">
        <v>42</v>
      </c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2">
        <f t="shared" si="0"/>
        <v>0</v>
      </c>
    </row>
    <row r="25" spans="1:14" s="6" customFormat="1" ht="18" thickBot="1" x14ac:dyDescent="0.4">
      <c r="A25" s="78" t="s">
        <v>37</v>
      </c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2">
        <f t="shared" si="0"/>
        <v>0</v>
      </c>
    </row>
    <row r="26" spans="1:14" s="9" customFormat="1" ht="20.25" thickBot="1" x14ac:dyDescent="0.45">
      <c r="A26" s="59"/>
      <c r="B26" s="67">
        <f t="shared" ref="B26:L26" si="3">SUM(B23:B25)</f>
        <v>0</v>
      </c>
      <c r="C26" s="67">
        <f t="shared" si="3"/>
        <v>0</v>
      </c>
      <c r="D26" s="67">
        <f t="shared" si="3"/>
        <v>0</v>
      </c>
      <c r="E26" s="67">
        <f t="shared" si="3"/>
        <v>0</v>
      </c>
      <c r="F26" s="67">
        <f t="shared" si="3"/>
        <v>0</v>
      </c>
      <c r="G26" s="67">
        <f t="shared" si="3"/>
        <v>0</v>
      </c>
      <c r="H26" s="67">
        <f t="shared" si="3"/>
        <v>0</v>
      </c>
      <c r="I26" s="67">
        <f t="shared" si="3"/>
        <v>0</v>
      </c>
      <c r="J26" s="67">
        <f t="shared" si="3"/>
        <v>0</v>
      </c>
      <c r="K26" s="67">
        <f t="shared" si="3"/>
        <v>0</v>
      </c>
      <c r="L26" s="67">
        <f t="shared" si="3"/>
        <v>0</v>
      </c>
      <c r="M26" s="67">
        <f>SUM(M23:M25)</f>
        <v>0</v>
      </c>
      <c r="N26" s="60">
        <f t="shared" si="0"/>
        <v>0</v>
      </c>
    </row>
    <row r="27" spans="1:14" ht="18" thickBot="1" x14ac:dyDescent="0.4">
      <c r="A27" s="53"/>
      <c r="B27" s="61"/>
      <c r="C27" s="62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3"/>
    </row>
    <row r="28" spans="1:14" s="17" customFormat="1" ht="20.25" thickBot="1" x14ac:dyDescent="0.4">
      <c r="A28" s="64" t="s">
        <v>34</v>
      </c>
      <c r="B28" s="65">
        <f t="shared" ref="B28:M28" si="4">SUM(B22,B26)</f>
        <v>0</v>
      </c>
      <c r="C28" s="65">
        <f t="shared" si="4"/>
        <v>75</v>
      </c>
      <c r="D28" s="65">
        <f t="shared" si="4"/>
        <v>36.020000000000003</v>
      </c>
      <c r="E28" s="65">
        <f t="shared" si="4"/>
        <v>0</v>
      </c>
      <c r="F28" s="65">
        <f t="shared" si="4"/>
        <v>144.26999999999998</v>
      </c>
      <c r="G28" s="65">
        <f t="shared" si="4"/>
        <v>0</v>
      </c>
      <c r="H28" s="65">
        <f t="shared" si="4"/>
        <v>0</v>
      </c>
      <c r="I28" s="65">
        <f t="shared" si="4"/>
        <v>0</v>
      </c>
      <c r="J28" s="65">
        <f t="shared" si="4"/>
        <v>0</v>
      </c>
      <c r="K28" s="65">
        <f t="shared" si="4"/>
        <v>0</v>
      </c>
      <c r="L28" s="65">
        <f t="shared" si="4"/>
        <v>0</v>
      </c>
      <c r="M28" s="65">
        <f t="shared" si="4"/>
        <v>0</v>
      </c>
      <c r="N28" s="66">
        <f t="shared" si="0"/>
        <v>255.29</v>
      </c>
    </row>
  </sheetData>
  <mergeCells count="1">
    <mergeCell ref="A1:N1"/>
  </mergeCells>
  <printOptions horizontalCentered="1" verticalCentered="1"/>
  <pageMargins left="0" right="0" top="0.19685039370078741" bottom="0.19685039370078741" header="0.51181102362204722" footer="0"/>
  <pageSetup paperSize="9" scale="58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4FE0B1-C599-48BE-9D86-2CAA1898C6E0}">
  <dimension ref="A1:N28"/>
  <sheetViews>
    <sheetView zoomScale="80" zoomScaleNormal="80" workbookViewId="0">
      <pane xSplit="1" topLeftCell="B1" activePane="topRight" state="frozenSplit"/>
      <selection activeCell="H11" sqref="H11"/>
      <selection pane="topRight" activeCell="N34" sqref="N34"/>
    </sheetView>
  </sheetViews>
  <sheetFormatPr baseColWidth="10" defaultColWidth="12.5703125" defaultRowHeight="19.5" x14ac:dyDescent="0.4"/>
  <cols>
    <col min="1" max="1" width="29.28515625" style="13" bestFit="1" customWidth="1"/>
    <col min="2" max="13" width="15.5703125" style="14" customWidth="1"/>
    <col min="14" max="14" width="23.5703125" style="15" customWidth="1"/>
    <col min="15" max="16384" width="12.5703125" style="13"/>
  </cols>
  <sheetData>
    <row r="1" spans="1:14" s="10" customFormat="1" x14ac:dyDescent="0.35">
      <c r="A1" s="81" t="s">
        <v>61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</row>
    <row r="2" spans="1:14" s="10" customFormat="1" ht="18" thickBot="1" x14ac:dyDescent="0.4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4"/>
    </row>
    <row r="3" spans="1:14" s="11" customFormat="1" ht="18.75" thickTop="1" thickBot="1" x14ac:dyDescent="0.4">
      <c r="A3" s="55"/>
      <c r="B3" s="73" t="s">
        <v>0</v>
      </c>
      <c r="C3" s="74" t="s">
        <v>1</v>
      </c>
      <c r="D3" s="74" t="s">
        <v>2</v>
      </c>
      <c r="E3" s="74" t="s">
        <v>3</v>
      </c>
      <c r="F3" s="74" t="s">
        <v>4</v>
      </c>
      <c r="G3" s="74" t="s">
        <v>5</v>
      </c>
      <c r="H3" s="74" t="s">
        <v>6</v>
      </c>
      <c r="I3" s="74" t="s">
        <v>7</v>
      </c>
      <c r="J3" s="74" t="s">
        <v>8</v>
      </c>
      <c r="K3" s="74" t="s">
        <v>9</v>
      </c>
      <c r="L3" s="74" t="s">
        <v>10</v>
      </c>
      <c r="M3" s="74" t="s">
        <v>11</v>
      </c>
      <c r="N3" s="56" t="s">
        <v>12</v>
      </c>
    </row>
    <row r="4" spans="1:14" s="10" customFormat="1" ht="18.75" thickTop="1" thickBot="1" x14ac:dyDescent="0.4">
      <c r="A4" s="68" t="s">
        <v>44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1">
        <f>SUM(B4:M4)</f>
        <v>0</v>
      </c>
    </row>
    <row r="5" spans="1:14" s="10" customFormat="1" ht="18" thickBot="1" x14ac:dyDescent="0.4">
      <c r="A5" s="69" t="s">
        <v>43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1">
        <f t="shared" ref="N5:N28" si="0">SUM(B5:M5)</f>
        <v>0</v>
      </c>
    </row>
    <row r="6" spans="1:14" s="10" customFormat="1" ht="18" thickBot="1" x14ac:dyDescent="0.4">
      <c r="A6" s="69" t="s">
        <v>45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1">
        <f t="shared" si="0"/>
        <v>0</v>
      </c>
    </row>
    <row r="7" spans="1:14" s="10" customFormat="1" ht="18" thickBot="1" x14ac:dyDescent="0.4">
      <c r="A7" s="69" t="s">
        <v>46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1">
        <f t="shared" si="0"/>
        <v>0</v>
      </c>
    </row>
    <row r="8" spans="1:14" s="10" customFormat="1" ht="18" thickBot="1" x14ac:dyDescent="0.4">
      <c r="A8" s="69" t="s">
        <v>17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1">
        <f t="shared" si="0"/>
        <v>0</v>
      </c>
    </row>
    <row r="9" spans="1:14" s="10" customFormat="1" ht="18" thickBot="1" x14ac:dyDescent="0.4">
      <c r="A9" s="69" t="s">
        <v>47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1">
        <f t="shared" si="0"/>
        <v>0</v>
      </c>
    </row>
    <row r="10" spans="1:14" s="10" customFormat="1" ht="18" thickBot="1" x14ac:dyDescent="0.4">
      <c r="A10" s="69" t="s">
        <v>48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1">
        <f t="shared" si="0"/>
        <v>0</v>
      </c>
    </row>
    <row r="11" spans="1:14" s="10" customFormat="1" ht="18" thickBot="1" x14ac:dyDescent="0.4">
      <c r="A11" s="69" t="s">
        <v>49</v>
      </c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1">
        <f t="shared" si="0"/>
        <v>0</v>
      </c>
    </row>
    <row r="12" spans="1:14" s="10" customFormat="1" ht="18" thickBot="1" x14ac:dyDescent="0.4">
      <c r="A12" s="69" t="s">
        <v>50</v>
      </c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1">
        <f t="shared" si="0"/>
        <v>0</v>
      </c>
    </row>
    <row r="13" spans="1:14" s="10" customFormat="1" ht="18" thickBot="1" x14ac:dyDescent="0.4">
      <c r="A13" s="69" t="s">
        <v>51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1">
        <f t="shared" si="0"/>
        <v>0</v>
      </c>
    </row>
    <row r="14" spans="1:14" s="10" customFormat="1" ht="18" thickBot="1" x14ac:dyDescent="0.4">
      <c r="A14" s="69" t="s">
        <v>52</v>
      </c>
      <c r="B14" s="75"/>
      <c r="C14" s="75"/>
      <c r="D14" s="75"/>
      <c r="E14" s="75"/>
      <c r="F14" s="75">
        <v>108.4</v>
      </c>
      <c r="G14" s="75"/>
      <c r="H14" s="75"/>
      <c r="I14" s="75"/>
      <c r="J14" s="75"/>
      <c r="K14" s="75"/>
      <c r="L14" s="75"/>
      <c r="M14" s="75"/>
      <c r="N14" s="71">
        <f t="shared" si="0"/>
        <v>108.4</v>
      </c>
    </row>
    <row r="15" spans="1:14" s="10" customFormat="1" ht="18" thickBot="1" x14ac:dyDescent="0.4">
      <c r="A15" s="69" t="s">
        <v>24</v>
      </c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1">
        <f t="shared" si="0"/>
        <v>0</v>
      </c>
    </row>
    <row r="16" spans="1:14" s="10" customFormat="1" ht="18" thickBot="1" x14ac:dyDescent="0.4">
      <c r="A16" s="69" t="s">
        <v>53</v>
      </c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1">
        <f t="shared" si="0"/>
        <v>0</v>
      </c>
    </row>
    <row r="17" spans="1:14" s="10" customFormat="1" ht="18" thickBot="1" x14ac:dyDescent="0.4">
      <c r="A17" s="69" t="s">
        <v>54</v>
      </c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1">
        <f t="shared" si="0"/>
        <v>0</v>
      </c>
    </row>
    <row r="18" spans="1:14" s="10" customFormat="1" ht="18" thickBot="1" x14ac:dyDescent="0.4">
      <c r="A18" s="69" t="s">
        <v>55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1">
        <f t="shared" si="0"/>
        <v>0</v>
      </c>
    </row>
    <row r="19" spans="1:14" s="10" customFormat="1" ht="18" thickBot="1" x14ac:dyDescent="0.4">
      <c r="A19" s="69" t="s">
        <v>56</v>
      </c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1">
        <f t="shared" si="0"/>
        <v>0</v>
      </c>
    </row>
    <row r="20" spans="1:14" s="10" customFormat="1" ht="18" thickBot="1" x14ac:dyDescent="0.4">
      <c r="A20" s="69" t="s">
        <v>57</v>
      </c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1">
        <f t="shared" si="0"/>
        <v>0</v>
      </c>
    </row>
    <row r="21" spans="1:14" s="10" customFormat="1" ht="18" thickBot="1" x14ac:dyDescent="0.4">
      <c r="A21" s="70" t="s">
        <v>58</v>
      </c>
      <c r="B21" s="75"/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1">
        <f t="shared" si="0"/>
        <v>0</v>
      </c>
    </row>
    <row r="22" spans="1:14" s="10" customFormat="1" ht="18" thickBot="1" x14ac:dyDescent="0.4">
      <c r="A22" s="57" t="s">
        <v>41</v>
      </c>
      <c r="B22" s="79">
        <f t="shared" ref="B22:D22" si="1">SUM(B4:B21)</f>
        <v>0</v>
      </c>
      <c r="C22" s="79">
        <f t="shared" si="1"/>
        <v>0</v>
      </c>
      <c r="D22" s="79">
        <f t="shared" si="1"/>
        <v>0</v>
      </c>
      <c r="E22" s="79">
        <f>SUM(E4:E21)</f>
        <v>0</v>
      </c>
      <c r="F22" s="79">
        <f t="shared" ref="F22:M22" si="2">SUM(F4:F21)</f>
        <v>108.4</v>
      </c>
      <c r="G22" s="79">
        <f t="shared" si="2"/>
        <v>0</v>
      </c>
      <c r="H22" s="79">
        <f t="shared" si="2"/>
        <v>0</v>
      </c>
      <c r="I22" s="79">
        <f t="shared" si="2"/>
        <v>0</v>
      </c>
      <c r="J22" s="79">
        <f t="shared" si="2"/>
        <v>0</v>
      </c>
      <c r="K22" s="79">
        <f t="shared" si="2"/>
        <v>0</v>
      </c>
      <c r="L22" s="79">
        <f t="shared" si="2"/>
        <v>0</v>
      </c>
      <c r="M22" s="79">
        <f t="shared" si="2"/>
        <v>0</v>
      </c>
      <c r="N22" s="58">
        <f t="shared" si="0"/>
        <v>108.4</v>
      </c>
    </row>
    <row r="23" spans="1:14" s="6" customFormat="1" ht="18" thickBot="1" x14ac:dyDescent="0.4">
      <c r="A23" s="76" t="s">
        <v>36</v>
      </c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2">
        <f t="shared" si="0"/>
        <v>0</v>
      </c>
    </row>
    <row r="24" spans="1:14" s="6" customFormat="1" ht="18" thickBot="1" x14ac:dyDescent="0.4">
      <c r="A24" s="77" t="s">
        <v>42</v>
      </c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2">
        <f t="shared" si="0"/>
        <v>0</v>
      </c>
    </row>
    <row r="25" spans="1:14" s="6" customFormat="1" ht="18" thickBot="1" x14ac:dyDescent="0.4">
      <c r="A25" s="78" t="s">
        <v>37</v>
      </c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2">
        <f t="shared" si="0"/>
        <v>0</v>
      </c>
    </row>
    <row r="26" spans="1:14" s="9" customFormat="1" ht="20.25" thickBot="1" x14ac:dyDescent="0.45">
      <c r="A26" s="59"/>
      <c r="B26" s="67">
        <f t="shared" ref="B26:L26" si="3">SUM(B23:B25)</f>
        <v>0</v>
      </c>
      <c r="C26" s="67">
        <f t="shared" si="3"/>
        <v>0</v>
      </c>
      <c r="D26" s="67">
        <f t="shared" si="3"/>
        <v>0</v>
      </c>
      <c r="E26" s="67">
        <f t="shared" si="3"/>
        <v>0</v>
      </c>
      <c r="F26" s="67">
        <f t="shared" si="3"/>
        <v>0</v>
      </c>
      <c r="G26" s="67">
        <f t="shared" si="3"/>
        <v>0</v>
      </c>
      <c r="H26" s="67">
        <f t="shared" si="3"/>
        <v>0</v>
      </c>
      <c r="I26" s="67">
        <f t="shared" si="3"/>
        <v>0</v>
      </c>
      <c r="J26" s="67">
        <f t="shared" si="3"/>
        <v>0</v>
      </c>
      <c r="K26" s="67">
        <f t="shared" si="3"/>
        <v>0</v>
      </c>
      <c r="L26" s="67">
        <f t="shared" si="3"/>
        <v>0</v>
      </c>
      <c r="M26" s="67">
        <f>SUM(M23:M25)</f>
        <v>0</v>
      </c>
      <c r="N26" s="60">
        <f t="shared" si="0"/>
        <v>0</v>
      </c>
    </row>
    <row r="27" spans="1:14" ht="18" thickBot="1" x14ac:dyDescent="0.4">
      <c r="A27" s="53"/>
      <c r="B27" s="61"/>
      <c r="C27" s="62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3"/>
    </row>
    <row r="28" spans="1:14" s="17" customFormat="1" ht="20.25" thickBot="1" x14ac:dyDescent="0.4">
      <c r="A28" s="64" t="s">
        <v>34</v>
      </c>
      <c r="B28" s="65">
        <f t="shared" ref="B28:M28" si="4">SUM(B22,B26)</f>
        <v>0</v>
      </c>
      <c r="C28" s="65">
        <f t="shared" si="4"/>
        <v>0</v>
      </c>
      <c r="D28" s="65">
        <f t="shared" si="4"/>
        <v>0</v>
      </c>
      <c r="E28" s="65">
        <f t="shared" si="4"/>
        <v>0</v>
      </c>
      <c r="F28" s="65">
        <f t="shared" si="4"/>
        <v>108.4</v>
      </c>
      <c r="G28" s="65">
        <f t="shared" si="4"/>
        <v>0</v>
      </c>
      <c r="H28" s="65">
        <f t="shared" si="4"/>
        <v>0</v>
      </c>
      <c r="I28" s="65">
        <f t="shared" si="4"/>
        <v>0</v>
      </c>
      <c r="J28" s="65">
        <f t="shared" si="4"/>
        <v>0</v>
      </c>
      <c r="K28" s="65">
        <f t="shared" si="4"/>
        <v>0</v>
      </c>
      <c r="L28" s="65">
        <f t="shared" si="4"/>
        <v>0</v>
      </c>
      <c r="M28" s="65">
        <f t="shared" si="4"/>
        <v>0</v>
      </c>
      <c r="N28" s="66">
        <f t="shared" si="0"/>
        <v>108.4</v>
      </c>
    </row>
  </sheetData>
  <mergeCells count="1">
    <mergeCell ref="A1:N1"/>
  </mergeCells>
  <printOptions horizontalCentered="1" verticalCentered="1"/>
  <pageMargins left="0" right="0" top="0.19685039370078741" bottom="0.19685039370078741" header="0.51181102362204722" footer="0"/>
  <pageSetup paperSize="9" scale="58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E5E89B-11B1-4AF1-80A6-191505B1EED9}">
  <dimension ref="A1:N28"/>
  <sheetViews>
    <sheetView zoomScale="80" zoomScaleNormal="80" workbookViewId="0">
      <pane xSplit="1" topLeftCell="B1" activePane="topRight" state="frozenSplit"/>
      <selection activeCell="H11" sqref="H11"/>
      <selection pane="topRight" activeCell="B25" sqref="B25"/>
    </sheetView>
  </sheetViews>
  <sheetFormatPr baseColWidth="10" defaultColWidth="12.5703125" defaultRowHeight="19.5" x14ac:dyDescent="0.4"/>
  <cols>
    <col min="1" max="1" width="29.28515625" style="13" bestFit="1" customWidth="1"/>
    <col min="2" max="13" width="15.5703125" style="14" customWidth="1"/>
    <col min="14" max="14" width="23.5703125" style="15" customWidth="1"/>
    <col min="15" max="16384" width="12.5703125" style="13"/>
  </cols>
  <sheetData>
    <row r="1" spans="1:14" s="10" customFormat="1" x14ac:dyDescent="0.35">
      <c r="A1" s="81" t="s">
        <v>62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</row>
    <row r="2" spans="1:14" s="10" customFormat="1" ht="18" thickBot="1" x14ac:dyDescent="0.4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4"/>
    </row>
    <row r="3" spans="1:14" s="11" customFormat="1" ht="18.75" thickTop="1" thickBot="1" x14ac:dyDescent="0.4">
      <c r="A3" s="55"/>
      <c r="B3" s="73" t="s">
        <v>0</v>
      </c>
      <c r="C3" s="74" t="s">
        <v>1</v>
      </c>
      <c r="D3" s="74" t="s">
        <v>2</v>
      </c>
      <c r="E3" s="74" t="s">
        <v>3</v>
      </c>
      <c r="F3" s="74" t="s">
        <v>4</v>
      </c>
      <c r="G3" s="74" t="s">
        <v>5</v>
      </c>
      <c r="H3" s="74" t="s">
        <v>6</v>
      </c>
      <c r="I3" s="74" t="s">
        <v>7</v>
      </c>
      <c r="J3" s="74" t="s">
        <v>8</v>
      </c>
      <c r="K3" s="74" t="s">
        <v>9</v>
      </c>
      <c r="L3" s="74" t="s">
        <v>10</v>
      </c>
      <c r="M3" s="74" t="s">
        <v>11</v>
      </c>
      <c r="N3" s="56" t="s">
        <v>12</v>
      </c>
    </row>
    <row r="4" spans="1:14" s="10" customFormat="1" ht="18.75" thickTop="1" thickBot="1" x14ac:dyDescent="0.4">
      <c r="A4" s="68" t="s">
        <v>44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1">
        <f t="shared" ref="N4:N19" si="0">SUM(B4:M4)</f>
        <v>0</v>
      </c>
    </row>
    <row r="5" spans="1:14" s="10" customFormat="1" ht="18" thickBot="1" x14ac:dyDescent="0.4">
      <c r="A5" s="69" t="s">
        <v>43</v>
      </c>
      <c r="B5" s="75"/>
      <c r="C5" s="75"/>
      <c r="D5" s="75"/>
      <c r="E5" s="75"/>
      <c r="F5" s="75">
        <f>305.96+148.7</f>
        <v>454.65999999999997</v>
      </c>
      <c r="G5" s="75"/>
      <c r="H5" s="75"/>
      <c r="I5" s="75"/>
      <c r="J5" s="75"/>
      <c r="K5" s="75"/>
      <c r="L5" s="75"/>
      <c r="M5" s="75"/>
      <c r="N5" s="71">
        <f t="shared" si="0"/>
        <v>454.65999999999997</v>
      </c>
    </row>
    <row r="6" spans="1:14" s="10" customFormat="1" ht="18" thickBot="1" x14ac:dyDescent="0.4">
      <c r="A6" s="69" t="s">
        <v>45</v>
      </c>
      <c r="B6" s="75"/>
      <c r="C6" s="75"/>
      <c r="D6" s="75"/>
      <c r="E6" s="75"/>
      <c r="F6" s="75">
        <f>522.82</f>
        <v>522.82000000000005</v>
      </c>
      <c r="G6" s="75"/>
      <c r="H6" s="75"/>
      <c r="I6" s="75"/>
      <c r="J6" s="75"/>
      <c r="K6" s="75"/>
      <c r="L6" s="75"/>
      <c r="M6" s="75"/>
      <c r="N6" s="71">
        <f t="shared" si="0"/>
        <v>522.82000000000005</v>
      </c>
    </row>
    <row r="7" spans="1:14" s="10" customFormat="1" ht="18" thickBot="1" x14ac:dyDescent="0.4">
      <c r="A7" s="69" t="s">
        <v>46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1">
        <f t="shared" si="0"/>
        <v>0</v>
      </c>
    </row>
    <row r="8" spans="1:14" s="10" customFormat="1" ht="18" thickBot="1" x14ac:dyDescent="0.4">
      <c r="A8" s="69" t="s">
        <v>17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1">
        <f t="shared" si="0"/>
        <v>0</v>
      </c>
    </row>
    <row r="9" spans="1:14" s="10" customFormat="1" ht="18" thickBot="1" x14ac:dyDescent="0.4">
      <c r="A9" s="69" t="s">
        <v>47</v>
      </c>
      <c r="B9" s="75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1">
        <f t="shared" si="0"/>
        <v>0</v>
      </c>
    </row>
    <row r="10" spans="1:14" s="10" customFormat="1" ht="18" thickBot="1" x14ac:dyDescent="0.4">
      <c r="A10" s="69" t="s">
        <v>48</v>
      </c>
      <c r="B10" s="75"/>
      <c r="C10" s="7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1">
        <f t="shared" si="0"/>
        <v>0</v>
      </c>
    </row>
    <row r="11" spans="1:14" s="10" customFormat="1" ht="18" thickBot="1" x14ac:dyDescent="0.4">
      <c r="A11" s="69" t="s">
        <v>49</v>
      </c>
      <c r="B11" s="75">
        <v>490.3</v>
      </c>
      <c r="C11" s="75"/>
      <c r="D11" s="75"/>
      <c r="E11" s="75"/>
      <c r="F11" s="75">
        <v>123.4</v>
      </c>
      <c r="G11" s="75"/>
      <c r="H11" s="75"/>
      <c r="I11" s="75"/>
      <c r="J11" s="75"/>
      <c r="K11" s="75"/>
      <c r="L11" s="75"/>
      <c r="M11" s="75"/>
      <c r="N11" s="71">
        <f t="shared" si="0"/>
        <v>613.70000000000005</v>
      </c>
    </row>
    <row r="12" spans="1:14" s="10" customFormat="1" ht="18" thickBot="1" x14ac:dyDescent="0.4">
      <c r="A12" s="69" t="s">
        <v>50</v>
      </c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1">
        <f t="shared" si="0"/>
        <v>0</v>
      </c>
    </row>
    <row r="13" spans="1:14" s="10" customFormat="1" ht="18" thickBot="1" x14ac:dyDescent="0.4">
      <c r="A13" s="69" t="s">
        <v>51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1">
        <f t="shared" si="0"/>
        <v>0</v>
      </c>
    </row>
    <row r="14" spans="1:14" s="10" customFormat="1" ht="18" thickBot="1" x14ac:dyDescent="0.4">
      <c r="A14" s="69" t="s">
        <v>52</v>
      </c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1">
        <f t="shared" si="0"/>
        <v>0</v>
      </c>
    </row>
    <row r="15" spans="1:14" s="10" customFormat="1" ht="18" thickBot="1" x14ac:dyDescent="0.4">
      <c r="A15" s="69" t="s">
        <v>24</v>
      </c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1">
        <f t="shared" si="0"/>
        <v>0</v>
      </c>
    </row>
    <row r="16" spans="1:14" s="10" customFormat="1" ht="18" thickBot="1" x14ac:dyDescent="0.4">
      <c r="A16" s="69" t="s">
        <v>53</v>
      </c>
      <c r="B16" s="75">
        <v>490.3</v>
      </c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1">
        <f t="shared" si="0"/>
        <v>490.3</v>
      </c>
    </row>
    <row r="17" spans="1:14" s="10" customFormat="1" ht="18" thickBot="1" x14ac:dyDescent="0.4">
      <c r="A17" s="69" t="s">
        <v>54</v>
      </c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1">
        <f t="shared" si="0"/>
        <v>0</v>
      </c>
    </row>
    <row r="18" spans="1:14" s="10" customFormat="1" ht="18" thickBot="1" x14ac:dyDescent="0.4">
      <c r="A18" s="69" t="s">
        <v>55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1">
        <f t="shared" si="0"/>
        <v>0</v>
      </c>
    </row>
    <row r="19" spans="1:14" s="10" customFormat="1" ht="18" thickBot="1" x14ac:dyDescent="0.4">
      <c r="A19" s="69" t="s">
        <v>56</v>
      </c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1">
        <f t="shared" si="0"/>
        <v>0</v>
      </c>
    </row>
    <row r="20" spans="1:14" s="10" customFormat="1" ht="18" thickBot="1" x14ac:dyDescent="0.4">
      <c r="A20" s="69" t="s">
        <v>57</v>
      </c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1">
        <f>SUM(C20:M20)</f>
        <v>0</v>
      </c>
    </row>
    <row r="21" spans="1:14" s="10" customFormat="1" ht="18" thickBot="1" x14ac:dyDescent="0.4">
      <c r="A21" s="70" t="s">
        <v>58</v>
      </c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1">
        <f>SUM(C21:M21)</f>
        <v>0</v>
      </c>
    </row>
    <row r="22" spans="1:14" s="10" customFormat="1" ht="18" thickBot="1" x14ac:dyDescent="0.4">
      <c r="A22" s="57" t="s">
        <v>41</v>
      </c>
      <c r="B22" s="79">
        <f>SUM(B4:B20)</f>
        <v>980.6</v>
      </c>
      <c r="C22" s="79">
        <f>SUM(C4:C21)</f>
        <v>0</v>
      </c>
      <c r="D22" s="79">
        <f>SUM(D4:D21)</f>
        <v>0</v>
      </c>
      <c r="E22" s="79">
        <f>SUM(E4:E21)</f>
        <v>0</v>
      </c>
      <c r="F22" s="79">
        <f t="shared" ref="F22:M22" si="1">SUM(F4:F21)</f>
        <v>1100.8800000000001</v>
      </c>
      <c r="G22" s="79">
        <f t="shared" si="1"/>
        <v>0</v>
      </c>
      <c r="H22" s="79">
        <f t="shared" si="1"/>
        <v>0</v>
      </c>
      <c r="I22" s="79">
        <f t="shared" si="1"/>
        <v>0</v>
      </c>
      <c r="J22" s="79">
        <f t="shared" si="1"/>
        <v>0</v>
      </c>
      <c r="K22" s="79">
        <f t="shared" si="1"/>
        <v>0</v>
      </c>
      <c r="L22" s="79">
        <f t="shared" si="1"/>
        <v>0</v>
      </c>
      <c r="M22" s="79">
        <f t="shared" si="1"/>
        <v>0</v>
      </c>
      <c r="N22" s="58">
        <f>SUM(B22:M22)</f>
        <v>2081.48</v>
      </c>
    </row>
    <row r="23" spans="1:14" s="6" customFormat="1" ht="18" thickBot="1" x14ac:dyDescent="0.4">
      <c r="A23" s="76" t="s">
        <v>36</v>
      </c>
      <c r="B23" s="75">
        <v>110.76</v>
      </c>
      <c r="C23" s="75"/>
      <c r="D23" s="75">
        <v>156</v>
      </c>
      <c r="E23" s="75">
        <v>76.2</v>
      </c>
      <c r="F23" s="75">
        <v>246.93</v>
      </c>
      <c r="G23" s="75"/>
      <c r="H23" s="75"/>
      <c r="I23" s="75"/>
      <c r="J23" s="75"/>
      <c r="K23" s="75"/>
      <c r="L23" s="75"/>
      <c r="M23" s="75"/>
      <c r="N23" s="72">
        <f>SUM(B23:M23)</f>
        <v>589.89</v>
      </c>
    </row>
    <row r="24" spans="1:14" s="6" customFormat="1" ht="18" thickBot="1" x14ac:dyDescent="0.4">
      <c r="A24" s="77" t="s">
        <v>42</v>
      </c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2">
        <f>SUM(B24:M24)</f>
        <v>0</v>
      </c>
    </row>
    <row r="25" spans="1:14" s="6" customFormat="1" ht="18" thickBot="1" x14ac:dyDescent="0.4">
      <c r="A25" s="78" t="s">
        <v>37</v>
      </c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2">
        <f>SUM(B25:M25)</f>
        <v>0</v>
      </c>
    </row>
    <row r="26" spans="1:14" s="9" customFormat="1" ht="20.25" thickBot="1" x14ac:dyDescent="0.45">
      <c r="A26" s="59"/>
      <c r="B26" s="67">
        <f t="shared" ref="B26:L26" si="2">SUM(B23:B25)</f>
        <v>110.76</v>
      </c>
      <c r="C26" s="67">
        <f t="shared" si="2"/>
        <v>0</v>
      </c>
      <c r="D26" s="67">
        <f t="shared" si="2"/>
        <v>156</v>
      </c>
      <c r="E26" s="67">
        <f t="shared" si="2"/>
        <v>76.2</v>
      </c>
      <c r="F26" s="67">
        <f t="shared" si="2"/>
        <v>246.93</v>
      </c>
      <c r="G26" s="67">
        <f t="shared" si="2"/>
        <v>0</v>
      </c>
      <c r="H26" s="67">
        <f t="shared" si="2"/>
        <v>0</v>
      </c>
      <c r="I26" s="67">
        <f t="shared" si="2"/>
        <v>0</v>
      </c>
      <c r="J26" s="67">
        <f t="shared" si="2"/>
        <v>0</v>
      </c>
      <c r="K26" s="67">
        <f t="shared" si="2"/>
        <v>0</v>
      </c>
      <c r="L26" s="67">
        <f t="shared" si="2"/>
        <v>0</v>
      </c>
      <c r="M26" s="67">
        <f>SUM(M23:M25)</f>
        <v>0</v>
      </c>
      <c r="N26" s="60">
        <f>SUM(B26:M26)</f>
        <v>589.89</v>
      </c>
    </row>
    <row r="27" spans="1:14" ht="18" thickBot="1" x14ac:dyDescent="0.4">
      <c r="A27" s="53"/>
      <c r="B27" s="61"/>
      <c r="C27" s="62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3"/>
    </row>
    <row r="28" spans="1:14" s="17" customFormat="1" ht="20.25" thickBot="1" x14ac:dyDescent="0.4">
      <c r="A28" s="64" t="s">
        <v>34</v>
      </c>
      <c r="B28" s="65">
        <f t="shared" ref="B28:M28" si="3">SUM(B22,B26)</f>
        <v>1091.3600000000001</v>
      </c>
      <c r="C28" s="65">
        <f t="shared" si="3"/>
        <v>0</v>
      </c>
      <c r="D28" s="65">
        <f t="shared" si="3"/>
        <v>156</v>
      </c>
      <c r="E28" s="65">
        <f t="shared" si="3"/>
        <v>76.2</v>
      </c>
      <c r="F28" s="65">
        <f t="shared" si="3"/>
        <v>1347.8100000000002</v>
      </c>
      <c r="G28" s="65">
        <f t="shared" si="3"/>
        <v>0</v>
      </c>
      <c r="H28" s="65">
        <f t="shared" si="3"/>
        <v>0</v>
      </c>
      <c r="I28" s="65">
        <f t="shared" si="3"/>
        <v>0</v>
      </c>
      <c r="J28" s="65">
        <f t="shared" si="3"/>
        <v>0</v>
      </c>
      <c r="K28" s="65">
        <f t="shared" si="3"/>
        <v>0</v>
      </c>
      <c r="L28" s="65">
        <f t="shared" si="3"/>
        <v>0</v>
      </c>
      <c r="M28" s="65">
        <f t="shared" si="3"/>
        <v>0</v>
      </c>
      <c r="N28" s="66">
        <f>SUM(B28:M28)</f>
        <v>2671.3700000000003</v>
      </c>
    </row>
  </sheetData>
  <mergeCells count="1">
    <mergeCell ref="A1:N1"/>
  </mergeCells>
  <printOptions horizontalCentered="1" verticalCentered="1"/>
  <pageMargins left="0" right="0" top="0.19685039370078741" bottom="0.19685039370078741" header="0.51181102362204722" footer="0"/>
  <pageSetup paperSize="9" scale="58" orientation="landscape" r:id="rId1"/>
  <headerFooter alignWithMargins="0">
    <oddHeader>&amp;L&amp;"Comic Sans MS,Gras italique"&amp;8SEMGEST LES GOURMANDS
Robert MEFIDENE
SERVICE MAINTENANCE&amp;R&amp;"Comic Sans MS,Gras italique"&amp;8&amp;D  &amp;T</oddHeader>
    <oddFooter>&amp;C&amp;"Comic Sans MS,Gras italique"&amp;8&amp;N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Réparations Fours</vt:lpstr>
      <vt:lpstr>Réparations Lave linge</vt:lpstr>
      <vt:lpstr>Réparations Séche linge</vt:lpstr>
      <vt:lpstr>Réparations Armoires Froides</vt:lpstr>
      <vt:lpstr>Réparations Lave-Vaisselles</vt:lpstr>
      <vt:lpstr>Réparations Adoucisseurs</vt:lpstr>
      <vt:lpstr>Réparations Fontaines à eau</vt:lpstr>
      <vt:lpstr>Réparations Bain-Maries</vt:lpstr>
      <vt:lpstr>Réparations Divers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Julien FAUROUX</cp:lastModifiedBy>
  <cp:lastPrinted>2021-12-10T16:20:50Z</cp:lastPrinted>
  <dcterms:created xsi:type="dcterms:W3CDTF">1996-10-21T11:03:58Z</dcterms:created>
  <dcterms:modified xsi:type="dcterms:W3CDTF">2023-06-02T14:42:49Z</dcterms:modified>
</cp:coreProperties>
</file>