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D0157\Desktop\"/>
    </mc:Choice>
  </mc:AlternateContent>
  <bookViews>
    <workbookView xWindow="0" yWindow="0" windowWidth="24000" windowHeight="9030"/>
  </bookViews>
  <sheets>
    <sheet name="REGLEMENT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" i="1" l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G5" i="1" l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</calcChain>
</file>

<file path=xl/sharedStrings.xml><?xml version="1.0" encoding="utf-8"?>
<sst xmlns="http://schemas.openxmlformats.org/spreadsheetml/2006/main" count="48" uniqueCount="36">
  <si>
    <t>Code client</t>
  </si>
  <si>
    <t>Client</t>
  </si>
  <si>
    <t>Ref_Facture</t>
  </si>
  <si>
    <t>Total_Facture</t>
  </si>
  <si>
    <t>Date_facture</t>
  </si>
  <si>
    <t>Reglément</t>
  </si>
  <si>
    <t>Statut_Facture</t>
  </si>
  <si>
    <t>Date_Réglement</t>
  </si>
  <si>
    <t>Date</t>
  </si>
  <si>
    <t>Montant</t>
  </si>
  <si>
    <t>Code_client</t>
  </si>
  <si>
    <t>GEORGES</t>
  </si>
  <si>
    <t>PHILIPPE</t>
  </si>
  <si>
    <t>JOB</t>
  </si>
  <si>
    <t>PATRICK</t>
  </si>
  <si>
    <t>ERIC</t>
  </si>
  <si>
    <t>BRUCE</t>
  </si>
  <si>
    <t>FACT-0001</t>
  </si>
  <si>
    <t>FACT-0006</t>
  </si>
  <si>
    <t>FACT-0007</t>
  </si>
  <si>
    <t>FACT-0008</t>
  </si>
  <si>
    <t>FACT-0009</t>
  </si>
  <si>
    <t>FACT-00011</t>
  </si>
  <si>
    <t>FACT-00013</t>
  </si>
  <si>
    <t>FACT-00017</t>
  </si>
  <si>
    <t>FACT-000119</t>
  </si>
  <si>
    <t>FACT-00021</t>
  </si>
  <si>
    <t>FACT-00023</t>
  </si>
  <si>
    <t>FACT-00027</t>
  </si>
  <si>
    <t>FACT-00026</t>
  </si>
  <si>
    <t>FACT-00030</t>
  </si>
  <si>
    <t>FACT-00031</t>
  </si>
  <si>
    <t>FACT-00034</t>
  </si>
  <si>
    <t>Solde</t>
  </si>
  <si>
    <t>Saisie Réglément client</t>
  </si>
  <si>
    <t>Suivi Réglément des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</si>
</sst>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6" formatCode="[$-40C]d\-mmm\-yy;@"/>
    <numFmt numFmtId="168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sz val="11"/>
      <color theme="1"/>
      <name val="Bahnschrift Condensed"/>
      <family val="2"/>
    </font>
    <font>
      <b/>
      <sz val="10"/>
      <color theme="1"/>
      <name val="Arial Narrow"/>
      <family val="2"/>
    </font>
    <font>
      <b/>
      <sz val="10"/>
      <color rgb="FF00206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166" fontId="0" fillId="0" borderId="0" xfId="0" applyNumberFormat="1"/>
    <xf numFmtId="0" fontId="0" fillId="0" borderId="1" xfId="0" applyBorder="1"/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left"/>
    </xf>
    <xf numFmtId="166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68" fontId="0" fillId="0" borderId="0" xfId="1" applyNumberFormat="1" applyFont="1"/>
    <xf numFmtId="168" fontId="0" fillId="0" borderId="0" xfId="0" applyNumberFormat="1" applyBorder="1"/>
    <xf numFmtId="168" fontId="0" fillId="0" borderId="0" xfId="0" applyNumberFormat="1"/>
    <xf numFmtId="168" fontId="0" fillId="0" borderId="0" xfId="1" applyNumberFormat="1" applyFont="1" applyAlignment="1">
      <alignment horizontal="right"/>
    </xf>
    <xf numFmtId="168" fontId="0" fillId="0" borderId="0" xfId="1" applyNumberFormat="1" applyFont="1" applyBorder="1" applyAlignment="1">
      <alignment horizontal="right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/>
    </xf>
    <xf numFmtId="166" fontId="6" fillId="3" borderId="1" xfId="0" applyNumberFormat="1" applyFont="1" applyFill="1" applyBorder="1" applyAlignment="1">
      <alignment horizontal="center"/>
    </xf>
    <xf numFmtId="168" fontId="6" fillId="3" borderId="1" xfId="1" applyNumberFormat="1" applyFont="1" applyFill="1" applyBorder="1" applyAlignment="1">
      <alignment horizontal="right"/>
    </xf>
  </cellXfs>
  <cellStyles count="2">
    <cellStyle name="Milliers" xfId="1" builtinId="3"/>
    <cellStyle name="Normal" xfId="0" builtinId="0"/>
  </cellStyles>
  <dxfs count="20">
    <dxf>
      <font>
        <b/>
        <i val="0"/>
        <color rgb="FF002060"/>
      </font>
      <fill>
        <patternFill>
          <bgColor theme="7" tint="0.79998168889431442"/>
        </patternFill>
      </fill>
    </dxf>
    <dxf>
      <font>
        <color rgb="FF002060"/>
      </font>
      <fill>
        <patternFill>
          <bgColor rgb="FF00B0F0"/>
        </patternFill>
      </fill>
    </dxf>
    <dxf>
      <font>
        <b/>
        <i val="0"/>
        <color theme="7" tint="-0.24994659260841701"/>
      </font>
      <fill>
        <patternFill>
          <bgColor theme="0" tint="-4.9989318521683403E-2"/>
        </patternFill>
      </fill>
    </dxf>
    <dxf>
      <font>
        <color rgb="FF002060"/>
      </font>
      <fill>
        <patternFill>
          <bgColor rgb="FF00B0F0"/>
        </patternFill>
      </fill>
    </dxf>
    <dxf>
      <font>
        <b/>
        <i val="0"/>
        <color rgb="FF002060"/>
      </font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color rgb="FF002060"/>
      </font>
      <fill>
        <patternFill>
          <bgColor rgb="FF00B0F0"/>
        </patternFill>
      </fill>
    </dxf>
    <dxf>
      <font>
        <color rgb="FF002060"/>
      </font>
      <fill>
        <patternFill>
          <bgColor rgb="FF00B0F0"/>
        </patternFill>
      </fill>
    </dxf>
    <dxf>
      <font>
        <color rgb="FF002060"/>
      </font>
      <fill>
        <patternFill>
          <bgColor theme="5" tint="-0.24994659260841701"/>
        </patternFill>
      </fill>
    </dxf>
    <dxf>
      <font>
        <color rgb="FF002060"/>
      </font>
      <fill>
        <patternFill>
          <bgColor theme="5" tint="-0.24994659260841701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166" formatCode="[$-40C]d\-mmm\-yy;@"/>
    </dxf>
    <dxf>
      <numFmt numFmtId="168" formatCode="_-* #,##0\ _€_-;\-* #,##0\ _€_-;_-* &quot;-&quot;??\ _€_-;_-@_-"/>
      <alignment horizontal="right" vertical="bottom" textRotation="0" wrapText="0" indent="0" justifyLastLine="0" shrinkToFit="0" readingOrder="0"/>
    </dxf>
    <dxf>
      <numFmt numFmtId="168" formatCode="_-* #,##0\ _€_-;\-* #,##0\ _€_-;_-* &quot;-&quot;??\ _€_-;_-@_-"/>
    </dxf>
    <dxf>
      <numFmt numFmtId="168" formatCode="_-* #,##0\ _€_-;\-* #,##0\ _€_-;_-* &quot;-&quot;??\ _€_-;_-@_-"/>
      <alignment horizontal="right" vertical="bottom" textRotation="0" wrapText="0" indent="0" justifyLastLine="0" shrinkToFit="0" readingOrder="0"/>
    </dxf>
    <dxf>
      <numFmt numFmtId="166" formatCode="[$-40C]d\-mmm\-yy;@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 Condensed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7</xdr:row>
          <xdr:rowOff>19049</xdr:rowOff>
        </xdr:from>
        <xdr:to>
          <xdr:col>13</xdr:col>
          <xdr:colOff>752475</xdr:colOff>
          <xdr:row>8</xdr:row>
          <xdr:rowOff>180974</xdr:rowOff>
        </xdr:to>
        <xdr:sp macro="" textlink="">
          <xdr:nvSpPr>
            <xdr:cNvPr id="1025" name="Valid_cmd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I20" totalsRowShown="0" headerRowDxfId="19">
  <autoFilter ref="A4:I2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2" name="Code client" dataDxfId="18"/>
    <tableColumn id="3" name="Client" dataDxfId="17"/>
    <tableColumn id="4" name="Ref_Facture" dataDxfId="16"/>
    <tableColumn id="5" name="Date_facture" dataDxfId="15"/>
    <tableColumn id="6" name="Total_Facture" dataDxfId="14" dataCellStyle="Milliers"/>
    <tableColumn id="7" name="Reglément" dataDxfId="12" dataCellStyle="Milliers"/>
    <tableColumn id="10" name="Solde" dataDxfId="13">
      <calculatedColumnFormula>Tableau1[[#This Row],[Total_Facture]]-Tableau1[[#This Row],[Reglément]]</calculatedColumnFormula>
    </tableColumn>
    <tableColumn id="9" name="Date_Réglement" dataDxfId="11"/>
    <tableColumn id="8" name="Statut_Facture" dataDxfId="10">
      <calculatedColumnFormula>IFERROR(IF(AND(Tableau1[[#This Row],[Solde]]&gt;0,Tableau1[[#This Row],[Date_facture]]+120&lt;TODAY()),"Rétard",IF(Tableau1[[#This Row],[Solde]]&gt;0,"Open","Close")),"")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N20"/>
  <sheetViews>
    <sheetView showGridLines="0" tabSelected="1" workbookViewId="0">
      <selection activeCell="L15" sqref="L15"/>
    </sheetView>
  </sheetViews>
  <sheetFormatPr baseColWidth="10" defaultRowHeight="15" x14ac:dyDescent="0.25"/>
  <cols>
    <col min="1" max="1" width="8.5703125" customWidth="1"/>
    <col min="3" max="3" width="14.140625" customWidth="1"/>
    <col min="4" max="4" width="14.28515625" customWidth="1"/>
    <col min="5" max="5" width="13" bestFit="1" customWidth="1"/>
    <col min="6" max="6" width="10.7109375" bestFit="1" customWidth="1"/>
    <col min="7" max="7" width="10.7109375" customWidth="1"/>
    <col min="8" max="8" width="13.7109375" customWidth="1"/>
    <col min="9" max="9" width="11.5703125" customWidth="1"/>
    <col min="13" max="13" width="13" customWidth="1"/>
    <col min="14" max="14" width="11.5703125" customWidth="1"/>
  </cols>
  <sheetData>
    <row r="3" spans="1:14" ht="18.75" x14ac:dyDescent="0.4">
      <c r="A3" s="5" t="s">
        <v>35</v>
      </c>
      <c r="B3" s="5"/>
      <c r="C3" s="5"/>
      <c r="D3" s="5"/>
      <c r="E3" s="5"/>
      <c r="F3" s="5"/>
      <c r="G3" s="5"/>
      <c r="H3" s="5"/>
      <c r="I3" s="5"/>
      <c r="M3" s="20" t="s">
        <v>34</v>
      </c>
      <c r="N3" s="21"/>
    </row>
    <row r="4" spans="1:14" s="2" customFormat="1" x14ac:dyDescent="0.25">
      <c r="A4" s="3" t="s">
        <v>0</v>
      </c>
      <c r="B4" s="3" t="s">
        <v>1</v>
      </c>
      <c r="C4" s="3" t="s">
        <v>2</v>
      </c>
      <c r="D4" s="3" t="s">
        <v>4</v>
      </c>
      <c r="E4" s="3" t="s">
        <v>3</v>
      </c>
      <c r="F4" s="3" t="s">
        <v>5</v>
      </c>
      <c r="G4" s="3" t="s">
        <v>33</v>
      </c>
      <c r="H4" s="3" t="s">
        <v>7</v>
      </c>
      <c r="I4" s="3" t="s">
        <v>6</v>
      </c>
      <c r="M4" s="8" t="s">
        <v>10</v>
      </c>
      <c r="N4" s="22">
        <v>1</v>
      </c>
    </row>
    <row r="5" spans="1:14" x14ac:dyDescent="0.25">
      <c r="A5" s="2">
        <v>1</v>
      </c>
      <c r="B5" s="1" t="s">
        <v>11</v>
      </c>
      <c r="C5" s="1" t="s">
        <v>17</v>
      </c>
      <c r="D5" s="13">
        <v>43871</v>
      </c>
      <c r="E5" s="18">
        <v>15000</v>
      </c>
      <c r="F5" s="18">
        <v>15000</v>
      </c>
      <c r="G5" s="15">
        <f>Tableau1[[#This Row],[Total_Facture]]-Tableau1[[#This Row],[Reglément]]</f>
        <v>0</v>
      </c>
      <c r="H5" s="6"/>
      <c r="I5" s="2" t="str">
        <f ca="1">IFERROR(IF(AND(Tableau1[[#This Row],[Solde]]&gt;0,Tableau1[[#This Row],[Date_facture]]+120&lt;TODAY()),"Rétard",IF(Tableau1[[#This Row],[Solde]]&gt;0,"Open","Close")),"")</f>
        <v>Close</v>
      </c>
      <c r="M5" s="9" t="s">
        <v>1</v>
      </c>
      <c r="N5" s="23" t="s">
        <v>11</v>
      </c>
    </row>
    <row r="6" spans="1:14" x14ac:dyDescent="0.25">
      <c r="A6" s="12">
        <v>1</v>
      </c>
      <c r="B6" s="11" t="s">
        <v>11</v>
      </c>
      <c r="C6" s="11" t="s">
        <v>18</v>
      </c>
      <c r="D6" s="14">
        <v>43904</v>
      </c>
      <c r="E6" s="19">
        <v>6425</v>
      </c>
      <c r="F6" s="19"/>
      <c r="G6" s="16">
        <f>Tableau1[[#This Row],[Total_Facture]]-Tableau1[[#This Row],[Reglément]]</f>
        <v>6425</v>
      </c>
      <c r="H6" s="10"/>
      <c r="I6" s="12" t="str">
        <f ca="1">IFERROR(IF(AND(Tableau1[[#This Row],[Solde]]&gt;0,Tableau1[[#This Row],[Date_facture]]+120&lt;TODAY()),"Rétard",IF(Tableau1[[#This Row],[Solde]]&gt;0,"Open","Close")),"")</f>
        <v>Rétard</v>
      </c>
      <c r="M6" s="9" t="s">
        <v>8</v>
      </c>
      <c r="N6" s="24">
        <v>44555</v>
      </c>
    </row>
    <row r="7" spans="1:14" x14ac:dyDescent="0.25">
      <c r="A7" s="12">
        <v>1</v>
      </c>
      <c r="B7" s="11" t="s">
        <v>11</v>
      </c>
      <c r="C7" s="11" t="s">
        <v>23</v>
      </c>
      <c r="D7" s="14">
        <v>44180</v>
      </c>
      <c r="E7" s="19">
        <v>3675</v>
      </c>
      <c r="F7" s="19"/>
      <c r="G7" s="16">
        <f>Tableau1[[#This Row],[Total_Facture]]-Tableau1[[#This Row],[Reglément]]</f>
        <v>3675</v>
      </c>
      <c r="H7" s="10"/>
      <c r="I7" s="12" t="str">
        <f ca="1">IFERROR(IF(AND(Tableau1[[#This Row],[Solde]]&gt;0,Tableau1[[#This Row],[Date_facture]]+120&lt;TODAY()),"Rétard",IF(Tableau1[[#This Row],[Solde]]&gt;0,"Open","Close")),"")</f>
        <v>Open</v>
      </c>
      <c r="M7" s="9" t="s">
        <v>9</v>
      </c>
      <c r="N7" s="25">
        <v>15000</v>
      </c>
    </row>
    <row r="8" spans="1:14" x14ac:dyDescent="0.25">
      <c r="A8" s="12">
        <v>2</v>
      </c>
      <c r="B8" s="11" t="s">
        <v>12</v>
      </c>
      <c r="C8" s="11" t="s">
        <v>21</v>
      </c>
      <c r="D8" s="14">
        <v>43908</v>
      </c>
      <c r="E8" s="19">
        <v>2189</v>
      </c>
      <c r="F8" s="19"/>
      <c r="G8" s="16">
        <f>Tableau1[[#This Row],[Total_Facture]]-Tableau1[[#This Row],[Reglément]]</f>
        <v>2189</v>
      </c>
      <c r="H8" s="10"/>
      <c r="I8" s="12" t="str">
        <f ca="1">IFERROR(IF(AND(Tableau1[[#This Row],[Solde]]&gt;0,Tableau1[[#This Row],[Date_facture]]+120&lt;TODAY()),"Rétard",IF(Tableau1[[#This Row],[Solde]]&gt;0,"Open","Close")),"")</f>
        <v>Rétard</v>
      </c>
      <c r="M8" s="4"/>
      <c r="N8" s="4"/>
    </row>
    <row r="9" spans="1:14" x14ac:dyDescent="0.25">
      <c r="A9" s="12">
        <v>2</v>
      </c>
      <c r="B9" s="11" t="s">
        <v>12</v>
      </c>
      <c r="C9" s="11" t="s">
        <v>22</v>
      </c>
      <c r="D9" s="14">
        <v>43996</v>
      </c>
      <c r="E9" s="19">
        <v>25000</v>
      </c>
      <c r="F9" s="19"/>
      <c r="G9" s="16">
        <f>Tableau1[[#This Row],[Total_Facture]]-Tableau1[[#This Row],[Reglément]]</f>
        <v>25000</v>
      </c>
      <c r="H9" s="10"/>
      <c r="I9" s="12" t="str">
        <f ca="1">IFERROR(IF(AND(Tableau1[[#This Row],[Solde]]&gt;0,Tableau1[[#This Row],[Date_facture]]+120&lt;TODAY()),"Rétard",IF(Tableau1[[#This Row],[Solde]]&gt;0,"Open","Close")),"")</f>
        <v>Rétard</v>
      </c>
      <c r="M9" s="7"/>
      <c r="N9" s="7"/>
    </row>
    <row r="10" spans="1:14" x14ac:dyDescent="0.25">
      <c r="A10" s="12">
        <v>3</v>
      </c>
      <c r="B10" s="11" t="s">
        <v>13</v>
      </c>
      <c r="C10" s="11" t="s">
        <v>20</v>
      </c>
      <c r="D10" s="14">
        <v>44037</v>
      </c>
      <c r="E10" s="19">
        <v>12500</v>
      </c>
      <c r="F10" s="19"/>
      <c r="G10" s="16">
        <f>Tableau1[[#This Row],[Total_Facture]]-Tableau1[[#This Row],[Reglément]]</f>
        <v>12500</v>
      </c>
      <c r="H10" s="10"/>
      <c r="I10" s="12" t="str">
        <f ca="1">IFERROR(IF(AND(Tableau1[[#This Row],[Solde]]&gt;0,Tableau1[[#This Row],[Date_facture]]+120&lt;TODAY()),"Rétard",IF(Tableau1[[#This Row],[Solde]]&gt;0,"Open","Close")),"")</f>
        <v>Rétard</v>
      </c>
    </row>
    <row r="11" spans="1:14" x14ac:dyDescent="0.25">
      <c r="A11" s="12">
        <v>3</v>
      </c>
      <c r="B11" s="11" t="s">
        <v>13</v>
      </c>
      <c r="C11" s="11" t="s">
        <v>19</v>
      </c>
      <c r="D11" s="14">
        <v>44103</v>
      </c>
      <c r="E11" s="19">
        <v>5855</v>
      </c>
      <c r="F11" s="19"/>
      <c r="G11" s="16">
        <f>Tableau1[[#This Row],[Total_Facture]]-Tableau1[[#This Row],[Reglément]]</f>
        <v>5855</v>
      </c>
      <c r="H11" s="10"/>
      <c r="I11" s="12" t="str">
        <f ca="1">IFERROR(IF(AND(Tableau1[[#This Row],[Solde]]&gt;0,Tableau1[[#This Row],[Date_facture]]+120&lt;TODAY()),"Rétard",IF(Tableau1[[#This Row],[Solde]]&gt;0,"Open","Close")),"")</f>
        <v>Rétard</v>
      </c>
    </row>
    <row r="12" spans="1:14" x14ac:dyDescent="0.25">
      <c r="A12" s="12">
        <v>1</v>
      </c>
      <c r="B12" s="11" t="s">
        <v>11</v>
      </c>
      <c r="C12" s="11" t="s">
        <v>24</v>
      </c>
      <c r="D12" s="14">
        <v>44208</v>
      </c>
      <c r="E12" s="19">
        <v>7850</v>
      </c>
      <c r="F12" s="19"/>
      <c r="G12" s="16">
        <f>Tableau1[[#This Row],[Total_Facture]]-Tableau1[[#This Row],[Reglément]]</f>
        <v>7850</v>
      </c>
      <c r="H12" s="10"/>
      <c r="I12" s="12" t="str">
        <f ca="1">IFERROR(IF(AND(Tableau1[[#This Row],[Solde]]&gt;0,Tableau1[[#This Row],[Date_facture]]+120&lt;TODAY()),"Rétard",IF(Tableau1[[#This Row],[Solde]]&gt;0,"Open","Close")),"")</f>
        <v>Open</v>
      </c>
    </row>
    <row r="13" spans="1:14" x14ac:dyDescent="0.25">
      <c r="A13" s="12">
        <v>1</v>
      </c>
      <c r="B13" s="11" t="s">
        <v>11</v>
      </c>
      <c r="C13" s="11" t="s">
        <v>25</v>
      </c>
      <c r="D13" s="14">
        <v>44238</v>
      </c>
      <c r="E13" s="19">
        <v>7000</v>
      </c>
      <c r="F13" s="19"/>
      <c r="G13" s="16">
        <f>Tableau1[[#This Row],[Total_Facture]]-Tableau1[[#This Row],[Reglément]]</f>
        <v>7000</v>
      </c>
      <c r="H13" s="10"/>
      <c r="I13" s="12" t="str">
        <f ca="1">IFERROR(IF(AND(Tableau1[[#This Row],[Solde]]&gt;0,Tableau1[[#This Row],[Date_facture]]+120&lt;TODAY()),"Rétard",IF(Tableau1[[#This Row],[Solde]]&gt;0,"Open","Close")),"")</f>
        <v>Open</v>
      </c>
    </row>
    <row r="14" spans="1:14" x14ac:dyDescent="0.25">
      <c r="A14" s="12">
        <v>4</v>
      </c>
      <c r="B14" s="11" t="s">
        <v>14</v>
      </c>
      <c r="C14" s="11" t="s">
        <v>26</v>
      </c>
      <c r="D14" s="14">
        <v>44170</v>
      </c>
      <c r="E14" s="19">
        <v>14200</v>
      </c>
      <c r="F14" s="19"/>
      <c r="G14" s="16">
        <f>Tableau1[[#This Row],[Total_Facture]]-Tableau1[[#This Row],[Reglément]]</f>
        <v>14200</v>
      </c>
      <c r="H14" s="10"/>
      <c r="I14" s="12" t="str">
        <f ca="1">IFERROR(IF(AND(Tableau1[[#This Row],[Solde]]&gt;0,Tableau1[[#This Row],[Date_facture]]+120&lt;TODAY()),"Rétard",IF(Tableau1[[#This Row],[Solde]]&gt;0,"Open","Close")),"")</f>
        <v>Open</v>
      </c>
    </row>
    <row r="15" spans="1:14" x14ac:dyDescent="0.25">
      <c r="A15" s="12">
        <v>2</v>
      </c>
      <c r="B15" s="11" t="s">
        <v>12</v>
      </c>
      <c r="C15" s="11" t="s">
        <v>27</v>
      </c>
      <c r="D15" s="14">
        <v>44146</v>
      </c>
      <c r="E15" s="19">
        <v>11000</v>
      </c>
      <c r="F15" s="19"/>
      <c r="G15" s="16">
        <f>Tableau1[[#This Row],[Total_Facture]]-Tableau1[[#This Row],[Reglément]]</f>
        <v>11000</v>
      </c>
      <c r="H15" s="10"/>
      <c r="I15" s="12" t="str">
        <f ca="1">IFERROR(IF(AND(Tableau1[[#This Row],[Solde]]&gt;0,Tableau1[[#This Row],[Date_facture]]+120&lt;TODAY()),"Rétard",IF(Tableau1[[#This Row],[Solde]]&gt;0,"Open","Close")),"")</f>
        <v>Open</v>
      </c>
    </row>
    <row r="16" spans="1:14" x14ac:dyDescent="0.25">
      <c r="A16" s="12">
        <v>3</v>
      </c>
      <c r="B16" s="11" t="s">
        <v>13</v>
      </c>
      <c r="C16" s="11" t="s">
        <v>28</v>
      </c>
      <c r="D16" s="14">
        <v>44170</v>
      </c>
      <c r="E16" s="19">
        <v>11500</v>
      </c>
      <c r="F16" s="19"/>
      <c r="G16" s="16">
        <f>Tableau1[[#This Row],[Total_Facture]]-Tableau1[[#This Row],[Reglément]]</f>
        <v>11500</v>
      </c>
      <c r="H16" s="10"/>
      <c r="I16" s="12" t="str">
        <f ca="1">IFERROR(IF(AND(Tableau1[[#This Row],[Solde]]&gt;0,Tableau1[[#This Row],[Date_facture]]+120&lt;TODAY()),"Rétard",IF(Tableau1[[#This Row],[Solde]]&gt;0,"Open","Close")),"")</f>
        <v>Open</v>
      </c>
    </row>
    <row r="17" spans="1:9" x14ac:dyDescent="0.25">
      <c r="A17" s="12">
        <v>4</v>
      </c>
      <c r="B17" s="11" t="s">
        <v>14</v>
      </c>
      <c r="C17" s="11" t="s">
        <v>29</v>
      </c>
      <c r="D17" s="14">
        <v>44208</v>
      </c>
      <c r="E17" s="19">
        <v>6900</v>
      </c>
      <c r="F17" s="19"/>
      <c r="G17" s="16">
        <f>Tableau1[[#This Row],[Total_Facture]]-Tableau1[[#This Row],[Reglément]]</f>
        <v>6900</v>
      </c>
      <c r="H17" s="10"/>
      <c r="I17" s="12" t="str">
        <f ca="1">IFERROR(IF(AND(Tableau1[[#This Row],[Solde]]&gt;0,Tableau1[[#This Row],[Date_facture]]+120&lt;TODAY()),"Rétard",IF(Tableau1[[#This Row],[Solde]]&gt;0,"Open","Close")),"")</f>
        <v>Open</v>
      </c>
    </row>
    <row r="18" spans="1:9" x14ac:dyDescent="0.25">
      <c r="A18" s="12">
        <v>5</v>
      </c>
      <c r="B18" s="11" t="s">
        <v>15</v>
      </c>
      <c r="C18" s="11" t="s">
        <v>30</v>
      </c>
      <c r="D18" s="14">
        <v>44201</v>
      </c>
      <c r="E18" s="19">
        <v>13250</v>
      </c>
      <c r="F18" s="19"/>
      <c r="G18" s="16">
        <f>Tableau1[[#This Row],[Total_Facture]]-Tableau1[[#This Row],[Reglément]]</f>
        <v>13250</v>
      </c>
      <c r="H18" s="10"/>
      <c r="I18" s="12" t="str">
        <f ca="1">IFERROR(IF(AND(Tableau1[[#This Row],[Solde]]&gt;0,Tableau1[[#This Row],[Date_facture]]+120&lt;TODAY()),"Rétard",IF(Tableau1[[#This Row],[Solde]]&gt;0,"Open","Close")),"")</f>
        <v>Open</v>
      </c>
    </row>
    <row r="19" spans="1:9" x14ac:dyDescent="0.25">
      <c r="A19" s="12">
        <v>6</v>
      </c>
      <c r="B19" s="11" t="s">
        <v>16</v>
      </c>
      <c r="C19" s="11" t="s">
        <v>31</v>
      </c>
      <c r="D19" s="14">
        <v>43841</v>
      </c>
      <c r="E19" s="19">
        <v>5800</v>
      </c>
      <c r="F19" s="19"/>
      <c r="G19" s="16">
        <f>Tableau1[[#This Row],[Total_Facture]]-Tableau1[[#This Row],[Reglément]]</f>
        <v>5800</v>
      </c>
      <c r="H19" s="10"/>
      <c r="I19" s="12" t="str">
        <f ca="1">IFERROR(IF(AND(Tableau1[[#This Row],[Solde]]&gt;0,Tableau1[[#This Row],[Date_facture]]+120&lt;TODAY()),"Rétard",IF(Tableau1[[#This Row],[Solde]]&gt;0,"Open","Close")),"")</f>
        <v>Rétard</v>
      </c>
    </row>
    <row r="20" spans="1:9" x14ac:dyDescent="0.25">
      <c r="A20" s="2">
        <v>5</v>
      </c>
      <c r="B20" s="1" t="s">
        <v>15</v>
      </c>
      <c r="C20" s="1" t="s">
        <v>32</v>
      </c>
      <c r="D20" s="13">
        <v>44233</v>
      </c>
      <c r="E20" s="18">
        <v>4000</v>
      </c>
      <c r="F20" s="18"/>
      <c r="G20" s="17">
        <f>Tableau1[[#This Row],[Total_Facture]]-Tableau1[[#This Row],[Reglément]]</f>
        <v>4000</v>
      </c>
      <c r="H20" s="6"/>
      <c r="I20" s="2" t="str">
        <f ca="1">IFERROR(IF(AND(Tableau1[[#This Row],[Solde]]&gt;0,Tableau1[[#This Row],[Date_facture]]+120&lt;TODAY()),"Rétard",IF(Tableau1[[#This Row],[Solde]]&gt;0,"Open","Close")),"")</f>
        <v>Open</v>
      </c>
    </row>
  </sheetData>
  <mergeCells count="3">
    <mergeCell ref="A3:I3"/>
    <mergeCell ref="M8:N8"/>
    <mergeCell ref="M3:N3"/>
  </mergeCells>
  <conditionalFormatting sqref="A5:I20">
    <cfRule type="expression" dxfId="3" priority="3">
      <formula>$I5="Rétard"</formula>
    </cfRule>
    <cfRule type="expression" dxfId="4" priority="2">
      <formula>$I5="Close"</formula>
    </cfRule>
    <cfRule type="expression" dxfId="2" priority="1">
      <formula>$I5="Open"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Valid_cmd">
          <controlPr defaultSize="0" autoLine="0" autoPict="0" r:id="rId4">
            <anchor moveWithCells="1">
              <from>
                <xdr:col>12</xdr:col>
                <xdr:colOff>19050</xdr:colOff>
                <xdr:row>7</xdr:row>
                <xdr:rowOff>19050</xdr:rowOff>
              </from>
              <to>
                <xdr:col>13</xdr:col>
                <xdr:colOff>752475</xdr:colOff>
                <xdr:row>8</xdr:row>
                <xdr:rowOff>180975</xdr:rowOff>
              </to>
            </anchor>
          </controlPr>
        </control>
      </mc:Choice>
      <mc:Fallback>
        <control shapeId="1025" r:id="rId3" name="Valid_cmd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REGLEMENT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 KABONGO</dc:creator>
  <cp:lastModifiedBy>Georges KABONGO</cp:lastModifiedBy>
  <dcterms:created xsi:type="dcterms:W3CDTF">2021-02-19T13:24:54Z</dcterms:created>
  <dcterms:modified xsi:type="dcterms:W3CDTF">2021-02-19T15:01:40Z</dcterms:modified>
</cp:coreProperties>
</file>