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\\Villeb01\vferreir\USB\Plan de charge V2\"/>
    </mc:Choice>
  </mc:AlternateContent>
  <xr:revisionPtr revIDLastSave="0" documentId="13_ncr:1_{AA2B2842-54A9-447A-AD73-08D329FEA731}" xr6:coauthVersionLast="44" xr6:coauthVersionMax="45" xr10:uidLastSave="{00000000-0000-0000-0000-000000000000}"/>
  <bookViews>
    <workbookView xWindow="-108" yWindow="-108" windowWidth="23256" windowHeight="12576" xr2:uid="{BEE9A3BF-9500-4288-9B53-C0BFF0B94806}"/>
  </bookViews>
  <sheets>
    <sheet name="Récapitulatif" sheetId="1" r:id="rId1"/>
    <sheet name="Conducteur 1" sheetId="9" r:id="rId2"/>
  </sheets>
  <definedNames>
    <definedName name="_2020" localSheetId="1">IDF_SUD[[janv-20]:[dec-20]]</definedName>
    <definedName name="_2020" localSheetId="0">IDF_SUD[[janv-20]:[dec-20]]</definedName>
    <definedName name="_2021" localSheetId="1">IDF_SUD[[janv-21]:[dec-21]]</definedName>
    <definedName name="_2021" localSheetId="0">IDF_SUD[[janv-21]:[dec-21]]</definedName>
    <definedName name="_2022" localSheetId="1">IDF_SUD[[janv-22]:[dec-22]]</definedName>
    <definedName name="_2022" localSheetId="0">IDF_SUD[[janv-22]:[dec-22]]</definedName>
    <definedName name="Nom_Collab" localSheetId="1">'Conducteur 1'!$D$2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Y15" i="9" l="1"/>
  <c r="O15" i="9"/>
  <c r="N15" i="9"/>
  <c r="D15" i="9"/>
  <c r="AY7" i="9"/>
  <c r="O7" i="9"/>
  <c r="N7" i="9"/>
  <c r="D7" i="9"/>
  <c r="AY15" i="1" l="1"/>
  <c r="O15" i="1"/>
  <c r="N15" i="1"/>
  <c r="D15" i="1"/>
  <c r="N7" i="1" l="1"/>
  <c r="O7" i="1"/>
  <c r="D7" i="1"/>
  <c r="AY7" i="1"/>
</calcChain>
</file>

<file path=xl/sharedStrings.xml><?xml version="1.0" encoding="utf-8"?>
<sst xmlns="http://schemas.openxmlformats.org/spreadsheetml/2006/main" count="210" uniqueCount="55">
  <si>
    <t>Conducteur</t>
  </si>
  <si>
    <t>Montant HT</t>
  </si>
  <si>
    <t>TM en %</t>
  </si>
  <si>
    <t>TM en €</t>
  </si>
  <si>
    <t>Déclaration ST</t>
  </si>
  <si>
    <t>E.Hermes</t>
  </si>
  <si>
    <t>Caution</t>
  </si>
  <si>
    <t>Budget
 pose annoncé</t>
  </si>
  <si>
    <t>Travaux 
Supp.</t>
  </si>
  <si>
    <t>Code 
affaire</t>
  </si>
  <si>
    <t>Nom 
d'affaire</t>
  </si>
  <si>
    <t>Acompte 
ddé TTC</t>
  </si>
  <si>
    <t>Déjà facturé 
HT</t>
  </si>
  <si>
    <t>Somme 
encaissé TTC</t>
  </si>
  <si>
    <t>Restant à
 facturer HT</t>
  </si>
  <si>
    <t>janv-20</t>
  </si>
  <si>
    <t>fevr-20</t>
  </si>
  <si>
    <t>mars-20</t>
  </si>
  <si>
    <t>avr-20</t>
  </si>
  <si>
    <t>mai-20</t>
  </si>
  <si>
    <t>juin-20</t>
  </si>
  <si>
    <t>juil-20</t>
  </si>
  <si>
    <t>aout-20</t>
  </si>
  <si>
    <t>sept-20</t>
  </si>
  <si>
    <t>oct-20</t>
  </si>
  <si>
    <t>oct-21</t>
  </si>
  <si>
    <t>oct-22</t>
  </si>
  <si>
    <t>nov-20</t>
  </si>
  <si>
    <t>dec-20</t>
  </si>
  <si>
    <t>fevr-21</t>
  </si>
  <si>
    <t>mars-21</t>
  </si>
  <si>
    <t>avr-21</t>
  </si>
  <si>
    <t>mai-21</t>
  </si>
  <si>
    <t>juin-21</t>
  </si>
  <si>
    <t>juil-21</t>
  </si>
  <si>
    <t>aout-21</t>
  </si>
  <si>
    <t>sept-21</t>
  </si>
  <si>
    <t>nov-21</t>
  </si>
  <si>
    <t>dec-21</t>
  </si>
  <si>
    <t>janv-21</t>
  </si>
  <si>
    <t>janv-22</t>
  </si>
  <si>
    <t>fevr-22</t>
  </si>
  <si>
    <t>mars-22</t>
  </si>
  <si>
    <t>avr-22</t>
  </si>
  <si>
    <t>mai-22</t>
  </si>
  <si>
    <t>juin-22</t>
  </si>
  <si>
    <t>juil-22</t>
  </si>
  <si>
    <t>aout-22</t>
  </si>
  <si>
    <t>sept-22</t>
  </si>
  <si>
    <t>nov-22</t>
  </si>
  <si>
    <t>dec-22</t>
  </si>
  <si>
    <t>Total</t>
  </si>
  <si>
    <t xml:space="preserve"> </t>
  </si>
  <si>
    <t>Code affaire</t>
  </si>
  <si>
    <t>Conducteur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</si>
</sst>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rgb="FF000000"/>
      <name val="Arial Black"/>
      <family val="2"/>
    </font>
    <font>
      <sz val="8"/>
      <color rgb="FF000000"/>
      <name val="Segoe UI"/>
      <family val="2"/>
    </font>
    <font>
      <b/>
      <sz val="11"/>
      <color rgb="FF000000"/>
      <name val="Calibri"/>
      <family val="2"/>
    </font>
    <font>
      <b/>
      <sz val="18"/>
      <color theme="8" tint="-0.249977111117893"/>
      <name val="Calibri"/>
      <family val="2"/>
      <scheme val="minor"/>
    </font>
    <font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1" fillId="0" borderId="0" xfId="0" applyFont="1" applyAlignment="1"/>
    <xf numFmtId="164" fontId="0" fillId="0" borderId="1" xfId="0" applyNumberFormat="1" applyBorder="1" applyAlignment="1">
      <alignment horizontal="center" vertical="center" textRotation="180"/>
    </xf>
    <xf numFmtId="164" fontId="0" fillId="0" borderId="10" xfId="0" applyNumberFormat="1" applyBorder="1" applyAlignment="1">
      <alignment horizontal="center" vertical="center" textRotation="180"/>
    </xf>
    <xf numFmtId="0" fontId="0" fillId="0" borderId="11" xfId="0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164" fontId="0" fillId="0" borderId="1" xfId="0" applyNumberFormat="1" applyFill="1" applyBorder="1" applyAlignment="1">
      <alignment horizontal="center" vertical="center"/>
    </xf>
    <xf numFmtId="164" fontId="0" fillId="0" borderId="1" xfId="0" applyNumberFormat="1" applyFill="1" applyBorder="1" applyAlignment="1">
      <alignment horizontal="center" vertical="center" wrapText="1"/>
    </xf>
    <xf numFmtId="10" fontId="0" fillId="0" borderId="1" xfId="0" applyNumberFormat="1" applyFill="1" applyBorder="1" applyAlignment="1">
      <alignment horizontal="center" vertical="center"/>
    </xf>
    <xf numFmtId="164" fontId="4" fillId="0" borderId="1" xfId="0" applyNumberFormat="1" applyFont="1" applyFill="1" applyBorder="1" applyAlignment="1">
      <alignment horizontal="center" vertical="center"/>
    </xf>
    <xf numFmtId="164" fontId="4" fillId="0" borderId="12" xfId="0" applyNumberFormat="1" applyFont="1" applyFill="1" applyBorder="1" applyAlignment="1">
      <alignment horizontal="center" vertical="center"/>
    </xf>
    <xf numFmtId="14" fontId="4" fillId="2" borderId="5" xfId="0" applyNumberFormat="1" applyFont="1" applyFill="1" applyBorder="1" applyAlignment="1">
      <alignment horizontal="center" vertical="center" wrapText="1"/>
    </xf>
    <xf numFmtId="17" fontId="4" fillId="2" borderId="5" xfId="0" applyNumberFormat="1" applyFont="1" applyFill="1" applyBorder="1" applyAlignment="1">
      <alignment horizontal="center" vertical="center" wrapText="1"/>
    </xf>
    <xf numFmtId="0" fontId="4" fillId="2" borderId="5" xfId="0" applyFont="1" applyFill="1" applyBorder="1" applyAlignment="1">
      <alignment horizontal="center" vertical="center" wrapText="1"/>
    </xf>
    <xf numFmtId="0" fontId="4" fillId="2" borderId="6" xfId="0" applyFont="1" applyFill="1" applyBorder="1" applyAlignment="1">
      <alignment horizontal="center" vertical="center" wrapText="1"/>
    </xf>
    <xf numFmtId="0" fontId="0" fillId="0" borderId="4" xfId="0" applyFont="1" applyBorder="1" applyAlignment="1">
      <alignment horizontal="center" vertical="center" wrapText="1"/>
    </xf>
    <xf numFmtId="0" fontId="0" fillId="0" borderId="5" xfId="0" applyFont="1" applyBorder="1" applyAlignment="1">
      <alignment horizontal="center" vertical="center" wrapText="1"/>
    </xf>
    <xf numFmtId="0" fontId="0" fillId="0" borderId="5" xfId="0" applyFont="1" applyBorder="1" applyAlignment="1">
      <alignment horizontal="center" vertical="center"/>
    </xf>
    <xf numFmtId="164" fontId="0" fillId="0" borderId="5" xfId="0" applyNumberFormat="1" applyFont="1" applyBorder="1" applyAlignment="1">
      <alignment horizontal="center" vertical="center" wrapText="1"/>
    </xf>
    <xf numFmtId="17" fontId="0" fillId="0" borderId="2" xfId="0" applyNumberFormat="1" applyFont="1" applyBorder="1" applyAlignment="1">
      <alignment horizontal="center" vertical="center" wrapText="1"/>
    </xf>
    <xf numFmtId="14" fontId="0" fillId="0" borderId="3" xfId="0" applyNumberFormat="1" applyFont="1" applyBorder="1" applyAlignment="1">
      <alignment horizontal="center" vertical="center" wrapText="1"/>
    </xf>
    <xf numFmtId="17" fontId="0" fillId="0" borderId="3" xfId="0" applyNumberFormat="1" applyFont="1" applyBorder="1" applyAlignment="1">
      <alignment horizontal="center" vertical="center" wrapText="1"/>
    </xf>
    <xf numFmtId="0" fontId="0" fillId="0" borderId="3" xfId="0" applyFont="1" applyBorder="1" applyAlignment="1">
      <alignment horizontal="center" vertical="center" wrapText="1"/>
    </xf>
    <xf numFmtId="0" fontId="0" fillId="0" borderId="0" xfId="0" applyFont="1" applyAlignment="1">
      <alignment wrapText="1"/>
    </xf>
    <xf numFmtId="0" fontId="0" fillId="0" borderId="11" xfId="0" applyFont="1" applyFill="1" applyBorder="1" applyAlignment="1">
      <alignment horizontal="center" vertical="center" wrapText="1"/>
    </xf>
    <xf numFmtId="0" fontId="0" fillId="0" borderId="1" xfId="0" applyFont="1" applyFill="1" applyBorder="1" applyAlignment="1">
      <alignment horizontal="center" vertical="center" wrapText="1"/>
    </xf>
    <xf numFmtId="0" fontId="0" fillId="0" borderId="1" xfId="0" applyFont="1" applyFill="1" applyBorder="1" applyAlignment="1">
      <alignment horizontal="center" vertical="center"/>
    </xf>
    <xf numFmtId="164" fontId="0" fillId="0" borderId="1" xfId="0" applyNumberFormat="1" applyFont="1" applyFill="1" applyBorder="1" applyAlignment="1">
      <alignment horizontal="center" vertical="center" wrapText="1"/>
    </xf>
    <xf numFmtId="10" fontId="0" fillId="0" borderId="1" xfId="0" applyNumberFormat="1" applyFont="1" applyFill="1" applyBorder="1" applyAlignment="1">
      <alignment horizontal="center" vertical="center" wrapText="1"/>
    </xf>
    <xf numFmtId="164" fontId="4" fillId="0" borderId="1" xfId="0" applyNumberFormat="1" applyFont="1" applyFill="1" applyBorder="1" applyAlignment="1">
      <alignment horizontal="center" vertical="center" wrapText="1"/>
    </xf>
    <xf numFmtId="164" fontId="4" fillId="0" borderId="12" xfId="0" applyNumberFormat="1" applyFont="1" applyFill="1" applyBorder="1" applyAlignment="1">
      <alignment horizontal="center" vertical="center" wrapText="1"/>
    </xf>
    <xf numFmtId="164" fontId="0" fillId="0" borderId="1" xfId="0" applyNumberFormat="1" applyFont="1" applyBorder="1" applyAlignment="1">
      <alignment horizontal="center" vertical="center" wrapText="1"/>
    </xf>
    <xf numFmtId="0" fontId="0" fillId="0" borderId="11" xfId="0" applyFill="1" applyBorder="1" applyAlignment="1">
      <alignment horizontal="center" vertical="center"/>
    </xf>
    <xf numFmtId="164" fontId="0" fillId="0" borderId="12" xfId="0" applyNumberFormat="1" applyFill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8" fillId="0" borderId="7" xfId="0" applyFont="1" applyBorder="1" applyAlignment="1">
      <alignment horizontal="center"/>
    </xf>
    <xf numFmtId="0" fontId="8" fillId="0" borderId="8" xfId="0" applyFont="1" applyBorder="1" applyAlignment="1">
      <alignment horizontal="center"/>
    </xf>
    <xf numFmtId="0" fontId="8" fillId="0" borderId="9" xfId="0" applyFont="1" applyBorder="1" applyAlignment="1">
      <alignment horizontal="center"/>
    </xf>
    <xf numFmtId="0" fontId="9" fillId="0" borderId="15" xfId="0" applyFont="1" applyBorder="1" applyAlignment="1">
      <alignment horizontal="left" vertical="center"/>
    </xf>
    <xf numFmtId="0" fontId="9" fillId="0" borderId="14" xfId="0" applyFont="1" applyBorder="1" applyAlignment="1">
      <alignment horizontal="left" vertical="center"/>
    </xf>
    <xf numFmtId="0" fontId="9" fillId="0" borderId="16" xfId="0" applyFont="1" applyBorder="1" applyAlignment="1">
      <alignment horizontal="left" vertical="center"/>
    </xf>
    <xf numFmtId="0" fontId="3" fillId="0" borderId="17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3" fillId="0" borderId="18" xfId="0" applyFont="1" applyBorder="1" applyAlignment="1">
      <alignment horizontal="center" vertical="center" wrapText="1"/>
    </xf>
    <xf numFmtId="0" fontId="3" fillId="0" borderId="20" xfId="0" applyFont="1" applyBorder="1" applyAlignment="1">
      <alignment horizontal="center" vertical="center" wrapText="1"/>
    </xf>
    <xf numFmtId="0" fontId="3" fillId="0" borderId="19" xfId="0" applyFont="1" applyBorder="1" applyAlignment="1">
      <alignment horizontal="center" vertical="center" wrapText="1"/>
    </xf>
    <xf numFmtId="0" fontId="3" fillId="0" borderId="21" xfId="0" applyFont="1" applyBorder="1" applyAlignment="1">
      <alignment horizontal="center" vertical="center" wrapText="1"/>
    </xf>
  </cellXfs>
  <cellStyles count="1">
    <cellStyle name="Normal" xfId="0" builtinId="0"/>
  </cellStyles>
  <dxfs count="432"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center" vertical="center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4" formatCode="#,##0.00\ &quot;€&quot;"/>
      <alignment horizontal="center" vertical="center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4" formatCode="#,##0.00\ &quot;€&quot;"/>
      <alignment horizontal="center" vertical="center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4" formatCode="#,##0.00\ &quot;€&quot;"/>
      <alignment horizontal="center" vertical="center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4" formatCode="#,##0.00\ &quot;€&quot;"/>
      <alignment horizontal="center" vertical="center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4" formatCode="#,##0.00\ &quot;€&quot;"/>
      <alignment horizontal="center" vertical="center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4" formatCode="#,##0.00\ &quot;€&quot;"/>
      <alignment horizontal="center" vertical="center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4" formatCode="#,##0.00\ &quot;€&quot;"/>
      <alignment horizontal="center" vertical="center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4" formatCode="#,##0.00\ &quot;€&quot;"/>
      <alignment horizontal="center" vertical="center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4" formatCode="#,##0.00\ &quot;€&quot;"/>
      <alignment horizontal="center" vertical="center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4" formatCode="#,##0.00\ &quot;€&quot;"/>
      <alignment horizontal="center" vertical="center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4" formatCode="#,##0.00\ &quot;€&quot;"/>
      <alignment horizontal="center" vertical="center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4" formatCode="#,##0.00\ &quot;€&quot;"/>
      <alignment horizontal="center" vertical="center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4" formatCode="#,##0.00\ &quot;€&quot;"/>
      <alignment horizontal="center" vertical="center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4" formatCode="#,##0.00\ &quot;€&quot;"/>
      <alignment horizontal="center" vertical="center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4" formatCode="#,##0.00\ &quot;€&quot;"/>
      <alignment horizontal="center" vertical="center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4" formatCode="#,##0.00\ &quot;€&quot;"/>
      <alignment horizontal="center" vertical="center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4" formatCode="#,##0.00\ &quot;€&quot;"/>
      <alignment horizontal="center" vertical="center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4" formatCode="#,##0.00\ &quot;€&quot;"/>
      <alignment horizontal="center" vertical="center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4" formatCode="#,##0.00\ &quot;€&quot;"/>
      <alignment horizontal="center" vertical="center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4" formatCode="#,##0.00\ &quot;€&quot;"/>
      <alignment horizontal="center" vertical="center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4" formatCode="#,##0.00\ &quot;€&quot;"/>
      <alignment horizontal="center" vertical="center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4" formatCode="#,##0.00\ &quot;€&quot;"/>
      <alignment horizontal="center" vertical="center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4" formatCode="#,##0.00\ &quot;€&quot;"/>
      <alignment horizontal="center" vertical="center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4" formatCode="0.00%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>
        <bottom style="thin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indent="0" justifyLastLine="0" shrinkToFit="0" readingOrder="0"/>
    </dxf>
    <dxf>
      <font>
        <b val="0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64" formatCode="#,##0.00\ &quot;€&quot;"/>
      <alignment horizontal="center" vertical="center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center" vertical="center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center" vertical="center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center" vertical="center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center" vertical="center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center" vertical="center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center" vertical="center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center" vertical="center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center" vertical="center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center" vertical="center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center" vertical="center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center" vertical="center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center" vertical="center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center" vertical="center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center" vertical="center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center" vertical="center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center" vertical="center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center" vertical="center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center" vertical="center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center" vertical="center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center" vertical="center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center" vertical="center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center" vertical="center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center" vertical="center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4" formatCode="0.00%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>
        <bottom style="thin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indent="0" justifyLastLine="0" shrinkToFit="0" readingOrder="0"/>
    </dxf>
    <dxf>
      <font>
        <b val="0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center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center" vertical="center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center" vertical="center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center" vertical="center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center" vertical="center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center" vertical="center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center" vertical="center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center" vertical="center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center" vertical="center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center" vertical="center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center" vertical="center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center" vertical="center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center" vertical="center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center" vertical="center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center" vertical="center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center" vertical="center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center" vertical="center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center" vertical="center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center" vertical="center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center" vertical="center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center" vertical="center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center" vertical="center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center" vertical="center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center" vertical="center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4" formatCode="0.00%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indent="0" justifyLastLine="0" shrinkToFit="0" readingOrder="0"/>
    </dxf>
    <dxf>
      <border>
        <bottom style="thin">
          <color indexed="64"/>
        </bottom>
      </border>
    </dxf>
    <dxf>
      <font>
        <b val="0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64" formatCode="#,##0.00\ &quot;€&quot;"/>
      <alignment horizontal="center" vertical="center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center" vertical="center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center" vertical="center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center" vertical="center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center" vertical="center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center" vertical="center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center" vertical="center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center" vertical="center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center" vertical="center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center" vertical="center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center" vertical="center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center" vertical="center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center" vertical="center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center" vertical="center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center" vertical="center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center" vertical="center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center" vertical="center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center" vertical="center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center" vertical="center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center" vertical="center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center" vertical="center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center" vertical="center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center" vertical="center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center" vertical="center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4" formatCode="0.00%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indent="0" justifyLastLine="0" shrinkToFit="0" readingOrder="0"/>
    </dxf>
    <dxf>
      <border>
        <bottom style="thin">
          <color indexed="64"/>
        </bottom>
      </border>
    </dxf>
    <dxf>
      <font>
        <b val="0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CheckBox" noThreeD="1"/>
</file>

<file path=xl/ctrlProps/ctrlProp3.xml><?xml version="1.0" encoding="utf-8"?>
<formControlPr xmlns="http://schemas.microsoft.com/office/spreadsheetml/2009/9/main" objectType="CheckBox" noThreeD="1"/>
</file>

<file path=xl/ctrlProps/ctrlProp4.xml><?xml version="1.0" encoding="utf-8"?>
<formControlPr xmlns="http://schemas.microsoft.com/office/spreadsheetml/2009/9/main" objectType="CheckBox" noThreeD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CheckBox" noThreeD="1"/>
</file>

<file path=xl/ctrlProps/ctrlProp9.xml><?xml version="1.0" encoding="utf-8"?>
<formControlPr xmlns="http://schemas.microsoft.com/office/spreadsheetml/2009/9/main" objectType="CheckBox" noThreeD="1"/>
</file>

<file path=xl/ctrlProps/ctrlProp10.xml><?xml version="1.0" encoding="utf-8"?>
<formControlPr xmlns="http://schemas.microsoft.com/office/spreadsheetml/2009/9/main" objectType="CheckBox" noThreeD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5</xdr:col>
          <xdr:colOff>236220</xdr:colOff>
          <xdr:row>2</xdr:row>
          <xdr:rowOff>38100</xdr:rowOff>
        </xdr:from>
        <xdr:to>
          <xdr:col>6</xdr:col>
          <xdr:colOff>708660</xdr:colOff>
          <xdr:row>3</xdr:row>
          <xdr:rowOff>38100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41148" rIns="36576" bIns="41148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 Black"/>
                </a:rPr>
                <a:t>Nouvelle Affaire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312420</xdr:colOff>
          <xdr:row>0</xdr:row>
          <xdr:rowOff>144780</xdr:rowOff>
        </xdr:from>
        <xdr:to>
          <xdr:col>2</xdr:col>
          <xdr:colOff>152400</xdr:colOff>
          <xdr:row>1</xdr:row>
          <xdr:rowOff>121920</xdr:rowOff>
        </xdr:to>
        <xdr:sp macro="" textlink="">
          <xdr:nvSpPr>
            <xdr:cNvPr id="1032" name="Case2020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Afficher / Masquer 2020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312420</xdr:colOff>
          <xdr:row>1</xdr:row>
          <xdr:rowOff>182880</xdr:rowOff>
        </xdr:from>
        <xdr:to>
          <xdr:col>2</xdr:col>
          <xdr:colOff>175260</xdr:colOff>
          <xdr:row>2</xdr:row>
          <xdr:rowOff>152400</xdr:rowOff>
        </xdr:to>
        <xdr:sp macro="" textlink="">
          <xdr:nvSpPr>
            <xdr:cNvPr id="1033" name="Case2021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Afficher / Masquer 2021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312420</xdr:colOff>
          <xdr:row>2</xdr:row>
          <xdr:rowOff>198120</xdr:rowOff>
        </xdr:from>
        <xdr:to>
          <xdr:col>2</xdr:col>
          <xdr:colOff>175260</xdr:colOff>
          <xdr:row>3</xdr:row>
          <xdr:rowOff>68580</xdr:rowOff>
        </xdr:to>
        <xdr:sp macro="" textlink="">
          <xdr:nvSpPr>
            <xdr:cNvPr id="1034" name="Case2022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Afficher / Masquer 2022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640080</xdr:colOff>
          <xdr:row>0</xdr:row>
          <xdr:rowOff>60960</xdr:rowOff>
        </xdr:from>
        <xdr:to>
          <xdr:col>2</xdr:col>
          <xdr:colOff>1409700</xdr:colOff>
          <xdr:row>1</xdr:row>
          <xdr:rowOff>175260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0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41148" rIns="36576" bIns="41148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 Black"/>
                </a:rPr>
                <a:t>SUD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1508760</xdr:colOff>
          <xdr:row>0</xdr:row>
          <xdr:rowOff>60960</xdr:rowOff>
        </xdr:from>
        <xdr:to>
          <xdr:col>2</xdr:col>
          <xdr:colOff>2278380</xdr:colOff>
          <xdr:row>1</xdr:row>
          <xdr:rowOff>175260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0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41148" rIns="36576" bIns="41148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 Black"/>
                </a:rPr>
                <a:t>OUEST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251460</xdr:colOff>
          <xdr:row>0</xdr:row>
          <xdr:rowOff>45720</xdr:rowOff>
        </xdr:from>
        <xdr:to>
          <xdr:col>6</xdr:col>
          <xdr:colOff>693420</xdr:colOff>
          <xdr:row>1</xdr:row>
          <xdr:rowOff>160020</xdr:rowOff>
        </xdr:to>
        <xdr:sp macro="" textlink="">
          <xdr:nvSpPr>
            <xdr:cNvPr id="1040" name="Button 16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0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 Conduc.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190500</xdr:colOff>
          <xdr:row>0</xdr:row>
          <xdr:rowOff>30480</xdr:rowOff>
        </xdr:from>
        <xdr:to>
          <xdr:col>1</xdr:col>
          <xdr:colOff>723900</xdr:colOff>
          <xdr:row>0</xdr:row>
          <xdr:rowOff>190500</xdr:rowOff>
        </xdr:to>
        <xdr:sp macro="" textlink="">
          <xdr:nvSpPr>
            <xdr:cNvPr id="3073" name="Case2020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5B0CEBA4-B21C-4199-A2D1-907ED9AB804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Afficher / Masquer 2020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190500</xdr:colOff>
          <xdr:row>1</xdr:row>
          <xdr:rowOff>22860</xdr:rowOff>
        </xdr:from>
        <xdr:to>
          <xdr:col>1</xdr:col>
          <xdr:colOff>746760</xdr:colOff>
          <xdr:row>2</xdr:row>
          <xdr:rowOff>0</xdr:rowOff>
        </xdr:to>
        <xdr:sp macro="" textlink="">
          <xdr:nvSpPr>
            <xdr:cNvPr id="3074" name="Case2021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4235E344-0DBB-422C-8043-18445A88B03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Afficher / Masquer 2021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190500</xdr:colOff>
          <xdr:row>2</xdr:row>
          <xdr:rowOff>53340</xdr:rowOff>
        </xdr:from>
        <xdr:to>
          <xdr:col>1</xdr:col>
          <xdr:colOff>746760</xdr:colOff>
          <xdr:row>3</xdr:row>
          <xdr:rowOff>22860</xdr:rowOff>
        </xdr:to>
        <xdr:sp macro="" textlink="">
          <xdr:nvSpPr>
            <xdr:cNvPr id="3075" name="Case2022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7F9415F1-1BA6-4B96-B1D5-EFE3ED5175E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Afficher / Masquer 2022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350520</xdr:colOff>
          <xdr:row>0</xdr:row>
          <xdr:rowOff>106680</xdr:rowOff>
        </xdr:from>
        <xdr:to>
          <xdr:col>10</xdr:col>
          <xdr:colOff>327660</xdr:colOff>
          <xdr:row>1</xdr:row>
          <xdr:rowOff>175260</xdr:rowOff>
        </xdr:to>
        <xdr:sp macro="" textlink="">
          <xdr:nvSpPr>
            <xdr:cNvPr id="3076" name="Button 4" hidden="1">
              <a:extLst>
                <a:ext uri="{63B3BB69-23CF-44E3-9099-C40C66FF867C}">
                  <a14:compatExt spid="_x0000_s3076"/>
                </a:ext>
                <a:ext uri="{FF2B5EF4-FFF2-40B4-BE49-F238E27FC236}">
                  <a16:creationId xmlns:a16="http://schemas.microsoft.com/office/drawing/2014/main" id="{91514D0F-79FB-4EE1-B518-AFCD069FDAB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41148" rIns="36576" bIns="41148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 Black"/>
                </a:rPr>
                <a:t>SUD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10</xdr:col>
          <xdr:colOff>426720</xdr:colOff>
          <xdr:row>0</xdr:row>
          <xdr:rowOff>106680</xdr:rowOff>
        </xdr:from>
        <xdr:to>
          <xdr:col>11</xdr:col>
          <xdr:colOff>403860</xdr:colOff>
          <xdr:row>1</xdr:row>
          <xdr:rowOff>175260</xdr:rowOff>
        </xdr:to>
        <xdr:sp macro="" textlink="">
          <xdr:nvSpPr>
            <xdr:cNvPr id="3077" name="Button 5" hidden="1">
              <a:extLst>
                <a:ext uri="{63B3BB69-23CF-44E3-9099-C40C66FF867C}">
                  <a14:compatExt spid="_x0000_s3077"/>
                </a:ext>
                <a:ext uri="{FF2B5EF4-FFF2-40B4-BE49-F238E27FC236}">
                  <a16:creationId xmlns:a16="http://schemas.microsoft.com/office/drawing/2014/main" id="{447F6266-4C9E-4195-87D2-B387B79C3E6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41148" rIns="36576" bIns="41148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 Black"/>
                </a:rPr>
                <a:t>OUEST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1BC4920-9099-4418-8FEF-26C883F9E80B}" name="IDF_SUD" displayName="IDF_SUD" ref="A5:AY7" insertRow="1" totalsRowCount="1" headerRowDxfId="431" dataDxfId="429" totalsRowDxfId="319" headerRowBorderDxfId="430" tableBorderDxfId="428" totalsRowBorderDxfId="427">
  <autoFilter ref="A5:AY6" xr:uid="{18901822-5A39-4A32-BF23-F90ADAA02B7E}"/>
  <tableColumns count="51">
    <tableColumn id="1" xr3:uid="{006D57E4-243B-43BE-A52C-FC89462D0CCA}" name="Code affaire" totalsRowLabel="Total" dataDxfId="426" totalsRowDxfId="50"/>
    <tableColumn id="2" xr3:uid="{BFF9F99A-0A63-45EF-A02B-C8AC1CE29465}" name="Conducteur" dataDxfId="425" totalsRowDxfId="49"/>
    <tableColumn id="3" xr3:uid="{766B7BE4-76DC-40C9-9ABE-C2A7A2EC9A4C}" name="Nom _x000a_d'affaire" dataDxfId="424" totalsRowDxfId="48"/>
    <tableColumn id="4" xr3:uid="{3AD2ABE5-1CE2-45A0-9C73-944DC04B67D9}" name="Montant HT" totalsRowFunction="sum" dataDxfId="423" totalsRowDxfId="47"/>
    <tableColumn id="5" xr3:uid="{9AB3EE84-58CE-4211-B014-03D77F815599}" name="Travaux _x000a_Supp." dataDxfId="422" totalsRowDxfId="46"/>
    <tableColumn id="6" xr3:uid="{BFF567F8-12FA-4350-B9CB-A3936C85E8FB}" name="TM en %" dataDxfId="421" totalsRowDxfId="45"/>
    <tableColumn id="7" xr3:uid="{5048E5F6-E79B-4475-A23C-504D5D721206}" name="TM en €" dataDxfId="420" totalsRowDxfId="44"/>
    <tableColumn id="8" xr3:uid="{081F4F71-D1BA-4FA7-9484-4C5077CC5B22}" name="Budget_x000a_ pose annoncé" dataDxfId="419" totalsRowDxfId="43"/>
    <tableColumn id="9" xr3:uid="{69E48DB9-D562-416B-A325-E11197F3DCFF}" name="Déclaration ST" dataDxfId="418" totalsRowDxfId="42"/>
    <tableColumn id="10" xr3:uid="{6FD0CAA9-E9D5-4A00-97B0-8BD3C4EC857F}" name="E.Hermes" dataDxfId="417" totalsRowDxfId="41"/>
    <tableColumn id="11" xr3:uid="{5709B3C1-E9AC-45DD-B315-34B9DEC5ACF2}" name="Caution" dataDxfId="416" totalsRowDxfId="40"/>
    <tableColumn id="12" xr3:uid="{EECC241C-DC0B-44A8-BC7D-BE57CC8CE3B4}" name="Acompte _x000a_ddé TTC" dataDxfId="415" totalsRowDxfId="39"/>
    <tableColumn id="13" xr3:uid="{94361D9D-4460-4580-B729-8A08CEB1F6A8}" name="Déjà facturé _x000a_HT" dataDxfId="414" totalsRowDxfId="38"/>
    <tableColumn id="14" xr3:uid="{9D3C08A4-7504-4793-BF4E-FCBE9AB38542}" name="Somme _x000a_encaissé TTC" totalsRowFunction="sum" dataDxfId="413" totalsRowDxfId="37"/>
    <tableColumn id="15" xr3:uid="{78697A14-3533-4533-BC32-43D4D750DDF5}" name="Restant à_x000a_ facturer HT" totalsRowFunction="sum" dataDxfId="412" totalsRowDxfId="36"/>
    <tableColumn id="16" xr3:uid="{E8933D4B-D019-42AC-A017-905A072EEEE5}" name="janv-20" dataDxfId="411" totalsRowDxfId="35"/>
    <tableColumn id="17" xr3:uid="{DA57F50C-DEC2-40E7-8899-C3AF8258B725}" name="fevr-20" dataDxfId="410" totalsRowDxfId="34"/>
    <tableColumn id="18" xr3:uid="{091C9F02-7ACB-4A8A-8A51-F2B34AA9C58A}" name="mars-20" dataDxfId="409" totalsRowDxfId="33"/>
    <tableColumn id="19" xr3:uid="{9C74F2CE-9018-4AE4-A5C0-A14A14020946}" name="avr-20" dataDxfId="408" totalsRowDxfId="32"/>
    <tableColumn id="20" xr3:uid="{DCF47002-C505-430F-9595-1516E3667ECC}" name="mai-20" dataDxfId="407" totalsRowDxfId="31"/>
    <tableColumn id="21" xr3:uid="{346EDBDE-1C81-43B0-9AF4-4093B0C2C48D}" name="juin-20" dataDxfId="406" totalsRowDxfId="30"/>
    <tableColumn id="22" xr3:uid="{B7AAD37C-002B-4C51-98BA-19D0DF4670E2}" name="juil-20" dataDxfId="405" totalsRowDxfId="29"/>
    <tableColumn id="23" xr3:uid="{37804724-08BB-433C-B35B-A1B33BF0D718}" name="aout-20" dataDxfId="404" totalsRowDxfId="28"/>
    <tableColumn id="24" xr3:uid="{D38644A8-1B9A-42A4-944C-7434443BF325}" name="sept-20" dataDxfId="403" totalsRowDxfId="27"/>
    <tableColumn id="25" xr3:uid="{4AABF99F-459C-49A8-847B-0EC6DC446C5F}" name="oct-20" dataDxfId="402" totalsRowDxfId="26"/>
    <tableColumn id="26" xr3:uid="{6828133A-2AC6-45D1-8A2C-10BD1C37C6A8}" name="nov-20" dataDxfId="401" totalsRowDxfId="25"/>
    <tableColumn id="27" xr3:uid="{A750FDBA-E76B-4627-9426-44E39B788D13}" name="dec-20" dataDxfId="400" totalsRowDxfId="24"/>
    <tableColumn id="28" xr3:uid="{F1D6021A-63B5-4CF5-87C8-790413739F00}" name="janv-21" dataDxfId="399" totalsRowDxfId="23"/>
    <tableColumn id="29" xr3:uid="{C2EC44B1-526D-4136-B933-C08C1BE0E1EA}" name="fevr-21" dataDxfId="398" totalsRowDxfId="22"/>
    <tableColumn id="30" xr3:uid="{0657759F-DBDA-4294-BBF8-92460F8B5A80}" name="mars-21" dataDxfId="397" totalsRowDxfId="21"/>
    <tableColumn id="31" xr3:uid="{68037AC2-E481-407A-8858-BA7D5AF84A4C}" name="avr-21" dataDxfId="396" totalsRowDxfId="20"/>
    <tableColumn id="32" xr3:uid="{3F0F7E0B-4699-40AF-BC43-9EFA8F5937BE}" name="mai-21" dataDxfId="395" totalsRowDxfId="19"/>
    <tableColumn id="33" xr3:uid="{E0FBEB1B-981E-4C42-9A8B-EEA597345915}" name="juin-21" dataDxfId="394" totalsRowDxfId="18"/>
    <tableColumn id="34" xr3:uid="{B370806D-A01E-4720-A645-5830D799C734}" name="juil-21" dataDxfId="393" totalsRowDxfId="17"/>
    <tableColumn id="35" xr3:uid="{8780EE48-23F7-4F16-A974-4018DB594D84}" name="aout-21" dataDxfId="392" totalsRowDxfId="16"/>
    <tableColumn id="36" xr3:uid="{DF04929D-5DF9-4998-912F-97A448896447}" name="sept-21" dataDxfId="391" totalsRowDxfId="15"/>
    <tableColumn id="37" xr3:uid="{BF41ECC5-29B6-42A3-B7B0-E6AAFB0F00DB}" name="oct-21" dataDxfId="390" totalsRowDxfId="14"/>
    <tableColumn id="38" xr3:uid="{0087AF44-6423-4628-8BD9-EC60E0A4082C}" name="nov-21" dataDxfId="389" totalsRowDxfId="13"/>
    <tableColumn id="39" xr3:uid="{32410C05-93C0-4159-B8E1-601514A88CE0}" name="dec-21" dataDxfId="388" totalsRowDxfId="12"/>
    <tableColumn id="42" xr3:uid="{A21A4E93-1893-45A5-830B-A4001C2B8C60}" name="janv-22" dataDxfId="387" totalsRowDxfId="11"/>
    <tableColumn id="43" xr3:uid="{EFD63E30-410F-4BB2-9A1C-69CD126066BA}" name="fevr-22" dataDxfId="386" totalsRowDxfId="10"/>
    <tableColumn id="44" xr3:uid="{CF6AB356-A2A4-4CC7-A663-6FC32CA2EE28}" name="mars-22" dataDxfId="385" totalsRowDxfId="9"/>
    <tableColumn id="45" xr3:uid="{0FCF7568-6A88-42B9-B01F-1F7A298DC9E0}" name="avr-22" dataDxfId="384" totalsRowDxfId="8"/>
    <tableColumn id="46" xr3:uid="{FCDB6A24-49FE-41DF-9A8E-F5EC87F8C4FA}" name="mai-22" dataDxfId="383" totalsRowDxfId="7"/>
    <tableColumn id="47" xr3:uid="{11E74B8C-E180-403C-9260-23EC400C8DDB}" name="juin-22" dataDxfId="382" totalsRowDxfId="6"/>
    <tableColumn id="48" xr3:uid="{1AF84CE2-9C9C-48C9-8188-663FD5FEE0FB}" name="juil-22" dataDxfId="381" totalsRowDxfId="5"/>
    <tableColumn id="49" xr3:uid="{1FCE260F-90E4-47BE-B098-105483648AFC}" name="aout-22" dataDxfId="380" totalsRowDxfId="4"/>
    <tableColumn id="50" xr3:uid="{9F6C9A3D-67B7-4AC2-A050-1FC78091AE4B}" name="sept-22" dataDxfId="379" totalsRowDxfId="3"/>
    <tableColumn id="51" xr3:uid="{47A69249-1328-44F8-AFFC-E277C30FB1AB}" name="oct-22" dataDxfId="378" totalsRowDxfId="2"/>
    <tableColumn id="52" xr3:uid="{48EAE80C-8C0E-42CF-9314-19BFB4367AB1}" name="nov-22" dataDxfId="377" totalsRowDxfId="1"/>
    <tableColumn id="53" xr3:uid="{2D1A6975-A46E-4632-807D-6F19278B20C2}" name="dec-22" totalsRowFunction="count" dataDxfId="376" totalsRow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F7EF29F-3011-4C0D-B8CE-EA382EAA9947}" name="IDF_OUEST" displayName="IDF_OUEST" ref="A13:AY15" insertRow="1" totalsRowCount="1" headerRowDxfId="375" dataDxfId="373" totalsRowDxfId="267" headerRowBorderDxfId="374" tableBorderDxfId="372" totalsRowBorderDxfId="371">
  <autoFilter ref="A13:AY14" xr:uid="{D0DC1695-0C58-4925-A7A2-8B86B8CF67FA}"/>
  <tableColumns count="51">
    <tableColumn id="1" xr3:uid="{992965ED-F95C-437E-93AE-2A57E1885A6D}" name="Code _x000a_affaire" totalsRowLabel="Total" dataDxfId="370" totalsRowDxfId="318"/>
    <tableColumn id="2" xr3:uid="{A770C1A2-FB54-4614-BE47-F447B2F2C1DC}" name="Conducteur" dataDxfId="369" totalsRowDxfId="317"/>
    <tableColumn id="3" xr3:uid="{558EA5BA-F1ED-47AC-A3F9-2113585F5657}" name="Nom _x000a_d'affaire" dataDxfId="368" totalsRowDxfId="316"/>
    <tableColumn id="4" xr3:uid="{4C1926C7-8428-4BE1-BF3E-0535C9A4F70C}" name="Montant HT" totalsRowFunction="sum" dataDxfId="367" totalsRowDxfId="315"/>
    <tableColumn id="5" xr3:uid="{8E19F7A1-4CB2-4E3A-8F53-42F9E1097EB6}" name="Travaux _x000a_Supp." dataDxfId="366" totalsRowDxfId="314"/>
    <tableColumn id="6" xr3:uid="{5AC576BA-B304-407C-BE1D-C457D8641C54}" name="TM en %" dataDxfId="365" totalsRowDxfId="313"/>
    <tableColumn id="7" xr3:uid="{4DD36DD4-DD02-4017-B537-3B73CEDD38FC}" name="TM en €" dataDxfId="364" totalsRowDxfId="312"/>
    <tableColumn id="8" xr3:uid="{1775B43D-303B-4867-B4C8-D5990BD4740B}" name="Budget_x000a_ pose annoncé" dataDxfId="363" totalsRowDxfId="311"/>
    <tableColumn id="9" xr3:uid="{1EDABA48-F4AC-4E34-8F9C-6EF69189A80F}" name="Déclaration ST" dataDxfId="362" totalsRowDxfId="310"/>
    <tableColumn id="10" xr3:uid="{631F7040-9574-4FC6-A8AD-19280CFE327E}" name="E.Hermes" dataDxfId="361" totalsRowDxfId="309"/>
    <tableColumn id="11" xr3:uid="{7D27D586-CEB7-4BFF-B688-68DDE4BA2FAA}" name="Caution" dataDxfId="360" totalsRowDxfId="308"/>
    <tableColumn id="12" xr3:uid="{D2CFD268-4812-4B4E-A13C-1A81A6DEE647}" name="Acompte _x000a_ddé TTC" dataDxfId="359" totalsRowDxfId="307"/>
    <tableColumn id="13" xr3:uid="{1D2FB3DA-ED1D-49E5-9616-FA1D85A2BB19}" name="Déjà facturé _x000a_HT" dataDxfId="358" totalsRowDxfId="306"/>
    <tableColumn id="14" xr3:uid="{D699EE06-8CA6-4F06-B463-A5447ED19C15}" name="Somme _x000a_encaissé TTC" totalsRowFunction="sum" dataDxfId="357" totalsRowDxfId="305"/>
    <tableColumn id="15" xr3:uid="{10E64BD3-6725-478F-B56B-754BBFEBB8F3}" name="Restant à_x000a_ facturer HT" totalsRowFunction="sum" dataDxfId="356" totalsRowDxfId="304"/>
    <tableColumn id="16" xr3:uid="{51BBC842-544E-4C9E-BD21-D4C930BD53FD}" name="janv-20" dataDxfId="355" totalsRowDxfId="303"/>
    <tableColumn id="17" xr3:uid="{945EEC52-1E2C-47D6-8854-0BB17395F036}" name="fevr-20" dataDxfId="354" totalsRowDxfId="302"/>
    <tableColumn id="18" xr3:uid="{44FE1F6F-921C-4582-AE80-74509E74560B}" name="mars-20" dataDxfId="353" totalsRowDxfId="301"/>
    <tableColumn id="19" xr3:uid="{7BEBDE7A-FA75-4203-8CD6-C1187BF0BFBF}" name="avr-20" dataDxfId="352" totalsRowDxfId="300"/>
    <tableColumn id="20" xr3:uid="{2C064539-F767-44B6-B06A-83BE3456B948}" name="mai-20" dataDxfId="351" totalsRowDxfId="299"/>
    <tableColumn id="21" xr3:uid="{A1E6BB8F-9009-404F-A2F0-2BEE1B70A9CE}" name="juin-20" dataDxfId="350" totalsRowDxfId="298"/>
    <tableColumn id="22" xr3:uid="{897F0D6D-08B9-41E6-BBD9-24EF30370C61}" name="juil-20" dataDxfId="349" totalsRowDxfId="297"/>
    <tableColumn id="23" xr3:uid="{596C0BA6-4EBA-4AA4-89BD-AA666E3D6391}" name="aout-20" dataDxfId="348" totalsRowDxfId="296"/>
    <tableColumn id="24" xr3:uid="{3881EF76-7CE3-4412-A996-E97ABBFE78AC}" name="sept-20" dataDxfId="347" totalsRowDxfId="295"/>
    <tableColumn id="25" xr3:uid="{E5910083-5377-4C40-B5AB-6FC4E59FAC9C}" name="oct-20" dataDxfId="346" totalsRowDxfId="294"/>
    <tableColumn id="26" xr3:uid="{76BF7F99-1CF0-4770-A3A5-EBECFFF82D85}" name="nov-20" dataDxfId="345" totalsRowDxfId="293"/>
    <tableColumn id="27" xr3:uid="{5DE7E8DF-E91F-4E63-A2B4-E95F665F3B9D}" name="dec-20" dataDxfId="344" totalsRowDxfId="292"/>
    <tableColumn id="28" xr3:uid="{B2C86040-838F-4A7B-B769-2BE830A3D1EC}" name="janv-21" dataDxfId="343" totalsRowDxfId="291"/>
    <tableColumn id="29" xr3:uid="{30C0F85D-A900-4C77-81BE-D419CAC55FC0}" name="fevr-21" dataDxfId="342" totalsRowDxfId="290"/>
    <tableColumn id="30" xr3:uid="{49403629-6691-454F-B4EB-745AEE35A925}" name="mars-21" dataDxfId="341" totalsRowDxfId="289"/>
    <tableColumn id="31" xr3:uid="{8238EAA8-E62E-4889-8D35-589205B5E135}" name="avr-21" dataDxfId="340" totalsRowDxfId="288"/>
    <tableColumn id="32" xr3:uid="{511BCB81-A570-4607-A48F-4005AF4A1846}" name="mai-21" dataDxfId="339" totalsRowDxfId="287"/>
    <tableColumn id="33" xr3:uid="{7A3E083D-4FF6-4617-98F7-6B437053F661}" name="juin-21" dataDxfId="338" totalsRowDxfId="286"/>
    <tableColumn id="34" xr3:uid="{B8B6BD5B-6AF9-4B9C-A5F6-606D37B9364E}" name="juil-21" dataDxfId="337" totalsRowDxfId="285"/>
    <tableColumn id="35" xr3:uid="{30E78666-FCF3-416E-AC4C-FDA88A23447E}" name="aout-21" dataDxfId="336" totalsRowDxfId="284"/>
    <tableColumn id="36" xr3:uid="{B35B0152-3473-445F-8C08-D2CCDF6BAC90}" name="sept-21" dataDxfId="335" totalsRowDxfId="283"/>
    <tableColumn id="37" xr3:uid="{08743F47-74E6-4D66-B4D1-A2676D893BE5}" name="oct-21" dataDxfId="334" totalsRowDxfId="282"/>
    <tableColumn id="38" xr3:uid="{72592586-AB1D-4813-897F-DB61F632CE1F}" name="nov-21" dataDxfId="333" totalsRowDxfId="281"/>
    <tableColumn id="39" xr3:uid="{2EFEB6C5-0FBC-4BFC-83C4-167613BDA14C}" name="dec-21" dataDxfId="332" totalsRowDxfId="280"/>
    <tableColumn id="42" xr3:uid="{272C0BD1-6F20-4191-9A77-E99A1ABA03BB}" name="janv-22" dataDxfId="331" totalsRowDxfId="279"/>
    <tableColumn id="43" xr3:uid="{573ACAE4-2D70-4069-83D9-6648C05B5905}" name="fevr-22" dataDxfId="330" totalsRowDxfId="278"/>
    <tableColumn id="44" xr3:uid="{6C23A75F-7E33-472C-B481-2FA6AF70F74E}" name="mars-22" dataDxfId="329" totalsRowDxfId="277"/>
    <tableColumn id="45" xr3:uid="{D88EF90A-0FBB-49F9-AA58-1EB3F8DE9AA3}" name="avr-22" dataDxfId="328" totalsRowDxfId="276"/>
    <tableColumn id="46" xr3:uid="{D391AA26-0240-4A4F-AC15-BE4EA2B2C6C3}" name="mai-22" dataDxfId="327" totalsRowDxfId="275"/>
    <tableColumn id="47" xr3:uid="{214E951E-4FE1-4109-A02C-8AFF1E639820}" name="juin-22" dataDxfId="326" totalsRowDxfId="274"/>
    <tableColumn id="48" xr3:uid="{752F34AC-8E97-4A2F-AC2D-60A43552FEE4}" name="juil-22" dataDxfId="325" totalsRowDxfId="273"/>
    <tableColumn id="49" xr3:uid="{8DA20A99-3BC2-4A49-B19F-528A86B15827}" name="aout-22" dataDxfId="324" totalsRowDxfId="272"/>
    <tableColumn id="50" xr3:uid="{2604DEA9-98A1-4C7E-903C-35C1CEE24D88}" name="sept-22" dataDxfId="323" totalsRowDxfId="271"/>
    <tableColumn id="51" xr3:uid="{849E49E7-B802-4869-A117-4B22D31D62A7}" name="oct-22" dataDxfId="322" totalsRowDxfId="270"/>
    <tableColumn id="52" xr3:uid="{B17F535F-59C4-42DE-937E-D3ED05464217}" name="nov-22" dataDxfId="321" totalsRowDxfId="269"/>
    <tableColumn id="53" xr3:uid="{E8794899-07BF-44A9-94EA-B81B63E328A9}" name="dec-22" totalsRowFunction="count" dataDxfId="320" totalsRowDxfId="268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8DB94A3D-835E-4B00-9806-A9DE1BFBD2A8}" name="IDF_SUD5" displayName="IDF_SUD5" ref="A5:AY7" insertRow="1" totalsRowCount="1" headerRowDxfId="266" dataDxfId="265" totalsRowDxfId="264" headerRowBorderDxfId="262" tableBorderDxfId="263" totalsRowBorderDxfId="261">
  <autoFilter ref="A5:AY6" xr:uid="{A274BCE4-9FE8-4766-A6B8-D22E438F2B8D}"/>
  <tableColumns count="51">
    <tableColumn id="1" xr3:uid="{35572970-089E-45FC-8089-D13E813049B9}" name="Code affaire" totalsRowLabel="Total" dataDxfId="259" totalsRowDxfId="260"/>
    <tableColumn id="2" xr3:uid="{01D872E8-1CF9-468C-9235-F98D547EA4CC}" name="Conducteur" dataDxfId="257" totalsRowDxfId="258"/>
    <tableColumn id="3" xr3:uid="{AFB11193-E0FD-42BD-80EC-5EC57B0D97E1}" name="Nom _x000a_d'affaire" dataDxfId="255" totalsRowDxfId="256"/>
    <tableColumn id="4" xr3:uid="{CAF8EA33-44EB-4565-96E1-848B1631EA4F}" name="Montant HT" totalsRowFunction="sum" dataDxfId="253" totalsRowDxfId="254"/>
    <tableColumn id="5" xr3:uid="{3217EFD4-3283-44B0-8499-1CB8DF0FFAEA}" name="Travaux _x000a_Supp." dataDxfId="251" totalsRowDxfId="252"/>
    <tableColumn id="6" xr3:uid="{FAA0F9A6-1641-4567-9C28-2E674B91F469}" name="TM en %" dataDxfId="249" totalsRowDxfId="250"/>
    <tableColumn id="7" xr3:uid="{F68E0B4B-BEC2-4C83-A7CD-7322F29DC6B8}" name="TM en €" dataDxfId="247" totalsRowDxfId="248"/>
    <tableColumn id="8" xr3:uid="{081DB945-E1E7-4AB2-902C-8BB107EDC029}" name="Budget_x000a_ pose annoncé" dataDxfId="245" totalsRowDxfId="246"/>
    <tableColumn id="9" xr3:uid="{8711E223-7F9C-4BBB-B483-4D41100AB734}" name="Déclaration ST" dataDxfId="243" totalsRowDxfId="244"/>
    <tableColumn id="10" xr3:uid="{9CFD16D5-2311-4997-B81C-15108AA802C7}" name="E.Hermes" dataDxfId="241" totalsRowDxfId="242"/>
    <tableColumn id="11" xr3:uid="{E7168EC9-B77A-4E13-9F6C-766F4D342549}" name="Caution" dataDxfId="239" totalsRowDxfId="240"/>
    <tableColumn id="12" xr3:uid="{F39DB0A7-B8B3-4AF3-84A3-C8BF951ABA77}" name="Acompte _x000a_ddé TTC" dataDxfId="237" totalsRowDxfId="238"/>
    <tableColumn id="13" xr3:uid="{E17546DF-9FDE-42D6-BFCC-46D085874B18}" name="Déjà facturé _x000a_HT" dataDxfId="235" totalsRowDxfId="236"/>
    <tableColumn id="14" xr3:uid="{1986BC6D-82BB-4C41-8AC5-648E1CBEB7DF}" name="Somme _x000a_encaissé TTC" totalsRowFunction="sum" dataDxfId="233" totalsRowDxfId="234"/>
    <tableColumn id="15" xr3:uid="{1EDE5727-6E3B-48DC-A312-899CC4C4A28D}" name="Restant à_x000a_ facturer HT" totalsRowFunction="sum" dataDxfId="231" totalsRowDxfId="232"/>
    <tableColumn id="16" xr3:uid="{9016D17C-1627-491B-8229-D795F2C224A0}" name="janv-20" dataDxfId="229" totalsRowDxfId="230"/>
    <tableColumn id="17" xr3:uid="{05E16BE6-FC71-4777-8D47-A7F44AA3B7B7}" name="fevr-20" dataDxfId="227" totalsRowDxfId="228"/>
    <tableColumn id="18" xr3:uid="{7DE07FA3-F7E7-4DD0-82F5-3DB6D43B2D02}" name="mars-20" dataDxfId="225" totalsRowDxfId="226"/>
    <tableColumn id="19" xr3:uid="{77BFDC4E-92A2-442A-8433-8D36F5F78BFE}" name="avr-20" dataDxfId="223" totalsRowDxfId="224"/>
    <tableColumn id="20" xr3:uid="{0B9ABEEB-57E3-4FE6-A317-51CED2B680A3}" name="mai-20" dataDxfId="221" totalsRowDxfId="222"/>
    <tableColumn id="21" xr3:uid="{556B6D19-FAE6-49D5-BEE7-85E71F86A0BC}" name="juin-20" dataDxfId="219" totalsRowDxfId="220"/>
    <tableColumn id="22" xr3:uid="{7A621D18-185A-49AE-96D2-AAFB00ECC4DA}" name="juil-20" dataDxfId="217" totalsRowDxfId="218"/>
    <tableColumn id="23" xr3:uid="{F409403D-A462-4A57-BCDD-A8134420ACD1}" name="aout-20" dataDxfId="215" totalsRowDxfId="216"/>
    <tableColumn id="24" xr3:uid="{9DEE4709-46C8-47A1-ADEF-509457ED40C5}" name="sept-20" dataDxfId="213" totalsRowDxfId="214"/>
    <tableColumn id="25" xr3:uid="{5EA6F44A-6F1A-4535-9175-B160D6225A40}" name="oct-20" dataDxfId="211" totalsRowDxfId="212"/>
    <tableColumn id="26" xr3:uid="{53D55261-A14E-4F51-BB98-3957A6D25F1B}" name="nov-20" dataDxfId="209" totalsRowDxfId="210"/>
    <tableColumn id="27" xr3:uid="{D8E670EE-AACC-404D-A69F-3809A52E8756}" name="dec-20" dataDxfId="207" totalsRowDxfId="208"/>
    <tableColumn id="28" xr3:uid="{D026A19C-0B10-4916-9DB3-9D41A3EB9041}" name="janv-21" dataDxfId="205" totalsRowDxfId="206"/>
    <tableColumn id="29" xr3:uid="{A2F5CD25-9465-450A-A0EE-5CF6C0A7B88E}" name="fevr-21" dataDxfId="203" totalsRowDxfId="204"/>
    <tableColumn id="30" xr3:uid="{C3D706FD-7AF3-49D2-ABCE-5109724159C8}" name="mars-21" dataDxfId="201" totalsRowDxfId="202"/>
    <tableColumn id="31" xr3:uid="{62A72ADC-B35A-45D5-80EE-09CC7E742D29}" name="avr-21" dataDxfId="199" totalsRowDxfId="200"/>
    <tableColumn id="32" xr3:uid="{55E16AD8-A402-4C89-B02F-9FB69A36728E}" name="mai-21" dataDxfId="197" totalsRowDxfId="198"/>
    <tableColumn id="33" xr3:uid="{2B51CEC0-C9DC-4686-BD0B-08DE38B1E5B8}" name="juin-21" dataDxfId="195" totalsRowDxfId="196"/>
    <tableColumn id="34" xr3:uid="{DA7FDBC8-C11D-4B4A-AC40-1712D320A216}" name="juil-21" dataDxfId="193" totalsRowDxfId="194"/>
    <tableColumn id="35" xr3:uid="{CE50B265-C3BD-474A-8721-55463B3EEC72}" name="aout-21" dataDxfId="191" totalsRowDxfId="192"/>
    <tableColumn id="36" xr3:uid="{83DDC8D3-58E1-4ED3-B38F-292FDE7020CD}" name="sept-21" dataDxfId="189" totalsRowDxfId="190"/>
    <tableColumn id="37" xr3:uid="{D99D2FA0-EE68-4D7C-914E-7D40ED0942F0}" name="oct-21" dataDxfId="187" totalsRowDxfId="188"/>
    <tableColumn id="38" xr3:uid="{9DEFDE3A-09DA-4A80-8F91-7AEC91059211}" name="nov-21" dataDxfId="185" totalsRowDxfId="186"/>
    <tableColumn id="39" xr3:uid="{2FF0440B-43F7-4845-9FAE-ED5FE04252B6}" name="dec-21" dataDxfId="183" totalsRowDxfId="184"/>
    <tableColumn id="42" xr3:uid="{E1A8A92E-FEC5-4787-AC19-B9E9E371C1A0}" name="janv-22" dataDxfId="181" totalsRowDxfId="182"/>
    <tableColumn id="43" xr3:uid="{3FD5DA51-479C-412C-96A8-68E27B55790C}" name="fevr-22" dataDxfId="179" totalsRowDxfId="180"/>
    <tableColumn id="44" xr3:uid="{9A27A772-7426-401C-919B-8A4154A254A0}" name="mars-22" dataDxfId="177" totalsRowDxfId="178"/>
    <tableColumn id="45" xr3:uid="{0C04D61B-EE01-4225-AA92-AC4FBA8A2CFD}" name="avr-22" dataDxfId="175" totalsRowDxfId="176"/>
    <tableColumn id="46" xr3:uid="{8F67D257-EE7F-46DD-9A61-3B19627C2197}" name="mai-22" dataDxfId="173" totalsRowDxfId="174"/>
    <tableColumn id="47" xr3:uid="{9683AB23-1E05-425C-9F28-06E6C738A526}" name="juin-22" dataDxfId="171" totalsRowDxfId="172"/>
    <tableColumn id="48" xr3:uid="{6C6BD2CA-E76A-49AA-ADCF-DD73FF504EAF}" name="juil-22" dataDxfId="169" totalsRowDxfId="170"/>
    <tableColumn id="49" xr3:uid="{88BD653F-25C3-4682-B33F-E06E22F9EE08}" name="aout-22" dataDxfId="167" totalsRowDxfId="168"/>
    <tableColumn id="50" xr3:uid="{55309B55-B8A0-4F90-9C3D-F7304753BC0F}" name="sept-22" dataDxfId="165" totalsRowDxfId="166"/>
    <tableColumn id="51" xr3:uid="{5DAE6FA5-50E5-44F6-8285-5BBC592AE2F0}" name="oct-22" dataDxfId="163" totalsRowDxfId="164"/>
    <tableColumn id="52" xr3:uid="{117E7DA6-59E9-45C1-9719-B282B1F1CF7A}" name="nov-22" dataDxfId="161" totalsRowDxfId="162"/>
    <tableColumn id="53" xr3:uid="{83666AF0-6813-40B4-B9A0-DB5AA07491BE}" name="dec-22" totalsRowFunction="count" dataDxfId="159" totalsRowDxfId="160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28A0A7DC-74B8-4EAE-925F-C2ABA864B9CF}" name="IDF_OUEST6" displayName="IDF_OUEST6" ref="A13:AY15" insertRow="1" totalsRowCount="1" headerRowDxfId="158" dataDxfId="157" totalsRowDxfId="156" headerRowBorderDxfId="154" tableBorderDxfId="155" totalsRowBorderDxfId="153">
  <autoFilter ref="A13:AY14" xr:uid="{353A474C-89AB-41D6-A324-2ED7CDE06FB1}"/>
  <tableColumns count="51">
    <tableColumn id="1" xr3:uid="{11252B8A-09D6-493C-97DD-D7306F4EE746}" name="Code _x000a_affaire" totalsRowLabel="Total" dataDxfId="151" totalsRowDxfId="152"/>
    <tableColumn id="2" xr3:uid="{26969A5C-CDC5-4980-8E6B-7ED46C38D3B1}" name="Conducteur" dataDxfId="149" totalsRowDxfId="150"/>
    <tableColumn id="3" xr3:uid="{58301843-BEAE-4C5C-844A-7D906836C488}" name="Nom _x000a_d'affaire" dataDxfId="147" totalsRowDxfId="148"/>
    <tableColumn id="4" xr3:uid="{BFAF953F-DFD5-4DFF-9231-AAEDC9862CFF}" name="Montant HT" totalsRowFunction="sum" dataDxfId="145" totalsRowDxfId="146"/>
    <tableColumn id="5" xr3:uid="{8851D47A-54E6-4B6A-9667-73B5F6C63467}" name="Travaux _x000a_Supp." dataDxfId="143" totalsRowDxfId="144"/>
    <tableColumn id="6" xr3:uid="{0B4CBC97-365D-4361-AC23-E4091CDC1F80}" name="TM en %" dataDxfId="141" totalsRowDxfId="142"/>
    <tableColumn id="7" xr3:uid="{5529DA28-26C6-423E-BD02-46A7363DE218}" name="TM en €" dataDxfId="139" totalsRowDxfId="140"/>
    <tableColumn id="8" xr3:uid="{058E130B-610B-4C49-908B-EE7510A2BF7A}" name="Budget_x000a_ pose annoncé" dataDxfId="137" totalsRowDxfId="138"/>
    <tableColumn id="9" xr3:uid="{AB05017C-C2A2-47A4-8DAD-D03F364CC9A6}" name="Déclaration ST" dataDxfId="135" totalsRowDxfId="136"/>
    <tableColumn id="10" xr3:uid="{A22A8352-8BB4-409F-A8D0-2F31A07EBE69}" name="E.Hermes" dataDxfId="133" totalsRowDxfId="134"/>
    <tableColumn id="11" xr3:uid="{20EBD392-DB6C-47E0-92D4-6F2182A6FF56}" name="Caution" dataDxfId="131" totalsRowDxfId="132"/>
    <tableColumn id="12" xr3:uid="{16B409AD-AF11-4A2E-8EBA-A10289631E5B}" name="Acompte _x000a_ddé TTC" dataDxfId="129" totalsRowDxfId="130"/>
    <tableColumn id="13" xr3:uid="{90356616-877C-4B83-849E-6210CA6E188C}" name="Déjà facturé _x000a_HT" dataDxfId="127" totalsRowDxfId="128"/>
    <tableColumn id="14" xr3:uid="{9CDDA477-42AF-46D1-93E2-43A40A34F8F7}" name="Somme _x000a_encaissé TTC" totalsRowFunction="sum" dataDxfId="125" totalsRowDxfId="126"/>
    <tableColumn id="15" xr3:uid="{A28CF71F-4C79-4AFE-A74F-61E7F11F55CA}" name="Restant à_x000a_ facturer HT" totalsRowFunction="sum" dataDxfId="123" totalsRowDxfId="124"/>
    <tableColumn id="16" xr3:uid="{9C8B08D5-63AE-4D84-8853-DD363200AC5F}" name="janv-20" dataDxfId="121" totalsRowDxfId="122"/>
    <tableColumn id="17" xr3:uid="{2A7A43C4-611C-4A66-8665-A6BF6CB67B96}" name="fevr-20" dataDxfId="119" totalsRowDxfId="120"/>
    <tableColumn id="18" xr3:uid="{D1F06C22-ABA4-4D45-A82A-BD43223289BA}" name="mars-20" dataDxfId="117" totalsRowDxfId="118"/>
    <tableColumn id="19" xr3:uid="{83DBDFDF-BA78-40DD-8D65-C9B198C048D3}" name="avr-20" dataDxfId="115" totalsRowDxfId="116"/>
    <tableColumn id="20" xr3:uid="{D338898D-4B84-422E-8D1E-F9F540BBF54B}" name="mai-20" dataDxfId="113" totalsRowDxfId="114"/>
    <tableColumn id="21" xr3:uid="{D4FEB5FB-C10D-4ADD-994C-D172209432FC}" name="juin-20" dataDxfId="111" totalsRowDxfId="112"/>
    <tableColumn id="22" xr3:uid="{11EFC5E7-F2DE-42F3-81CF-AAD3691FCF07}" name="juil-20" dataDxfId="109" totalsRowDxfId="110"/>
    <tableColumn id="23" xr3:uid="{B5F19D08-D484-436E-9C2B-9A13295271F4}" name="aout-20" dataDxfId="107" totalsRowDxfId="108"/>
    <tableColumn id="24" xr3:uid="{89BCFA7A-47BB-4745-81ED-B7DD9E105681}" name="sept-20" dataDxfId="105" totalsRowDxfId="106"/>
    <tableColumn id="25" xr3:uid="{7903F9F3-8112-4A4B-B13B-00666BE8D379}" name="oct-20" dataDxfId="103" totalsRowDxfId="104"/>
    <tableColumn id="26" xr3:uid="{C19EC651-81DE-4548-A799-6A4F9DC52ACE}" name="nov-20" dataDxfId="101" totalsRowDxfId="102"/>
    <tableColumn id="27" xr3:uid="{64A6D5C0-7CAA-43BE-80C9-ABD767935AD9}" name="dec-20" dataDxfId="99" totalsRowDxfId="100"/>
    <tableColumn id="28" xr3:uid="{C6C1270F-4A1F-4D80-9FCF-1DC01D3E6312}" name="janv-21" dataDxfId="97" totalsRowDxfId="98"/>
    <tableColumn id="29" xr3:uid="{8AB36AFD-E1D5-47FE-8892-0C43B2F31FEA}" name="fevr-21" dataDxfId="95" totalsRowDxfId="96"/>
    <tableColumn id="30" xr3:uid="{9FDA085C-444E-4F80-BA49-540D7DC1C5BD}" name="mars-21" dataDxfId="93" totalsRowDxfId="94"/>
    <tableColumn id="31" xr3:uid="{68D5784A-9BAF-4A7C-9961-20DBA9DECAFF}" name="avr-21" dataDxfId="91" totalsRowDxfId="92"/>
    <tableColumn id="32" xr3:uid="{3A1490FE-E7CE-4430-948F-BED9056D9918}" name="mai-21" dataDxfId="89" totalsRowDxfId="90"/>
    <tableColumn id="33" xr3:uid="{54A3840B-78AE-4772-A52E-319161A26D94}" name="juin-21" dataDxfId="87" totalsRowDxfId="88"/>
    <tableColumn id="34" xr3:uid="{D3168DA7-DDB5-414A-9B0C-737DAE9F30C6}" name="juil-21" dataDxfId="85" totalsRowDxfId="86"/>
    <tableColumn id="35" xr3:uid="{F2C08EF4-E488-4DFE-8193-297E1D8D229D}" name="aout-21" dataDxfId="83" totalsRowDxfId="84"/>
    <tableColumn id="36" xr3:uid="{2754A9F5-C6E0-41AB-A998-63FF7F49C457}" name="sept-21" dataDxfId="81" totalsRowDxfId="82"/>
    <tableColumn id="37" xr3:uid="{7B35742E-4D77-4625-AF90-5BFADBE8CF0A}" name="oct-21" dataDxfId="79" totalsRowDxfId="80"/>
    <tableColumn id="38" xr3:uid="{A42E1242-C1A5-440A-9A89-DF1110DA7380}" name="nov-21" dataDxfId="77" totalsRowDxfId="78"/>
    <tableColumn id="39" xr3:uid="{8AF3CCD3-877F-4B98-A684-3FBB6F5E580B}" name="dec-21" dataDxfId="75" totalsRowDxfId="76"/>
    <tableColumn id="42" xr3:uid="{AB6ED63B-29B0-4AF2-806F-5AE57F12753D}" name="janv-22" dataDxfId="73" totalsRowDxfId="74"/>
    <tableColumn id="43" xr3:uid="{C8828661-DFD7-4698-AE4B-8A43B0404A4F}" name="fevr-22" dataDxfId="71" totalsRowDxfId="72"/>
    <tableColumn id="44" xr3:uid="{9F2B7A68-7EC7-428F-A7AD-328B336F96D2}" name="mars-22" dataDxfId="69" totalsRowDxfId="70"/>
    <tableColumn id="45" xr3:uid="{79148765-8CE2-4C12-8F56-8809992F8949}" name="avr-22" dataDxfId="67" totalsRowDxfId="68"/>
    <tableColumn id="46" xr3:uid="{523BD9F7-A256-4CB3-B061-7E2314469ADE}" name="mai-22" dataDxfId="65" totalsRowDxfId="66"/>
    <tableColumn id="47" xr3:uid="{0ED14D60-1454-4818-8E3A-0018E46EF2FB}" name="juin-22" dataDxfId="63" totalsRowDxfId="64"/>
    <tableColumn id="48" xr3:uid="{7ABE13B6-0D2F-4F76-8093-44C67AD7F087}" name="juil-22" dataDxfId="61" totalsRowDxfId="62"/>
    <tableColumn id="49" xr3:uid="{A096A820-EB21-466A-A6EE-FF353E370EE0}" name="aout-22" dataDxfId="59" totalsRowDxfId="60"/>
    <tableColumn id="50" xr3:uid="{71D2AD8B-1CE9-4D1B-B18F-37A77EAD8817}" name="sept-22" dataDxfId="57" totalsRowDxfId="58"/>
    <tableColumn id="51" xr3:uid="{90EF44D8-E44A-4C6C-B491-876051D46C3D}" name="oct-22" dataDxfId="55" totalsRowDxfId="56"/>
    <tableColumn id="52" xr3:uid="{F35F323C-AF05-4662-BBE7-15A265F6D7B7}" name="nov-22" dataDxfId="53" totalsRowDxfId="54"/>
    <tableColumn id="53" xr3:uid="{4245558B-EEBD-42D3-AE3C-11603F73D056}" name="dec-22" totalsRowFunction="count" dataDxfId="51" totalsRowDxfId="5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3.xml"/><Relationship Id="rId3" Type="http://schemas.openxmlformats.org/officeDocument/2006/relationships/ctrlProp" Target="../ctrlProps/ctrlProp8.xml"/><Relationship Id="rId7" Type="http://schemas.openxmlformats.org/officeDocument/2006/relationships/ctrlProp" Target="../ctrlProps/ctrlProp1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6" Type="http://schemas.openxmlformats.org/officeDocument/2006/relationships/ctrlProp" Target="../ctrlProps/ctrlProp11.xml"/><Relationship Id="rId5" Type="http://schemas.openxmlformats.org/officeDocument/2006/relationships/ctrlProp" Target="../ctrlProps/ctrlProp10.xml"/><Relationship Id="rId4" Type="http://schemas.openxmlformats.org/officeDocument/2006/relationships/ctrlProp" Target="../ctrlProps/ctrlProp9.xml"/><Relationship Id="rId9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8F8712-0EAF-4EE9-A75B-67A1685068D8}">
  <sheetPr codeName="Feuil1"/>
  <dimension ref="A2:AZ19"/>
  <sheetViews>
    <sheetView tabSelected="1" zoomScaleNormal="100" workbookViewId="0">
      <pane ySplit="5" topLeftCell="A6" activePane="bottomLeft" state="frozen"/>
      <selection pane="bottomLeft" activeCell="H3" sqref="H3:O3"/>
    </sheetView>
  </sheetViews>
  <sheetFormatPr baseColWidth="10" defaultRowHeight="14.4" x14ac:dyDescent="0.3"/>
  <cols>
    <col min="1" max="1" width="14.109375" customWidth="1"/>
    <col min="2" max="2" width="7.6640625" customWidth="1"/>
    <col min="3" max="3" width="40.6640625" customWidth="1"/>
    <col min="4" max="4" width="15.6640625" customWidth="1"/>
    <col min="5" max="7" width="11.5546875" customWidth="1"/>
    <col min="8" max="8" width="16.33203125" customWidth="1"/>
    <col min="9" max="9" width="11.5546875" customWidth="1"/>
    <col min="10" max="12" width="12.5546875" customWidth="1"/>
    <col min="13" max="15" width="15.6640625" customWidth="1"/>
    <col min="16" max="52" width="11.44140625" hidden="1" customWidth="1"/>
  </cols>
  <sheetData>
    <row r="2" spans="1:51" ht="15" thickBot="1" x14ac:dyDescent="0.35"/>
    <row r="3" spans="1:51" ht="24" thickBot="1" x14ac:dyDescent="0.5">
      <c r="H3" s="42"/>
      <c r="I3" s="43"/>
      <c r="J3" s="43"/>
      <c r="K3" s="43"/>
      <c r="L3" s="43"/>
      <c r="M3" s="43"/>
      <c r="N3" s="43"/>
      <c r="O3" s="44"/>
    </row>
    <row r="4" spans="1:51" ht="15" thickBot="1" x14ac:dyDescent="0.35"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</row>
    <row r="5" spans="1:51" s="24" customFormat="1" ht="39.9" customHeight="1" x14ac:dyDescent="0.3">
      <c r="A5" s="16" t="s">
        <v>53</v>
      </c>
      <c r="B5" s="17" t="s">
        <v>0</v>
      </c>
      <c r="C5" s="18" t="s">
        <v>10</v>
      </c>
      <c r="D5" s="19" t="s">
        <v>1</v>
      </c>
      <c r="E5" s="17" t="s">
        <v>8</v>
      </c>
      <c r="F5" s="17" t="s">
        <v>2</v>
      </c>
      <c r="G5" s="17" t="s">
        <v>3</v>
      </c>
      <c r="H5" s="17" t="s">
        <v>7</v>
      </c>
      <c r="I5" s="17" t="s">
        <v>4</v>
      </c>
      <c r="J5" s="17" t="s">
        <v>5</v>
      </c>
      <c r="K5" s="17" t="s">
        <v>6</v>
      </c>
      <c r="L5" s="17" t="s">
        <v>11</v>
      </c>
      <c r="M5" s="18" t="s">
        <v>12</v>
      </c>
      <c r="N5" s="17" t="s">
        <v>13</v>
      </c>
      <c r="O5" s="17" t="s">
        <v>14</v>
      </c>
      <c r="P5" s="12" t="s">
        <v>15</v>
      </c>
      <c r="Q5" s="12" t="s">
        <v>16</v>
      </c>
      <c r="R5" s="13" t="s">
        <v>17</v>
      </c>
      <c r="S5" s="13" t="s">
        <v>18</v>
      </c>
      <c r="T5" s="13" t="s">
        <v>19</v>
      </c>
      <c r="U5" s="13" t="s">
        <v>20</v>
      </c>
      <c r="V5" s="13" t="s">
        <v>21</v>
      </c>
      <c r="W5" s="14" t="s">
        <v>22</v>
      </c>
      <c r="X5" s="13" t="s">
        <v>23</v>
      </c>
      <c r="Y5" s="13" t="s">
        <v>24</v>
      </c>
      <c r="Z5" s="13" t="s">
        <v>27</v>
      </c>
      <c r="AA5" s="15" t="s">
        <v>28</v>
      </c>
      <c r="AB5" s="20" t="s">
        <v>39</v>
      </c>
      <c r="AC5" s="21" t="s">
        <v>29</v>
      </c>
      <c r="AD5" s="22" t="s">
        <v>30</v>
      </c>
      <c r="AE5" s="22" t="s">
        <v>31</v>
      </c>
      <c r="AF5" s="22" t="s">
        <v>32</v>
      </c>
      <c r="AG5" s="22" t="s">
        <v>33</v>
      </c>
      <c r="AH5" s="22" t="s">
        <v>34</v>
      </c>
      <c r="AI5" s="23" t="s">
        <v>35</v>
      </c>
      <c r="AJ5" s="22" t="s">
        <v>36</v>
      </c>
      <c r="AK5" s="22" t="s">
        <v>25</v>
      </c>
      <c r="AL5" s="22" t="s">
        <v>37</v>
      </c>
      <c r="AM5" s="23" t="s">
        <v>38</v>
      </c>
      <c r="AN5" s="22" t="s">
        <v>40</v>
      </c>
      <c r="AO5" s="21" t="s">
        <v>41</v>
      </c>
      <c r="AP5" s="22" t="s">
        <v>42</v>
      </c>
      <c r="AQ5" s="22" t="s">
        <v>43</v>
      </c>
      <c r="AR5" s="22" t="s">
        <v>44</v>
      </c>
      <c r="AS5" s="22" t="s">
        <v>45</v>
      </c>
      <c r="AT5" s="22" t="s">
        <v>46</v>
      </c>
      <c r="AU5" s="23" t="s">
        <v>47</v>
      </c>
      <c r="AV5" s="22" t="s">
        <v>48</v>
      </c>
      <c r="AW5" s="22" t="s">
        <v>26</v>
      </c>
      <c r="AX5" s="22" t="s">
        <v>49</v>
      </c>
      <c r="AY5" s="23" t="s">
        <v>50</v>
      </c>
    </row>
    <row r="6" spans="1:51" x14ac:dyDescent="0.3">
      <c r="A6" s="25"/>
      <c r="B6" s="26"/>
      <c r="C6" s="27"/>
      <c r="D6" s="28"/>
      <c r="E6" s="28"/>
      <c r="F6" s="29"/>
      <c r="G6" s="28"/>
      <c r="H6" s="28"/>
      <c r="I6" s="26"/>
      <c r="J6" s="26"/>
      <c r="K6" s="26"/>
      <c r="L6" s="26"/>
      <c r="M6" s="27"/>
      <c r="N6" s="28"/>
      <c r="O6" s="28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1"/>
      <c r="AB6" s="32"/>
      <c r="AC6" s="32"/>
      <c r="AD6" s="32"/>
      <c r="AE6" s="32"/>
      <c r="AF6" s="32"/>
      <c r="AG6" s="32"/>
      <c r="AH6" s="32"/>
      <c r="AI6" s="32"/>
      <c r="AJ6" s="32"/>
      <c r="AK6" s="32"/>
      <c r="AL6" s="32"/>
      <c r="AM6" s="32"/>
      <c r="AN6" s="32"/>
      <c r="AO6" s="32"/>
      <c r="AP6" s="32"/>
      <c r="AQ6" s="32"/>
      <c r="AR6" s="32"/>
      <c r="AS6" s="32"/>
      <c r="AT6" s="32"/>
      <c r="AU6" s="32"/>
      <c r="AV6" s="32"/>
      <c r="AW6" s="32"/>
      <c r="AX6" s="32"/>
      <c r="AY6" s="32"/>
    </row>
    <row r="7" spans="1:51" x14ac:dyDescent="0.3">
      <c r="A7" s="33" t="s">
        <v>51</v>
      </c>
      <c r="B7" s="5"/>
      <c r="C7" s="5"/>
      <c r="D7" s="7">
        <f>SUBTOTAL(109,IDF_SUD[Montant HT])</f>
        <v>0</v>
      </c>
      <c r="E7" s="7"/>
      <c r="F7" s="9"/>
      <c r="G7" s="7"/>
      <c r="H7" s="7"/>
      <c r="I7" s="5"/>
      <c r="J7" s="5"/>
      <c r="K7" s="5"/>
      <c r="L7" s="5"/>
      <c r="M7" s="5"/>
      <c r="N7" s="7">
        <f>SUBTOTAL(109,IDF_SUD[Somme 
encaissé TTC])</f>
        <v>0</v>
      </c>
      <c r="O7" s="7">
        <f>SUBTOTAL(109,IDF_SUD[Restant à
 facturer HT])</f>
        <v>0</v>
      </c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34"/>
      <c r="AB7" s="35"/>
      <c r="AC7" s="35"/>
      <c r="AD7" s="35"/>
      <c r="AE7" s="35"/>
      <c r="AF7" s="35"/>
      <c r="AG7" s="35"/>
      <c r="AH7" s="35"/>
      <c r="AI7" s="35"/>
      <c r="AJ7" s="35"/>
      <c r="AK7" s="35"/>
      <c r="AL7" s="35"/>
      <c r="AM7" s="35"/>
      <c r="AN7" s="35"/>
      <c r="AO7" s="35"/>
      <c r="AP7" s="35"/>
      <c r="AQ7" s="35"/>
      <c r="AR7" s="35"/>
      <c r="AS7" s="35"/>
      <c r="AT7" s="35"/>
      <c r="AU7" s="35"/>
      <c r="AV7" s="35"/>
      <c r="AW7" s="35"/>
      <c r="AX7" s="35"/>
      <c r="AY7" s="35">
        <f>SUBTOTAL(103,IDF_SUD[dec-22])</f>
        <v>0</v>
      </c>
    </row>
    <row r="12" spans="1:51" ht="15" thickBot="1" x14ac:dyDescent="0.35"/>
    <row r="13" spans="1:51" s="36" customFormat="1" ht="28.8" x14ac:dyDescent="0.3">
      <c r="A13" s="16" t="s">
        <v>9</v>
      </c>
      <c r="B13" s="17" t="s">
        <v>0</v>
      </c>
      <c r="C13" s="18" t="s">
        <v>10</v>
      </c>
      <c r="D13" s="19" t="s">
        <v>1</v>
      </c>
      <c r="E13" s="17" t="s">
        <v>8</v>
      </c>
      <c r="F13" s="17" t="s">
        <v>2</v>
      </c>
      <c r="G13" s="17" t="s">
        <v>3</v>
      </c>
      <c r="H13" s="17" t="s">
        <v>7</v>
      </c>
      <c r="I13" s="17" t="s">
        <v>4</v>
      </c>
      <c r="J13" s="17" t="s">
        <v>5</v>
      </c>
      <c r="K13" s="17" t="s">
        <v>6</v>
      </c>
      <c r="L13" s="17" t="s">
        <v>11</v>
      </c>
      <c r="M13" s="18" t="s">
        <v>12</v>
      </c>
      <c r="N13" s="17" t="s">
        <v>13</v>
      </c>
      <c r="O13" s="17" t="s">
        <v>14</v>
      </c>
      <c r="P13" s="12" t="s">
        <v>15</v>
      </c>
      <c r="Q13" s="12" t="s">
        <v>16</v>
      </c>
      <c r="R13" s="13" t="s">
        <v>17</v>
      </c>
      <c r="S13" s="13" t="s">
        <v>18</v>
      </c>
      <c r="T13" s="13" t="s">
        <v>19</v>
      </c>
      <c r="U13" s="13" t="s">
        <v>20</v>
      </c>
      <c r="V13" s="13" t="s">
        <v>21</v>
      </c>
      <c r="W13" s="14" t="s">
        <v>22</v>
      </c>
      <c r="X13" s="13" t="s">
        <v>23</v>
      </c>
      <c r="Y13" s="13" t="s">
        <v>24</v>
      </c>
      <c r="Z13" s="13" t="s">
        <v>27</v>
      </c>
      <c r="AA13" s="15" t="s">
        <v>28</v>
      </c>
      <c r="AB13" s="20" t="s">
        <v>39</v>
      </c>
      <c r="AC13" s="21" t="s">
        <v>29</v>
      </c>
      <c r="AD13" s="22" t="s">
        <v>30</v>
      </c>
      <c r="AE13" s="22" t="s">
        <v>31</v>
      </c>
      <c r="AF13" s="22" t="s">
        <v>32</v>
      </c>
      <c r="AG13" s="22" t="s">
        <v>33</v>
      </c>
      <c r="AH13" s="22" t="s">
        <v>34</v>
      </c>
      <c r="AI13" s="23" t="s">
        <v>35</v>
      </c>
      <c r="AJ13" s="22" t="s">
        <v>36</v>
      </c>
      <c r="AK13" s="22" t="s">
        <v>25</v>
      </c>
      <c r="AL13" s="22" t="s">
        <v>37</v>
      </c>
      <c r="AM13" s="23" t="s">
        <v>38</v>
      </c>
      <c r="AN13" s="22" t="s">
        <v>40</v>
      </c>
      <c r="AO13" s="21" t="s">
        <v>41</v>
      </c>
      <c r="AP13" s="22" t="s">
        <v>42</v>
      </c>
      <c r="AQ13" s="22" t="s">
        <v>43</v>
      </c>
      <c r="AR13" s="22" t="s">
        <v>44</v>
      </c>
      <c r="AS13" s="22" t="s">
        <v>45</v>
      </c>
      <c r="AT13" s="22" t="s">
        <v>46</v>
      </c>
      <c r="AU13" s="23" t="s">
        <v>47</v>
      </c>
      <c r="AV13" s="22" t="s">
        <v>48</v>
      </c>
      <c r="AW13" s="22" t="s">
        <v>26</v>
      </c>
      <c r="AX13" s="22" t="s">
        <v>49</v>
      </c>
      <c r="AY13" s="23" t="s">
        <v>50</v>
      </c>
    </row>
    <row r="14" spans="1:51" x14ac:dyDescent="0.3">
      <c r="A14" s="4"/>
      <c r="B14" s="5"/>
      <c r="C14" s="6"/>
      <c r="D14" s="7"/>
      <c r="E14" s="8"/>
      <c r="F14" s="9"/>
      <c r="G14" s="7"/>
      <c r="H14" s="8"/>
      <c r="I14" s="5"/>
      <c r="J14" s="5"/>
      <c r="K14" s="5"/>
      <c r="L14" s="6"/>
      <c r="M14" s="6"/>
      <c r="N14" s="8"/>
      <c r="O14" s="8"/>
      <c r="P14" s="10"/>
      <c r="Q14" s="10"/>
      <c r="R14" s="10"/>
      <c r="S14" s="10"/>
      <c r="T14" s="10"/>
      <c r="U14" s="10"/>
      <c r="V14" s="10"/>
      <c r="W14" s="10"/>
      <c r="X14" s="10"/>
      <c r="Y14" s="10"/>
      <c r="Z14" s="10"/>
      <c r="AA14" s="11"/>
      <c r="AB14" s="3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  <c r="AY14" s="2"/>
    </row>
    <row r="15" spans="1:51" x14ac:dyDescent="0.3">
      <c r="A15" s="37" t="s">
        <v>51</v>
      </c>
      <c r="B15" s="38"/>
      <c r="C15" s="38"/>
      <c r="D15" s="35">
        <f>SUBTOTAL(109,IDF_OUEST[Montant HT])</f>
        <v>0</v>
      </c>
      <c r="E15" s="38"/>
      <c r="F15" s="38"/>
      <c r="G15" s="38"/>
      <c r="H15" s="38"/>
      <c r="I15" s="38"/>
      <c r="J15" s="38"/>
      <c r="K15" s="38"/>
      <c r="L15" s="38"/>
      <c r="M15" s="38"/>
      <c r="N15" s="35">
        <f>SUBTOTAL(109,IDF_OUEST[Somme 
encaissé TTC])</f>
        <v>0</v>
      </c>
      <c r="O15" s="35">
        <f>SUBTOTAL(109,IDF_OUEST[Restant à
 facturer HT])</f>
        <v>0</v>
      </c>
      <c r="P15" s="38"/>
      <c r="Q15" s="38"/>
      <c r="R15" s="39"/>
      <c r="S15" s="39"/>
      <c r="T15" s="38"/>
      <c r="U15" s="38"/>
      <c r="V15" s="38"/>
      <c r="W15" s="38"/>
      <c r="X15" s="38"/>
      <c r="Y15" s="38"/>
      <c r="Z15" s="38"/>
      <c r="AA15" s="40"/>
      <c r="AB15" s="41"/>
      <c r="AC15" s="41"/>
      <c r="AD15" s="41"/>
      <c r="AE15" s="41"/>
      <c r="AF15" s="41"/>
      <c r="AG15" s="41"/>
      <c r="AH15" s="41"/>
      <c r="AI15" s="41"/>
      <c r="AJ15" s="41"/>
      <c r="AK15" s="41"/>
      <c r="AL15" s="41"/>
      <c r="AM15" s="41"/>
      <c r="AN15" s="41"/>
      <c r="AO15" s="41"/>
      <c r="AP15" s="41"/>
      <c r="AQ15" s="41"/>
      <c r="AR15" s="41"/>
      <c r="AS15" s="41"/>
      <c r="AT15" s="41"/>
      <c r="AU15" s="41"/>
      <c r="AV15" s="41"/>
      <c r="AW15" s="41"/>
      <c r="AX15" s="41"/>
      <c r="AY15" s="41">
        <f>SUBTOTAL(103,IDF_OUEST[dec-22])</f>
        <v>0</v>
      </c>
    </row>
    <row r="19" spans="4:4" x14ac:dyDescent="0.3">
      <c r="D19" t="s">
        <v>52</v>
      </c>
    </row>
  </sheetData>
  <mergeCells count="1">
    <mergeCell ref="H3:O3"/>
  </mergeCells>
  <phoneticPr fontId="2" type="noConversion"/>
  <pageMargins left="0.7" right="0.7" top="0.75" bottom="0.75" header="0.3" footer="0.3"/>
  <pageSetup paperSize="8" scale="61" orientation="landscape" r:id="rId1"/>
  <colBreaks count="1" manualBreakCount="1">
    <brk id="27" max="1048575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N_Affaire">
                <anchor>
                  <from>
                    <xdr:col>5</xdr:col>
                    <xdr:colOff>236220</xdr:colOff>
                    <xdr:row>2</xdr:row>
                    <xdr:rowOff>38100</xdr:rowOff>
                  </from>
                  <to>
                    <xdr:col>6</xdr:col>
                    <xdr:colOff>708660</xdr:colOff>
                    <xdr:row>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5" name="Case2020">
              <controlPr locked="0" defaultSize="0" print="0" autoFill="0" autoLine="0" autoPict="0" macro="[0]!Feuil1.Affi_2020">
                <anchor>
                  <from>
                    <xdr:col>0</xdr:col>
                    <xdr:colOff>312420</xdr:colOff>
                    <xdr:row>0</xdr:row>
                    <xdr:rowOff>144780</xdr:rowOff>
                  </from>
                  <to>
                    <xdr:col>2</xdr:col>
                    <xdr:colOff>152400</xdr:colOff>
                    <xdr:row>1</xdr:row>
                    <xdr:rowOff>121920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6" name="Case2021">
              <controlPr locked="0" defaultSize="0" print="0" autoFill="0" autoLine="0" autoPict="0" macro="[0]!Feuil1.Affi_2021">
                <anchor>
                  <from>
                    <xdr:col>0</xdr:col>
                    <xdr:colOff>312420</xdr:colOff>
                    <xdr:row>1</xdr:row>
                    <xdr:rowOff>182880</xdr:rowOff>
                  </from>
                  <to>
                    <xdr:col>2</xdr:col>
                    <xdr:colOff>175260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7" name="Case2022">
              <controlPr locked="0" defaultSize="0" print="0" autoFill="0" autoLine="0" autoPict="0" macro="[0]!Feuil1.Affi_2022">
                <anchor>
                  <from>
                    <xdr:col>0</xdr:col>
                    <xdr:colOff>312420</xdr:colOff>
                    <xdr:row>2</xdr:row>
                    <xdr:rowOff>198120</xdr:rowOff>
                  </from>
                  <to>
                    <xdr:col>2</xdr:col>
                    <xdr:colOff>175260</xdr:colOff>
                    <xdr:row>3</xdr:row>
                    <xdr:rowOff>68580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8" name="Button 13">
              <controlPr defaultSize="0" print="0" autoFill="0" autoPict="0" macro="[0]!Feuil1.Affi_IDF_SUD">
                <anchor>
                  <from>
                    <xdr:col>2</xdr:col>
                    <xdr:colOff>640080</xdr:colOff>
                    <xdr:row>0</xdr:row>
                    <xdr:rowOff>60960</xdr:rowOff>
                  </from>
                  <to>
                    <xdr:col>2</xdr:col>
                    <xdr:colOff>1409700</xdr:colOff>
                    <xdr:row>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9" name="Button 14">
              <controlPr defaultSize="0" print="0" autoFill="0" autoPict="0" macro="[0]!Feuil1.Affi_IDF_OUEST">
                <anchor>
                  <from>
                    <xdr:col>2</xdr:col>
                    <xdr:colOff>1508760</xdr:colOff>
                    <xdr:row>0</xdr:row>
                    <xdr:rowOff>60960</xdr:rowOff>
                  </from>
                  <to>
                    <xdr:col>2</xdr:col>
                    <xdr:colOff>2278380</xdr:colOff>
                    <xdr:row>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0" name="Button 16">
              <controlPr defaultSize="0" print="0" autoFill="0" autoPict="0" macro="[0]!N_Collab">
                <anchor moveWithCells="1" sizeWithCells="1">
                  <from>
                    <xdr:col>5</xdr:col>
                    <xdr:colOff>251460</xdr:colOff>
                    <xdr:row>0</xdr:row>
                    <xdr:rowOff>45720</xdr:rowOff>
                  </from>
                  <to>
                    <xdr:col>6</xdr:col>
                    <xdr:colOff>693420</xdr:colOff>
                    <xdr:row>1</xdr:row>
                    <xdr:rowOff>160020</xdr:rowOff>
                  </to>
                </anchor>
              </controlPr>
            </control>
          </mc:Choice>
        </mc:AlternateContent>
      </controls>
    </mc:Choice>
  </mc:AlternateContent>
  <tableParts count="2">
    <tablePart r:id="rId11"/>
    <tablePart r:id="rId1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10A1D2-64C7-4AAA-B38A-99FDFEC4A94C}">
  <sheetPr codeName="Feuil5"/>
  <dimension ref="A1:AY15"/>
  <sheetViews>
    <sheetView workbookViewId="0">
      <selection activeCell="E22" sqref="E22"/>
    </sheetView>
  </sheetViews>
  <sheetFormatPr baseColWidth="10" defaultRowHeight="14.4" x14ac:dyDescent="0.3"/>
  <sheetData>
    <row r="1" spans="1:51" ht="18" x14ac:dyDescent="0.3">
      <c r="D1" s="45" t="s">
        <v>54</v>
      </c>
      <c r="E1" s="46"/>
      <c r="F1" s="46"/>
      <c r="G1" s="46"/>
      <c r="H1" s="46"/>
      <c r="I1" s="47"/>
    </row>
    <row r="2" spans="1:51" x14ac:dyDescent="0.3">
      <c r="D2" s="48"/>
      <c r="E2" s="49"/>
      <c r="F2" s="49"/>
      <c r="G2" s="49"/>
      <c r="H2" s="49"/>
      <c r="I2" s="50"/>
      <c r="J2" s="36"/>
    </row>
    <row r="3" spans="1:51" ht="15" thickBot="1" x14ac:dyDescent="0.35">
      <c r="D3" s="51"/>
      <c r="E3" s="52"/>
      <c r="F3" s="52"/>
      <c r="G3" s="52"/>
      <c r="H3" s="52"/>
      <c r="I3" s="53"/>
    </row>
    <row r="4" spans="1:51" ht="15" thickBot="1" x14ac:dyDescent="0.35"/>
    <row r="5" spans="1:51" ht="43.2" x14ac:dyDescent="0.3">
      <c r="A5" s="16" t="s">
        <v>53</v>
      </c>
      <c r="B5" s="17" t="s">
        <v>0</v>
      </c>
      <c r="C5" s="18" t="s">
        <v>10</v>
      </c>
      <c r="D5" s="19" t="s">
        <v>1</v>
      </c>
      <c r="E5" s="17" t="s">
        <v>8</v>
      </c>
      <c r="F5" s="17" t="s">
        <v>2</v>
      </c>
      <c r="G5" s="17" t="s">
        <v>3</v>
      </c>
      <c r="H5" s="17" t="s">
        <v>7</v>
      </c>
      <c r="I5" s="17" t="s">
        <v>4</v>
      </c>
      <c r="J5" s="17" t="s">
        <v>5</v>
      </c>
      <c r="K5" s="17" t="s">
        <v>6</v>
      </c>
      <c r="L5" s="17" t="s">
        <v>11</v>
      </c>
      <c r="M5" s="18" t="s">
        <v>12</v>
      </c>
      <c r="N5" s="17" t="s">
        <v>13</v>
      </c>
      <c r="O5" s="17" t="s">
        <v>14</v>
      </c>
      <c r="P5" s="12" t="s">
        <v>15</v>
      </c>
      <c r="Q5" s="12" t="s">
        <v>16</v>
      </c>
      <c r="R5" s="13" t="s">
        <v>17</v>
      </c>
      <c r="S5" s="13" t="s">
        <v>18</v>
      </c>
      <c r="T5" s="13" t="s">
        <v>19</v>
      </c>
      <c r="U5" s="13" t="s">
        <v>20</v>
      </c>
      <c r="V5" s="13" t="s">
        <v>21</v>
      </c>
      <c r="W5" s="14" t="s">
        <v>22</v>
      </c>
      <c r="X5" s="13" t="s">
        <v>23</v>
      </c>
      <c r="Y5" s="13" t="s">
        <v>24</v>
      </c>
      <c r="Z5" s="13" t="s">
        <v>27</v>
      </c>
      <c r="AA5" s="15" t="s">
        <v>28</v>
      </c>
      <c r="AB5" s="20" t="s">
        <v>39</v>
      </c>
      <c r="AC5" s="21" t="s">
        <v>29</v>
      </c>
      <c r="AD5" s="22" t="s">
        <v>30</v>
      </c>
      <c r="AE5" s="22" t="s">
        <v>31</v>
      </c>
      <c r="AF5" s="22" t="s">
        <v>32</v>
      </c>
      <c r="AG5" s="22" t="s">
        <v>33</v>
      </c>
      <c r="AH5" s="22" t="s">
        <v>34</v>
      </c>
      <c r="AI5" s="23" t="s">
        <v>35</v>
      </c>
      <c r="AJ5" s="22" t="s">
        <v>36</v>
      </c>
      <c r="AK5" s="22" t="s">
        <v>25</v>
      </c>
      <c r="AL5" s="22" t="s">
        <v>37</v>
      </c>
      <c r="AM5" s="23" t="s">
        <v>38</v>
      </c>
      <c r="AN5" s="22" t="s">
        <v>40</v>
      </c>
      <c r="AO5" s="21" t="s">
        <v>41</v>
      </c>
      <c r="AP5" s="22" t="s">
        <v>42</v>
      </c>
      <c r="AQ5" s="22" t="s">
        <v>43</v>
      </c>
      <c r="AR5" s="22" t="s">
        <v>44</v>
      </c>
      <c r="AS5" s="22" t="s">
        <v>45</v>
      </c>
      <c r="AT5" s="22" t="s">
        <v>46</v>
      </c>
      <c r="AU5" s="23" t="s">
        <v>47</v>
      </c>
      <c r="AV5" s="22" t="s">
        <v>48</v>
      </c>
      <c r="AW5" s="22" t="s">
        <v>26</v>
      </c>
      <c r="AX5" s="22" t="s">
        <v>49</v>
      </c>
      <c r="AY5" s="23" t="s">
        <v>50</v>
      </c>
    </row>
    <row r="6" spans="1:51" x14ac:dyDescent="0.3">
      <c r="A6" s="25"/>
      <c r="B6" s="26"/>
      <c r="C6" s="27"/>
      <c r="D6" s="28"/>
      <c r="E6" s="28"/>
      <c r="F6" s="29"/>
      <c r="G6" s="28"/>
      <c r="H6" s="28"/>
      <c r="I6" s="26"/>
      <c r="J6" s="26"/>
      <c r="K6" s="26"/>
      <c r="L6" s="26"/>
      <c r="M6" s="27"/>
      <c r="N6" s="28"/>
      <c r="O6" s="28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1"/>
      <c r="AB6" s="32"/>
      <c r="AC6" s="32"/>
      <c r="AD6" s="32"/>
      <c r="AE6" s="32"/>
      <c r="AF6" s="32"/>
      <c r="AG6" s="32"/>
      <c r="AH6" s="32"/>
      <c r="AI6" s="32"/>
      <c r="AJ6" s="32"/>
      <c r="AK6" s="32"/>
      <c r="AL6" s="32"/>
      <c r="AM6" s="32"/>
      <c r="AN6" s="32"/>
      <c r="AO6" s="32"/>
      <c r="AP6" s="32"/>
      <c r="AQ6" s="32"/>
      <c r="AR6" s="32"/>
      <c r="AS6" s="32"/>
      <c r="AT6" s="32"/>
      <c r="AU6" s="32"/>
      <c r="AV6" s="32"/>
      <c r="AW6" s="32"/>
      <c r="AX6" s="32"/>
      <c r="AY6" s="32"/>
    </row>
    <row r="7" spans="1:51" x14ac:dyDescent="0.3">
      <c r="A7" s="33" t="s">
        <v>51</v>
      </c>
      <c r="B7" s="5"/>
      <c r="C7" s="5"/>
      <c r="D7" s="7">
        <f>SUBTOTAL(109,IDF_SUD5[Montant HT])</f>
        <v>0</v>
      </c>
      <c r="E7" s="7"/>
      <c r="F7" s="9"/>
      <c r="G7" s="7"/>
      <c r="H7" s="7"/>
      <c r="I7" s="5"/>
      <c r="J7" s="5"/>
      <c r="K7" s="5"/>
      <c r="L7" s="5"/>
      <c r="M7" s="5"/>
      <c r="N7" s="7">
        <f>SUBTOTAL(109,IDF_SUD5[Somme 
encaissé TTC])</f>
        <v>0</v>
      </c>
      <c r="O7" s="7">
        <f>SUBTOTAL(109,IDF_SUD5[Restant à
 facturer HT])</f>
        <v>0</v>
      </c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34"/>
      <c r="AB7" s="35"/>
      <c r="AC7" s="35"/>
      <c r="AD7" s="35"/>
      <c r="AE7" s="35"/>
      <c r="AF7" s="35"/>
      <c r="AG7" s="35"/>
      <c r="AH7" s="35"/>
      <c r="AI7" s="35"/>
      <c r="AJ7" s="35"/>
      <c r="AK7" s="35"/>
      <c r="AL7" s="35"/>
      <c r="AM7" s="35"/>
      <c r="AN7" s="35"/>
      <c r="AO7" s="35"/>
      <c r="AP7" s="35"/>
      <c r="AQ7" s="35"/>
      <c r="AR7" s="35"/>
      <c r="AS7" s="35"/>
      <c r="AT7" s="35"/>
      <c r="AU7" s="35"/>
      <c r="AV7" s="35"/>
      <c r="AW7" s="35"/>
      <c r="AX7" s="35"/>
      <c r="AY7" s="35">
        <f>SUBTOTAL(103,IDF_SUD5[dec-22])</f>
        <v>0</v>
      </c>
    </row>
    <row r="12" spans="1:51" ht="15" thickBot="1" x14ac:dyDescent="0.35"/>
    <row r="13" spans="1:51" ht="43.2" x14ac:dyDescent="0.3">
      <c r="A13" s="16" t="s">
        <v>9</v>
      </c>
      <c r="B13" s="17" t="s">
        <v>0</v>
      </c>
      <c r="C13" s="18" t="s">
        <v>10</v>
      </c>
      <c r="D13" s="19" t="s">
        <v>1</v>
      </c>
      <c r="E13" s="17" t="s">
        <v>8</v>
      </c>
      <c r="F13" s="17" t="s">
        <v>2</v>
      </c>
      <c r="G13" s="17" t="s">
        <v>3</v>
      </c>
      <c r="H13" s="17" t="s">
        <v>7</v>
      </c>
      <c r="I13" s="17" t="s">
        <v>4</v>
      </c>
      <c r="J13" s="17" t="s">
        <v>5</v>
      </c>
      <c r="K13" s="17" t="s">
        <v>6</v>
      </c>
      <c r="L13" s="17" t="s">
        <v>11</v>
      </c>
      <c r="M13" s="18" t="s">
        <v>12</v>
      </c>
      <c r="N13" s="17" t="s">
        <v>13</v>
      </c>
      <c r="O13" s="17" t="s">
        <v>14</v>
      </c>
      <c r="P13" s="12" t="s">
        <v>15</v>
      </c>
      <c r="Q13" s="12" t="s">
        <v>16</v>
      </c>
      <c r="R13" s="13" t="s">
        <v>17</v>
      </c>
      <c r="S13" s="13" t="s">
        <v>18</v>
      </c>
      <c r="T13" s="13" t="s">
        <v>19</v>
      </c>
      <c r="U13" s="13" t="s">
        <v>20</v>
      </c>
      <c r="V13" s="13" t="s">
        <v>21</v>
      </c>
      <c r="W13" s="14" t="s">
        <v>22</v>
      </c>
      <c r="X13" s="13" t="s">
        <v>23</v>
      </c>
      <c r="Y13" s="13" t="s">
        <v>24</v>
      </c>
      <c r="Z13" s="13" t="s">
        <v>27</v>
      </c>
      <c r="AA13" s="15" t="s">
        <v>28</v>
      </c>
      <c r="AB13" s="20" t="s">
        <v>39</v>
      </c>
      <c r="AC13" s="21" t="s">
        <v>29</v>
      </c>
      <c r="AD13" s="22" t="s">
        <v>30</v>
      </c>
      <c r="AE13" s="22" t="s">
        <v>31</v>
      </c>
      <c r="AF13" s="22" t="s">
        <v>32</v>
      </c>
      <c r="AG13" s="22" t="s">
        <v>33</v>
      </c>
      <c r="AH13" s="22" t="s">
        <v>34</v>
      </c>
      <c r="AI13" s="23" t="s">
        <v>35</v>
      </c>
      <c r="AJ13" s="22" t="s">
        <v>36</v>
      </c>
      <c r="AK13" s="22" t="s">
        <v>25</v>
      </c>
      <c r="AL13" s="22" t="s">
        <v>37</v>
      </c>
      <c r="AM13" s="23" t="s">
        <v>38</v>
      </c>
      <c r="AN13" s="22" t="s">
        <v>40</v>
      </c>
      <c r="AO13" s="21" t="s">
        <v>41</v>
      </c>
      <c r="AP13" s="22" t="s">
        <v>42</v>
      </c>
      <c r="AQ13" s="22" t="s">
        <v>43</v>
      </c>
      <c r="AR13" s="22" t="s">
        <v>44</v>
      </c>
      <c r="AS13" s="22" t="s">
        <v>45</v>
      </c>
      <c r="AT13" s="22" t="s">
        <v>46</v>
      </c>
      <c r="AU13" s="23" t="s">
        <v>47</v>
      </c>
      <c r="AV13" s="22" t="s">
        <v>48</v>
      </c>
      <c r="AW13" s="22" t="s">
        <v>26</v>
      </c>
      <c r="AX13" s="22" t="s">
        <v>49</v>
      </c>
      <c r="AY13" s="23" t="s">
        <v>50</v>
      </c>
    </row>
    <row r="14" spans="1:51" x14ac:dyDescent="0.3">
      <c r="A14" s="4"/>
      <c r="B14" s="5"/>
      <c r="C14" s="6"/>
      <c r="D14" s="7"/>
      <c r="E14" s="8"/>
      <c r="F14" s="9"/>
      <c r="G14" s="7"/>
      <c r="H14" s="8"/>
      <c r="I14" s="5"/>
      <c r="J14" s="5"/>
      <c r="K14" s="5"/>
      <c r="L14" s="6"/>
      <c r="M14" s="6"/>
      <c r="N14" s="8"/>
      <c r="O14" s="8"/>
      <c r="P14" s="10"/>
      <c r="Q14" s="10"/>
      <c r="R14" s="10"/>
      <c r="S14" s="10"/>
      <c r="T14" s="10"/>
      <c r="U14" s="10"/>
      <c r="V14" s="10"/>
      <c r="W14" s="10"/>
      <c r="X14" s="10"/>
      <c r="Y14" s="10"/>
      <c r="Z14" s="10"/>
      <c r="AA14" s="11"/>
      <c r="AB14" s="3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  <c r="AY14" s="2"/>
    </row>
    <row r="15" spans="1:51" x14ac:dyDescent="0.3">
      <c r="A15" s="37" t="s">
        <v>51</v>
      </c>
      <c r="B15" s="38"/>
      <c r="C15" s="38"/>
      <c r="D15" s="35">
        <f>SUBTOTAL(109,IDF_OUEST6[Montant HT])</f>
        <v>0</v>
      </c>
      <c r="E15" s="38"/>
      <c r="F15" s="38"/>
      <c r="G15" s="38"/>
      <c r="H15" s="38"/>
      <c r="I15" s="38"/>
      <c r="J15" s="38"/>
      <c r="K15" s="38"/>
      <c r="L15" s="38"/>
      <c r="M15" s="38"/>
      <c r="N15" s="35">
        <f>SUBTOTAL(109,IDF_OUEST6[Somme 
encaissé TTC])</f>
        <v>0</v>
      </c>
      <c r="O15" s="35">
        <f>SUBTOTAL(109,IDF_OUEST6[Restant à
 facturer HT])</f>
        <v>0</v>
      </c>
      <c r="P15" s="38"/>
      <c r="Q15" s="38"/>
      <c r="R15" s="39"/>
      <c r="S15" s="39"/>
      <c r="T15" s="38"/>
      <c r="U15" s="38"/>
      <c r="V15" s="38"/>
      <c r="W15" s="38"/>
      <c r="X15" s="38"/>
      <c r="Y15" s="38"/>
      <c r="Z15" s="38"/>
      <c r="AA15" s="40"/>
      <c r="AB15" s="41"/>
      <c r="AC15" s="41"/>
      <c r="AD15" s="41"/>
      <c r="AE15" s="41"/>
      <c r="AF15" s="41"/>
      <c r="AG15" s="41"/>
      <c r="AH15" s="41"/>
      <c r="AI15" s="41"/>
      <c r="AJ15" s="41"/>
      <c r="AK15" s="41"/>
      <c r="AL15" s="41"/>
      <c r="AM15" s="41"/>
      <c r="AN15" s="41"/>
      <c r="AO15" s="41"/>
      <c r="AP15" s="41"/>
      <c r="AQ15" s="41"/>
      <c r="AR15" s="41"/>
      <c r="AS15" s="41"/>
      <c r="AT15" s="41"/>
      <c r="AU15" s="41"/>
      <c r="AV15" s="41"/>
      <c r="AW15" s="41"/>
      <c r="AX15" s="41"/>
      <c r="AY15" s="41">
        <f>SUBTOTAL(103,IDF_OUEST6[dec-22])</f>
        <v>0</v>
      </c>
    </row>
  </sheetData>
  <mergeCells count="2">
    <mergeCell ref="D2:I3"/>
    <mergeCell ref="D1:I1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Case2020">
              <controlPr locked="0" defaultSize="0" print="0" autoFill="0" autoLine="0" autoPict="0" macro="[0]!Feuil1.Affi_2020">
                <anchor>
                  <from>
                    <xdr:col>0</xdr:col>
                    <xdr:colOff>190500</xdr:colOff>
                    <xdr:row>0</xdr:row>
                    <xdr:rowOff>30480</xdr:rowOff>
                  </from>
                  <to>
                    <xdr:col>1</xdr:col>
                    <xdr:colOff>723900</xdr:colOff>
                    <xdr:row>0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4" name="Case2021">
              <controlPr locked="0" defaultSize="0" print="0" autoFill="0" autoLine="0" autoPict="0" macro="[0]!Feuil1.Affi_2021">
                <anchor>
                  <from>
                    <xdr:col>0</xdr:col>
                    <xdr:colOff>190500</xdr:colOff>
                    <xdr:row>1</xdr:row>
                    <xdr:rowOff>22860</xdr:rowOff>
                  </from>
                  <to>
                    <xdr:col>1</xdr:col>
                    <xdr:colOff>746760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5" name="Case2022">
              <controlPr locked="0" defaultSize="0" print="0" autoFill="0" autoLine="0" autoPict="0" macro="[0]!Feuil1.Affi_2022">
                <anchor>
                  <from>
                    <xdr:col>0</xdr:col>
                    <xdr:colOff>190500</xdr:colOff>
                    <xdr:row>2</xdr:row>
                    <xdr:rowOff>53340</xdr:rowOff>
                  </from>
                  <to>
                    <xdr:col>1</xdr:col>
                    <xdr:colOff>746760</xdr:colOff>
                    <xdr:row>3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6" name="Button 4">
              <controlPr defaultSize="0" print="0" autoFill="0" autoPict="0" macro="[0]!Feuil1.Affi_IDF_SUD">
                <anchor>
                  <from>
                    <xdr:col>9</xdr:col>
                    <xdr:colOff>350520</xdr:colOff>
                    <xdr:row>0</xdr:row>
                    <xdr:rowOff>106680</xdr:rowOff>
                  </from>
                  <to>
                    <xdr:col>10</xdr:col>
                    <xdr:colOff>327660</xdr:colOff>
                    <xdr:row>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7" r:id="rId7" name="Button 5">
              <controlPr defaultSize="0" print="0" autoFill="0" autoPict="0" macro="[0]!Feuil1.Affi_IDF_OUEST">
                <anchor>
                  <from>
                    <xdr:col>10</xdr:col>
                    <xdr:colOff>426720</xdr:colOff>
                    <xdr:row>0</xdr:row>
                    <xdr:rowOff>106680</xdr:rowOff>
                  </from>
                  <to>
                    <xdr:col>11</xdr:col>
                    <xdr:colOff>403860</xdr:colOff>
                    <xdr:row>1</xdr:row>
                    <xdr:rowOff>175260</xdr:rowOff>
                  </to>
                </anchor>
              </controlPr>
            </control>
          </mc:Choice>
        </mc:AlternateContent>
      </controls>
    </mc:Choice>
  </mc:AlternateContent>
  <tableParts count="2">
    <tablePart r:id="rId8"/>
    <tablePart r:id="rId9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6C3A677-5FF0-4221-837A-4CC3CF338A0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Récapitulatif</vt:lpstr>
      <vt:lpstr>Conducteur 1</vt:lpstr>
      <vt:lpstr>'Conducteur 1'!_2020</vt:lpstr>
      <vt:lpstr>Récapitulatif!_2020</vt:lpstr>
      <vt:lpstr>'Conducteur 1'!_2021</vt:lpstr>
      <vt:lpstr>Récapitulatif!_2021</vt:lpstr>
      <vt:lpstr>'Conducteur 1'!_2022</vt:lpstr>
      <vt:lpstr>Récapitulatif!_2022</vt:lpstr>
      <vt:lpstr>'Conducteur 1'!Nom_Collab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Ferreira</dc:creator>
  <cp:lastModifiedBy>Vincent FERREIRA</cp:lastModifiedBy>
  <cp:lastPrinted>2020-09-28T20:43:06Z</cp:lastPrinted>
  <dcterms:created xsi:type="dcterms:W3CDTF">2020-09-28T19:33:48Z</dcterms:created>
  <dcterms:modified xsi:type="dcterms:W3CDTF">2020-11-17T23:37:46Z</dcterms:modified>
</cp:coreProperties>
</file>