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webextensions/webextension1.xml" ContentType="application/vnd.ms-office.webextensi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ète sciences\Desktop\"/>
    </mc:Choice>
  </mc:AlternateContent>
  <xr:revisionPtr revIDLastSave="0" documentId="13_ncr:1_{FE3F7C0A-682E-40C1-AE33-EEBEF37B58D0}" xr6:coauthVersionLast="45" xr6:coauthVersionMax="45" xr10:uidLastSave="{00000000-0000-0000-0000-000000000000}"/>
  <bookViews>
    <workbookView xWindow="-120" yWindow="-120" windowWidth="20730" windowHeight="11160" xr2:uid="{B0187F63-4A27-4E7D-8373-EA62A0C5D9C3}"/>
  </bookViews>
  <sheets>
    <sheet name="Contacts structures" sheetId="1" r:id="rId1"/>
    <sheet name="Bilan" sheetId="3" r:id="rId2"/>
    <sheet name="Ne pas Toucher" sheetId="2" r:id="rId3"/>
  </sheets>
  <definedNames>
    <definedName name="_xlnm._FilterDatabase" localSheetId="0" hidden="1">'Contacts structures'!$J$13:$J$17</definedName>
    <definedName name="Classes">'Ne pas Toucher'!$F$15+'Ne pas Toucher'!$D$2:$D$7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5" i="2" l="1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B57" i="1"/>
  <c r="B58" i="1" s="1"/>
  <c r="B59" i="1" s="1"/>
  <c r="B60" i="1" s="1"/>
  <c r="B61" i="1" s="1"/>
  <c r="B62" i="1" s="1"/>
  <c r="B51" i="1"/>
  <c r="B52" i="1" s="1"/>
  <c r="B53" i="1" s="1"/>
  <c r="B54" i="1" s="1"/>
  <c r="B55" i="1" s="1"/>
  <c r="B56" i="1" s="1"/>
  <c r="B33" i="1"/>
  <c r="B34" i="1"/>
  <c r="B35" i="1"/>
  <c r="B36" i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F6" i="3"/>
  <c r="F5" i="3"/>
  <c r="F4" i="3"/>
  <c r="O14" i="1" l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13" i="1"/>
  <c r="H6" i="2" l="1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5" i="2"/>
  <c r="P13" i="1"/>
  <c r="P21" i="1"/>
  <c r="P14" i="1"/>
  <c r="P15" i="1"/>
  <c r="P16" i="1"/>
  <c r="P17" i="1"/>
  <c r="P18" i="1"/>
  <c r="P19" i="1"/>
  <c r="P20" i="1"/>
  <c r="P22" i="1"/>
  <c r="P23" i="1"/>
  <c r="P24" i="1"/>
  <c r="P25" i="1"/>
  <c r="P26" i="1"/>
  <c r="P27" i="1"/>
  <c r="P28" i="1"/>
  <c r="P29" i="1"/>
  <c r="P30" i="1"/>
  <c r="P31" i="1"/>
  <c r="P32" i="1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5" i="2"/>
  <c r="L5" i="2" l="1"/>
  <c r="F5" i="2"/>
  <c r="C6" i="3"/>
  <c r="I5" i="2"/>
  <c r="C5" i="3"/>
  <c r="C4" i="3"/>
  <c r="B15" i="1" l="1"/>
  <c r="B16" i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14" i="1"/>
</calcChain>
</file>

<file path=xl/sharedStrings.xml><?xml version="1.0" encoding="utf-8"?>
<sst xmlns="http://schemas.openxmlformats.org/spreadsheetml/2006/main" count="57" uniqueCount="54">
  <si>
    <t>Ville</t>
  </si>
  <si>
    <t>Nom de l'établissement scolaire</t>
  </si>
  <si>
    <t>Fonction</t>
  </si>
  <si>
    <t>Contact</t>
  </si>
  <si>
    <t>Adresse</t>
  </si>
  <si>
    <t>Téléphone</t>
  </si>
  <si>
    <t>Mail</t>
  </si>
  <si>
    <t>Date d'intervention</t>
  </si>
  <si>
    <t>Nombre d'enfants participants</t>
  </si>
  <si>
    <t>Paris 12ème</t>
  </si>
  <si>
    <t>Jean Jaurès</t>
  </si>
  <si>
    <t>Enseignant CM1</t>
  </si>
  <si>
    <t>01-23-45-67-89</t>
  </si>
  <si>
    <t>Mrleblanc@educnationale.fr</t>
  </si>
  <si>
    <t>CM1</t>
  </si>
  <si>
    <t>123 Rue Tartampion, 75123 Paris</t>
  </si>
  <si>
    <t>Atelier proposé</t>
  </si>
  <si>
    <t>CP</t>
  </si>
  <si>
    <t>CE1</t>
  </si>
  <si>
    <t>CE2</t>
  </si>
  <si>
    <t>CM2</t>
  </si>
  <si>
    <t>Commentaires</t>
  </si>
  <si>
    <t>Classe concernée</t>
  </si>
  <si>
    <t xml:space="preserve">NB : </t>
  </si>
  <si>
    <t>• Si une même école réserve plusieurs créneaux (plusieurs classes), remplir le tableau à raison d'une classe par ligne (copier-coller les informations de l'établissement pour remplir le tableau)</t>
  </si>
  <si>
    <t>Nombre d'ateliers Souris prog / Scratch Junior :</t>
  </si>
  <si>
    <t xml:space="preserve">Nombre d'ateliers Scratch / mBot : </t>
  </si>
  <si>
    <t>Somme ateliers</t>
  </si>
  <si>
    <t>Classes</t>
  </si>
  <si>
    <t>Atelier Scratch Jr Souris</t>
  </si>
  <si>
    <t>Ateliers Scratch mBot</t>
  </si>
  <si>
    <t>Total</t>
  </si>
  <si>
    <t>Nombre d'interventions :</t>
  </si>
  <si>
    <t>Horaires</t>
  </si>
  <si>
    <t>Matin : 9h00/11h00</t>
  </si>
  <si>
    <t>Matin : 9h30/11h30</t>
  </si>
  <si>
    <t>Matin : 10h00/12h00</t>
  </si>
  <si>
    <t>Après-midi : 14h00/16h00</t>
  </si>
  <si>
    <t>Après-midi : 14h30-16h30</t>
  </si>
  <si>
    <t>Nombre de filles</t>
  </si>
  <si>
    <t>Nombre de garçons</t>
  </si>
  <si>
    <t>Nombre de filles participantes</t>
  </si>
  <si>
    <t>Nombre de garçons participants</t>
  </si>
  <si>
    <t>Nombre total de jeunes participants</t>
  </si>
  <si>
    <t>Mr Juste  Leblanc</t>
  </si>
  <si>
    <t>Nombre de villes touchées par le projet :</t>
  </si>
  <si>
    <t>Nombre villes</t>
  </si>
  <si>
    <t>Total :</t>
  </si>
  <si>
    <t>Projet CALL</t>
  </si>
  <si>
    <t>Récapitulatif des interventions</t>
  </si>
  <si>
    <t>• Pour choisir une date d'intervention, vous pouvez utiliser le calendrier ci-dessous (Dans la colonne J, sélectionner la case concernée puis cliquer sur la date choisie dans le calendrier)</t>
  </si>
  <si>
    <t>• Noter le nombre d'enfants participants après intervention pour une meilleure interprétation des chiffres, en comptant filles et garçons séparément</t>
  </si>
  <si>
    <t>Fiche récapitulative</t>
  </si>
  <si>
    <t>Année :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</si>
</sst>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8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/>
    <xf numFmtId="0" fontId="0" fillId="0" borderId="4" xfId="0" applyBorder="1"/>
    <xf numFmtId="0" fontId="0" fillId="0" borderId="10" xfId="0" applyBorder="1" applyAlignment="1">
      <alignment horizontal="center" vertical="center" wrapText="1"/>
    </xf>
    <xf numFmtId="0" fontId="3" fillId="0" borderId="10" xfId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11" xfId="0" applyBorder="1"/>
    <xf numFmtId="14" fontId="0" fillId="0" borderId="10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3" borderId="14" xfId="0" applyFill="1" applyBorder="1"/>
    <xf numFmtId="0" fontId="0" fillId="3" borderId="15" xfId="0" applyFill="1" applyBorder="1"/>
    <xf numFmtId="0" fontId="0" fillId="3" borderId="16" xfId="0" applyFill="1" applyBorder="1"/>
    <xf numFmtId="0" fontId="0" fillId="3" borderId="17" xfId="0" applyFill="1" applyBorder="1"/>
    <xf numFmtId="0" fontId="0" fillId="3" borderId="18" xfId="0" applyFill="1" applyBorder="1"/>
    <xf numFmtId="0" fontId="0" fillId="3" borderId="19" xfId="0" applyFill="1" applyBorder="1"/>
    <xf numFmtId="0" fontId="0" fillId="3" borderId="21" xfId="0" applyFill="1" applyBorder="1"/>
    <xf numFmtId="0" fontId="4" fillId="3" borderId="0" xfId="0" applyFont="1" applyFill="1" applyBorder="1" applyAlignment="1"/>
    <xf numFmtId="0" fontId="4" fillId="4" borderId="22" xfId="0" applyFont="1" applyFill="1" applyBorder="1" applyAlignment="1"/>
    <xf numFmtId="0" fontId="0" fillId="4" borderId="19" xfId="0" applyFill="1" applyBorder="1" applyAlignment="1">
      <alignment horizontal="left"/>
    </xf>
    <xf numFmtId="0" fontId="0" fillId="4" borderId="20" xfId="0" applyFill="1" applyBorder="1" applyAlignment="1">
      <alignment horizontal="left"/>
    </xf>
    <xf numFmtId="0" fontId="0" fillId="4" borderId="21" xfId="0" applyFill="1" applyBorder="1" applyAlignment="1">
      <alignment horizontal="left"/>
    </xf>
    <xf numFmtId="0" fontId="2" fillId="0" borderId="23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2" fillId="0" borderId="25" xfId="0" applyFont="1" applyFill="1" applyBorder="1" applyAlignment="1">
      <alignment horizontal="center" vertical="center" wrapText="1"/>
    </xf>
    <xf numFmtId="0" fontId="0" fillId="3" borderId="0" xfId="0" applyFill="1"/>
    <xf numFmtId="0" fontId="0" fillId="0" borderId="0" xfId="0" applyFill="1" applyBorder="1"/>
    <xf numFmtId="0" fontId="0" fillId="3" borderId="20" xfId="0" applyFill="1" applyBorder="1" applyAlignment="1">
      <alignment horizontal="left"/>
    </xf>
    <xf numFmtId="0" fontId="0" fillId="0" borderId="1" xfId="0" applyBorder="1"/>
    <xf numFmtId="0" fontId="0" fillId="5" borderId="26" xfId="0" applyFill="1" applyBorder="1"/>
    <xf numFmtId="0" fontId="0" fillId="5" borderId="27" xfId="0" applyFill="1" applyBorder="1"/>
    <xf numFmtId="0" fontId="2" fillId="2" borderId="22" xfId="0" applyFont="1" applyFill="1" applyBorder="1" applyAlignment="1">
      <alignment horizontal="center" vertical="center"/>
    </xf>
    <xf numFmtId="0" fontId="0" fillId="0" borderId="1" xfId="0" applyFill="1" applyBorder="1"/>
    <xf numFmtId="0" fontId="0" fillId="0" borderId="1" xfId="0" applyFill="1" applyBorder="1" applyAlignment="1"/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Fill="1" applyBorder="1"/>
    <xf numFmtId="0" fontId="0" fillId="0" borderId="2" xfId="0" applyFill="1" applyBorder="1" applyAlignment="1"/>
    <xf numFmtId="0" fontId="0" fillId="0" borderId="13" xfId="0" applyBorder="1" applyAlignment="1">
      <alignment horizontal="center" vertical="center"/>
    </xf>
    <xf numFmtId="0" fontId="0" fillId="0" borderId="3" xfId="0" applyBorder="1"/>
    <xf numFmtId="0" fontId="0" fillId="0" borderId="0" xfId="0" applyBorder="1"/>
    <xf numFmtId="0" fontId="0" fillId="0" borderId="0" xfId="0" applyAlignment="1">
      <alignment horizontal="center"/>
    </xf>
    <xf numFmtId="0" fontId="0" fillId="0" borderId="22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2" xfId="2" applyNumberFormat="1" applyFont="1" applyBorder="1" applyAlignment="1">
      <alignment horizontal="center"/>
    </xf>
    <xf numFmtId="0" fontId="0" fillId="0" borderId="27" xfId="0" applyNumberFormat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6" xfId="2" applyNumberFormat="1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27" xfId="2" applyNumberFormat="1" applyFont="1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1" fontId="0" fillId="0" borderId="8" xfId="0" applyNumberFormat="1" applyBorder="1" applyAlignment="1">
      <alignment horizontal="center" vertical="center"/>
    </xf>
    <xf numFmtId="0" fontId="0" fillId="4" borderId="17" xfId="0" applyFill="1" applyBorder="1" applyAlignment="1">
      <alignment horizontal="left"/>
    </xf>
    <xf numFmtId="0" fontId="0" fillId="4" borderId="15" xfId="0" applyFill="1" applyBorder="1" applyAlignment="1">
      <alignment horizontal="left"/>
    </xf>
    <xf numFmtId="0" fontId="0" fillId="4" borderId="16" xfId="0" applyFill="1" applyBorder="1" applyAlignment="1">
      <alignment horizontal="left"/>
    </xf>
    <xf numFmtId="0" fontId="0" fillId="4" borderId="0" xfId="0" applyFill="1" applyBorder="1" applyAlignment="1">
      <alignment horizontal="left"/>
    </xf>
    <xf numFmtId="0" fontId="0" fillId="4" borderId="18" xfId="0" applyFill="1" applyBorder="1" applyAlignment="1">
      <alignment horizontal="left"/>
    </xf>
    <xf numFmtId="0" fontId="6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3" borderId="28" xfId="0" applyFont="1" applyFill="1" applyBorder="1" applyAlignment="1">
      <alignment horizontal="center"/>
    </xf>
    <xf numFmtId="0" fontId="1" fillId="3" borderId="29" xfId="0" applyFont="1" applyFill="1" applyBorder="1" applyAlignment="1">
      <alignment horizontal="center"/>
    </xf>
    <xf numFmtId="0" fontId="1" fillId="3" borderId="30" xfId="0" applyFont="1" applyFill="1" applyBorder="1" applyAlignment="1">
      <alignment horizontal="center"/>
    </xf>
    <xf numFmtId="0" fontId="0" fillId="3" borderId="9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microsoft.com/office/2011/relationships/webextension" Target="../webextensions/webextens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</xdr:colOff>
      <xdr:row>6</xdr:row>
      <xdr:rowOff>261937</xdr:rowOff>
    </xdr:from>
    <xdr:to>
      <xdr:col>4</xdr:col>
      <xdr:colOff>295275</xdr:colOff>
      <xdr:row>6</xdr:row>
      <xdr:rowOff>2457450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2" name="Complément 1" title="Mini Calendar and Date Picker">
              <a:extLst>
                <a:ext uri="{FF2B5EF4-FFF2-40B4-BE49-F238E27FC236}">
                  <a16:creationId xmlns:a16="http://schemas.microsoft.com/office/drawing/2014/main" id="{BA55FE75-4DE2-47DD-B9D3-D325EAAF9314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2" name="Complément 1" title="Mini Calendar and Date Picker">
              <a:extLst>
                <a:ext uri="{FF2B5EF4-FFF2-40B4-BE49-F238E27FC236}">
                  <a16:creationId xmlns:a16="http://schemas.microsoft.com/office/drawing/2014/main" id="{BA55FE75-4DE2-47DD-B9D3-D325EAAF9314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webextensions/webextension1.xml><?xml version="1.0" encoding="utf-8"?>
<we:webextension xmlns:we="http://schemas.microsoft.com/office/webextensions/webextension/2010/11" id="{BA55FE75-4DE2-47DD-B9D3-D325EAAF9314}">
  <we:reference id="wa102957665" version="1.3.0.0" store="fr-FR" storeType="OMEX"/>
  <we:alternateReferences>
    <we:reference id="WA102957665" version="1.3.0.0" store="WA102957665" storeType="OMEX"/>
  </we:alternateReferences>
  <we:properties/>
  <we:bindings/>
  <we:snapshot xmlns:r="http://schemas.openxmlformats.org/officeDocument/2006/relationships" r:embed="rId1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ustomProperty" Target="../customProperty1.bin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rleblanc@educnationale.fr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16F8BE-D076-4BA5-A4E8-083662037A9B}">
  <sheetPr>
    <pageSetUpPr fitToPage="1"/>
  </sheetPr>
  <dimension ref="B1:R62"/>
  <sheetViews>
    <sheetView tabSelected="1" topLeftCell="A10" zoomScale="85" zoomScaleNormal="85" workbookViewId="0">
      <selection activeCell="C6" sqref="C6:Q6"/>
    </sheetView>
  </sheetViews>
  <sheetFormatPr baseColWidth="10" defaultRowHeight="15" x14ac:dyDescent="0.25"/>
  <cols>
    <col min="1" max="1" width="3.28515625" customWidth="1"/>
    <col min="2" max="2" width="3" customWidth="1"/>
    <col min="3" max="3" width="14" customWidth="1"/>
    <col min="4" max="5" width="16.28515625" customWidth="1"/>
    <col min="7" max="7" width="15.85546875" customWidth="1"/>
    <col min="8" max="8" width="14.42578125" customWidth="1"/>
    <col min="9" max="9" width="28.85546875" customWidth="1"/>
    <col min="10" max="11" width="16.140625" customWidth="1"/>
    <col min="12" max="14" width="13.42578125" customWidth="1"/>
    <col min="15" max="15" width="15.5703125" customWidth="1"/>
    <col min="16" max="16" width="45.85546875" customWidth="1"/>
    <col min="17" max="17" width="34.28515625" customWidth="1"/>
    <col min="18" max="18" width="2.85546875" customWidth="1"/>
  </cols>
  <sheetData>
    <row r="1" spans="2:18" ht="15.75" thickBot="1" x14ac:dyDescent="0.3"/>
    <row r="2" spans="2:18" ht="15.75" thickBot="1" x14ac:dyDescent="0.3">
      <c r="B2" s="11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3"/>
    </row>
    <row r="3" spans="2:18" ht="15.75" thickBot="1" x14ac:dyDescent="0.3">
      <c r="B3" s="14"/>
      <c r="C3" s="19" t="s">
        <v>23</v>
      </c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5"/>
    </row>
    <row r="4" spans="2:18" x14ac:dyDescent="0.25">
      <c r="B4" s="14"/>
      <c r="C4" s="55" t="s">
        <v>24</v>
      </c>
      <c r="D4" s="56"/>
      <c r="E4" s="56"/>
      <c r="F4" s="56"/>
      <c r="G4" s="56"/>
      <c r="H4" s="56"/>
      <c r="I4" s="56"/>
      <c r="J4" s="56"/>
      <c r="K4" s="56"/>
      <c r="L4" s="56"/>
      <c r="M4" s="56"/>
      <c r="N4" s="56"/>
      <c r="O4" s="56"/>
      <c r="P4" s="56"/>
      <c r="Q4" s="57"/>
      <c r="R4" s="15"/>
    </row>
    <row r="5" spans="2:18" x14ac:dyDescent="0.25">
      <c r="B5" s="14"/>
      <c r="C5" s="55" t="s">
        <v>51</v>
      </c>
      <c r="D5" s="58"/>
      <c r="E5" s="58"/>
      <c r="F5" s="58"/>
      <c r="G5" s="58"/>
      <c r="H5" s="58"/>
      <c r="I5" s="58"/>
      <c r="J5" s="58"/>
      <c r="K5" s="58"/>
      <c r="L5" s="58"/>
      <c r="M5" s="58"/>
      <c r="N5" s="58"/>
      <c r="O5" s="58"/>
      <c r="P5" s="58"/>
      <c r="Q5" s="59"/>
      <c r="R5" s="15"/>
    </row>
    <row r="6" spans="2:18" x14ac:dyDescent="0.25">
      <c r="B6" s="14"/>
      <c r="C6" s="55" t="s">
        <v>50</v>
      </c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9"/>
      <c r="R6" s="15"/>
    </row>
    <row r="7" spans="2:18" ht="204.75" customHeight="1" thickBot="1" x14ac:dyDescent="0.3">
      <c r="B7" s="14"/>
      <c r="C7" s="20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2"/>
      <c r="R7" s="15"/>
    </row>
    <row r="8" spans="2:18" ht="14.25" customHeight="1" thickBot="1" x14ac:dyDescent="0.3">
      <c r="B8" s="16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17"/>
    </row>
    <row r="9" spans="2:18" ht="39" customHeight="1" thickBot="1" x14ac:dyDescent="0.3">
      <c r="B9" s="26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</row>
    <row r="10" spans="2:18" ht="57" customHeight="1" thickBot="1" x14ac:dyDescent="0.3">
      <c r="B10" s="60" t="s">
        <v>48</v>
      </c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1"/>
      <c r="N10" s="61"/>
      <c r="O10" s="61"/>
      <c r="P10" s="61"/>
      <c r="Q10" s="62"/>
    </row>
    <row r="11" spans="2:18" ht="21.75" customHeight="1" thickBot="1" x14ac:dyDescent="0.3">
      <c r="B11" s="63" t="s">
        <v>49</v>
      </c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1"/>
      <c r="N11" s="61"/>
      <c r="O11" s="61"/>
      <c r="P11" s="61"/>
      <c r="Q11" s="62"/>
    </row>
    <row r="12" spans="2:18" ht="48" thickBot="1" x14ac:dyDescent="0.3">
      <c r="B12" s="32"/>
      <c r="C12" s="23" t="s">
        <v>0</v>
      </c>
      <c r="D12" s="24" t="s">
        <v>1</v>
      </c>
      <c r="E12" s="24" t="s">
        <v>4</v>
      </c>
      <c r="F12" s="24" t="s">
        <v>3</v>
      </c>
      <c r="G12" s="24" t="s">
        <v>2</v>
      </c>
      <c r="H12" s="24" t="s">
        <v>5</v>
      </c>
      <c r="I12" s="24" t="s">
        <v>6</v>
      </c>
      <c r="J12" s="24" t="s">
        <v>7</v>
      </c>
      <c r="K12" s="24" t="s">
        <v>33</v>
      </c>
      <c r="L12" s="24" t="s">
        <v>22</v>
      </c>
      <c r="M12" s="24" t="s">
        <v>40</v>
      </c>
      <c r="N12" s="24" t="s">
        <v>39</v>
      </c>
      <c r="O12" s="24" t="s">
        <v>8</v>
      </c>
      <c r="P12" s="24" t="s">
        <v>16</v>
      </c>
      <c r="Q12" s="25" t="s">
        <v>21</v>
      </c>
    </row>
    <row r="13" spans="2:18" ht="45" x14ac:dyDescent="0.25">
      <c r="B13" s="35">
        <v>1</v>
      </c>
      <c r="C13" s="5" t="s">
        <v>9</v>
      </c>
      <c r="D13" s="5" t="s">
        <v>10</v>
      </c>
      <c r="E13" s="5" t="s">
        <v>15</v>
      </c>
      <c r="F13" s="5" t="s">
        <v>44</v>
      </c>
      <c r="G13" s="5" t="s">
        <v>11</v>
      </c>
      <c r="H13" s="5" t="s">
        <v>12</v>
      </c>
      <c r="I13" s="6" t="s">
        <v>13</v>
      </c>
      <c r="J13" s="9">
        <v>44159</v>
      </c>
      <c r="K13" s="9"/>
      <c r="L13" s="5"/>
      <c r="M13" s="5"/>
      <c r="N13" s="5"/>
      <c r="O13" s="7">
        <f>SUM(N13+M13)</f>
        <v>0</v>
      </c>
      <c r="P13" s="7" t="str">
        <f>IF(L13="CP","Souris prog &amp; Scratch Junior"," ")&amp;IF(L13="CE1","Souris prog &amp; Scratch Junior"," ")&amp;IF(L13="CE2","Souris prog &amp; Scratch Junior"," ")&amp;IF(L13="CM1","Scratch &amp; mBot"," ")&amp;IF(L13="CM2","Scratch &amp; mBot"," ")&amp;IF(L13="","","")</f>
        <v xml:space="preserve">     </v>
      </c>
      <c r="Q13" s="8"/>
    </row>
    <row r="14" spans="2:18" x14ac:dyDescent="0.25">
      <c r="B14" s="36">
        <f>1+B13</f>
        <v>2</v>
      </c>
      <c r="C14" s="2"/>
      <c r="D14" s="2"/>
      <c r="E14" s="2"/>
      <c r="F14" s="2"/>
      <c r="G14" s="2"/>
      <c r="H14" s="2"/>
      <c r="I14" s="2"/>
      <c r="J14" s="10">
        <v>44160</v>
      </c>
      <c r="K14" s="10"/>
      <c r="L14" s="2" t="s">
        <v>20</v>
      </c>
      <c r="M14" s="2"/>
      <c r="N14" s="2"/>
      <c r="O14" s="1">
        <f t="shared" ref="O14:O32" si="0">SUM(N14+M14)</f>
        <v>0</v>
      </c>
      <c r="P14" s="1" t="str">
        <f t="shared" ref="P14:P32" si="1">IF(L14="CP","Souris prog &amp; Scratch Junior"," ")&amp;IF(L14="CE1","Souris prog &amp; Scratch Junior"," ")&amp;IF(L14="CE2","Souris prog &amp; Scratch Junior"," ")&amp;IF(L14="CM1","Scratch &amp; mBot"," ")&amp;IF(L14="CM2","Scratch &amp; mBot"," ")&amp;IF(L14="","","")</f>
        <v xml:space="preserve">    Scratch &amp; mBot</v>
      </c>
      <c r="Q14" s="3"/>
    </row>
    <row r="15" spans="2:18" x14ac:dyDescent="0.25">
      <c r="B15" s="36">
        <f t="shared" ref="B15:B62" si="2">1+B14</f>
        <v>3</v>
      </c>
      <c r="C15" s="2"/>
      <c r="D15" s="2"/>
      <c r="E15" s="2"/>
      <c r="F15" s="2"/>
      <c r="G15" s="2"/>
      <c r="H15" s="2"/>
      <c r="I15" s="2"/>
      <c r="J15" s="10"/>
      <c r="K15" s="10"/>
      <c r="L15" s="2"/>
      <c r="M15" s="2"/>
      <c r="N15" s="2"/>
      <c r="O15" s="1">
        <f t="shared" si="0"/>
        <v>0</v>
      </c>
      <c r="P15" s="1" t="str">
        <f t="shared" si="1"/>
        <v xml:space="preserve">     </v>
      </c>
      <c r="Q15" s="3"/>
    </row>
    <row r="16" spans="2:18" x14ac:dyDescent="0.25">
      <c r="B16" s="36">
        <f t="shared" si="2"/>
        <v>4</v>
      </c>
      <c r="C16" s="2"/>
      <c r="D16" s="2"/>
      <c r="E16" s="2"/>
      <c r="F16" s="2"/>
      <c r="G16" s="2"/>
      <c r="H16" s="2"/>
      <c r="I16" s="2"/>
      <c r="J16" s="10"/>
      <c r="K16" s="10"/>
      <c r="L16" s="2"/>
      <c r="M16" s="2"/>
      <c r="N16" s="2"/>
      <c r="O16" s="1">
        <f t="shared" si="0"/>
        <v>0</v>
      </c>
      <c r="P16" s="1" t="str">
        <f t="shared" si="1"/>
        <v xml:space="preserve">     </v>
      </c>
      <c r="Q16" s="3"/>
    </row>
    <row r="17" spans="2:17" x14ac:dyDescent="0.25">
      <c r="B17" s="36">
        <f t="shared" si="2"/>
        <v>5</v>
      </c>
      <c r="C17" s="2"/>
      <c r="D17" s="2"/>
      <c r="E17" s="2"/>
      <c r="F17" s="2"/>
      <c r="G17" s="2"/>
      <c r="H17" s="2"/>
      <c r="I17" s="2"/>
      <c r="J17" s="10"/>
      <c r="K17" s="10"/>
      <c r="L17" s="2"/>
      <c r="M17" s="2"/>
      <c r="N17" s="2"/>
      <c r="O17" s="1">
        <f t="shared" si="0"/>
        <v>0</v>
      </c>
      <c r="P17" s="1" t="str">
        <f t="shared" si="1"/>
        <v xml:space="preserve">     </v>
      </c>
      <c r="Q17" s="3"/>
    </row>
    <row r="18" spans="2:17" x14ac:dyDescent="0.25">
      <c r="B18" s="36">
        <f t="shared" si="2"/>
        <v>6</v>
      </c>
      <c r="C18" s="2"/>
      <c r="D18" s="2"/>
      <c r="E18" s="2"/>
      <c r="F18" s="2"/>
      <c r="G18" s="2"/>
      <c r="H18" s="2"/>
      <c r="I18" s="2"/>
      <c r="J18" s="10"/>
      <c r="K18" s="10"/>
      <c r="L18" s="2"/>
      <c r="M18" s="2"/>
      <c r="N18" s="2"/>
      <c r="O18" s="1">
        <f t="shared" si="0"/>
        <v>0</v>
      </c>
      <c r="P18" s="1" t="str">
        <f t="shared" si="1"/>
        <v xml:space="preserve">     </v>
      </c>
      <c r="Q18" s="3"/>
    </row>
    <row r="19" spans="2:17" x14ac:dyDescent="0.25">
      <c r="B19" s="36">
        <f t="shared" si="2"/>
        <v>7</v>
      </c>
      <c r="C19" s="2"/>
      <c r="D19" s="2"/>
      <c r="E19" s="2"/>
      <c r="F19" s="2"/>
      <c r="G19" s="2"/>
      <c r="H19" s="2"/>
      <c r="I19" s="2"/>
      <c r="J19" s="10"/>
      <c r="K19" s="10"/>
      <c r="L19" s="2"/>
      <c r="M19" s="2"/>
      <c r="N19" s="2"/>
      <c r="O19" s="1">
        <f t="shared" si="0"/>
        <v>0</v>
      </c>
      <c r="P19" s="1" t="str">
        <f t="shared" si="1"/>
        <v xml:space="preserve">     </v>
      </c>
      <c r="Q19" s="3"/>
    </row>
    <row r="20" spans="2:17" x14ac:dyDescent="0.25">
      <c r="B20" s="36">
        <f t="shared" si="2"/>
        <v>8</v>
      </c>
      <c r="C20" s="2"/>
      <c r="D20" s="2"/>
      <c r="E20" s="2"/>
      <c r="F20" s="2"/>
      <c r="G20" s="2"/>
      <c r="H20" s="2"/>
      <c r="I20" s="2"/>
      <c r="J20" s="10"/>
      <c r="K20" s="10"/>
      <c r="L20" s="2"/>
      <c r="M20" s="2"/>
      <c r="N20" s="2"/>
      <c r="O20" s="1">
        <f t="shared" si="0"/>
        <v>0</v>
      </c>
      <c r="P20" s="1" t="str">
        <f t="shared" si="1"/>
        <v xml:space="preserve">     </v>
      </c>
      <c r="Q20" s="3"/>
    </row>
    <row r="21" spans="2:17" x14ac:dyDescent="0.25">
      <c r="B21" s="36">
        <f t="shared" si="2"/>
        <v>9</v>
      </c>
      <c r="C21" s="2"/>
      <c r="D21" s="2"/>
      <c r="E21" s="2"/>
      <c r="F21" s="2"/>
      <c r="G21" s="2"/>
      <c r="H21" s="2"/>
      <c r="I21" s="2"/>
      <c r="J21" s="10"/>
      <c r="K21" s="10"/>
      <c r="L21" s="2"/>
      <c r="M21" s="2"/>
      <c r="N21" s="2"/>
      <c r="O21" s="1">
        <f t="shared" si="0"/>
        <v>0</v>
      </c>
      <c r="P21" s="1" t="str">
        <f>IF(L21="CP","Souris prog &amp; Scratch Junior"," ")&amp;IF(L21="CE1","Souris prog &amp; Scratch Junior"," ")&amp;IF(L21="CE2","Souris prog &amp; Scratch Junior"," ")&amp;IF(L21="CM1","Scratch &amp; mBot"," ")&amp;IF(L21="CM2","Scratch &amp; mBot"," ")&amp;IF(L21="","","")</f>
        <v xml:space="preserve">     </v>
      </c>
      <c r="Q21" s="3"/>
    </row>
    <row r="22" spans="2:17" x14ac:dyDescent="0.25">
      <c r="B22" s="36">
        <f t="shared" si="2"/>
        <v>10</v>
      </c>
      <c r="C22" s="2"/>
      <c r="D22" s="2"/>
      <c r="E22" s="2"/>
      <c r="F22" s="2"/>
      <c r="G22" s="2"/>
      <c r="H22" s="2"/>
      <c r="I22" s="2"/>
      <c r="J22" s="10"/>
      <c r="K22" s="10"/>
      <c r="L22" s="2"/>
      <c r="M22" s="2"/>
      <c r="N22" s="2"/>
      <c r="O22" s="1">
        <f t="shared" si="0"/>
        <v>0</v>
      </c>
      <c r="P22" s="1" t="str">
        <f t="shared" si="1"/>
        <v xml:space="preserve">     </v>
      </c>
      <c r="Q22" s="3"/>
    </row>
    <row r="23" spans="2:17" x14ac:dyDescent="0.25">
      <c r="B23" s="36">
        <f t="shared" si="2"/>
        <v>11</v>
      </c>
      <c r="C23" s="2"/>
      <c r="D23" s="2"/>
      <c r="E23" s="2"/>
      <c r="F23" s="2"/>
      <c r="G23" s="2"/>
      <c r="H23" s="2"/>
      <c r="I23" s="2"/>
      <c r="J23" s="10"/>
      <c r="K23" s="10"/>
      <c r="L23" s="2"/>
      <c r="M23" s="2"/>
      <c r="N23" s="2"/>
      <c r="O23" s="1">
        <f t="shared" si="0"/>
        <v>0</v>
      </c>
      <c r="P23" s="1" t="str">
        <f t="shared" si="1"/>
        <v xml:space="preserve">     </v>
      </c>
      <c r="Q23" s="3"/>
    </row>
    <row r="24" spans="2:17" x14ac:dyDescent="0.25">
      <c r="B24" s="36">
        <f t="shared" si="2"/>
        <v>12</v>
      </c>
      <c r="C24" s="2"/>
      <c r="D24" s="2"/>
      <c r="E24" s="2"/>
      <c r="F24" s="2"/>
      <c r="G24" s="2"/>
      <c r="H24" s="2"/>
      <c r="I24" s="2"/>
      <c r="J24" s="10"/>
      <c r="K24" s="10"/>
      <c r="L24" s="2"/>
      <c r="M24" s="2"/>
      <c r="N24" s="2"/>
      <c r="O24" s="1">
        <f t="shared" si="0"/>
        <v>0</v>
      </c>
      <c r="P24" s="1" t="str">
        <f t="shared" si="1"/>
        <v xml:space="preserve">     </v>
      </c>
      <c r="Q24" s="3"/>
    </row>
    <row r="25" spans="2:17" x14ac:dyDescent="0.25">
      <c r="B25" s="36">
        <f t="shared" si="2"/>
        <v>13</v>
      </c>
      <c r="C25" s="2"/>
      <c r="D25" s="2"/>
      <c r="E25" s="2"/>
      <c r="F25" s="2"/>
      <c r="G25" s="2"/>
      <c r="H25" s="2"/>
      <c r="I25" s="2"/>
      <c r="J25" s="10"/>
      <c r="K25" s="10"/>
      <c r="L25" s="2"/>
      <c r="M25" s="2"/>
      <c r="N25" s="2"/>
      <c r="O25" s="1">
        <f t="shared" si="0"/>
        <v>0</v>
      </c>
      <c r="P25" s="1" t="str">
        <f t="shared" si="1"/>
        <v xml:space="preserve">     </v>
      </c>
      <c r="Q25" s="3"/>
    </row>
    <row r="26" spans="2:17" x14ac:dyDescent="0.25">
      <c r="B26" s="36">
        <f t="shared" si="2"/>
        <v>14</v>
      </c>
      <c r="C26" s="2"/>
      <c r="D26" s="2"/>
      <c r="E26" s="2"/>
      <c r="F26" s="2"/>
      <c r="G26" s="2"/>
      <c r="H26" s="2"/>
      <c r="I26" s="2"/>
      <c r="J26" s="10"/>
      <c r="K26" s="10"/>
      <c r="L26" s="2"/>
      <c r="M26" s="2"/>
      <c r="N26" s="2"/>
      <c r="O26" s="1">
        <f t="shared" si="0"/>
        <v>0</v>
      </c>
      <c r="P26" s="1" t="str">
        <f t="shared" si="1"/>
        <v xml:space="preserve">     </v>
      </c>
      <c r="Q26" s="3"/>
    </row>
    <row r="27" spans="2:17" x14ac:dyDescent="0.25">
      <c r="B27" s="36">
        <f t="shared" si="2"/>
        <v>15</v>
      </c>
      <c r="C27" s="2"/>
      <c r="D27" s="2"/>
      <c r="E27" s="2"/>
      <c r="F27" s="2"/>
      <c r="G27" s="2"/>
      <c r="H27" s="2"/>
      <c r="I27" s="2"/>
      <c r="J27" s="10"/>
      <c r="K27" s="10"/>
      <c r="L27" s="2"/>
      <c r="M27" s="2"/>
      <c r="N27" s="2"/>
      <c r="O27" s="1">
        <f t="shared" si="0"/>
        <v>0</v>
      </c>
      <c r="P27" s="1" t="str">
        <f t="shared" si="1"/>
        <v xml:space="preserve">     </v>
      </c>
      <c r="Q27" s="3"/>
    </row>
    <row r="28" spans="2:17" x14ac:dyDescent="0.25">
      <c r="B28" s="36">
        <f t="shared" si="2"/>
        <v>16</v>
      </c>
      <c r="C28" s="2"/>
      <c r="D28" s="2"/>
      <c r="E28" s="2"/>
      <c r="F28" s="2"/>
      <c r="G28" s="2"/>
      <c r="H28" s="2"/>
      <c r="I28" s="2"/>
      <c r="J28" s="10"/>
      <c r="K28" s="10"/>
      <c r="L28" s="2"/>
      <c r="M28" s="2"/>
      <c r="N28" s="2"/>
      <c r="O28" s="1">
        <f t="shared" si="0"/>
        <v>0</v>
      </c>
      <c r="P28" s="1" t="str">
        <f t="shared" si="1"/>
        <v xml:space="preserve">     </v>
      </c>
      <c r="Q28" s="3"/>
    </row>
    <row r="29" spans="2:17" x14ac:dyDescent="0.25">
      <c r="B29" s="36">
        <f t="shared" si="2"/>
        <v>17</v>
      </c>
      <c r="C29" s="2"/>
      <c r="D29" s="2"/>
      <c r="E29" s="2"/>
      <c r="F29" s="2"/>
      <c r="G29" s="2"/>
      <c r="H29" s="2"/>
      <c r="I29" s="2"/>
      <c r="J29" s="10"/>
      <c r="K29" s="10"/>
      <c r="L29" s="2"/>
      <c r="M29" s="2"/>
      <c r="N29" s="2"/>
      <c r="O29" s="1">
        <f t="shared" si="0"/>
        <v>0</v>
      </c>
      <c r="P29" s="1" t="str">
        <f t="shared" si="1"/>
        <v xml:space="preserve">     </v>
      </c>
      <c r="Q29" s="3"/>
    </row>
    <row r="30" spans="2:17" x14ac:dyDescent="0.25">
      <c r="B30" s="36">
        <f t="shared" si="2"/>
        <v>18</v>
      </c>
      <c r="C30" s="2"/>
      <c r="D30" s="2"/>
      <c r="E30" s="2"/>
      <c r="F30" s="2"/>
      <c r="G30" s="2"/>
      <c r="H30" s="2"/>
      <c r="I30" s="2"/>
      <c r="J30" s="10"/>
      <c r="K30" s="10"/>
      <c r="L30" s="2"/>
      <c r="M30" s="2"/>
      <c r="N30" s="2"/>
      <c r="O30" s="1">
        <f t="shared" si="0"/>
        <v>0</v>
      </c>
      <c r="P30" s="1" t="str">
        <f t="shared" si="1"/>
        <v xml:space="preserve">     </v>
      </c>
      <c r="Q30" s="3"/>
    </row>
    <row r="31" spans="2:17" x14ac:dyDescent="0.25">
      <c r="B31" s="36">
        <f t="shared" si="2"/>
        <v>19</v>
      </c>
      <c r="C31" s="2"/>
      <c r="D31" s="2"/>
      <c r="E31" s="2"/>
      <c r="F31" s="2"/>
      <c r="G31" s="2"/>
      <c r="H31" s="2"/>
      <c r="I31" s="2"/>
      <c r="J31" s="10"/>
      <c r="K31" s="10"/>
      <c r="L31" s="2"/>
      <c r="M31" s="2"/>
      <c r="N31" s="2"/>
      <c r="O31" s="1">
        <f t="shared" si="0"/>
        <v>0</v>
      </c>
      <c r="P31" s="1" t="str">
        <f t="shared" si="1"/>
        <v xml:space="preserve">     </v>
      </c>
      <c r="Q31" s="3"/>
    </row>
    <row r="32" spans="2:17" x14ac:dyDescent="0.25">
      <c r="B32" s="36">
        <f t="shared" si="2"/>
        <v>20</v>
      </c>
      <c r="C32" s="2"/>
      <c r="D32" s="2"/>
      <c r="E32" s="2"/>
      <c r="F32" s="2"/>
      <c r="G32" s="2"/>
      <c r="H32" s="2"/>
      <c r="I32" s="2"/>
      <c r="J32" s="10"/>
      <c r="K32" s="10"/>
      <c r="L32" s="2"/>
      <c r="M32" s="2"/>
      <c r="N32" s="2"/>
      <c r="O32" s="1">
        <f t="shared" si="0"/>
        <v>0</v>
      </c>
      <c r="P32" s="1" t="str">
        <f t="shared" si="1"/>
        <v xml:space="preserve">     </v>
      </c>
      <c r="Q32" s="3"/>
    </row>
    <row r="33" spans="2:18" x14ac:dyDescent="0.25">
      <c r="B33" s="36">
        <f t="shared" si="2"/>
        <v>21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9"/>
      <c r="P33" s="29"/>
      <c r="Q33" s="3"/>
    </row>
    <row r="34" spans="2:18" x14ac:dyDescent="0.25">
      <c r="B34" s="36">
        <f t="shared" si="2"/>
        <v>22</v>
      </c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7"/>
      <c r="R34" s="27"/>
    </row>
    <row r="35" spans="2:18" x14ac:dyDescent="0.25">
      <c r="B35" s="36">
        <f t="shared" si="2"/>
        <v>23</v>
      </c>
      <c r="C35" s="34"/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8"/>
      <c r="R35" s="27"/>
    </row>
    <row r="36" spans="2:18" x14ac:dyDescent="0.25">
      <c r="B36" s="36">
        <f t="shared" si="2"/>
        <v>24</v>
      </c>
      <c r="C36" s="34"/>
      <c r="D36" s="34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8"/>
      <c r="R36" s="27"/>
    </row>
    <row r="37" spans="2:18" x14ac:dyDescent="0.25">
      <c r="B37" s="36">
        <f t="shared" si="2"/>
        <v>25</v>
      </c>
      <c r="C37" s="34"/>
      <c r="D37" s="34"/>
      <c r="E37" s="34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38"/>
      <c r="R37" s="27"/>
    </row>
    <row r="38" spans="2:18" x14ac:dyDescent="0.25">
      <c r="B38" s="36">
        <f t="shared" si="2"/>
        <v>26</v>
      </c>
      <c r="C38" s="34"/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8"/>
      <c r="R38" s="27"/>
    </row>
    <row r="39" spans="2:18" x14ac:dyDescent="0.25">
      <c r="B39" s="36">
        <f t="shared" si="2"/>
        <v>27</v>
      </c>
      <c r="C39" s="34"/>
      <c r="D39" s="34"/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8"/>
      <c r="R39" s="27"/>
    </row>
    <row r="40" spans="2:18" x14ac:dyDescent="0.25">
      <c r="B40" s="36">
        <f t="shared" si="2"/>
        <v>28</v>
      </c>
      <c r="C40" s="34"/>
      <c r="D40" s="34"/>
      <c r="E40" s="34"/>
      <c r="F40" s="34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8"/>
      <c r="R40" s="27"/>
    </row>
    <row r="41" spans="2:18" x14ac:dyDescent="0.25">
      <c r="B41" s="36">
        <f t="shared" si="2"/>
        <v>29</v>
      </c>
      <c r="C41" s="34"/>
      <c r="D41" s="34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8"/>
      <c r="R41" s="27"/>
    </row>
    <row r="42" spans="2:18" x14ac:dyDescent="0.25">
      <c r="B42" s="36">
        <f t="shared" si="2"/>
        <v>30</v>
      </c>
      <c r="C42" s="34"/>
      <c r="D42" s="34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8"/>
      <c r="R42" s="27"/>
    </row>
    <row r="43" spans="2:18" x14ac:dyDescent="0.25">
      <c r="B43" s="36">
        <f t="shared" si="2"/>
        <v>31</v>
      </c>
      <c r="C43" s="34"/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8"/>
      <c r="R43" s="27"/>
    </row>
    <row r="44" spans="2:18" x14ac:dyDescent="0.25">
      <c r="B44" s="36">
        <f t="shared" si="2"/>
        <v>32</v>
      </c>
      <c r="C44" s="34"/>
      <c r="D44" s="34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8"/>
      <c r="R44" s="27"/>
    </row>
    <row r="45" spans="2:18" x14ac:dyDescent="0.25">
      <c r="B45" s="36">
        <f t="shared" si="2"/>
        <v>33</v>
      </c>
      <c r="C45" s="34"/>
      <c r="D45" s="34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8"/>
      <c r="R45" s="27"/>
    </row>
    <row r="46" spans="2:18" x14ac:dyDescent="0.25">
      <c r="B46" s="36">
        <f t="shared" si="2"/>
        <v>34</v>
      </c>
      <c r="C46" s="34"/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8"/>
    </row>
    <row r="47" spans="2:18" x14ac:dyDescent="0.25">
      <c r="B47" s="36">
        <f t="shared" si="2"/>
        <v>35</v>
      </c>
      <c r="C47" s="29"/>
      <c r="D47" s="29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3"/>
    </row>
    <row r="48" spans="2:18" x14ac:dyDescent="0.25">
      <c r="B48" s="36">
        <f t="shared" si="2"/>
        <v>36</v>
      </c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3"/>
    </row>
    <row r="49" spans="2:17" x14ac:dyDescent="0.25">
      <c r="B49" s="36">
        <f t="shared" si="2"/>
        <v>37</v>
      </c>
      <c r="C49" s="29"/>
      <c r="D49" s="29"/>
      <c r="E49" s="29"/>
      <c r="F49" s="29"/>
      <c r="G49" s="29"/>
      <c r="H49" s="29"/>
      <c r="I49" s="29"/>
      <c r="J49" s="29"/>
      <c r="K49" s="29"/>
      <c r="L49" s="29"/>
      <c r="M49" s="29"/>
      <c r="N49" s="29"/>
      <c r="O49" s="29"/>
      <c r="P49" s="29"/>
      <c r="Q49" s="3"/>
    </row>
    <row r="50" spans="2:17" x14ac:dyDescent="0.25">
      <c r="B50" s="36">
        <f t="shared" si="2"/>
        <v>38</v>
      </c>
      <c r="C50" s="29"/>
      <c r="D50" s="29"/>
      <c r="E50" s="29"/>
      <c r="F50" s="29"/>
      <c r="G50" s="29"/>
      <c r="H50" s="29"/>
      <c r="I50" s="29"/>
      <c r="J50" s="29"/>
      <c r="K50" s="29"/>
      <c r="L50" s="29"/>
      <c r="M50" s="29"/>
      <c r="N50" s="29"/>
      <c r="O50" s="29"/>
      <c r="P50" s="29"/>
      <c r="Q50" s="3"/>
    </row>
    <row r="51" spans="2:17" x14ac:dyDescent="0.25">
      <c r="B51" s="36">
        <f t="shared" si="2"/>
        <v>39</v>
      </c>
      <c r="C51" s="29"/>
      <c r="D51" s="29"/>
      <c r="E51" s="29"/>
      <c r="F51" s="29"/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3"/>
    </row>
    <row r="52" spans="2:17" x14ac:dyDescent="0.25">
      <c r="B52" s="36">
        <f t="shared" si="2"/>
        <v>40</v>
      </c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3"/>
    </row>
    <row r="53" spans="2:17" x14ac:dyDescent="0.25">
      <c r="B53" s="36">
        <f t="shared" si="2"/>
        <v>41</v>
      </c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3"/>
    </row>
    <row r="54" spans="2:17" x14ac:dyDescent="0.25">
      <c r="B54" s="36">
        <f t="shared" si="2"/>
        <v>42</v>
      </c>
      <c r="C54" s="29"/>
      <c r="D54" s="29"/>
      <c r="E54" s="29"/>
      <c r="F54" s="29"/>
      <c r="G54" s="29"/>
      <c r="H54" s="29"/>
      <c r="I54" s="29"/>
      <c r="J54" s="29"/>
      <c r="K54" s="29"/>
      <c r="L54" s="29"/>
      <c r="M54" s="29"/>
      <c r="N54" s="29"/>
      <c r="O54" s="29"/>
      <c r="P54" s="29"/>
      <c r="Q54" s="3"/>
    </row>
    <row r="55" spans="2:17" x14ac:dyDescent="0.25">
      <c r="B55" s="36">
        <f t="shared" si="2"/>
        <v>43</v>
      </c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3"/>
    </row>
    <row r="56" spans="2:17" x14ac:dyDescent="0.25">
      <c r="B56" s="36">
        <f t="shared" si="2"/>
        <v>44</v>
      </c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29"/>
      <c r="N56" s="29"/>
      <c r="O56" s="29"/>
      <c r="P56" s="29"/>
      <c r="Q56" s="3"/>
    </row>
    <row r="57" spans="2:17" x14ac:dyDescent="0.25">
      <c r="B57" s="36">
        <f t="shared" si="2"/>
        <v>45</v>
      </c>
      <c r="C57" s="29"/>
      <c r="D57" s="29"/>
      <c r="E57" s="29"/>
      <c r="F57" s="29"/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3"/>
    </row>
    <row r="58" spans="2:17" x14ac:dyDescent="0.25">
      <c r="B58" s="36">
        <f t="shared" si="2"/>
        <v>46</v>
      </c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3"/>
    </row>
    <row r="59" spans="2:17" x14ac:dyDescent="0.25">
      <c r="B59" s="36">
        <f t="shared" si="2"/>
        <v>47</v>
      </c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3"/>
    </row>
    <row r="60" spans="2:17" x14ac:dyDescent="0.25">
      <c r="B60" s="36">
        <f t="shared" si="2"/>
        <v>48</v>
      </c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3"/>
    </row>
    <row r="61" spans="2:17" x14ac:dyDescent="0.25">
      <c r="B61" s="36">
        <f t="shared" si="2"/>
        <v>49</v>
      </c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3"/>
    </row>
    <row r="62" spans="2:17" ht="15.75" thickBot="1" x14ac:dyDescent="0.3">
      <c r="B62" s="39">
        <f t="shared" si="2"/>
        <v>50</v>
      </c>
      <c r="C62" s="40"/>
      <c r="D62" s="40"/>
      <c r="E62" s="40"/>
      <c r="F62" s="40"/>
      <c r="G62" s="40"/>
      <c r="H62" s="40"/>
      <c r="I62" s="40"/>
      <c r="J62" s="40"/>
      <c r="K62" s="40"/>
      <c r="L62" s="40"/>
      <c r="M62" s="40"/>
      <c r="N62" s="40"/>
      <c r="O62" s="40"/>
      <c r="P62" s="40"/>
      <c r="Q62" s="4"/>
    </row>
  </sheetData>
  <mergeCells count="5">
    <mergeCell ref="C4:Q4"/>
    <mergeCell ref="C5:Q5"/>
    <mergeCell ref="C6:Q6"/>
    <mergeCell ref="B10:Q10"/>
    <mergeCell ref="B11:Q11"/>
  </mergeCells>
  <dataValidations count="2">
    <dataValidation type="date" allowBlank="1" showInputMessage="1" showErrorMessage="1" sqref="J13" xr:uid="{F0E9A253-C7B2-48FF-ACBF-3441EC720B89}">
      <formula1>44136</formula1>
      <formula2>44561</formula2>
    </dataValidation>
    <dataValidation type="date" operator="equal" allowBlank="1" showInputMessage="1" showErrorMessage="1" sqref="K37" xr:uid="{36EE59EB-4528-4EAB-A5CB-B78CB0B4F561}">
      <formula1>44160</formula1>
    </dataValidation>
  </dataValidations>
  <hyperlinks>
    <hyperlink ref="I13" r:id="rId1" xr:uid="{828AF3C3-5450-4932-A97D-62FAD2517328}"/>
  </hyperlinks>
  <pageMargins left="0.7" right="0.7" top="0.75" bottom="0.75" header="0.3" footer="0.3"/>
  <pageSetup paperSize="9" scale="40" orientation="landscape" r:id="rId2"/>
  <customProperties>
    <customPr name="LastActive" r:id="rId3"/>
  </customProperties>
  <drawing r:id="rId4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004FC2B-2693-4BE7-BA17-63A38DAF80DA}">
          <x14:formula1>
            <xm:f>'Ne pas Toucher'!$D$2:$D$7</xm:f>
          </x14:formula1>
          <xm:sqref>L13:L32</xm:sqref>
        </x14:dataValidation>
        <x14:dataValidation type="list" allowBlank="1" showInputMessage="1" showErrorMessage="1" xr:uid="{21CAA0CE-C3DB-486C-9117-6732B5F0853A}">
          <x14:formula1>
            <xm:f>'Ne pas Toucher'!$B$3:$B$8</xm:f>
          </x14:formula1>
          <xm:sqref>K13:K32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F13FE2-E1EA-498B-8F5A-EC4B572CBD99}">
  <dimension ref="B1:F14"/>
  <sheetViews>
    <sheetView workbookViewId="0">
      <selection activeCell="B11" sqref="B11"/>
    </sheetView>
  </sheetViews>
  <sheetFormatPr baseColWidth="10" defaultRowHeight="15" x14ac:dyDescent="0.25"/>
  <cols>
    <col min="2" max="2" width="43" bestFit="1" customWidth="1"/>
    <col min="4" max="4" width="1.85546875" customWidth="1"/>
    <col min="5" max="5" width="34.42578125" customWidth="1"/>
  </cols>
  <sheetData>
    <row r="1" spans="2:6" ht="15.75" thickBot="1" x14ac:dyDescent="0.3"/>
    <row r="2" spans="2:6" ht="18.75" x14ac:dyDescent="0.3">
      <c r="B2" s="64" t="s">
        <v>52</v>
      </c>
      <c r="C2" s="65"/>
      <c r="D2" s="65"/>
      <c r="E2" s="65"/>
      <c r="F2" s="66"/>
    </row>
    <row r="3" spans="2:6" ht="19.5" thickBot="1" x14ac:dyDescent="0.35">
      <c r="B3" s="68" t="s">
        <v>53</v>
      </c>
      <c r="C3" s="67"/>
      <c r="D3" s="67"/>
      <c r="E3" s="67"/>
      <c r="F3" s="69"/>
    </row>
    <row r="4" spans="2:6" x14ac:dyDescent="0.25">
      <c r="B4" s="70" t="s">
        <v>32</v>
      </c>
      <c r="C4" s="71">
        <f>SUM('Ne pas Toucher'!E5:E24)</f>
        <v>0</v>
      </c>
      <c r="D4" s="72"/>
      <c r="E4" s="70" t="s">
        <v>41</v>
      </c>
      <c r="F4" s="73">
        <f>SUM('Contacts structures'!N13:N32)</f>
        <v>0</v>
      </c>
    </row>
    <row r="5" spans="2:6" x14ac:dyDescent="0.25">
      <c r="B5" s="74" t="s">
        <v>25</v>
      </c>
      <c r="C5" s="75">
        <f>SUM('Ne pas Toucher'!H5:H24)</f>
        <v>0</v>
      </c>
      <c r="D5" s="76"/>
      <c r="E5" s="74" t="s">
        <v>42</v>
      </c>
      <c r="F5" s="77">
        <f>SUM('Contacts structures'!M13:M32)</f>
        <v>0</v>
      </c>
    </row>
    <row r="6" spans="2:6" x14ac:dyDescent="0.25">
      <c r="B6" s="74" t="s">
        <v>26</v>
      </c>
      <c r="C6" s="75">
        <f>SUM('Ne pas Toucher'!K5:K24)</f>
        <v>1</v>
      </c>
      <c r="D6" s="76"/>
      <c r="E6" s="74" t="s">
        <v>43</v>
      </c>
      <c r="F6" s="77">
        <f>SUM('Contacts structures'!O13:O32)</f>
        <v>0</v>
      </c>
    </row>
    <row r="7" spans="2:6" ht="15.75" thickBot="1" x14ac:dyDescent="0.3">
      <c r="B7" s="78" t="s">
        <v>45</v>
      </c>
      <c r="C7" s="79"/>
      <c r="D7" s="76"/>
      <c r="E7" s="39"/>
      <c r="F7" s="79"/>
    </row>
    <row r="8" spans="2:6" x14ac:dyDescent="0.25">
      <c r="D8" s="30"/>
    </row>
    <row r="9" spans="2:6" x14ac:dyDescent="0.25">
      <c r="D9" s="30"/>
    </row>
    <row r="10" spans="2:6" x14ac:dyDescent="0.25">
      <c r="D10" s="30"/>
    </row>
    <row r="11" spans="2:6" x14ac:dyDescent="0.25">
      <c r="D11" s="30"/>
    </row>
    <row r="12" spans="2:6" x14ac:dyDescent="0.25">
      <c r="D12" s="30"/>
    </row>
    <row r="13" spans="2:6" x14ac:dyDescent="0.25">
      <c r="D13" s="30"/>
    </row>
    <row r="14" spans="2:6" ht="15.75" thickBot="1" x14ac:dyDescent="0.3">
      <c r="D14" s="31"/>
    </row>
  </sheetData>
  <mergeCells count="2">
    <mergeCell ref="B2:F2"/>
    <mergeCell ref="B3:F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257C3A-AF80-4538-8BC8-48B4551C1304}">
  <dimension ref="B1:O64"/>
  <sheetViews>
    <sheetView topLeftCell="C1" workbookViewId="0">
      <selection activeCell="N5" sqref="N5"/>
    </sheetView>
  </sheetViews>
  <sheetFormatPr baseColWidth="10" defaultRowHeight="15" x14ac:dyDescent="0.25"/>
  <cols>
    <col min="2" max="2" width="26.7109375" customWidth="1"/>
    <col min="5" max="5" width="14.85546875" bestFit="1" customWidth="1"/>
    <col min="7" max="7" width="21.85546875" bestFit="1" customWidth="1"/>
    <col min="8" max="8" width="14.42578125" customWidth="1"/>
    <col min="9" max="9" width="11.5703125" customWidth="1"/>
    <col min="11" max="11" width="13" customWidth="1"/>
    <col min="14" max="14" width="13.42578125" bestFit="1" customWidth="1"/>
  </cols>
  <sheetData>
    <row r="1" spans="2:15" x14ac:dyDescent="0.25">
      <c r="D1" t="s">
        <v>28</v>
      </c>
    </row>
    <row r="3" spans="2:15" ht="15.75" thickBot="1" x14ac:dyDescent="0.3">
      <c r="D3" t="s">
        <v>17</v>
      </c>
    </row>
    <row r="4" spans="2:15" ht="30.75" thickBot="1" x14ac:dyDescent="0.3">
      <c r="B4" t="s">
        <v>34</v>
      </c>
      <c r="D4" t="s">
        <v>18</v>
      </c>
      <c r="E4" s="52" t="s">
        <v>27</v>
      </c>
      <c r="F4" s="52" t="s">
        <v>31</v>
      </c>
      <c r="G4" s="49"/>
      <c r="H4" s="53" t="s">
        <v>29</v>
      </c>
      <c r="I4" s="52" t="s">
        <v>31</v>
      </c>
      <c r="J4" s="49"/>
      <c r="K4" s="53" t="s">
        <v>30</v>
      </c>
      <c r="L4" s="54" t="s">
        <v>31</v>
      </c>
      <c r="N4" t="s">
        <v>46</v>
      </c>
      <c r="O4" t="s">
        <v>47</v>
      </c>
    </row>
    <row r="5" spans="2:15" ht="15.75" thickBot="1" x14ac:dyDescent="0.3">
      <c r="B5" t="s">
        <v>35</v>
      </c>
      <c r="D5" t="s">
        <v>19</v>
      </c>
      <c r="E5" s="43">
        <f>IF('Contacts structures'!O13&gt;0,1,0)</f>
        <v>0</v>
      </c>
      <c r="F5" s="44">
        <f>SUM(E5:E24)</f>
        <v>0</v>
      </c>
      <c r="G5" s="42"/>
      <c r="H5" s="45">
        <f>IF('Contacts structures'!L13="CP",1,IF('Contacts structures'!L13="CE1",1,IF('Contacts structures'!L13="CE2",1,0)))</f>
        <v>0</v>
      </c>
      <c r="I5" s="46">
        <f>SUM(H5:H24)</f>
        <v>0</v>
      </c>
      <c r="J5" s="42"/>
      <c r="K5" s="43">
        <f>IF('Contacts structures'!L13="CM1",1,IF('Contacts structures'!L13="CM2",1,0))</f>
        <v>0</v>
      </c>
      <c r="L5" s="46">
        <f>SUM(K5:K24)</f>
        <v>1</v>
      </c>
    </row>
    <row r="6" spans="2:15" x14ac:dyDescent="0.25">
      <c r="B6" t="s">
        <v>36</v>
      </c>
      <c r="D6" t="s">
        <v>14</v>
      </c>
      <c r="E6" s="47">
        <f>IF('Contacts structures'!O14&gt;0,1,0)</f>
        <v>0</v>
      </c>
      <c r="F6" s="42"/>
      <c r="G6" s="42"/>
      <c r="H6" s="48">
        <f>IF('Contacts structures'!L14="CP",1,IF('Contacts structures'!L14="CE1",1,IF('Contacts structures'!L14="CE2",1,0)))</f>
        <v>0</v>
      </c>
      <c r="I6" s="49"/>
      <c r="J6" s="42"/>
      <c r="K6" s="47">
        <f>IF('Contacts structures'!L14="CM1",1,IF('Contacts structures'!L14="CM2",1,0))</f>
        <v>1</v>
      </c>
      <c r="L6" s="42"/>
    </row>
    <row r="7" spans="2:15" x14ac:dyDescent="0.25">
      <c r="B7" t="s">
        <v>37</v>
      </c>
      <c r="D7" t="s">
        <v>20</v>
      </c>
      <c r="E7" s="47">
        <f>IF('Contacts structures'!O15&gt;0,1,0)</f>
        <v>0</v>
      </c>
      <c r="F7" s="42"/>
      <c r="G7" s="42"/>
      <c r="H7" s="48">
        <f>IF('Contacts structures'!L15="CP",1,IF('Contacts structures'!L15="CE1",1,IF('Contacts structures'!L15="CE2",1,0)))</f>
        <v>0</v>
      </c>
      <c r="I7" s="49"/>
      <c r="J7" s="42"/>
      <c r="K7" s="47">
        <f>IF('Contacts structures'!L15="CM1",1,IF('Contacts structures'!L15="CM2",1,0))</f>
        <v>0</v>
      </c>
      <c r="L7" s="42"/>
    </row>
    <row r="8" spans="2:15" x14ac:dyDescent="0.25">
      <c r="B8" t="s">
        <v>38</v>
      </c>
      <c r="E8" s="47">
        <f>IF('Contacts structures'!O16&gt;0,1,0)</f>
        <v>0</v>
      </c>
      <c r="F8" s="42"/>
      <c r="G8" s="42"/>
      <c r="H8" s="48">
        <f>IF('Contacts structures'!L16="CP",1,IF('Contacts structures'!L16="CE1",1,IF('Contacts structures'!L16="CE2",1,0)))</f>
        <v>0</v>
      </c>
      <c r="I8" s="49"/>
      <c r="J8" s="42"/>
      <c r="K8" s="47">
        <f>IF('Contacts structures'!L16="CM1",1,IF('Contacts structures'!L16="CM2",1,0))</f>
        <v>0</v>
      </c>
      <c r="L8" s="42"/>
    </row>
    <row r="9" spans="2:15" x14ac:dyDescent="0.25">
      <c r="E9" s="47">
        <f>IF('Contacts structures'!O17&gt;0,1,0)</f>
        <v>0</v>
      </c>
      <c r="F9" s="42"/>
      <c r="G9" s="42"/>
      <c r="H9" s="48">
        <f>IF('Contacts structures'!L17="CP",1,IF('Contacts structures'!L17="CE1",1,IF('Contacts structures'!L17="CE2",1,0)))</f>
        <v>0</v>
      </c>
      <c r="I9" s="49"/>
      <c r="J9" s="42"/>
      <c r="K9" s="47">
        <f>IF('Contacts structures'!L17="CM1",1,IF('Contacts structures'!L17="CM2",1,0))</f>
        <v>0</v>
      </c>
      <c r="L9" s="42"/>
    </row>
    <row r="10" spans="2:15" x14ac:dyDescent="0.25">
      <c r="E10" s="47">
        <f>IF('Contacts structures'!O18&gt;0,1,0)</f>
        <v>0</v>
      </c>
      <c r="F10" s="42"/>
      <c r="G10" s="42"/>
      <c r="H10" s="48">
        <f>IF('Contacts structures'!L18="CP",1,IF('Contacts structures'!L18="CE1",1,IF('Contacts structures'!L18="CE2",1,0)))</f>
        <v>0</v>
      </c>
      <c r="I10" s="49"/>
      <c r="J10" s="42"/>
      <c r="K10" s="47">
        <f>IF('Contacts structures'!L18="CM1",1,IF('Contacts structures'!L18="CM2",1,0))</f>
        <v>0</v>
      </c>
      <c r="L10" s="42"/>
    </row>
    <row r="11" spans="2:15" x14ac:dyDescent="0.25">
      <c r="E11" s="47">
        <f>IF('Contacts structures'!O19&gt;0,1,0)</f>
        <v>0</v>
      </c>
      <c r="F11" s="42"/>
      <c r="G11" s="42"/>
      <c r="H11" s="48">
        <f>IF('Contacts structures'!L19="CP",1,IF('Contacts structures'!L19="CE1",1,IF('Contacts structures'!L19="CE2",1,0)))</f>
        <v>0</v>
      </c>
      <c r="I11" s="49"/>
      <c r="J11" s="42"/>
      <c r="K11" s="47">
        <f>IF('Contacts structures'!L19="CM1",1,IF('Contacts structures'!L19="CM2",1,0))</f>
        <v>0</v>
      </c>
      <c r="L11" s="42"/>
    </row>
    <row r="12" spans="2:15" x14ac:dyDescent="0.25">
      <c r="E12" s="47">
        <f>IF('Contacts structures'!O20&gt;0,1,0)</f>
        <v>0</v>
      </c>
      <c r="F12" s="42"/>
      <c r="G12" s="42"/>
      <c r="H12" s="48">
        <f>IF('Contacts structures'!L20="CP",1,IF('Contacts structures'!L20="CE1",1,IF('Contacts structures'!L20="CE2",1,0)))</f>
        <v>0</v>
      </c>
      <c r="I12" s="49"/>
      <c r="J12" s="42"/>
      <c r="K12" s="47">
        <f>IF('Contacts structures'!L20="CM1",1,IF('Contacts structures'!L20="CM2",1,0))</f>
        <v>0</v>
      </c>
      <c r="L12" s="42"/>
    </row>
    <row r="13" spans="2:15" x14ac:dyDescent="0.25">
      <c r="E13" s="47">
        <f>IF('Contacts structures'!O21&gt;0,1,0)</f>
        <v>0</v>
      </c>
      <c r="F13" s="42"/>
      <c r="G13" s="42"/>
      <c r="H13" s="48">
        <f>IF('Contacts structures'!L21="CP",1,IF('Contacts structures'!L21="CE1",1,IF('Contacts structures'!L21="CE2",1,0)))</f>
        <v>0</v>
      </c>
      <c r="I13" s="49"/>
      <c r="J13" s="42"/>
      <c r="K13" s="47">
        <f>IF('Contacts structures'!L21="CM1",1,IF('Contacts structures'!L21="CM2",1,0))</f>
        <v>0</v>
      </c>
      <c r="L13" s="42"/>
    </row>
    <row r="14" spans="2:15" x14ac:dyDescent="0.25">
      <c r="E14" s="47">
        <f>IF('Contacts structures'!O22&gt;0,1,0)</f>
        <v>0</v>
      </c>
      <c r="F14" s="42"/>
      <c r="G14" s="42"/>
      <c r="H14" s="48">
        <f>IF('Contacts structures'!L22="CP",1,IF('Contacts structures'!L22="CE1",1,IF('Contacts structures'!L22="CE2",1,0)))</f>
        <v>0</v>
      </c>
      <c r="I14" s="49"/>
      <c r="J14" s="42"/>
      <c r="K14" s="47">
        <f>IF('Contacts structures'!L22="CM1",1,IF('Contacts structures'!L22="CM2",1,0))</f>
        <v>0</v>
      </c>
      <c r="L14" s="42"/>
    </row>
    <row r="15" spans="2:15" x14ac:dyDescent="0.25">
      <c r="E15" s="47">
        <f>IF('Contacts structures'!O23&gt;0,1,0)</f>
        <v>0</v>
      </c>
      <c r="F15" s="42"/>
      <c r="G15" s="42"/>
      <c r="H15" s="48">
        <f>IF('Contacts structures'!L23="CP",1,IF('Contacts structures'!L23="CE1",1,IF('Contacts structures'!L23="CE2",1,0)))</f>
        <v>0</v>
      </c>
      <c r="I15" s="49"/>
      <c r="J15" s="42"/>
      <c r="K15" s="47">
        <f>IF('Contacts structures'!L23="CM1",1,IF('Contacts structures'!L23="CM2",1,0))</f>
        <v>0</v>
      </c>
      <c r="L15" s="42"/>
    </row>
    <row r="16" spans="2:15" x14ac:dyDescent="0.25">
      <c r="E16" s="47">
        <f>IF('Contacts structures'!O24&gt;0,1,0)</f>
        <v>0</v>
      </c>
      <c r="F16" s="42"/>
      <c r="G16" s="42"/>
      <c r="H16" s="48">
        <f>IF('Contacts structures'!L24="CP",1,IF('Contacts structures'!L24="CE1",1,IF('Contacts structures'!L24="CE2",1,0)))</f>
        <v>0</v>
      </c>
      <c r="I16" s="49"/>
      <c r="J16" s="42"/>
      <c r="K16" s="47">
        <f>IF('Contacts structures'!L24="CM1",1,IF('Contacts structures'!L24="CM2",1,0))</f>
        <v>0</v>
      </c>
      <c r="L16" s="42"/>
    </row>
    <row r="17" spans="5:12" x14ac:dyDescent="0.25">
      <c r="E17" s="47">
        <f>IF('Contacts structures'!O25&gt;0,1,0)</f>
        <v>0</v>
      </c>
      <c r="F17" s="42"/>
      <c r="G17" s="42"/>
      <c r="H17" s="48">
        <f>IF('Contacts structures'!L25="CP",1,IF('Contacts structures'!L25="CE1",1,IF('Contacts structures'!L25="CE2",1,0)))</f>
        <v>0</v>
      </c>
      <c r="I17" s="49"/>
      <c r="J17" s="42"/>
      <c r="K17" s="47">
        <f>IF('Contacts structures'!L25="CM1",1,IF('Contacts structures'!L25="CM2",1,0))</f>
        <v>0</v>
      </c>
      <c r="L17" s="42"/>
    </row>
    <row r="18" spans="5:12" x14ac:dyDescent="0.25">
      <c r="E18" s="47">
        <f>IF('Contacts structures'!O26&gt;0,1,0)</f>
        <v>0</v>
      </c>
      <c r="F18" s="42"/>
      <c r="G18" s="42"/>
      <c r="H18" s="48">
        <f>IF('Contacts structures'!L26="CP",1,IF('Contacts structures'!L26="CE1",1,IF('Contacts structures'!L26="CE2",1,0)))</f>
        <v>0</v>
      </c>
      <c r="I18" s="49"/>
      <c r="J18" s="42"/>
      <c r="K18" s="47">
        <f>IF('Contacts structures'!L26="CM1",1,IF('Contacts structures'!L26="CM2",1,0))</f>
        <v>0</v>
      </c>
      <c r="L18" s="42"/>
    </row>
    <row r="19" spans="5:12" x14ac:dyDescent="0.25">
      <c r="E19" s="47">
        <f>IF('Contacts structures'!O27&gt;0,1,0)</f>
        <v>0</v>
      </c>
      <c r="F19" s="42"/>
      <c r="G19" s="42"/>
      <c r="H19" s="48">
        <f>IF('Contacts structures'!L27="CP",1,IF('Contacts structures'!L27="CE1",1,IF('Contacts structures'!L27="CE2",1,0)))</f>
        <v>0</v>
      </c>
      <c r="I19" s="49"/>
      <c r="J19" s="42"/>
      <c r="K19" s="47">
        <f>IF('Contacts structures'!L27="CM1",1,IF('Contacts structures'!L27="CM2",1,0))</f>
        <v>0</v>
      </c>
      <c r="L19" s="42"/>
    </row>
    <row r="20" spans="5:12" x14ac:dyDescent="0.25">
      <c r="E20" s="47">
        <f>IF('Contacts structures'!O28&gt;0,1,0)</f>
        <v>0</v>
      </c>
      <c r="F20" s="42"/>
      <c r="G20" s="42"/>
      <c r="H20" s="48">
        <f>IF('Contacts structures'!L28="CP",1,IF('Contacts structures'!L28="CE1",1,IF('Contacts structures'!L28="CE2",1,0)))</f>
        <v>0</v>
      </c>
      <c r="I20" s="49"/>
      <c r="J20" s="42"/>
      <c r="K20" s="47">
        <f>IF('Contacts structures'!L28="CM1",1,IF('Contacts structures'!L28="CM2",1,0))</f>
        <v>0</v>
      </c>
      <c r="L20" s="42"/>
    </row>
    <row r="21" spans="5:12" x14ac:dyDescent="0.25">
      <c r="E21" s="47">
        <f>IF('Contacts structures'!O29&gt;0,1,0)</f>
        <v>0</v>
      </c>
      <c r="F21" s="42"/>
      <c r="G21" s="42"/>
      <c r="H21" s="48">
        <f>IF('Contacts structures'!L29="CP",1,IF('Contacts structures'!L29="CE1",1,IF('Contacts structures'!L29="CE2",1,0)))</f>
        <v>0</v>
      </c>
      <c r="I21" s="49"/>
      <c r="J21" s="42"/>
      <c r="K21" s="47">
        <f>IF('Contacts structures'!L29="CM1",1,IF('Contacts structures'!L29="CM2",1,0))</f>
        <v>0</v>
      </c>
      <c r="L21" s="42"/>
    </row>
    <row r="22" spans="5:12" x14ac:dyDescent="0.25">
      <c r="E22" s="47">
        <f>IF('Contacts structures'!O30&gt;0,1,0)</f>
        <v>0</v>
      </c>
      <c r="F22" s="42"/>
      <c r="G22" s="42"/>
      <c r="H22" s="48">
        <f>IF('Contacts structures'!L30="CP",1,IF('Contacts structures'!L30="CE1",1,IF('Contacts structures'!L30="CE2",1,0)))</f>
        <v>0</v>
      </c>
      <c r="I22" s="49"/>
      <c r="J22" s="42"/>
      <c r="K22" s="47">
        <f>IF('Contacts structures'!L30="CM1",1,IF('Contacts structures'!L30="CM2",1,0))</f>
        <v>0</v>
      </c>
      <c r="L22" s="42"/>
    </row>
    <row r="23" spans="5:12" x14ac:dyDescent="0.25">
      <c r="E23" s="47">
        <f>IF('Contacts structures'!O31&gt;0,1,0)</f>
        <v>0</v>
      </c>
      <c r="F23" s="42"/>
      <c r="G23" s="42"/>
      <c r="H23" s="48">
        <f>IF('Contacts structures'!L31="CP",1,IF('Contacts structures'!L31="CE1",1,IF('Contacts structures'!L31="CE2",1,0)))</f>
        <v>0</v>
      </c>
      <c r="I23" s="49"/>
      <c r="J23" s="42"/>
      <c r="K23" s="47">
        <f>IF('Contacts structures'!L31="CM1",1,IF('Contacts structures'!L31="CM2",1,0))</f>
        <v>0</v>
      </c>
      <c r="L23" s="42"/>
    </row>
    <row r="24" spans="5:12" x14ac:dyDescent="0.25">
      <c r="E24" s="47">
        <f>IF('Contacts structures'!O32&gt;0,1,0)</f>
        <v>0</v>
      </c>
      <c r="F24" s="42"/>
      <c r="G24" s="42"/>
      <c r="H24" s="48">
        <f>IF('Contacts structures'!L32="CP",1,IF('Contacts structures'!L32="CE1",1,IF('Contacts structures'!L32="CE2",1,0)))</f>
        <v>0</v>
      </c>
      <c r="I24" s="49"/>
      <c r="J24" s="42"/>
      <c r="K24" s="47">
        <f>IF('Contacts structures'!L32="CM1",1,IF('Contacts structures'!L32="CM2",1,0))</f>
        <v>0</v>
      </c>
      <c r="L24" s="42"/>
    </row>
    <row r="25" spans="5:12" x14ac:dyDescent="0.25">
      <c r="E25" s="47">
        <f>IF('Contacts structures'!O33&gt;0,1,0)</f>
        <v>0</v>
      </c>
      <c r="F25" s="42"/>
      <c r="G25" s="42"/>
      <c r="H25" s="48">
        <f>IF('Contacts structures'!L33="CP",1,IF('Contacts structures'!L33="CE1",1,IF('Contacts structures'!L33="CE2",1,0)))</f>
        <v>0</v>
      </c>
      <c r="I25" s="42"/>
      <c r="J25" s="42"/>
      <c r="K25" s="47">
        <f>IF('Contacts structures'!L33="CM1",1,IF('Contacts structures'!L33="CM2",1,0))</f>
        <v>0</v>
      </c>
      <c r="L25" s="42"/>
    </row>
    <row r="26" spans="5:12" x14ac:dyDescent="0.25">
      <c r="E26" s="47">
        <f>IF('Contacts structures'!O34&gt;0,1,0)</f>
        <v>0</v>
      </c>
      <c r="F26" s="42"/>
      <c r="G26" s="42"/>
      <c r="H26" s="48">
        <f>IF('Contacts structures'!L34="CP",1,IF('Contacts structures'!L34="CE1",1,IF('Contacts structures'!L34="CE2",1,0)))</f>
        <v>0</v>
      </c>
      <c r="I26" s="50"/>
      <c r="J26" s="50"/>
      <c r="K26" s="47">
        <f>IF('Contacts structures'!L34="CM1",1,IF('Contacts structures'!L34="CM2",1,0))</f>
        <v>0</v>
      </c>
      <c r="L26" s="42"/>
    </row>
    <row r="27" spans="5:12" x14ac:dyDescent="0.25">
      <c r="E27" s="47">
        <f>IF('Contacts structures'!O35&gt;0,1,0)</f>
        <v>0</v>
      </c>
      <c r="F27" s="42"/>
      <c r="G27" s="42"/>
      <c r="H27" s="48">
        <f>IF('Contacts structures'!L35="CP",1,IF('Contacts structures'!L35="CE1",1,IF('Contacts structures'!L35="CE2",1,0)))</f>
        <v>0</v>
      </c>
      <c r="I27" s="42"/>
      <c r="J27" s="42"/>
      <c r="K27" s="47">
        <f>IF('Contacts structures'!L35="CM1",1,IF('Contacts structures'!L35="CM2",1,0))</f>
        <v>0</v>
      </c>
      <c r="L27" s="42"/>
    </row>
    <row r="28" spans="5:12" x14ac:dyDescent="0.25">
      <c r="E28" s="47">
        <f>IF('Contacts structures'!O36&gt;0,1,0)</f>
        <v>0</v>
      </c>
      <c r="F28" s="42"/>
      <c r="G28" s="42"/>
      <c r="H28" s="48">
        <f>IF('Contacts structures'!L36="CP",1,IF('Contacts structures'!L36="CE1",1,IF('Contacts structures'!L36="CE2",1,0)))</f>
        <v>0</v>
      </c>
      <c r="I28" s="42"/>
      <c r="J28" s="42"/>
      <c r="K28" s="47">
        <f>IF('Contacts structures'!L36="CM1",1,IF('Contacts structures'!L36="CM2",1,0))</f>
        <v>0</v>
      </c>
      <c r="L28" s="42"/>
    </row>
    <row r="29" spans="5:12" x14ac:dyDescent="0.25">
      <c r="E29" s="47">
        <f>IF('Contacts structures'!O37&gt;0,1,0)</f>
        <v>0</v>
      </c>
      <c r="F29" s="42"/>
      <c r="G29" s="42"/>
      <c r="H29" s="48">
        <f>IF('Contacts structures'!L37="CP",1,IF('Contacts structures'!L37="CE1",1,IF('Contacts structures'!L37="CE2",1,0)))</f>
        <v>0</v>
      </c>
      <c r="I29" s="42"/>
      <c r="J29" s="42"/>
      <c r="K29" s="47">
        <f>IF('Contacts structures'!L37="CM1",1,IF('Contacts structures'!L37="CM2",1,0))</f>
        <v>0</v>
      </c>
      <c r="L29" s="42"/>
    </row>
    <row r="30" spans="5:12" x14ac:dyDescent="0.25">
      <c r="E30" s="47">
        <f>IF('Contacts structures'!O38&gt;0,1,0)</f>
        <v>0</v>
      </c>
      <c r="F30" s="42"/>
      <c r="G30" s="42"/>
      <c r="H30" s="48">
        <f>IF('Contacts structures'!L38="CP",1,IF('Contacts structures'!L38="CE1",1,IF('Contacts structures'!L38="CE2",1,0)))</f>
        <v>0</v>
      </c>
      <c r="I30" s="42"/>
      <c r="J30" s="42"/>
      <c r="K30" s="47">
        <f>IF('Contacts structures'!L38="CM1",1,IF('Contacts structures'!L38="CM2",1,0))</f>
        <v>0</v>
      </c>
      <c r="L30" s="42"/>
    </row>
    <row r="31" spans="5:12" x14ac:dyDescent="0.25">
      <c r="E31" s="47">
        <f>IF('Contacts structures'!O39&gt;0,1,0)</f>
        <v>0</v>
      </c>
      <c r="F31" s="42"/>
      <c r="G31" s="42"/>
      <c r="H31" s="48">
        <f>IF('Contacts structures'!L39="CP",1,IF('Contacts structures'!L39="CE1",1,IF('Contacts structures'!L39="CE2",1,0)))</f>
        <v>0</v>
      </c>
      <c r="I31" s="42"/>
      <c r="J31" s="42"/>
      <c r="K31" s="47">
        <f>IF('Contacts structures'!L39="CM1",1,IF('Contacts structures'!L39="CM2",1,0))</f>
        <v>0</v>
      </c>
      <c r="L31" s="42"/>
    </row>
    <row r="32" spans="5:12" x14ac:dyDescent="0.25">
      <c r="E32" s="47">
        <f>IF('Contacts structures'!O40&gt;0,1,0)</f>
        <v>0</v>
      </c>
      <c r="F32" s="42"/>
      <c r="G32" s="42"/>
      <c r="H32" s="48">
        <f>IF('Contacts structures'!L40="CP",1,IF('Contacts structures'!L40="CE1",1,IF('Contacts structures'!L40="CE2",1,0)))</f>
        <v>0</v>
      </c>
      <c r="I32" s="42"/>
      <c r="J32" s="42"/>
      <c r="K32" s="47">
        <f>IF('Contacts structures'!L40="CM1",1,IF('Contacts structures'!L40="CM2",1,0))</f>
        <v>0</v>
      </c>
      <c r="L32" s="42"/>
    </row>
    <row r="33" spans="5:12" x14ac:dyDescent="0.25">
      <c r="E33" s="47">
        <f>IF('Contacts structures'!O41&gt;0,1,0)</f>
        <v>0</v>
      </c>
      <c r="F33" s="42"/>
      <c r="G33" s="42"/>
      <c r="H33" s="48">
        <f>IF('Contacts structures'!L41="CP",1,IF('Contacts structures'!L41="CE1",1,IF('Contacts structures'!L41="CE2",1,0)))</f>
        <v>0</v>
      </c>
      <c r="I33" s="42"/>
      <c r="J33" s="42"/>
      <c r="K33" s="47">
        <f>IF('Contacts structures'!L41="CM1",1,IF('Contacts structures'!L41="CM2",1,0))</f>
        <v>0</v>
      </c>
      <c r="L33" s="42"/>
    </row>
    <row r="34" spans="5:12" x14ac:dyDescent="0.25">
      <c r="E34" s="47">
        <f>IF('Contacts structures'!O42&gt;0,1,0)</f>
        <v>0</v>
      </c>
      <c r="F34" s="42"/>
      <c r="G34" s="42"/>
      <c r="H34" s="48">
        <f>IF('Contacts structures'!L42="CP",1,IF('Contacts structures'!L42="CE1",1,IF('Contacts structures'!L42="CE2",1,0)))</f>
        <v>0</v>
      </c>
      <c r="I34" s="42"/>
      <c r="J34" s="42"/>
      <c r="K34" s="47">
        <f>IF('Contacts structures'!L42="CM1",1,IF('Contacts structures'!L42="CM2",1,0))</f>
        <v>0</v>
      </c>
      <c r="L34" s="42"/>
    </row>
    <row r="35" spans="5:12" x14ac:dyDescent="0.25">
      <c r="E35" s="47">
        <f>IF('Contacts structures'!O43&gt;0,1,0)</f>
        <v>0</v>
      </c>
      <c r="F35" s="42"/>
      <c r="G35" s="42"/>
      <c r="H35" s="48">
        <f>IF('Contacts structures'!L43="CP",1,IF('Contacts structures'!L43="CE1",1,IF('Contacts structures'!L43="CE2",1,0)))</f>
        <v>0</v>
      </c>
      <c r="I35" s="42"/>
      <c r="J35" s="42"/>
      <c r="K35" s="47">
        <f>IF('Contacts structures'!L43="CM1",1,IF('Contacts structures'!L43="CM2",1,0))</f>
        <v>0</v>
      </c>
      <c r="L35" s="42"/>
    </row>
    <row r="36" spans="5:12" x14ac:dyDescent="0.25">
      <c r="E36" s="47">
        <f>IF('Contacts structures'!O44&gt;0,1,0)</f>
        <v>0</v>
      </c>
      <c r="F36" s="42"/>
      <c r="G36" s="42"/>
      <c r="H36" s="48">
        <f>IF('Contacts structures'!L44="CP",1,IF('Contacts structures'!L44="CE1",1,IF('Contacts structures'!L44="CE2",1,0)))</f>
        <v>0</v>
      </c>
      <c r="I36" s="42"/>
      <c r="J36" s="42"/>
      <c r="K36" s="47">
        <f>IF('Contacts structures'!L44="CM1",1,IF('Contacts structures'!L44="CM2",1,0))</f>
        <v>0</v>
      </c>
      <c r="L36" s="42"/>
    </row>
    <row r="37" spans="5:12" x14ac:dyDescent="0.25">
      <c r="E37" s="47">
        <f>IF('Contacts structures'!O45&gt;0,1,0)</f>
        <v>0</v>
      </c>
      <c r="F37" s="42"/>
      <c r="G37" s="42"/>
      <c r="H37" s="48">
        <f>IF('Contacts structures'!L45="CP",1,IF('Contacts structures'!L45="CE1",1,IF('Contacts structures'!L45="CE2",1,0)))</f>
        <v>0</v>
      </c>
      <c r="I37" s="42"/>
      <c r="J37" s="42"/>
      <c r="K37" s="47">
        <f>IF('Contacts structures'!L45="CM1",1,IF('Contacts structures'!L45="CM2",1,0))</f>
        <v>0</v>
      </c>
      <c r="L37" s="42"/>
    </row>
    <row r="38" spans="5:12" x14ac:dyDescent="0.25">
      <c r="E38" s="47">
        <f>IF('Contacts structures'!O46&gt;0,1,0)</f>
        <v>0</v>
      </c>
      <c r="F38" s="42"/>
      <c r="G38" s="42"/>
      <c r="H38" s="48">
        <f>IF('Contacts structures'!L46="CP",1,IF('Contacts structures'!L46="CE1",1,IF('Contacts structures'!L46="CE2",1,0)))</f>
        <v>0</v>
      </c>
      <c r="I38" s="42"/>
      <c r="J38" s="42"/>
      <c r="K38" s="47">
        <f>IF('Contacts structures'!L46="CM1",1,IF('Contacts structures'!L46="CM2",1,0))</f>
        <v>0</v>
      </c>
      <c r="L38" s="42"/>
    </row>
    <row r="39" spans="5:12" x14ac:dyDescent="0.25">
      <c r="E39" s="47">
        <f>IF('Contacts structures'!O47&gt;0,1,0)</f>
        <v>0</v>
      </c>
      <c r="F39" s="42"/>
      <c r="G39" s="42"/>
      <c r="H39" s="48">
        <f>IF('Contacts structures'!L47="CP",1,IF('Contacts structures'!L47="CE1",1,IF('Contacts structures'!L47="CE2",1,0)))</f>
        <v>0</v>
      </c>
      <c r="I39" s="42"/>
      <c r="J39" s="42"/>
      <c r="K39" s="47">
        <f>IF('Contacts structures'!L47="CM1",1,IF('Contacts structures'!L47="CM2",1,0))</f>
        <v>0</v>
      </c>
      <c r="L39" s="42"/>
    </row>
    <row r="40" spans="5:12" x14ac:dyDescent="0.25">
      <c r="E40" s="47">
        <f>IF('Contacts structures'!O48&gt;0,1,0)</f>
        <v>0</v>
      </c>
      <c r="F40" s="42"/>
      <c r="G40" s="42"/>
      <c r="H40" s="48">
        <f>IF('Contacts structures'!L48="CP",1,IF('Contacts structures'!L48="CE1",1,IF('Contacts structures'!L48="CE2",1,0)))</f>
        <v>0</v>
      </c>
      <c r="I40" s="42"/>
      <c r="J40" s="42"/>
      <c r="K40" s="47">
        <f>IF('Contacts structures'!L48="CM1",1,IF('Contacts structures'!L48="CM2",1,0))</f>
        <v>0</v>
      </c>
      <c r="L40" s="42"/>
    </row>
    <row r="41" spans="5:12" x14ac:dyDescent="0.25">
      <c r="E41" s="47">
        <f>IF('Contacts structures'!O49&gt;0,1,0)</f>
        <v>0</v>
      </c>
      <c r="F41" s="42"/>
      <c r="G41" s="42"/>
      <c r="H41" s="48">
        <f>IF('Contacts structures'!L49="CP",1,IF('Contacts structures'!L49="CE1",1,IF('Contacts structures'!L49="CE2",1,0)))</f>
        <v>0</v>
      </c>
      <c r="I41" s="42"/>
      <c r="J41" s="42"/>
      <c r="K41" s="47">
        <f>IF('Contacts structures'!L49="CM1",1,IF('Contacts structures'!L49="CM2",1,0))</f>
        <v>0</v>
      </c>
      <c r="L41" s="42"/>
    </row>
    <row r="42" spans="5:12" ht="15.75" thickBot="1" x14ac:dyDescent="0.3">
      <c r="E42" s="44">
        <f>IF('Contacts structures'!O50&gt;0,1,0)</f>
        <v>0</v>
      </c>
      <c r="F42" s="42"/>
      <c r="G42" s="42"/>
      <c r="H42" s="51">
        <f>IF('Contacts structures'!L50="CP",1,IF('Contacts structures'!L50="CE1",1,IF('Contacts structures'!L50="CE2",1,0)))</f>
        <v>0</v>
      </c>
      <c r="I42" s="42"/>
      <c r="J42" s="42"/>
      <c r="K42" s="44">
        <f>IF('Contacts structures'!L50="CM1",1,IF('Contacts structures'!L50="CM2",1,0))</f>
        <v>0</v>
      </c>
      <c r="L42" s="42"/>
    </row>
    <row r="43" spans="5:12" x14ac:dyDescent="0.25">
      <c r="E43" s="41"/>
    </row>
    <row r="44" spans="5:12" x14ac:dyDescent="0.25">
      <c r="E44" s="41"/>
    </row>
    <row r="45" spans="5:12" x14ac:dyDescent="0.25">
      <c r="E45" s="41"/>
    </row>
    <row r="46" spans="5:12" x14ac:dyDescent="0.25">
      <c r="E46" s="41"/>
    </row>
    <row r="47" spans="5:12" x14ac:dyDescent="0.25">
      <c r="E47" s="41"/>
    </row>
    <row r="48" spans="5:12" x14ac:dyDescent="0.25">
      <c r="E48" s="41"/>
    </row>
    <row r="49" spans="5:5" x14ac:dyDescent="0.25">
      <c r="E49" s="41"/>
    </row>
    <row r="50" spans="5:5" x14ac:dyDescent="0.25">
      <c r="E50" s="41"/>
    </row>
    <row r="51" spans="5:5" x14ac:dyDescent="0.25">
      <c r="E51" s="41"/>
    </row>
    <row r="52" spans="5:5" x14ac:dyDescent="0.25">
      <c r="E52" s="41"/>
    </row>
    <row r="53" spans="5:5" x14ac:dyDescent="0.25">
      <c r="E53" s="41"/>
    </row>
    <row r="54" spans="5:5" x14ac:dyDescent="0.25">
      <c r="E54" s="41"/>
    </row>
    <row r="55" spans="5:5" x14ac:dyDescent="0.25">
      <c r="E55" s="41"/>
    </row>
    <row r="56" spans="5:5" x14ac:dyDescent="0.25">
      <c r="E56" s="41"/>
    </row>
    <row r="57" spans="5:5" x14ac:dyDescent="0.25">
      <c r="E57" s="41"/>
    </row>
    <row r="58" spans="5:5" x14ac:dyDescent="0.25">
      <c r="E58" s="41"/>
    </row>
    <row r="59" spans="5:5" x14ac:dyDescent="0.25">
      <c r="E59" s="41"/>
    </row>
    <row r="60" spans="5:5" x14ac:dyDescent="0.25">
      <c r="E60" s="41"/>
    </row>
    <row r="61" spans="5:5" x14ac:dyDescent="0.25">
      <c r="E61" s="41"/>
    </row>
    <row r="62" spans="5:5" x14ac:dyDescent="0.25">
      <c r="E62" s="41"/>
    </row>
    <row r="63" spans="5:5" x14ac:dyDescent="0.25">
      <c r="E63" s="41"/>
    </row>
    <row r="64" spans="5:5" x14ac:dyDescent="0.25">
      <c r="E64" s="4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Contacts structures</vt:lpstr>
      <vt:lpstr>Bilan</vt:lpstr>
      <vt:lpstr>Ne pas Toucher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Jean-Milou</dc:creator>
  <cp:lastModifiedBy>planète sciences</cp:lastModifiedBy>
  <cp:lastPrinted>2020-11-17T08:46:59Z</cp:lastPrinted>
  <dcterms:created xsi:type="dcterms:W3CDTF">2020-11-10T15:37:21Z</dcterms:created>
  <dcterms:modified xsi:type="dcterms:W3CDTF">2020-11-17T11:31:37Z</dcterms:modified>
</cp:coreProperties>
</file>