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amp yonne\Desktop\"/>
    </mc:Choice>
  </mc:AlternateContent>
  <xr:revisionPtr revIDLastSave="0" documentId="13_ncr:1_{1847281F-2C65-4319-B435-F508A1B8A35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AU" sheetId="4" r:id="rId1"/>
    <sheet name="Paramètres" sheetId="3" r:id="rId2"/>
  </sheets>
  <definedNames>
    <definedName name="_xlnm.Print_Titles" localSheetId="0">TABLEAU!$6:$6</definedName>
    <definedName name="LMois" localSheetId="0">TMois[Mois]</definedName>
    <definedName name="LMois">TMois[Mois]</definedName>
    <definedName name="Plage_heures" localSheetId="0">TABLEAU!$E$7:$F$110</definedName>
    <definedName name="Plage_heures">#REF!</definedName>
    <definedName name="_xlnm.Print_Area" localSheetId="0">TABLEAU!$A$1:$H$119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4" l="1"/>
  <c r="B11" i="4" s="1"/>
  <c r="B15" i="4" s="1"/>
  <c r="B19" i="4" s="1"/>
  <c r="B23" i="4" s="1"/>
  <c r="B28" i="4" l="1"/>
  <c r="A7" i="4"/>
  <c r="A28" i="4" l="1"/>
  <c r="B32" i="4"/>
  <c r="B36" i="4" s="1"/>
  <c r="B40" i="4" s="1"/>
  <c r="B44" i="4" s="1"/>
  <c r="B49" i="4" s="1"/>
  <c r="B53" i="4" l="1"/>
  <c r="B57" i="4" s="1"/>
  <c r="B61" i="4" s="1"/>
  <c r="B65" i="4" s="1"/>
  <c r="B70" i="4" s="1"/>
  <c r="A49" i="4"/>
  <c r="B74" i="4" l="1"/>
  <c r="B78" i="4" s="1"/>
  <c r="B82" i="4" s="1"/>
  <c r="B86" i="4" s="1"/>
  <c r="B91" i="4" s="1"/>
  <c r="A70" i="4"/>
  <c r="A91" i="4" l="1"/>
  <c r="B95" i="4"/>
  <c r="B99" i="4" s="1"/>
  <c r="B103" i="4" s="1"/>
  <c r="B107" i="4" s="1"/>
  <c r="A112" i="4" l="1"/>
</calcChain>
</file>

<file path=xl/sharedStrings.xml><?xml version="1.0" encoding="utf-8"?>
<sst xmlns="http://schemas.openxmlformats.org/spreadsheetml/2006/main" count="27" uniqueCount="22">
  <si>
    <t xml:space="preserve">Mois/année : </t>
  </si>
  <si>
    <t>Horaires</t>
  </si>
  <si>
    <t>Nbre heures effectuées</t>
  </si>
  <si>
    <t>Total hebdomadaire</t>
  </si>
  <si>
    <t>Total mensuel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</si>
  <si>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</si>
  <si>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</si>
  <si>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</si>
  <si>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</si>
  <si>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</si>
  <si>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</si>
  <si>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</si>
  <si>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</si>
  <si>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</si>
  <si>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</si>
  <si>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</si>
  <si>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</si>
  <si>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</si>
  <si>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>Relevé d'heures mensuel 
Mois : …............................</t>
    </r>
    <r>
      <rPr>
        <sz val="10"/>
        <rFont val="Calibri"/>
        <family val="2"/>
        <scheme val="minor"/>
      </rPr>
      <t xml:space="preserve">
</t>
    </r>
    <r>
      <rPr>
        <b/>
        <u/>
        <sz val="10"/>
        <rFont val="Calibri"/>
        <family val="2"/>
        <scheme val="minor"/>
      </rPr>
      <t>à retourner au service RH au plus tard le 27 chaque mois</t>
    </r>
  </si>
  <si>
    <t>Nom de l'agent : …...........................................................................</t>
  </si>
  <si>
    <t>Heures supplémentaires / motif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</si>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</sst>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h:mm;@"/>
    <numFmt numFmtId="166" formatCode="[h]:mm:ss;@"/>
    <numFmt numFmtId="167" formatCode="dddd\ dd"/>
    <numFmt numFmtId="168" formatCode="[$-40C]d\ mmmm\ yyyy;@"/>
    <numFmt numFmtId="169" formatCode="0.00;[Red]0.00"/>
    <numFmt numFmtId="170" formatCode="[$-F800]dddd\,\ mmmm\ dd\,\ yyyy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2"/>
      <name val="Calibri"/>
      <family val="2"/>
      <scheme val="minor"/>
    </font>
    <font>
      <b/>
      <sz val="10"/>
      <color indexed="4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color indexed="40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color indexed="12"/>
      <name val="Arial"/>
      <family val="2"/>
    </font>
    <font>
      <b/>
      <sz val="16"/>
      <color indexed="1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9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5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0" applyFont="1" applyAlignment="1">
      <alignment horizontal="center" wrapText="1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9" fillId="0" borderId="0" xfId="0" applyFont="1"/>
    <xf numFmtId="0" fontId="7" fillId="0" borderId="0" xfId="0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14" fontId="14" fillId="0" borderId="0" xfId="2" applyNumberFormat="1" applyFont="1" applyAlignment="1">
      <alignment horizontal="left" vertical="center"/>
    </xf>
    <xf numFmtId="14" fontId="15" fillId="0" borderId="0" xfId="0" applyNumberFormat="1" applyFont="1" applyAlignment="1">
      <alignment wrapText="1"/>
    </xf>
    <xf numFmtId="0" fontId="16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7" fillId="0" borderId="0" xfId="0" applyFont="1"/>
    <xf numFmtId="14" fontId="13" fillId="0" borderId="0" xfId="0" applyNumberFormat="1" applyFont="1" applyAlignment="1">
      <alignment horizontal="left"/>
    </xf>
    <xf numFmtId="165" fontId="3" fillId="0" borderId="7" xfId="0" applyNumberFormat="1" applyFont="1" applyBorder="1"/>
    <xf numFmtId="165" fontId="3" fillId="0" borderId="8" xfId="0" applyNumberFormat="1" applyFont="1" applyBorder="1"/>
    <xf numFmtId="165" fontId="3" fillId="0" borderId="9" xfId="0" applyNumberFormat="1" applyFont="1" applyBorder="1"/>
    <xf numFmtId="0" fontId="3" fillId="0" borderId="10" xfId="0" applyFont="1" applyBorder="1"/>
    <xf numFmtId="0" fontId="3" fillId="0" borderId="11" xfId="0" applyFont="1" applyBorder="1"/>
    <xf numFmtId="165" fontId="4" fillId="0" borderId="0" xfId="0" applyNumberFormat="1" applyFont="1"/>
    <xf numFmtId="165" fontId="3" fillId="0" borderId="13" xfId="2" applyNumberFormat="1" applyFont="1" applyBorder="1"/>
    <xf numFmtId="165" fontId="3" fillId="0" borderId="14" xfId="2" applyNumberFormat="1" applyFont="1" applyBorder="1"/>
    <xf numFmtId="165" fontId="3" fillId="0" borderId="15" xfId="2" applyNumberFormat="1" applyFont="1" applyBorder="1"/>
    <xf numFmtId="0" fontId="3" fillId="0" borderId="15" xfId="2" applyFont="1" applyBorder="1"/>
    <xf numFmtId="0" fontId="3" fillId="0" borderId="16" xfId="2" applyFont="1" applyBorder="1"/>
    <xf numFmtId="20" fontId="4" fillId="0" borderId="0" xfId="0" applyNumberFormat="1" applyFont="1"/>
    <xf numFmtId="0" fontId="3" fillId="0" borderId="17" xfId="2" applyFont="1" applyBorder="1"/>
    <xf numFmtId="165" fontId="3" fillId="0" borderId="19" xfId="0" applyNumberFormat="1" applyFont="1" applyBorder="1"/>
    <xf numFmtId="165" fontId="3" fillId="0" borderId="20" xfId="0" applyNumberFormat="1" applyFont="1" applyBorder="1"/>
    <xf numFmtId="165" fontId="3" fillId="0" borderId="15" xfId="0" applyNumberFormat="1" applyFont="1" applyBorder="1"/>
    <xf numFmtId="0" fontId="3" fillId="0" borderId="21" xfId="0" applyFont="1" applyBorder="1"/>
    <xf numFmtId="0" fontId="3" fillId="0" borderId="22" xfId="0" applyFont="1" applyBorder="1"/>
    <xf numFmtId="20" fontId="19" fillId="0" borderId="0" xfId="3" applyNumberFormat="1" applyAlignment="1" applyProtection="1"/>
    <xf numFmtId="0" fontId="3" fillId="0" borderId="9" xfId="0" applyFont="1" applyBorder="1"/>
    <xf numFmtId="0" fontId="3" fillId="0" borderId="23" xfId="0" applyFont="1" applyBorder="1"/>
    <xf numFmtId="0" fontId="20" fillId="0" borderId="0" xfId="0" applyFont="1"/>
    <xf numFmtId="165" fontId="3" fillId="0" borderId="13" xfId="0" applyNumberFormat="1" applyFont="1" applyBorder="1"/>
    <xf numFmtId="165" fontId="3" fillId="0" borderId="14" xfId="0" applyNumberFormat="1" applyFont="1" applyBorder="1"/>
    <xf numFmtId="165" fontId="3" fillId="0" borderId="17" xfId="0" applyNumberFormat="1" applyFont="1" applyBorder="1"/>
    <xf numFmtId="0" fontId="3" fillId="0" borderId="17" xfId="0" applyFont="1" applyBorder="1"/>
    <xf numFmtId="0" fontId="3" fillId="0" borderId="16" xfId="0" applyFont="1" applyBorder="1"/>
    <xf numFmtId="0" fontId="7" fillId="0" borderId="0" xfId="0" applyFont="1"/>
    <xf numFmtId="14" fontId="4" fillId="0" borderId="0" xfId="0" applyNumberFormat="1" applyFont="1"/>
    <xf numFmtId="165" fontId="3" fillId="0" borderId="19" xfId="2" applyNumberFormat="1" applyFont="1" applyBorder="1"/>
    <xf numFmtId="165" fontId="3" fillId="0" borderId="20" xfId="2" applyNumberFormat="1" applyFont="1" applyBorder="1"/>
    <xf numFmtId="0" fontId="3" fillId="0" borderId="21" xfId="2" applyFont="1" applyBorder="1"/>
    <xf numFmtId="0" fontId="3" fillId="0" borderId="22" xfId="2" applyFont="1" applyBorder="1"/>
    <xf numFmtId="0" fontId="3" fillId="0" borderId="25" xfId="2" applyFont="1" applyBorder="1"/>
    <xf numFmtId="166" fontId="3" fillId="0" borderId="28" xfId="0" applyNumberFormat="1" applyFont="1" applyBorder="1" applyAlignment="1">
      <alignment vertical="center"/>
    </xf>
    <xf numFmtId="0" fontId="4" fillId="0" borderId="29" xfId="0" applyFont="1" applyBorder="1"/>
    <xf numFmtId="166" fontId="3" fillId="0" borderId="0" xfId="0" applyNumberFormat="1" applyFont="1" applyAlignment="1">
      <alignment vertical="center"/>
    </xf>
    <xf numFmtId="0" fontId="3" fillId="0" borderId="25" xfId="0" applyFont="1" applyBorder="1"/>
    <xf numFmtId="0" fontId="4" fillId="0" borderId="30" xfId="0" applyFont="1" applyBorder="1"/>
    <xf numFmtId="0" fontId="4" fillId="0" borderId="26" xfId="0" applyFont="1" applyBorder="1"/>
    <xf numFmtId="16" fontId="4" fillId="0" borderId="0" xfId="0" applyNumberFormat="1" applyFont="1"/>
    <xf numFmtId="0" fontId="4" fillId="0" borderId="0" xfId="0" applyFont="1" applyAlignment="1">
      <alignment horizontal="left"/>
    </xf>
    <xf numFmtId="168" fontId="21" fillId="0" borderId="0" xfId="0" applyNumberFormat="1" applyFont="1"/>
    <xf numFmtId="165" fontId="7" fillId="0" borderId="0" xfId="0" applyNumberFormat="1" applyFont="1"/>
    <xf numFmtId="168" fontId="23" fillId="0" borderId="0" xfId="0" applyNumberFormat="1" applyFont="1" applyAlignment="1">
      <alignment horizontal="left"/>
    </xf>
    <xf numFmtId="166" fontId="3" fillId="0" borderId="28" xfId="1" applyNumberFormat="1" applyFont="1" applyBorder="1" applyAlignment="1">
      <alignment vertical="center"/>
    </xf>
    <xf numFmtId="0" fontId="3" fillId="0" borderId="31" xfId="0" applyFont="1" applyBorder="1"/>
    <xf numFmtId="0" fontId="12" fillId="0" borderId="0" xfId="0" applyFont="1" applyAlignment="1">
      <alignment horizontal="center" vertical="center" wrapText="1"/>
    </xf>
    <xf numFmtId="165" fontId="4" fillId="0" borderId="26" xfId="0" applyNumberFormat="1" applyFont="1" applyBorder="1" applyAlignment="1">
      <alignment horizontal="center" vertical="center"/>
    </xf>
    <xf numFmtId="170" fontId="1" fillId="0" borderId="0" xfId="12" applyNumberFormat="1"/>
    <xf numFmtId="165" fontId="3" fillId="0" borderId="32" xfId="0" applyNumberFormat="1" applyFont="1" applyBorder="1"/>
    <xf numFmtId="166" fontId="22" fillId="0" borderId="0" xfId="0" applyNumberFormat="1" applyFont="1" applyAlignment="1">
      <alignment vertical="center"/>
    </xf>
    <xf numFmtId="169" fontId="7" fillId="0" borderId="0" xfId="0" applyNumberFormat="1" applyFont="1"/>
    <xf numFmtId="0" fontId="4" fillId="0" borderId="2" xfId="0" applyFont="1" applyBorder="1"/>
    <xf numFmtId="0" fontId="7" fillId="4" borderId="0" xfId="0" applyFont="1" applyFill="1" applyAlignment="1">
      <alignment horizontal="left"/>
    </xf>
    <xf numFmtId="0" fontId="22" fillId="0" borderId="0" xfId="0" applyFont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167" fontId="4" fillId="0" borderId="6" xfId="0" applyNumberFormat="1" applyFont="1" applyBorder="1" applyAlignment="1">
      <alignment horizontal="center" vertical="center" wrapText="1"/>
    </xf>
    <xf numFmtId="167" fontId="4" fillId="0" borderId="12" xfId="0" applyNumberFormat="1" applyFont="1" applyBorder="1" applyAlignment="1">
      <alignment horizontal="center" vertical="center" wrapText="1"/>
    </xf>
    <xf numFmtId="167" fontId="4" fillId="0" borderId="24" xfId="0" applyNumberFormat="1" applyFont="1" applyBorder="1" applyAlignment="1">
      <alignment horizontal="center" vertical="center" wrapText="1"/>
    </xf>
    <xf numFmtId="167" fontId="4" fillId="0" borderId="18" xfId="0" applyNumberFormat="1" applyFont="1" applyBorder="1" applyAlignment="1">
      <alignment horizontal="center" vertical="center" wrapText="1"/>
    </xf>
    <xf numFmtId="165" fontId="3" fillId="0" borderId="28" xfId="0" applyNumberFormat="1" applyFont="1" applyBorder="1" applyAlignment="1">
      <alignment horizontal="center" vertical="center"/>
    </xf>
    <xf numFmtId="0" fontId="18" fillId="2" borderId="24" xfId="0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165" fontId="4" fillId="0" borderId="26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4" fillId="0" borderId="2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167" fontId="7" fillId="3" borderId="30" xfId="0" applyNumberFormat="1" applyFont="1" applyFill="1" applyBorder="1" applyAlignment="1">
      <alignment horizontal="center" vertical="center" wrapText="1"/>
    </xf>
    <xf numFmtId="167" fontId="7" fillId="3" borderId="29" xfId="0" applyNumberFormat="1" applyFont="1" applyFill="1" applyBorder="1" applyAlignment="1">
      <alignment horizontal="center" vertical="center" wrapText="1"/>
    </xf>
    <xf numFmtId="167" fontId="7" fillId="3" borderId="34" xfId="0" applyNumberFormat="1" applyFont="1" applyFill="1" applyBorder="1" applyAlignment="1">
      <alignment horizontal="center" vertical="center" wrapText="1"/>
    </xf>
    <xf numFmtId="167" fontId="7" fillId="3" borderId="13" xfId="0" applyNumberFormat="1" applyFont="1" applyFill="1" applyBorder="1" applyAlignment="1">
      <alignment horizontal="center" vertical="center" wrapText="1"/>
    </xf>
    <xf numFmtId="167" fontId="7" fillId="3" borderId="0" xfId="0" applyNumberFormat="1" applyFont="1" applyFill="1" applyBorder="1" applyAlignment="1">
      <alignment horizontal="center" vertical="center" wrapText="1"/>
    </xf>
    <xf numFmtId="167" fontId="7" fillId="3" borderId="14" xfId="0" applyNumberFormat="1" applyFont="1" applyFill="1" applyBorder="1" applyAlignment="1">
      <alignment horizontal="center" vertical="center" wrapText="1"/>
    </xf>
    <xf numFmtId="167" fontId="7" fillId="3" borderId="33" xfId="0" applyNumberFormat="1" applyFont="1" applyFill="1" applyBorder="1" applyAlignment="1">
      <alignment horizontal="center" vertical="center" wrapText="1"/>
    </xf>
    <xf numFmtId="167" fontId="7" fillId="3" borderId="1" xfId="0" applyNumberFormat="1" applyFont="1" applyFill="1" applyBorder="1" applyAlignment="1">
      <alignment horizontal="center" vertical="center" wrapText="1"/>
    </xf>
    <xf numFmtId="167" fontId="7" fillId="3" borderId="35" xfId="0" applyNumberFormat="1" applyFont="1" applyFill="1" applyBorder="1" applyAlignment="1">
      <alignment horizontal="center" vertical="center" wrapText="1"/>
    </xf>
    <xf numFmtId="165" fontId="22" fillId="0" borderId="29" xfId="0" applyNumberFormat="1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3" fillId="0" borderId="29" xfId="1" applyNumberFormat="1" applyFont="1" applyFill="1" applyBorder="1" applyAlignment="1">
      <alignment vertical="center"/>
    </xf>
    <xf numFmtId="165" fontId="22" fillId="0" borderId="0" xfId="0" applyNumberFormat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vertical="center"/>
    </xf>
  </cellXfs>
  <cellStyles count="18">
    <cellStyle name="Euro" xfId="4" xr:uid="{00000000-0005-0000-0000-000000000000}"/>
    <cellStyle name="Euro 2" xfId="5" xr:uid="{00000000-0005-0000-0000-000001000000}"/>
    <cellStyle name="Lien hypertexte" xfId="3" builtinId="8"/>
    <cellStyle name="Milliers" xfId="1" builtinId="3"/>
    <cellStyle name="Milliers 2" xfId="6" xr:uid="{00000000-0005-0000-0000-000004000000}"/>
    <cellStyle name="Milliers 3" xfId="7" xr:uid="{00000000-0005-0000-0000-000005000000}"/>
    <cellStyle name="Milliers 4" xfId="8" xr:uid="{00000000-0005-0000-0000-000006000000}"/>
    <cellStyle name="Milliers 5" xfId="9" xr:uid="{00000000-0005-0000-0000-000007000000}"/>
    <cellStyle name="Milliers 5 2" xfId="10" xr:uid="{00000000-0005-0000-0000-000008000000}"/>
    <cellStyle name="Milliers 6" xfId="11" xr:uid="{00000000-0005-0000-0000-000009000000}"/>
    <cellStyle name="Normal" xfId="0" builtinId="0"/>
    <cellStyle name="Normal 2" xfId="2" xr:uid="{00000000-0005-0000-0000-00000B000000}"/>
    <cellStyle name="Normal 3" xfId="12" xr:uid="{00000000-0005-0000-0000-00000C000000}"/>
    <cellStyle name="Normal 3 2" xfId="13" xr:uid="{00000000-0005-0000-0000-00000D000000}"/>
    <cellStyle name="Normal 3 3" xfId="14" xr:uid="{00000000-0005-0000-0000-00000E000000}"/>
    <cellStyle name="Normal 3 4" xfId="15" xr:uid="{00000000-0005-0000-0000-00000F000000}"/>
    <cellStyle name="Normal 4" xfId="16" xr:uid="{00000000-0005-0000-0000-000010000000}"/>
    <cellStyle name="Normal 4 2" xfId="17" xr:uid="{00000000-0005-0000-0000-000011000000}"/>
  </cellStyles>
  <dxfs count="1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E$4" max="2050" min="2020" page="10" val="2023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115</xdr:row>
      <xdr:rowOff>9525</xdr:rowOff>
    </xdr:from>
    <xdr:to>
      <xdr:col>5</xdr:col>
      <xdr:colOff>1838325</xdr:colOff>
      <xdr:row>118</xdr:row>
      <xdr:rowOff>314325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43275" y="22107525"/>
          <a:ext cx="1819275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Date et signature de l'agent</a:t>
          </a:r>
        </a:p>
      </xdr:txBody>
    </xdr:sp>
    <xdr:clientData/>
  </xdr:twoCellAnchor>
  <xdr:twoCellAnchor>
    <xdr:from>
      <xdr:col>5</xdr:col>
      <xdr:colOff>1838326</xdr:colOff>
      <xdr:row>115</xdr:row>
      <xdr:rowOff>19050</xdr:rowOff>
    </xdr:from>
    <xdr:to>
      <xdr:col>6</xdr:col>
      <xdr:colOff>1390651</xdr:colOff>
      <xdr:row>118</xdr:row>
      <xdr:rowOff>323850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162551" y="22117050"/>
          <a:ext cx="186690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u="sng"/>
            <a:t>Signature du responsable</a:t>
          </a:r>
        </a:p>
        <a:p>
          <a:pPr algn="ctr"/>
          <a:r>
            <a:rPr lang="fr-FR" sz="1100" b="0" u="none"/>
            <a:t>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3</xdr:row>
          <xdr:rowOff>19050</xdr:rowOff>
        </xdr:from>
        <xdr:to>
          <xdr:col>5</xdr:col>
          <xdr:colOff>238125</xdr:colOff>
          <xdr:row>3</xdr:row>
          <xdr:rowOff>295275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Mois" displayName="TMois" ref="B2:B14" totalsRowShown="0">
  <autoFilter ref="B2:B14" xr:uid="{00000000-0009-0000-0100-000001000000}">
    <filterColumn colId="0" hiddenButton="1"/>
  </autoFilter>
  <tableColumns count="1">
    <tableColumn id="1" xr3:uid="{00000000-0010-0000-0000-000001000000}" name="Moi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2415F-9951-4E46-AF27-96182B6016B8}">
  <sheetPr>
    <pageSetUpPr fitToPage="1"/>
  </sheetPr>
  <dimension ref="A1:Q119"/>
  <sheetViews>
    <sheetView showGridLines="0" tabSelected="1" zoomScale="102" zoomScaleNormal="102" workbookViewId="0">
      <pane ySplit="3" topLeftCell="A6" activePane="bottomLeft" state="frozen"/>
      <selection activeCell="J47" sqref="J47"/>
      <selection pane="bottomLeft" activeCell="I15" sqref="I15"/>
    </sheetView>
  </sheetViews>
  <sheetFormatPr baseColWidth="10" defaultColWidth="11.42578125" defaultRowHeight="15" outlineLevelRow="1" x14ac:dyDescent="0.25"/>
  <cols>
    <col min="1" max="1" width="8" style="1" customWidth="1"/>
    <col min="2" max="2" width="16.42578125" style="2" customWidth="1"/>
    <col min="3" max="3" width="8" style="3" customWidth="1"/>
    <col min="4" max="4" width="7" style="3" customWidth="1"/>
    <col min="5" max="5" width="10.42578125" style="3" customWidth="1"/>
    <col min="6" max="6" width="34.7109375" style="3" customWidth="1"/>
    <col min="7" max="7" width="21.28515625" style="3" customWidth="1"/>
    <col min="8" max="8" width="6.140625" style="3" hidden="1" customWidth="1"/>
    <col min="9" max="9" width="15.140625" style="3" customWidth="1"/>
    <col min="10" max="10" width="17.42578125" style="3" customWidth="1"/>
    <col min="11" max="16" width="11.42578125" style="3"/>
    <col min="17" max="17" width="13.7109375" style="3" customWidth="1"/>
    <col min="18" max="16384" width="11.42578125" style="3"/>
  </cols>
  <sheetData>
    <row r="1" spans="1:17" ht="25.5" customHeight="1" x14ac:dyDescent="0.2">
      <c r="A1" s="94" t="s">
        <v>18</v>
      </c>
      <c r="B1" s="94"/>
      <c r="C1" s="94"/>
      <c r="D1" s="94"/>
      <c r="E1" s="94"/>
      <c r="F1" s="94"/>
      <c r="G1" s="94"/>
      <c r="I1" s="4"/>
      <c r="J1" s="5"/>
      <c r="K1" s="4"/>
      <c r="L1" s="6"/>
      <c r="M1" s="7"/>
      <c r="N1" s="7"/>
      <c r="O1" s="7"/>
      <c r="P1" s="7"/>
    </row>
    <row r="2" spans="1:17" ht="53.25" customHeight="1" x14ac:dyDescent="0.2">
      <c r="A2" s="94"/>
      <c r="B2" s="94"/>
      <c r="C2" s="94"/>
      <c r="D2" s="94"/>
      <c r="E2" s="94"/>
      <c r="F2" s="94"/>
      <c r="G2" s="94"/>
      <c r="I2" s="4"/>
      <c r="J2" s="8"/>
      <c r="K2" s="9"/>
      <c r="L2" s="10"/>
      <c r="M2" s="11"/>
      <c r="N2" s="11"/>
    </row>
    <row r="3" spans="1:17" ht="27" customHeight="1" x14ac:dyDescent="0.2">
      <c r="A3" s="95" t="s">
        <v>19</v>
      </c>
      <c r="B3" s="95"/>
      <c r="C3" s="95"/>
      <c r="D3" s="95"/>
      <c r="E3" s="95"/>
      <c r="F3" s="95"/>
      <c r="G3" s="95"/>
      <c r="I3" s="12"/>
      <c r="J3" s="13"/>
      <c r="O3" s="4"/>
      <c r="P3" s="96"/>
      <c r="Q3" s="96"/>
    </row>
    <row r="4" spans="1:17" ht="25.5" customHeight="1" x14ac:dyDescent="0.25">
      <c r="A4" s="94" t="s">
        <v>0</v>
      </c>
      <c r="B4" s="94"/>
      <c r="C4" s="97" t="s">
        <v>12</v>
      </c>
      <c r="D4" s="97"/>
      <c r="E4" s="70">
        <v>2023</v>
      </c>
      <c r="F4" s="98"/>
      <c r="G4" s="98"/>
      <c r="I4" s="14"/>
      <c r="J4" s="15"/>
    </row>
    <row r="5" spans="1:17" ht="17.25" customHeight="1" thickBot="1" x14ac:dyDescent="0.3">
      <c r="B5" s="16"/>
      <c r="C5" s="89"/>
      <c r="D5" s="89"/>
      <c r="E5" s="89"/>
      <c r="F5" s="90"/>
      <c r="G5" s="90"/>
      <c r="K5" s="17"/>
    </row>
    <row r="6" spans="1:17" ht="44.25" customHeight="1" thickBot="1" x14ac:dyDescent="0.3">
      <c r="C6" s="91" t="s">
        <v>1</v>
      </c>
      <c r="D6" s="92"/>
      <c r="E6" s="18" t="s">
        <v>2</v>
      </c>
      <c r="F6" s="19" t="s">
        <v>20</v>
      </c>
      <c r="G6" s="19" t="s">
        <v>21</v>
      </c>
      <c r="H6" s="20"/>
      <c r="J6" s="21"/>
      <c r="K6" s="22"/>
    </row>
    <row r="7" spans="1:17" ht="18" customHeight="1" x14ac:dyDescent="0.25">
      <c r="A7" s="79">
        <f>WEEKNUM(B23,21)</f>
        <v>27</v>
      </c>
      <c r="B7" s="81">
        <f>IF(B6&lt;&gt;"",WORKDAY(B6,1),
IF(WEEKDAY(DATE($E$4,MONTH($C$4&amp;1),1),2)=1,DATE($E$4,MONTH($C$4&amp;1),1),
IF(WEEKDAY(DATE($E$4,MONTH($C$4&amp;1),1),2)&gt;5,DATE(E4,MONTH(C4&amp;1),1)+7-WEEKDAY(DATE(E4,MONTH(C4&amp;1),1)-1,11),
"")))</f>
        <v>45110</v>
      </c>
      <c r="C7" s="23"/>
      <c r="D7" s="24"/>
      <c r="E7" s="25"/>
      <c r="F7" s="26"/>
      <c r="G7" s="27"/>
      <c r="H7" s="28"/>
      <c r="J7" s="72"/>
    </row>
    <row r="8" spans="1:17" ht="18" customHeight="1" x14ac:dyDescent="0.25">
      <c r="A8" s="80"/>
      <c r="B8" s="82"/>
      <c r="C8" s="29"/>
      <c r="D8" s="30"/>
      <c r="E8" s="31"/>
      <c r="F8" s="32"/>
      <c r="G8" s="33"/>
      <c r="H8" s="28"/>
      <c r="I8" s="34"/>
      <c r="J8" s="34"/>
    </row>
    <row r="9" spans="1:17" ht="18" customHeight="1" x14ac:dyDescent="0.25">
      <c r="A9" s="80"/>
      <c r="B9" s="82"/>
      <c r="C9" s="29"/>
      <c r="D9" s="30"/>
      <c r="E9" s="31"/>
      <c r="F9" s="35"/>
      <c r="G9" s="33"/>
      <c r="H9" s="28"/>
    </row>
    <row r="10" spans="1:17" ht="18" customHeight="1" thickBot="1" x14ac:dyDescent="0.3">
      <c r="A10" s="80"/>
      <c r="B10" s="84"/>
      <c r="C10" s="36"/>
      <c r="D10" s="37"/>
      <c r="E10" s="38"/>
      <c r="F10" s="39"/>
      <c r="G10" s="40"/>
      <c r="H10" s="28"/>
      <c r="I10" s="34"/>
      <c r="J10" s="41"/>
    </row>
    <row r="11" spans="1:17" ht="18" customHeight="1" x14ac:dyDescent="0.25">
      <c r="A11" s="80"/>
      <c r="B11" s="81">
        <f>IF(B7&lt;&gt;"",WORKDAY(B7,1),
IF(WEEKDAY(DATE($E$4,MONTH($C$4&amp;1),1),2)=2,DATE($E$4,MONTH($C$4&amp;1),1),
""))</f>
        <v>45111</v>
      </c>
      <c r="C11" s="23"/>
      <c r="D11" s="24"/>
      <c r="E11" s="25"/>
      <c r="F11" s="42"/>
      <c r="G11" s="43"/>
      <c r="H11" s="28"/>
    </row>
    <row r="12" spans="1:17" ht="18" customHeight="1" x14ac:dyDescent="0.25">
      <c r="A12" s="80"/>
      <c r="B12" s="82"/>
      <c r="C12" s="29"/>
      <c r="D12" s="30"/>
      <c r="E12" s="31"/>
      <c r="F12" s="32"/>
      <c r="G12" s="33"/>
      <c r="H12" s="28"/>
      <c r="I12" s="34"/>
    </row>
    <row r="13" spans="1:17" ht="18" customHeight="1" x14ac:dyDescent="0.25">
      <c r="A13" s="80"/>
      <c r="B13" s="82"/>
      <c r="C13" s="29"/>
      <c r="D13" s="30"/>
      <c r="E13" s="31"/>
      <c r="F13" s="35"/>
      <c r="G13" s="33"/>
      <c r="H13" s="28"/>
    </row>
    <row r="14" spans="1:17" ht="18" customHeight="1" thickBot="1" x14ac:dyDescent="0.4">
      <c r="A14" s="80"/>
      <c r="B14" s="84"/>
      <c r="C14" s="36"/>
      <c r="D14" s="37"/>
      <c r="E14" s="38"/>
      <c r="F14" s="39"/>
      <c r="G14" s="40"/>
      <c r="H14" s="28"/>
      <c r="J14" s="44"/>
    </row>
    <row r="15" spans="1:17" ht="18" customHeight="1" outlineLevel="1" x14ac:dyDescent="0.25">
      <c r="A15" s="80"/>
      <c r="B15" s="81">
        <f>IF(B11&lt;&gt;"",WORKDAY(B11,1),
IF(WEEKDAY(DATE($E$4,MONTH($C$4&amp;1),1),2)=3,DATE($E$4,MONTH($C$4&amp;1),1),
""))</f>
        <v>45112</v>
      </c>
      <c r="C15" s="23"/>
      <c r="D15" s="24"/>
      <c r="E15" s="25"/>
      <c r="F15" s="42"/>
      <c r="G15" s="43"/>
      <c r="H15" s="28"/>
    </row>
    <row r="16" spans="1:17" ht="18" customHeight="1" outlineLevel="1" x14ac:dyDescent="0.25">
      <c r="A16" s="80"/>
      <c r="B16" s="82"/>
      <c r="C16" s="45"/>
      <c r="D16" s="46"/>
      <c r="E16" s="47"/>
      <c r="F16" s="48"/>
      <c r="G16" s="49"/>
      <c r="H16" s="28"/>
    </row>
    <row r="17" spans="1:10" ht="18" customHeight="1" outlineLevel="1" x14ac:dyDescent="0.25">
      <c r="A17" s="80"/>
      <c r="B17" s="82"/>
      <c r="C17" s="45"/>
      <c r="D17" s="46"/>
      <c r="E17" s="38"/>
      <c r="F17" s="48"/>
      <c r="G17" s="49"/>
      <c r="H17" s="28"/>
    </row>
    <row r="18" spans="1:10" ht="18" customHeight="1" thickBot="1" x14ac:dyDescent="0.3">
      <c r="A18" s="80"/>
      <c r="B18" s="84"/>
      <c r="C18" s="36"/>
      <c r="D18" s="37"/>
      <c r="E18" s="73"/>
      <c r="F18" s="39"/>
      <c r="G18" s="40"/>
      <c r="H18" s="28"/>
      <c r="I18" s="34"/>
    </row>
    <row r="19" spans="1:10" ht="18" customHeight="1" x14ac:dyDescent="0.25">
      <c r="A19" s="80"/>
      <c r="B19" s="81">
        <f>IF(B15&lt;&gt;"",WORKDAY(B15,1),
IF(WEEKDAY(DATE($E$4,MONTH($C$4&amp;1),1),2)=4,DATE($E$4,MONTH($C$4&amp;1),1),
""))</f>
        <v>45113</v>
      </c>
      <c r="C19" s="23"/>
      <c r="D19" s="24"/>
      <c r="E19" s="25"/>
      <c r="F19" s="42"/>
      <c r="G19" s="43"/>
      <c r="H19" s="28"/>
    </row>
    <row r="20" spans="1:10" ht="18" customHeight="1" x14ac:dyDescent="0.25">
      <c r="A20" s="80"/>
      <c r="B20" s="82"/>
      <c r="C20" s="45"/>
      <c r="D20" s="46"/>
      <c r="E20" s="47"/>
      <c r="F20" s="48"/>
      <c r="G20" s="49"/>
      <c r="H20" s="28"/>
    </row>
    <row r="21" spans="1:10" ht="18" customHeight="1" x14ac:dyDescent="0.25">
      <c r="A21" s="80"/>
      <c r="B21" s="82"/>
      <c r="C21" s="45"/>
      <c r="D21" s="46"/>
      <c r="E21" s="38"/>
      <c r="F21" s="48"/>
      <c r="G21" s="49"/>
      <c r="H21" s="28"/>
      <c r="I21" s="50"/>
      <c r="J21" s="51"/>
    </row>
    <row r="22" spans="1:10" ht="18" customHeight="1" thickBot="1" x14ac:dyDescent="0.3">
      <c r="A22" s="80"/>
      <c r="B22" s="84"/>
      <c r="C22" s="52"/>
      <c r="D22" s="53"/>
      <c r="E22" s="31"/>
      <c r="F22" s="54"/>
      <c r="G22" s="55"/>
      <c r="H22" s="28"/>
    </row>
    <row r="23" spans="1:10" ht="18" customHeight="1" x14ac:dyDescent="0.25">
      <c r="A23" s="80"/>
      <c r="B23" s="81">
        <f>IF(B19&lt;&gt;"",WORKDAY(B19,1),
IF(WEEKDAY(DATE($E$4,MONTH($C$4&amp;1),1),2)=5,DATE($E$4,MONTH($C$4&amp;1),1),
""))</f>
        <v>45114</v>
      </c>
      <c r="C23" s="23"/>
      <c r="D23" s="24"/>
      <c r="E23" s="25"/>
      <c r="F23" s="42"/>
      <c r="G23" s="49"/>
      <c r="H23" s="28"/>
    </row>
    <row r="24" spans="1:10" ht="18" customHeight="1" x14ac:dyDescent="0.25">
      <c r="A24" s="80"/>
      <c r="B24" s="82"/>
      <c r="C24" s="45"/>
      <c r="D24" s="46"/>
      <c r="E24" s="47"/>
      <c r="F24" s="48"/>
      <c r="G24" s="49"/>
      <c r="H24" s="28"/>
    </row>
    <row r="25" spans="1:10" ht="18" customHeight="1" x14ac:dyDescent="0.25">
      <c r="A25" s="80"/>
      <c r="B25" s="82"/>
      <c r="C25" s="45"/>
      <c r="D25" s="46"/>
      <c r="E25" s="38"/>
      <c r="F25" s="48"/>
      <c r="G25" s="49"/>
      <c r="H25" s="28"/>
      <c r="I25" s="50"/>
    </row>
    <row r="26" spans="1:10" ht="18" customHeight="1" thickBot="1" x14ac:dyDescent="0.3">
      <c r="A26" s="80"/>
      <c r="B26" s="84"/>
      <c r="C26" s="52"/>
      <c r="D26" s="53"/>
      <c r="E26" s="31"/>
      <c r="F26" s="54"/>
      <c r="G26" s="56"/>
      <c r="H26" s="28"/>
    </row>
    <row r="27" spans="1:10" ht="29.25" customHeight="1" thickBot="1" x14ac:dyDescent="0.25">
      <c r="A27" s="86"/>
      <c r="B27" s="87" t="s">
        <v>3</v>
      </c>
      <c r="C27" s="88"/>
      <c r="D27" s="93"/>
      <c r="E27" s="57"/>
      <c r="F27" s="58"/>
      <c r="H27" s="28"/>
      <c r="I27" s="59"/>
    </row>
    <row r="28" spans="1:10" ht="18" customHeight="1" x14ac:dyDescent="0.25">
      <c r="A28" s="79">
        <f>WEEKNUM(B28,21)</f>
        <v>28</v>
      </c>
      <c r="B28" s="81">
        <f>IF(B23&lt;&gt;"",WORKDAY(B23,1),
IF(WEEKDAY(DATE($E$4,MONTH($C$4&amp;1),1),2)=1,DATE($E$4,MONTH($C$4&amp;1),1),
""))</f>
        <v>45117</v>
      </c>
      <c r="C28" s="23"/>
      <c r="D28" s="24"/>
      <c r="E28" s="25"/>
      <c r="F28" s="26"/>
      <c r="G28" s="27"/>
      <c r="H28" s="28"/>
    </row>
    <row r="29" spans="1:10" ht="18" customHeight="1" x14ac:dyDescent="0.25">
      <c r="A29" s="80"/>
      <c r="B29" s="82"/>
      <c r="C29" s="29"/>
      <c r="D29" s="30"/>
      <c r="E29" s="31"/>
      <c r="F29" s="32"/>
      <c r="G29" s="33"/>
      <c r="H29" s="28"/>
    </row>
    <row r="30" spans="1:10" ht="18" customHeight="1" x14ac:dyDescent="0.25">
      <c r="A30" s="80"/>
      <c r="B30" s="82"/>
      <c r="C30" s="29"/>
      <c r="D30" s="30"/>
      <c r="E30" s="31"/>
      <c r="F30" s="35"/>
      <c r="G30" s="33"/>
      <c r="H30" s="28"/>
    </row>
    <row r="31" spans="1:10" ht="18" customHeight="1" thickBot="1" x14ac:dyDescent="0.3">
      <c r="A31" s="80"/>
      <c r="B31" s="83"/>
      <c r="C31" s="36"/>
      <c r="D31" s="37"/>
      <c r="E31" s="38"/>
      <c r="F31" s="39"/>
      <c r="G31" s="40"/>
      <c r="H31" s="28"/>
    </row>
    <row r="32" spans="1:10" ht="18" customHeight="1" x14ac:dyDescent="0.25">
      <c r="A32" s="80"/>
      <c r="B32" s="81">
        <f>IF(B28&lt;&gt;"",WORKDAY(B28,1),
IF(WEEKDAY(DATE($E$4,MONTH($C$4&amp;1),1),2)=2,DATE($E$4,MONTH($C$4&amp;1),1),
""))</f>
        <v>45118</v>
      </c>
      <c r="C32" s="23"/>
      <c r="D32" s="24"/>
      <c r="E32" s="25"/>
      <c r="F32" s="42"/>
      <c r="G32" s="43"/>
      <c r="H32" s="28"/>
    </row>
    <row r="33" spans="1:8" ht="18" customHeight="1" x14ac:dyDescent="0.25">
      <c r="A33" s="80"/>
      <c r="B33" s="82"/>
      <c r="C33" s="29"/>
      <c r="D33" s="30"/>
      <c r="E33" s="31"/>
      <c r="F33" s="32"/>
      <c r="G33" s="33"/>
      <c r="H33" s="28"/>
    </row>
    <row r="34" spans="1:8" ht="18" customHeight="1" x14ac:dyDescent="0.25">
      <c r="A34" s="80"/>
      <c r="B34" s="82"/>
      <c r="C34" s="29"/>
      <c r="D34" s="30"/>
      <c r="E34" s="31"/>
      <c r="F34" s="35"/>
      <c r="G34" s="33"/>
      <c r="H34" s="28"/>
    </row>
    <row r="35" spans="1:8" ht="18" customHeight="1" thickBot="1" x14ac:dyDescent="0.3">
      <c r="A35" s="80"/>
      <c r="B35" s="83"/>
      <c r="C35" s="36"/>
      <c r="D35" s="37"/>
      <c r="E35" s="38"/>
      <c r="F35" s="39"/>
      <c r="G35" s="40"/>
      <c r="H35" s="28"/>
    </row>
    <row r="36" spans="1:8" ht="18" customHeight="1" outlineLevel="1" x14ac:dyDescent="0.25">
      <c r="A36" s="80"/>
      <c r="B36" s="81">
        <f>IF(B32&lt;&gt;"",WORKDAY(B32,1),
IF(WEEKDAY(DATE($E$4,MONTH($C$4&amp;1),1),2)=3,DATE($E$4,MONTH($C$4&amp;1),1),
""))</f>
        <v>45119</v>
      </c>
      <c r="C36" s="23"/>
      <c r="D36" s="24"/>
      <c r="E36" s="25"/>
      <c r="F36" s="42"/>
      <c r="G36" s="43"/>
      <c r="H36" s="28"/>
    </row>
    <row r="37" spans="1:8" ht="18" customHeight="1" outlineLevel="1" x14ac:dyDescent="0.25">
      <c r="A37" s="80"/>
      <c r="B37" s="82"/>
      <c r="C37" s="45"/>
      <c r="D37" s="46"/>
      <c r="E37" s="47"/>
      <c r="F37" s="48"/>
      <c r="G37" s="49"/>
      <c r="H37" s="28"/>
    </row>
    <row r="38" spans="1:8" ht="18" customHeight="1" outlineLevel="1" x14ac:dyDescent="0.25">
      <c r="A38" s="80"/>
      <c r="B38" s="82"/>
      <c r="C38" s="45"/>
      <c r="D38" s="46"/>
      <c r="E38" s="38"/>
      <c r="F38" s="48"/>
      <c r="G38" s="49"/>
      <c r="H38" s="28"/>
    </row>
    <row r="39" spans="1:8" ht="18" customHeight="1" thickBot="1" x14ac:dyDescent="0.3">
      <c r="A39" s="80"/>
      <c r="B39" s="83"/>
      <c r="C39" s="36"/>
      <c r="D39" s="37"/>
      <c r="E39" s="73"/>
      <c r="F39" s="39"/>
      <c r="G39" s="40"/>
      <c r="H39" s="28"/>
    </row>
    <row r="40" spans="1:8" ht="18" customHeight="1" x14ac:dyDescent="0.25">
      <c r="A40" s="80"/>
      <c r="B40" s="81">
        <f>IF(B36&lt;&gt;"",WORKDAY(B36,1),
IF(WEEKDAY(DATE($E$4,MONTH($C$4&amp;1),1),2)=4,DATE($E$4,MONTH($C$4&amp;1),1),
""))</f>
        <v>45120</v>
      </c>
      <c r="C40" s="23"/>
      <c r="D40" s="24"/>
      <c r="E40" s="25"/>
      <c r="F40" s="42"/>
      <c r="G40" s="43"/>
      <c r="H40" s="28"/>
    </row>
    <row r="41" spans="1:8" ht="18" customHeight="1" x14ac:dyDescent="0.25">
      <c r="A41" s="80"/>
      <c r="B41" s="82"/>
      <c r="C41" s="29"/>
      <c r="D41" s="30"/>
      <c r="E41" s="47"/>
      <c r="F41" s="48"/>
      <c r="G41" s="33"/>
      <c r="H41" s="28"/>
    </row>
    <row r="42" spans="1:8" ht="18" customHeight="1" x14ac:dyDescent="0.25">
      <c r="A42" s="80"/>
      <c r="B42" s="82"/>
      <c r="C42" s="29"/>
      <c r="D42" s="30"/>
      <c r="E42" s="31"/>
      <c r="F42" s="35"/>
      <c r="G42" s="33"/>
      <c r="H42" s="28"/>
    </row>
    <row r="43" spans="1:8" ht="18" customHeight="1" thickBot="1" x14ac:dyDescent="0.3">
      <c r="A43" s="80"/>
      <c r="B43" s="83"/>
      <c r="C43" s="36"/>
      <c r="D43" s="37"/>
      <c r="E43" s="38"/>
      <c r="F43" s="39"/>
      <c r="G43" s="49"/>
      <c r="H43" s="28"/>
    </row>
    <row r="44" spans="1:8" ht="18" customHeight="1" x14ac:dyDescent="0.25">
      <c r="A44" s="80"/>
      <c r="B44" s="81">
        <f>IF(B40&lt;&gt;"",WORKDAY(B40,1),
IF(WEEKDAY(DATE($E$4,MONTH($C$4&amp;1),1),2)=5,DATE($E$4,MONTH($C$4&amp;1),1),
""))</f>
        <v>45121</v>
      </c>
      <c r="C44" s="23"/>
      <c r="D44" s="24"/>
      <c r="E44" s="25"/>
      <c r="F44" s="42"/>
      <c r="G44" s="43"/>
      <c r="H44" s="28"/>
    </row>
    <row r="45" spans="1:8" ht="18" customHeight="1" x14ac:dyDescent="0.25">
      <c r="A45" s="80"/>
      <c r="B45" s="82"/>
      <c r="C45" s="29"/>
      <c r="D45" s="30"/>
      <c r="E45" s="31"/>
      <c r="F45" s="32"/>
      <c r="G45" s="33"/>
      <c r="H45" s="28"/>
    </row>
    <row r="46" spans="1:8" ht="18" customHeight="1" x14ac:dyDescent="0.25">
      <c r="A46" s="80"/>
      <c r="B46" s="82"/>
      <c r="C46" s="29"/>
      <c r="D46" s="30"/>
      <c r="E46" s="31"/>
      <c r="F46" s="35"/>
      <c r="G46" s="33"/>
      <c r="H46" s="28"/>
    </row>
    <row r="47" spans="1:8" ht="18" customHeight="1" thickBot="1" x14ac:dyDescent="0.3">
      <c r="A47" s="80"/>
      <c r="B47" s="84"/>
      <c r="C47" s="36"/>
      <c r="D47" s="37"/>
      <c r="E47" s="38"/>
      <c r="F47" s="39"/>
      <c r="G47" s="60"/>
      <c r="H47" s="28"/>
    </row>
    <row r="48" spans="1:8" ht="29.25" customHeight="1" thickBot="1" x14ac:dyDescent="0.25">
      <c r="A48" s="86"/>
      <c r="B48" s="87" t="s">
        <v>3</v>
      </c>
      <c r="C48" s="88"/>
      <c r="D48" s="71"/>
      <c r="E48" s="57"/>
      <c r="F48" s="61"/>
      <c r="H48" s="28"/>
    </row>
    <row r="49" spans="1:8" ht="18" customHeight="1" x14ac:dyDescent="0.25">
      <c r="A49" s="79">
        <f>WEEKNUM(B49,21)</f>
        <v>29</v>
      </c>
      <c r="B49" s="81">
        <f>IF(B44&lt;&gt;"",WORKDAY(B44,1),
IF(WEEKDAY(DATE($E$4,MONTH($C$4&amp;1),1),2)=1,DATE($E$4,MONTH($C$4&amp;1),1),
""))</f>
        <v>45124</v>
      </c>
      <c r="C49" s="23"/>
      <c r="D49" s="24"/>
      <c r="E49" s="25"/>
      <c r="F49" s="26"/>
      <c r="G49" s="27"/>
      <c r="H49" s="28"/>
    </row>
    <row r="50" spans="1:8" ht="18" customHeight="1" x14ac:dyDescent="0.25">
      <c r="A50" s="80"/>
      <c r="B50" s="82"/>
      <c r="C50" s="45"/>
      <c r="D50" s="46"/>
      <c r="E50" s="38"/>
      <c r="F50" s="48"/>
      <c r="G50" s="49"/>
      <c r="H50" s="28"/>
    </row>
    <row r="51" spans="1:8" ht="18" customHeight="1" x14ac:dyDescent="0.25">
      <c r="A51" s="80"/>
      <c r="B51" s="82"/>
      <c r="C51" s="29"/>
      <c r="D51" s="30"/>
      <c r="E51" s="31"/>
      <c r="F51" s="48"/>
      <c r="G51" s="49"/>
      <c r="H51" s="28"/>
    </row>
    <row r="52" spans="1:8" ht="18" customHeight="1" thickBot="1" x14ac:dyDescent="0.3">
      <c r="A52" s="80"/>
      <c r="B52" s="83"/>
      <c r="C52" s="36"/>
      <c r="D52" s="37"/>
      <c r="E52" s="38"/>
      <c r="F52" s="39"/>
      <c r="G52" s="40"/>
      <c r="H52" s="28"/>
    </row>
    <row r="53" spans="1:8" ht="18" customHeight="1" x14ac:dyDescent="0.25">
      <c r="A53" s="80"/>
      <c r="B53" s="81">
        <f>IF(B49&lt;&gt;"",WORKDAY(B49,1),
IF(WEEKDAY(DATE($E$4,MONTH($C$4&amp;1),1),2)=2,DATE($E$4,MONTH($C$4&amp;1),1),
""))</f>
        <v>45125</v>
      </c>
      <c r="C53" s="23"/>
      <c r="D53" s="24"/>
      <c r="E53" s="25"/>
      <c r="F53" s="42"/>
      <c r="G53" s="43"/>
      <c r="H53" s="28"/>
    </row>
    <row r="54" spans="1:8" ht="18" customHeight="1" x14ac:dyDescent="0.25">
      <c r="A54" s="80"/>
      <c r="B54" s="82"/>
      <c r="C54" s="29"/>
      <c r="D54" s="30"/>
      <c r="E54" s="31"/>
      <c r="F54" s="32"/>
      <c r="G54" s="33"/>
      <c r="H54" s="28"/>
    </row>
    <row r="55" spans="1:8" ht="18" customHeight="1" x14ac:dyDescent="0.25">
      <c r="A55" s="80"/>
      <c r="B55" s="82"/>
      <c r="C55" s="29"/>
      <c r="D55" s="30"/>
      <c r="E55" s="31"/>
      <c r="F55" s="35"/>
      <c r="G55" s="33"/>
      <c r="H55" s="28"/>
    </row>
    <row r="56" spans="1:8" ht="18" customHeight="1" thickBot="1" x14ac:dyDescent="0.3">
      <c r="A56" s="80"/>
      <c r="B56" s="83"/>
      <c r="C56" s="36"/>
      <c r="D56" s="37"/>
      <c r="E56" s="38"/>
      <c r="F56" s="39"/>
      <c r="G56" s="40"/>
      <c r="H56" s="28"/>
    </row>
    <row r="57" spans="1:8" ht="18" customHeight="1" outlineLevel="1" x14ac:dyDescent="0.25">
      <c r="A57" s="80"/>
      <c r="B57" s="81">
        <f>IF(B53&lt;&gt;"",WORKDAY(B53,1),
IF(WEEKDAY(DATE($E$4,MONTH($C$4&amp;1),1),2)=3,DATE($E$4,MONTH($C$4&amp;1),1),
""))</f>
        <v>45126</v>
      </c>
      <c r="C57" s="23"/>
      <c r="D57" s="24"/>
      <c r="E57" s="25"/>
      <c r="F57" s="42"/>
      <c r="G57" s="43"/>
      <c r="H57" s="28"/>
    </row>
    <row r="58" spans="1:8" ht="18" customHeight="1" outlineLevel="1" x14ac:dyDescent="0.25">
      <c r="A58" s="80"/>
      <c r="B58" s="82"/>
      <c r="C58" s="45"/>
      <c r="D58" s="46"/>
      <c r="E58" s="47"/>
      <c r="F58" s="48"/>
      <c r="G58" s="49"/>
      <c r="H58" s="28"/>
    </row>
    <row r="59" spans="1:8" ht="18" customHeight="1" outlineLevel="1" x14ac:dyDescent="0.25">
      <c r="A59" s="80"/>
      <c r="B59" s="82"/>
      <c r="C59" s="45"/>
      <c r="D59" s="46"/>
      <c r="E59" s="38"/>
      <c r="F59" s="48"/>
      <c r="G59" s="49"/>
      <c r="H59" s="28"/>
    </row>
    <row r="60" spans="1:8" ht="18" customHeight="1" thickBot="1" x14ac:dyDescent="0.3">
      <c r="A60" s="80"/>
      <c r="B60" s="83"/>
      <c r="C60" s="36"/>
      <c r="D60" s="37"/>
      <c r="E60" s="73"/>
      <c r="F60" s="39"/>
      <c r="G60" s="40"/>
      <c r="H60" s="28"/>
    </row>
    <row r="61" spans="1:8" ht="18" customHeight="1" x14ac:dyDescent="0.25">
      <c r="A61" s="80"/>
      <c r="B61" s="81">
        <f>IF(B57&lt;&gt;"",WORKDAY(B57,1),
IF(WEEKDAY(DATE($E$4,MONTH($C$4&amp;1),1),2)=4,DATE($E$4,MONTH($C$4&amp;1),1),
""))</f>
        <v>45127</v>
      </c>
      <c r="C61" s="23"/>
      <c r="D61" s="24"/>
      <c r="E61" s="25"/>
      <c r="F61" s="42"/>
      <c r="G61" s="43"/>
      <c r="H61" s="28"/>
    </row>
    <row r="62" spans="1:8" ht="18" customHeight="1" x14ac:dyDescent="0.25">
      <c r="A62" s="80"/>
      <c r="B62" s="82"/>
      <c r="C62" s="29"/>
      <c r="D62" s="30"/>
      <c r="E62" s="31"/>
      <c r="F62" s="32"/>
      <c r="G62" s="33"/>
      <c r="H62" s="28"/>
    </row>
    <row r="63" spans="1:8" ht="18" customHeight="1" x14ac:dyDescent="0.25">
      <c r="A63" s="80"/>
      <c r="B63" s="82"/>
      <c r="C63" s="29"/>
      <c r="D63" s="30"/>
      <c r="E63" s="31"/>
      <c r="F63" s="35"/>
      <c r="G63" s="33"/>
      <c r="H63" s="28"/>
    </row>
    <row r="64" spans="1:8" ht="18" customHeight="1" thickBot="1" x14ac:dyDescent="0.3">
      <c r="A64" s="80"/>
      <c r="B64" s="83"/>
      <c r="C64" s="36"/>
      <c r="D64" s="37"/>
      <c r="E64" s="38"/>
      <c r="F64" s="39"/>
      <c r="G64" s="49"/>
      <c r="H64" s="28"/>
    </row>
    <row r="65" spans="1:8" ht="18" customHeight="1" x14ac:dyDescent="0.25">
      <c r="A65" s="80"/>
      <c r="B65" s="81">
        <f>IF(B61&lt;&gt;"",WORKDAY(B61,1),
IF(WEEKDAY(DATE($E$4,MONTH($C$4&amp;1),1),2)=5,DATE($E$4,MONTH($C$4&amp;1),1),
""))</f>
        <v>45128</v>
      </c>
      <c r="C65" s="23"/>
      <c r="D65" s="24"/>
      <c r="E65" s="25"/>
      <c r="F65" s="42"/>
      <c r="G65" s="43"/>
      <c r="H65" s="28"/>
    </row>
    <row r="66" spans="1:8" ht="18" customHeight="1" x14ac:dyDescent="0.25">
      <c r="A66" s="80"/>
      <c r="B66" s="82"/>
      <c r="C66" s="29"/>
      <c r="D66" s="30"/>
      <c r="E66" s="31"/>
      <c r="F66" s="32"/>
      <c r="G66" s="33"/>
      <c r="H66" s="28"/>
    </row>
    <row r="67" spans="1:8" ht="18" customHeight="1" x14ac:dyDescent="0.25">
      <c r="A67" s="80"/>
      <c r="B67" s="82"/>
      <c r="C67" s="29"/>
      <c r="D67" s="30"/>
      <c r="E67" s="31"/>
      <c r="F67" s="35"/>
      <c r="G67" s="33"/>
      <c r="H67" s="28"/>
    </row>
    <row r="68" spans="1:8" ht="18" customHeight="1" thickBot="1" x14ac:dyDescent="0.3">
      <c r="A68" s="80"/>
      <c r="B68" s="84"/>
      <c r="C68" s="36"/>
      <c r="D68" s="37"/>
      <c r="E68" s="38"/>
      <c r="F68" s="39"/>
      <c r="G68" s="60"/>
      <c r="H68" s="28"/>
    </row>
    <row r="69" spans="1:8" ht="24.75" customHeight="1" thickBot="1" x14ac:dyDescent="0.25">
      <c r="A69" s="86"/>
      <c r="B69" s="87" t="s">
        <v>3</v>
      </c>
      <c r="C69" s="88"/>
      <c r="D69" s="71"/>
      <c r="E69" s="57"/>
      <c r="F69" s="62"/>
      <c r="H69" s="28"/>
    </row>
    <row r="70" spans="1:8" ht="18" customHeight="1" x14ac:dyDescent="0.25">
      <c r="A70" s="79">
        <f>WEEKNUM(B70,21)</f>
        <v>30</v>
      </c>
      <c r="B70" s="81">
        <f>IF(B65&lt;&gt;"",WORKDAY(B65,1),
IF(WEEKDAY(DATE($E$4,MONTH($C$4&amp;1),1),2)=1,DATE($E$4,MONTH($C$4&amp;1),1),
""))</f>
        <v>45131</v>
      </c>
      <c r="C70" s="23"/>
      <c r="D70" s="24"/>
      <c r="E70" s="25"/>
      <c r="F70" s="26"/>
      <c r="G70" s="27"/>
      <c r="H70" s="28"/>
    </row>
    <row r="71" spans="1:8" ht="18" customHeight="1" x14ac:dyDescent="0.25">
      <c r="A71" s="80"/>
      <c r="B71" s="82"/>
      <c r="C71" s="29"/>
      <c r="D71" s="30"/>
      <c r="E71" s="31"/>
      <c r="F71" s="32"/>
      <c r="G71" s="33"/>
      <c r="H71" s="28"/>
    </row>
    <row r="72" spans="1:8" ht="18" customHeight="1" x14ac:dyDescent="0.25">
      <c r="A72" s="80"/>
      <c r="B72" s="82"/>
      <c r="C72" s="29"/>
      <c r="D72" s="30"/>
      <c r="E72" s="31"/>
      <c r="F72" s="35"/>
      <c r="G72" s="33"/>
      <c r="H72" s="28"/>
    </row>
    <row r="73" spans="1:8" ht="18" customHeight="1" thickBot="1" x14ac:dyDescent="0.3">
      <c r="A73" s="80"/>
      <c r="B73" s="83"/>
      <c r="C73" s="36"/>
      <c r="D73" s="37"/>
      <c r="E73" s="38"/>
      <c r="F73" s="39"/>
      <c r="G73" s="40"/>
      <c r="H73" s="28"/>
    </row>
    <row r="74" spans="1:8" ht="18" customHeight="1" x14ac:dyDescent="0.25">
      <c r="A74" s="80"/>
      <c r="B74" s="81">
        <f>IF(B70&lt;&gt;"",WORKDAY(B70,1),
IF(WEEKDAY(DATE($E$4,MONTH($C$4&amp;1),1),2)=2,DATE($E$4,MONTH($C$4&amp;1),1),
""))</f>
        <v>45132</v>
      </c>
      <c r="C74" s="23"/>
      <c r="D74" s="24"/>
      <c r="E74" s="25"/>
      <c r="F74" s="42"/>
      <c r="G74" s="43"/>
      <c r="H74" s="28"/>
    </row>
    <row r="75" spans="1:8" ht="18" customHeight="1" x14ac:dyDescent="0.25">
      <c r="A75" s="80"/>
      <c r="B75" s="82"/>
      <c r="C75" s="29"/>
      <c r="D75" s="30"/>
      <c r="E75" s="31"/>
      <c r="F75" s="32"/>
      <c r="G75" s="33"/>
      <c r="H75" s="28"/>
    </row>
    <row r="76" spans="1:8" ht="18" customHeight="1" x14ac:dyDescent="0.25">
      <c r="A76" s="80"/>
      <c r="B76" s="82"/>
      <c r="C76" s="29"/>
      <c r="D76" s="30"/>
      <c r="E76" s="31"/>
      <c r="F76" s="35"/>
      <c r="G76" s="33"/>
      <c r="H76" s="28"/>
    </row>
    <row r="77" spans="1:8" ht="18" customHeight="1" thickBot="1" x14ac:dyDescent="0.3">
      <c r="A77" s="80"/>
      <c r="B77" s="83"/>
      <c r="C77" s="36"/>
      <c r="D77" s="37"/>
      <c r="E77" s="38"/>
      <c r="F77" s="39"/>
      <c r="G77" s="40"/>
      <c r="H77" s="28"/>
    </row>
    <row r="78" spans="1:8" ht="18" customHeight="1" outlineLevel="1" x14ac:dyDescent="0.25">
      <c r="A78" s="80"/>
      <c r="B78" s="81">
        <f>IF(B74&lt;&gt;"",WORKDAY(B74,1),
IF(WEEKDAY(DATE($E$4,MONTH($C$4&amp;1),1),2)=3,DATE($E$4,MONTH($C$4&amp;1),1),
""))</f>
        <v>45133</v>
      </c>
      <c r="C78" s="23"/>
      <c r="D78" s="24"/>
      <c r="E78" s="25"/>
      <c r="F78" s="42"/>
      <c r="G78" s="43"/>
      <c r="H78" s="28"/>
    </row>
    <row r="79" spans="1:8" ht="18" customHeight="1" outlineLevel="1" x14ac:dyDescent="0.25">
      <c r="A79" s="80"/>
      <c r="B79" s="82"/>
      <c r="C79" s="45"/>
      <c r="D79" s="46"/>
      <c r="E79" s="47"/>
      <c r="F79" s="48"/>
      <c r="G79" s="49"/>
      <c r="H79" s="28"/>
    </row>
    <row r="80" spans="1:8" ht="18" customHeight="1" outlineLevel="1" x14ac:dyDescent="0.25">
      <c r="A80" s="80"/>
      <c r="B80" s="82"/>
      <c r="C80" s="45"/>
      <c r="D80" s="46"/>
      <c r="E80" s="38"/>
      <c r="F80" s="48"/>
      <c r="G80" s="49"/>
      <c r="H80" s="28"/>
    </row>
    <row r="81" spans="1:9" ht="18" customHeight="1" thickBot="1" x14ac:dyDescent="0.3">
      <c r="A81" s="80"/>
      <c r="B81" s="83"/>
      <c r="C81" s="36"/>
      <c r="D81" s="37"/>
      <c r="E81" s="73"/>
      <c r="F81" s="39"/>
      <c r="G81" s="40"/>
      <c r="H81" s="28"/>
    </row>
    <row r="82" spans="1:9" ht="18" customHeight="1" x14ac:dyDescent="0.25">
      <c r="A82" s="80"/>
      <c r="B82" s="81">
        <f>IF(B78&lt;&gt;"",WORKDAY(B78,1),
IF(WEEKDAY(DATE($E$4,MONTH($C$4&amp;1),1),2)=4,DATE($E$4,MONTH($C$4&amp;1),1),
""))</f>
        <v>45134</v>
      </c>
      <c r="C82" s="23"/>
      <c r="D82" s="24"/>
      <c r="E82" s="25"/>
      <c r="F82" s="42"/>
      <c r="G82" s="43"/>
      <c r="H82" s="28"/>
      <c r="I82" s="63"/>
    </row>
    <row r="83" spans="1:9" ht="18" customHeight="1" x14ac:dyDescent="0.25">
      <c r="A83" s="80"/>
      <c r="B83" s="82"/>
      <c r="C83" s="29"/>
      <c r="D83" s="30"/>
      <c r="E83" s="31"/>
      <c r="F83" s="32"/>
      <c r="G83" s="33"/>
      <c r="H83" s="28"/>
    </row>
    <row r="84" spans="1:9" ht="18" customHeight="1" x14ac:dyDescent="0.25">
      <c r="A84" s="80"/>
      <c r="B84" s="82"/>
      <c r="C84" s="29"/>
      <c r="D84" s="30"/>
      <c r="E84" s="31"/>
      <c r="F84" s="35"/>
      <c r="G84" s="33"/>
      <c r="H84" s="28"/>
    </row>
    <row r="85" spans="1:9" ht="18" customHeight="1" thickBot="1" x14ac:dyDescent="0.3">
      <c r="A85" s="80"/>
      <c r="B85" s="83"/>
      <c r="C85" s="36"/>
      <c r="D85" s="37"/>
      <c r="E85" s="38"/>
      <c r="F85" s="39"/>
      <c r="G85" s="49"/>
      <c r="H85" s="28"/>
    </row>
    <row r="86" spans="1:9" ht="18" customHeight="1" x14ac:dyDescent="0.25">
      <c r="A86" s="80"/>
      <c r="B86" s="81">
        <f>IF(B82&lt;&gt;"",WORKDAY(B82,1),
IF(WEEKDAY(DATE($E$4,MONTH($C$4&amp;1),1),2)=5,DATE($E$4,MONTH($C$4&amp;1),1),
""))</f>
        <v>45135</v>
      </c>
      <c r="C86" s="23"/>
      <c r="D86" s="24"/>
      <c r="E86" s="25"/>
      <c r="F86" s="42"/>
      <c r="G86" s="43"/>
      <c r="H86" s="28"/>
    </row>
    <row r="87" spans="1:9" ht="18" customHeight="1" x14ac:dyDescent="0.25">
      <c r="A87" s="80"/>
      <c r="B87" s="82"/>
      <c r="C87" s="29"/>
      <c r="D87" s="30"/>
      <c r="E87" s="31"/>
      <c r="F87" s="32"/>
      <c r="G87" s="33"/>
      <c r="H87" s="28"/>
    </row>
    <row r="88" spans="1:9" ht="18" customHeight="1" x14ac:dyDescent="0.25">
      <c r="A88" s="80"/>
      <c r="B88" s="82"/>
      <c r="C88" s="29"/>
      <c r="D88" s="30"/>
      <c r="E88" s="31"/>
      <c r="F88" s="35"/>
      <c r="G88" s="33"/>
      <c r="H88" s="28"/>
    </row>
    <row r="89" spans="1:9" ht="18" customHeight="1" thickBot="1" x14ac:dyDescent="0.3">
      <c r="A89" s="80"/>
      <c r="B89" s="84"/>
      <c r="C89" s="36"/>
      <c r="D89" s="37"/>
      <c r="E89" s="38"/>
      <c r="F89" s="39"/>
      <c r="G89" s="60"/>
      <c r="H89" s="28"/>
    </row>
    <row r="90" spans="1:9" ht="24" customHeight="1" thickBot="1" x14ac:dyDescent="0.25">
      <c r="A90" s="86"/>
      <c r="B90" s="87" t="s">
        <v>3</v>
      </c>
      <c r="C90" s="88"/>
      <c r="D90" s="71"/>
      <c r="E90" s="57"/>
      <c r="F90" s="76"/>
      <c r="H90" s="28"/>
    </row>
    <row r="91" spans="1:9" ht="18" customHeight="1" x14ac:dyDescent="0.25">
      <c r="A91" s="79">
        <f>IFERROR(WEEKNUM(B91,21),"")</f>
        <v>31</v>
      </c>
      <c r="B91" s="81">
        <f>IFERROR(IF(MONTH(WORKDAY(B86,1))=MONTH($B$23),
IF(B86&lt;&gt;"",WORKDAY(B86,1),
IF(WEEKDAY(DATE($E$4,MONTH($C$4&amp;1),1),2)=1,DATE($E$4,MONTH($C$4&amp;1),1),"")),""),"")</f>
        <v>45138</v>
      </c>
      <c r="C91" s="23"/>
      <c r="D91" s="24"/>
      <c r="E91" s="25"/>
      <c r="F91" s="48"/>
      <c r="G91" s="27"/>
      <c r="H91" s="28"/>
    </row>
    <row r="92" spans="1:9" ht="18" customHeight="1" x14ac:dyDescent="0.25">
      <c r="A92" s="80"/>
      <c r="B92" s="82"/>
      <c r="C92" s="29"/>
      <c r="D92" s="30"/>
      <c r="E92" s="31"/>
      <c r="F92" s="32"/>
      <c r="G92" s="33"/>
      <c r="H92" s="28"/>
    </row>
    <row r="93" spans="1:9" ht="18" customHeight="1" x14ac:dyDescent="0.25">
      <c r="A93" s="80"/>
      <c r="B93" s="82"/>
      <c r="C93" s="29"/>
      <c r="D93" s="30"/>
      <c r="E93" s="31"/>
      <c r="F93" s="35"/>
      <c r="G93" s="33"/>
      <c r="H93" s="28"/>
    </row>
    <row r="94" spans="1:9" ht="18" customHeight="1" thickBot="1" x14ac:dyDescent="0.3">
      <c r="A94" s="80"/>
      <c r="B94" s="83"/>
      <c r="C94" s="36"/>
      <c r="D94" s="37"/>
      <c r="E94" s="38"/>
      <c r="F94" s="39"/>
      <c r="G94" s="40"/>
      <c r="H94" s="28"/>
    </row>
    <row r="95" spans="1:9" ht="18" customHeight="1" x14ac:dyDescent="0.25">
      <c r="A95" s="80"/>
      <c r="B95" s="81" t="str">
        <f>IFERROR(IF(MONTH(WORKDAY(B91,1))=MONTH($B$23),
IF(B91&lt;&gt;"",WORKDAY(B91,1),
IF(WEEKDAY(DATE($E$4,MONTH($C$4&amp;1),1),2)=2,DATE($E$4,MONTH($C$4&amp;1),1),
"")),""),"")</f>
        <v/>
      </c>
      <c r="C95" s="23"/>
      <c r="D95" s="24"/>
      <c r="E95" s="25"/>
      <c r="F95" s="42"/>
      <c r="G95" s="43"/>
      <c r="H95" s="28"/>
    </row>
    <row r="96" spans="1:9" ht="18" customHeight="1" x14ac:dyDescent="0.25">
      <c r="A96" s="80"/>
      <c r="B96" s="82"/>
      <c r="C96" s="29"/>
      <c r="D96" s="30"/>
      <c r="E96" s="31"/>
      <c r="F96" s="32"/>
      <c r="G96" s="33"/>
      <c r="H96" s="28"/>
    </row>
    <row r="97" spans="1:8" ht="18" customHeight="1" x14ac:dyDescent="0.25">
      <c r="A97" s="80"/>
      <c r="B97" s="82"/>
      <c r="C97" s="29"/>
      <c r="D97" s="30"/>
      <c r="E97" s="31"/>
      <c r="F97" s="35"/>
      <c r="G97" s="33"/>
      <c r="H97" s="28"/>
    </row>
    <row r="98" spans="1:8" ht="18" customHeight="1" thickBot="1" x14ac:dyDescent="0.3">
      <c r="A98" s="80"/>
      <c r="B98" s="83"/>
      <c r="C98" s="36"/>
      <c r="D98" s="37"/>
      <c r="E98" s="38"/>
      <c r="F98" s="39"/>
      <c r="G98" s="40"/>
      <c r="H98" s="28"/>
    </row>
    <row r="99" spans="1:8" ht="18" customHeight="1" outlineLevel="1" x14ac:dyDescent="0.25">
      <c r="A99" s="80"/>
      <c r="B99" s="81" t="str">
        <f>IFERROR(IF(MONTH(WORKDAY(B95,1))=MONTH($B$23),
IF(B95&lt;&gt;"",WORKDAY(B95,1),
IF(WEEKDAY(DATE($E$4,MONTH($C$4&amp;1),1),2)=3,DATE($E$4,MONTH($C$4&amp;1),1),
"")),""),"")</f>
        <v/>
      </c>
      <c r="C99" s="23"/>
      <c r="D99" s="24"/>
      <c r="E99" s="25"/>
      <c r="F99" s="42"/>
      <c r="G99" s="43"/>
      <c r="H99" s="28"/>
    </row>
    <row r="100" spans="1:8" ht="18" customHeight="1" outlineLevel="1" x14ac:dyDescent="0.25">
      <c r="A100" s="80"/>
      <c r="B100" s="82"/>
      <c r="C100" s="45"/>
      <c r="D100" s="46"/>
      <c r="E100" s="47"/>
      <c r="F100" s="48"/>
      <c r="G100" s="49"/>
      <c r="H100" s="28"/>
    </row>
    <row r="101" spans="1:8" ht="18" customHeight="1" outlineLevel="1" x14ac:dyDescent="0.25">
      <c r="A101" s="80"/>
      <c r="B101" s="82"/>
      <c r="C101" s="45"/>
      <c r="D101" s="46"/>
      <c r="E101" s="38"/>
      <c r="F101" s="48"/>
      <c r="G101" s="49"/>
      <c r="H101" s="28"/>
    </row>
    <row r="102" spans="1:8" ht="18" customHeight="1" thickBot="1" x14ac:dyDescent="0.3">
      <c r="A102" s="80"/>
      <c r="B102" s="83"/>
      <c r="C102" s="36"/>
      <c r="D102" s="37"/>
      <c r="E102" s="73"/>
      <c r="F102" s="39"/>
      <c r="G102" s="40"/>
      <c r="H102" s="28"/>
    </row>
    <row r="103" spans="1:8" ht="18" customHeight="1" x14ac:dyDescent="0.25">
      <c r="A103" s="80"/>
      <c r="B103" s="81" t="str">
        <f>IFERROR(IF(MONTH(WORKDAY(B99,1))=MONTH($B$23),
IF(B99&lt;&gt;"",WORKDAY(B99,1),
IF(WEEKDAY(DATE($E$4,MONTH($C$4&amp;1),1),2)=4,DATE($E$4,MONTH($C$4&amp;1),1),
"")),""),"")</f>
        <v/>
      </c>
      <c r="C103" s="23"/>
      <c r="D103" s="24"/>
      <c r="E103" s="25"/>
      <c r="F103" s="42"/>
      <c r="G103" s="43"/>
      <c r="H103" s="28"/>
    </row>
    <row r="104" spans="1:8" ht="18" customHeight="1" x14ac:dyDescent="0.25">
      <c r="A104" s="80"/>
      <c r="B104" s="82"/>
      <c r="C104" s="29"/>
      <c r="D104" s="30"/>
      <c r="E104" s="31"/>
      <c r="F104" s="32"/>
      <c r="G104" s="33"/>
    </row>
    <row r="105" spans="1:8" ht="18" customHeight="1" x14ac:dyDescent="0.25">
      <c r="A105" s="80"/>
      <c r="B105" s="82"/>
      <c r="C105" s="29"/>
      <c r="D105" s="30"/>
      <c r="E105" s="31"/>
      <c r="F105" s="35"/>
      <c r="G105" s="33"/>
      <c r="H105" s="28"/>
    </row>
    <row r="106" spans="1:8" ht="18" customHeight="1" thickBot="1" x14ac:dyDescent="0.3">
      <c r="A106" s="80"/>
      <c r="B106" s="83"/>
      <c r="C106" s="36"/>
      <c r="D106" s="37"/>
      <c r="E106" s="38"/>
      <c r="F106" s="39"/>
      <c r="G106" s="49"/>
      <c r="H106" s="28"/>
    </row>
    <row r="107" spans="1:8" ht="18" customHeight="1" x14ac:dyDescent="0.25">
      <c r="A107" s="80"/>
      <c r="B107" s="81" t="str">
        <f>IFERROR(IF(MONTH(WORKDAY(B103,1))=MONTH($B$23),
IF(B103&lt;&gt;"",WORKDAY(B103,1),
IF(WEEKDAY(DATE($E$4,MONTH($C$4&amp;1),1),2)=5,DATE($E$4,MONTH($C$4&amp;1),1),
"")),""),"")</f>
        <v/>
      </c>
      <c r="C107" s="23"/>
      <c r="D107" s="24"/>
      <c r="E107" s="25"/>
      <c r="F107" s="42"/>
      <c r="G107" s="43"/>
      <c r="H107" s="28"/>
    </row>
    <row r="108" spans="1:8" ht="18" customHeight="1" x14ac:dyDescent="0.25">
      <c r="A108" s="80"/>
      <c r="B108" s="82"/>
      <c r="C108" s="29"/>
      <c r="D108" s="30"/>
      <c r="E108" s="31"/>
      <c r="F108" s="32"/>
      <c r="G108" s="33"/>
      <c r="H108" s="28"/>
    </row>
    <row r="109" spans="1:8" ht="18" customHeight="1" x14ac:dyDescent="0.25">
      <c r="A109" s="80"/>
      <c r="B109" s="82"/>
      <c r="C109" s="29"/>
      <c r="D109" s="30"/>
      <c r="E109" s="31"/>
      <c r="F109" s="35"/>
      <c r="G109" s="33"/>
      <c r="H109" s="28"/>
    </row>
    <row r="110" spans="1:8" ht="18" customHeight="1" thickBot="1" x14ac:dyDescent="0.3">
      <c r="A110" s="80"/>
      <c r="B110" s="84"/>
      <c r="C110" s="45"/>
      <c r="D110" s="46"/>
      <c r="E110" s="38"/>
      <c r="F110" s="69"/>
      <c r="G110" s="60"/>
      <c r="H110" s="28"/>
    </row>
    <row r="111" spans="1:8" ht="24.75" customHeight="1" thickBot="1" x14ac:dyDescent="0.3">
      <c r="A111" s="80"/>
      <c r="B111" s="85" t="s">
        <v>3</v>
      </c>
      <c r="C111" s="85"/>
      <c r="D111" s="85"/>
      <c r="E111" s="68"/>
      <c r="F111" s="64"/>
      <c r="G111" s="65"/>
      <c r="H111" s="66"/>
    </row>
    <row r="112" spans="1:8" ht="18" customHeight="1" x14ac:dyDescent="0.25">
      <c r="A112" s="79" t="str">
        <f>IFERROR(WEEKNUM(B112,21),"")</f>
        <v/>
      </c>
      <c r="B112" s="99" t="s">
        <v>4</v>
      </c>
      <c r="C112" s="100"/>
      <c r="D112" s="101"/>
      <c r="E112" s="25"/>
      <c r="F112" s="26"/>
      <c r="G112" s="27"/>
      <c r="H112" s="28"/>
    </row>
    <row r="113" spans="1:12" ht="18" customHeight="1" x14ac:dyDescent="0.25">
      <c r="A113" s="80"/>
      <c r="B113" s="102"/>
      <c r="C113" s="103"/>
      <c r="D113" s="104"/>
      <c r="E113" s="31"/>
      <c r="F113" s="32"/>
      <c r="G113" s="33"/>
      <c r="H113" s="28"/>
    </row>
    <row r="114" spans="1:12" ht="18" customHeight="1" x14ac:dyDescent="0.25">
      <c r="A114" s="80"/>
      <c r="B114" s="102"/>
      <c r="C114" s="103"/>
      <c r="D114" s="104"/>
      <c r="E114" s="31"/>
      <c r="F114" s="35"/>
      <c r="G114" s="33"/>
      <c r="H114" s="28"/>
    </row>
    <row r="115" spans="1:12" ht="18" customHeight="1" thickBot="1" x14ac:dyDescent="0.3">
      <c r="A115" s="80"/>
      <c r="B115" s="105"/>
      <c r="C115" s="106"/>
      <c r="D115" s="107"/>
      <c r="E115" s="38"/>
      <c r="F115" s="39"/>
      <c r="G115" s="40"/>
      <c r="H115" s="28"/>
    </row>
    <row r="116" spans="1:12" ht="24.75" customHeight="1" x14ac:dyDescent="0.25">
      <c r="A116" s="109"/>
      <c r="B116" s="108"/>
      <c r="C116" s="108"/>
      <c r="D116" s="108"/>
      <c r="E116" s="112"/>
      <c r="F116" s="64"/>
      <c r="G116" s="65"/>
      <c r="H116" s="66"/>
      <c r="I116" s="77"/>
      <c r="J116" s="77"/>
      <c r="K116" s="77"/>
      <c r="L116" s="75"/>
    </row>
    <row r="117" spans="1:12" ht="27.75" customHeight="1" x14ac:dyDescent="0.25">
      <c r="B117" s="113"/>
      <c r="C117" s="113"/>
      <c r="D117" s="113"/>
      <c r="E117" s="114"/>
      <c r="I117" s="77"/>
      <c r="J117" s="77"/>
      <c r="K117" s="77"/>
      <c r="L117" s="75"/>
    </row>
    <row r="118" spans="1:12" ht="22.5" customHeight="1" x14ac:dyDescent="0.25">
      <c r="B118" s="110"/>
      <c r="C118" s="110"/>
      <c r="D118" s="110"/>
      <c r="E118" s="111"/>
      <c r="F118" s="64"/>
      <c r="G118" s="67"/>
    </row>
    <row r="119" spans="1:12" ht="27" customHeight="1" x14ac:dyDescent="0.25">
      <c r="B119" s="78"/>
      <c r="C119" s="78"/>
      <c r="D119" s="78"/>
      <c r="E119" s="74"/>
    </row>
  </sheetData>
  <mergeCells count="51">
    <mergeCell ref="A1:G2"/>
    <mergeCell ref="A3:G3"/>
    <mergeCell ref="P3:Q3"/>
    <mergeCell ref="A4:B4"/>
    <mergeCell ref="C4:D4"/>
    <mergeCell ref="F4:G4"/>
    <mergeCell ref="C5:E5"/>
    <mergeCell ref="F5:G5"/>
    <mergeCell ref="C6:D6"/>
    <mergeCell ref="A7:A27"/>
    <mergeCell ref="B7:B10"/>
    <mergeCell ref="B11:B14"/>
    <mergeCell ref="B15:B18"/>
    <mergeCell ref="B19:B22"/>
    <mergeCell ref="B23:B26"/>
    <mergeCell ref="B27:D27"/>
    <mergeCell ref="A28:A48"/>
    <mergeCell ref="B28:B31"/>
    <mergeCell ref="B32:B35"/>
    <mergeCell ref="B36:B39"/>
    <mergeCell ref="B40:B43"/>
    <mergeCell ref="B44:B47"/>
    <mergeCell ref="B48:C48"/>
    <mergeCell ref="A49:A69"/>
    <mergeCell ref="B49:B52"/>
    <mergeCell ref="B53:B56"/>
    <mergeCell ref="B57:B60"/>
    <mergeCell ref="B61:B64"/>
    <mergeCell ref="B65:B68"/>
    <mergeCell ref="B69:C69"/>
    <mergeCell ref="A70:A90"/>
    <mergeCell ref="B70:B73"/>
    <mergeCell ref="B74:B77"/>
    <mergeCell ref="B78:B81"/>
    <mergeCell ref="B82:B85"/>
    <mergeCell ref="B86:B89"/>
    <mergeCell ref="B90:C90"/>
    <mergeCell ref="A91:A111"/>
    <mergeCell ref="B91:B94"/>
    <mergeCell ref="B95:B98"/>
    <mergeCell ref="B99:B102"/>
    <mergeCell ref="B103:B106"/>
    <mergeCell ref="B107:B110"/>
    <mergeCell ref="B111:D111"/>
    <mergeCell ref="A112:A116"/>
    <mergeCell ref="B112:D115"/>
    <mergeCell ref="I116:K116"/>
    <mergeCell ref="I117:K117"/>
    <mergeCell ref="B118:D118"/>
    <mergeCell ref="B119:D119"/>
    <mergeCell ref="B116:D117"/>
  </mergeCells>
  <conditionalFormatting sqref="F81:G81">
    <cfRule type="cellIs" dxfId="14" priority="16" operator="equal">
      <formula>"mercredi"</formula>
    </cfRule>
    <cfRule type="cellIs" dxfId="13" priority="17" operator="equal">
      <formula>"mercredi"</formula>
    </cfRule>
    <cfRule type="timePeriod" dxfId="12" priority="18" timePeriod="today">
      <formula>FLOOR(F81,1)=TODAY()</formula>
    </cfRule>
  </conditionalFormatting>
  <conditionalFormatting sqref="F102:G102">
    <cfRule type="cellIs" dxfId="11" priority="13" operator="equal">
      <formula>"mercredi"</formula>
    </cfRule>
    <cfRule type="cellIs" dxfId="10" priority="14" operator="equal">
      <formula>"mercredi"</formula>
    </cfRule>
    <cfRule type="timePeriod" dxfId="9" priority="15" timePeriod="today">
      <formula>FLOOR(F102,1)=TODAY()</formula>
    </cfRule>
  </conditionalFormatting>
  <conditionalFormatting sqref="F60:G60">
    <cfRule type="cellIs" dxfId="8" priority="4" operator="equal">
      <formula>"mercredi"</formula>
    </cfRule>
    <cfRule type="cellIs" dxfId="7" priority="5" operator="equal">
      <formula>"mercredi"</formula>
    </cfRule>
    <cfRule type="timePeriod" dxfId="6" priority="6" timePeriod="today">
      <formula>FLOOR(F60,1)=TODAY()</formula>
    </cfRule>
  </conditionalFormatting>
  <conditionalFormatting sqref="F18:G18">
    <cfRule type="cellIs" dxfId="5" priority="10" operator="equal">
      <formula>"mercredi"</formula>
    </cfRule>
    <cfRule type="cellIs" dxfId="4" priority="11" operator="equal">
      <formula>"mercredi"</formula>
    </cfRule>
    <cfRule type="timePeriod" dxfId="3" priority="12" timePeriod="today">
      <formula>FLOOR(F18,1)=TODAY()</formula>
    </cfRule>
  </conditionalFormatting>
  <conditionalFormatting sqref="F39:G39">
    <cfRule type="cellIs" dxfId="2" priority="7" operator="equal">
      <formula>"mercredi"</formula>
    </cfRule>
    <cfRule type="cellIs" dxfId="1" priority="8" operator="equal">
      <formula>"mercredi"</formula>
    </cfRule>
    <cfRule type="timePeriod" dxfId="0" priority="9" timePeriod="today">
      <formula>FLOOR(F39,1)=TODAY()</formula>
    </cfRule>
  </conditionalFormatting>
  <dataValidations count="1">
    <dataValidation type="list" allowBlank="1" showInputMessage="1" showErrorMessage="1" sqref="C4:D4" xr:uid="{426CA3A2-4A38-4A8F-BBD3-A88FDE837897}">
      <formula1>LMois</formula1>
    </dataValidation>
  </dataValidations>
  <printOptions horizontalCentered="1" verticalCentered="1"/>
  <pageMargins left="0.23622047244094491" right="0.23622047244094491" top="0.19685039370078741" bottom="0.19685039370078741" header="0.31496062992125984" footer="0.31496062992125984"/>
  <pageSetup paperSize="9" scale="71" fitToHeight="2" orientation="portrait" r:id="rId1"/>
  <headerFooter alignWithMargins="0"/>
  <rowBreaks count="1" manualBreakCount="1">
    <brk id="6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print="0" autoPict="0">
                <anchor moveWithCells="1" sizeWithCells="1">
                  <from>
                    <xdr:col>5</xdr:col>
                    <xdr:colOff>19050</xdr:colOff>
                    <xdr:row>3</xdr:row>
                    <xdr:rowOff>19050</xdr:rowOff>
                  </from>
                  <to>
                    <xdr:col>5</xdr:col>
                    <xdr:colOff>238125</xdr:colOff>
                    <xdr:row>3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2:B14"/>
  <sheetViews>
    <sheetView showGridLines="0" workbookViewId="0">
      <selection activeCell="E10" sqref="E10"/>
    </sheetView>
  </sheetViews>
  <sheetFormatPr baseColWidth="10" defaultRowHeight="12.75" x14ac:dyDescent="0.2"/>
  <cols>
    <col min="1" max="1" width="3.7109375" customWidth="1"/>
    <col min="3" max="3" width="3.7109375" customWidth="1"/>
  </cols>
  <sheetData>
    <row r="2" spans="2:2" x14ac:dyDescent="0.2">
      <c r="B2" t="s">
        <v>5</v>
      </c>
    </row>
    <row r="3" spans="2:2" x14ac:dyDescent="0.2">
      <c r="B3" t="s">
        <v>6</v>
      </c>
    </row>
    <row r="4" spans="2:2" x14ac:dyDescent="0.2">
      <c r="B4" t="s">
        <v>7</v>
      </c>
    </row>
    <row r="5" spans="2:2" x14ac:dyDescent="0.2">
      <c r="B5" t="s">
        <v>8</v>
      </c>
    </row>
    <row r="6" spans="2:2" x14ac:dyDescent="0.2">
      <c r="B6" t="s">
        <v>9</v>
      </c>
    </row>
    <row r="7" spans="2:2" x14ac:dyDescent="0.2">
      <c r="B7" t="s">
        <v>10</v>
      </c>
    </row>
    <row r="8" spans="2:2" x14ac:dyDescent="0.2">
      <c r="B8" t="s">
        <v>11</v>
      </c>
    </row>
    <row r="9" spans="2:2" x14ac:dyDescent="0.2">
      <c r="B9" t="s">
        <v>12</v>
      </c>
    </row>
    <row r="10" spans="2:2" x14ac:dyDescent="0.2">
      <c r="B10" t="s">
        <v>13</v>
      </c>
    </row>
    <row r="11" spans="2:2" x14ac:dyDescent="0.2">
      <c r="B11" t="s">
        <v>14</v>
      </c>
    </row>
    <row r="12" spans="2:2" x14ac:dyDescent="0.2">
      <c r="B12" t="s">
        <v>15</v>
      </c>
    </row>
    <row r="13" spans="2:2" x14ac:dyDescent="0.2">
      <c r="B13" t="s">
        <v>16</v>
      </c>
    </row>
    <row r="14" spans="2:2" x14ac:dyDescent="0.2">
      <c r="B14" t="s">
        <v>17</v>
      </c>
    </row>
  </sheetData>
  <phoneticPr fontId="2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TABLEAU</vt:lpstr>
      <vt:lpstr>Paramètres</vt:lpstr>
      <vt:lpstr>TABLEAU!Impression_des_titres</vt:lpstr>
      <vt:lpstr>TABLEAU!LMois</vt:lpstr>
      <vt:lpstr>LMois</vt:lpstr>
      <vt:lpstr>TABLEAU!Plage_heures</vt:lpstr>
      <vt:lpstr>TABLEAU!Zone_d_impression</vt:lpstr>
    </vt:vector>
  </TitlesOfParts>
  <Company>Mairie-St-Dizier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SERRURIER</dc:creator>
  <cp:lastModifiedBy>champ yonne</cp:lastModifiedBy>
  <cp:lastPrinted>2021-04-08T13:12:25Z</cp:lastPrinted>
  <dcterms:created xsi:type="dcterms:W3CDTF">2021-04-08T10:21:52Z</dcterms:created>
  <dcterms:modified xsi:type="dcterms:W3CDTF">2023-06-29T12:10:13Z</dcterms:modified>
</cp:coreProperties>
</file>