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12600"/>
  </bookViews>
  <sheets>
    <sheet name="BENADDA L" sheetId="1" r:id="rId1"/>
  </sheets>
  <externalReferences>
    <externalReference r:id="rId2"/>
  </externalReferences>
  <definedNames>
    <definedName name="_xlnm.Print_Titles" localSheetId="0">'BENADDA L'!$6:$6</definedName>
    <definedName name="Plage_heures" localSheetId="0">'BENADDA L'!$E$7:$F$110</definedName>
    <definedName name="Plage_heures">#REF!</definedName>
    <definedName name="_xlnm.Print_Area" localSheetId="0">'BENADDA L'!$A$1:$H$114</definedName>
  </definedNames>
  <calcPr calcId="145621"/>
</workbook>
</file>

<file path=xl/calcChain.xml><?xml version="1.0" encoding="utf-8"?>
<calcChain xmlns="http://schemas.openxmlformats.org/spreadsheetml/2006/main">
  <c r="E113" i="1" l="1"/>
  <c r="L112" i="1" s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111" i="1" s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90" i="1" s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69" i="1" s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48" i="1" s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27" i="1" s="1"/>
  <c r="B7" i="1"/>
  <c r="C4" i="1"/>
  <c r="E112" i="1" l="1"/>
  <c r="E114" i="1" s="1"/>
  <c r="L111" i="1" s="1"/>
  <c r="B11" i="1"/>
  <c r="A7" i="1" s="1"/>
  <c r="B19" i="1" l="1"/>
  <c r="B15" i="1"/>
  <c r="B28" i="1" l="1"/>
  <c r="A28" i="1" s="1"/>
  <c r="B23" i="1"/>
  <c r="B32" i="1" l="1"/>
  <c r="B36" i="1" l="1"/>
  <c r="B40" i="1" l="1"/>
  <c r="B44" i="1" l="1"/>
  <c r="B49" i="1" l="1"/>
  <c r="A49" i="1" l="1"/>
  <c r="B53" i="1"/>
  <c r="B57" i="1" s="1"/>
  <c r="B61" i="1" s="1"/>
  <c r="B65" i="1" s="1"/>
  <c r="B70" i="1" s="1"/>
  <c r="A70" i="1" l="1"/>
  <c r="B74" i="1"/>
  <c r="B78" i="1" s="1"/>
  <c r="B82" i="1" s="1"/>
  <c r="B86" i="1" s="1"/>
  <c r="B91" i="1" s="1"/>
  <c r="A91" i="1" l="1"/>
  <c r="B95" i="1"/>
  <c r="B99" i="1" s="1"/>
  <c r="B103" i="1" s="1"/>
  <c r="B107" i="1" s="1"/>
</calcChain>
</file>

<file path=xl/sharedStrings.xml><?xml version="1.0" encoding="utf-8"?>
<sst xmlns="http://schemas.openxmlformats.org/spreadsheetml/2006/main" count="27" uniqueCount="23">
  <si>
    <r>
      <t xml:space="preserve">Relevé d'heures mensuel </t>
    </r>
    <r>
      <rPr>
        <sz val="10"/>
        <rFont val="Calibri"/>
        <family val="2"/>
        <scheme val="minor"/>
      </rPr>
      <t xml:space="preserve">
à retourner à la Direction Générale Adjointe 
en charge des Ressources
</t>
    </r>
    <r>
      <rPr>
        <b/>
        <u/>
        <sz val="10"/>
        <rFont val="Calibri"/>
        <family val="2"/>
        <scheme val="minor"/>
      </rPr>
      <t>au plus tard le 07 du mois suivant</t>
    </r>
  </si>
  <si>
    <t xml:space="preserve">Port. </t>
  </si>
  <si>
    <t>Adresse :</t>
  </si>
  <si>
    <t>Diplôme :</t>
  </si>
  <si>
    <t>formation AVS</t>
  </si>
  <si>
    <t xml:space="preserve">Commentaires : </t>
  </si>
  <si>
    <t>Mail :</t>
  </si>
  <si>
    <t xml:space="preserve">Mois/année : </t>
  </si>
  <si>
    <t>Date d'entrée :</t>
  </si>
  <si>
    <t>NE PAS SUPPRIMER LIGNE CAR BESOIN DE CES INFOS POUR FORMULE</t>
  </si>
  <si>
    <t>Commentaires :</t>
  </si>
  <si>
    <t>Horaires</t>
  </si>
  <si>
    <t>Nbre heures effectuées</t>
  </si>
  <si>
    <t>Motif de l'intervention</t>
  </si>
  <si>
    <t>Lieu</t>
  </si>
  <si>
    <t>Total hebdomadaire</t>
  </si>
  <si>
    <t>Total mensuel sans surv cantine centième</t>
  </si>
  <si>
    <t>Total mensuel</t>
  </si>
  <si>
    <t>Surveillance cantine centième</t>
  </si>
  <si>
    <t>Surveillance cantine</t>
  </si>
  <si>
    <t>Total mensuel sans surveillance cantine</t>
  </si>
  <si>
    <t>Nom de l'agent : XXXXXX XXXXXX</t>
  </si>
  <si>
    <t>Service 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</si>
</sst>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dd\ dd\ "/>
    <numFmt numFmtId="165" formatCode="h:mm;@"/>
    <numFmt numFmtId="166" formatCode="[h]:mm:ss;@"/>
    <numFmt numFmtId="167" formatCode="dddd\ dd"/>
    <numFmt numFmtId="168" formatCode="dddd\ d"/>
    <numFmt numFmtId="169" formatCode="[$-40C]d\ mmmm\ yyyy;@"/>
    <numFmt numFmtId="170" formatCode="0.00;[Red]0.00"/>
  </numFmts>
  <fonts count="2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indexed="10"/>
      <name val="Calibri"/>
      <family val="2"/>
      <scheme val="minor"/>
    </font>
    <font>
      <sz val="10"/>
      <color rgb="FF00B0F0"/>
      <name val="Calibri"/>
      <family val="2"/>
      <scheme val="minor"/>
    </font>
    <font>
      <sz val="12"/>
      <name val="Calibri"/>
      <family val="2"/>
      <scheme val="minor"/>
    </font>
    <font>
      <b/>
      <sz val="10"/>
      <color indexed="40"/>
      <name val="Calibri"/>
      <family val="2"/>
      <scheme val="minor"/>
    </font>
    <font>
      <b/>
      <sz val="10"/>
      <color rgb="FF00B0F0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sz val="10"/>
      <color indexed="10"/>
      <name val="Calibri"/>
      <family val="2"/>
      <scheme val="minor"/>
    </font>
    <font>
      <sz val="10"/>
      <color indexed="40"/>
      <name val="Calibri"/>
      <family val="2"/>
      <scheme val="minor"/>
    </font>
    <font>
      <i/>
      <sz val="10"/>
      <name val="Calibri"/>
      <family val="2"/>
      <scheme val="minor"/>
    </font>
    <font>
      <u/>
      <sz val="10"/>
      <color indexed="12"/>
      <name val="Arial"/>
      <family val="2"/>
    </font>
    <font>
      <b/>
      <sz val="16"/>
      <color indexed="1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8">
    <xf numFmtId="0" fontId="0" fillId="0" borderId="0"/>
    <xf numFmtId="43" fontId="2" fillId="0" borderId="0" applyFont="0" applyFill="0" applyBorder="0" applyAlignment="0" applyProtection="0"/>
    <xf numFmtId="0" fontId="2" fillId="0" borderId="0"/>
    <xf numFmtId="0" fontId="19" fillId="0" borderId="0" applyNumberFormat="0" applyFill="0" applyBorder="0" applyAlignment="0" applyProtection="0">
      <alignment vertical="top"/>
      <protection locked="0"/>
    </xf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34">
    <xf numFmtId="0" fontId="0" fillId="0" borderId="0" xfId="0"/>
    <xf numFmtId="0" fontId="3" fillId="0" borderId="0" xfId="0" applyFont="1"/>
    <xf numFmtId="0" fontId="4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horizontal="center" vertical="center"/>
    </xf>
    <xf numFmtId="0" fontId="8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0" applyFont="1" applyAlignment="1">
      <alignment horizontal="center" wrapText="1"/>
    </xf>
    <xf numFmtId="0" fontId="4" fillId="0" borderId="0" xfId="2" applyFont="1" applyAlignment="1">
      <alignment horizontal="left" vertical="center"/>
    </xf>
    <xf numFmtId="0" fontId="4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9" fillId="0" borderId="0" xfId="0" applyFont="1"/>
    <xf numFmtId="0" fontId="7" fillId="0" borderId="0" xfId="0" applyFont="1" applyAlignment="1">
      <alignment horizontal="right" vertical="center"/>
    </xf>
    <xf numFmtId="0" fontId="10" fillId="0" borderId="0" xfId="2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right" vertical="center"/>
    </xf>
    <xf numFmtId="14" fontId="14" fillId="0" borderId="0" xfId="2" applyNumberFormat="1" applyFont="1" applyAlignment="1">
      <alignment horizontal="left" vertical="center"/>
    </xf>
    <xf numFmtId="14" fontId="15" fillId="0" borderId="0" xfId="0" applyNumberFormat="1" applyFont="1" applyAlignment="1">
      <alignment wrapText="1"/>
    </xf>
    <xf numFmtId="0" fontId="1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Border="1"/>
    <xf numFmtId="0" fontId="16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17" fillId="0" borderId="0" xfId="0" applyFont="1"/>
    <xf numFmtId="14" fontId="13" fillId="0" borderId="0" xfId="0" applyNumberFormat="1" applyFont="1" applyAlignment="1">
      <alignment horizontal="left"/>
    </xf>
    <xf numFmtId="0" fontId="18" fillId="2" borderId="6" xfId="0" applyFont="1" applyFill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 wrapText="1"/>
    </xf>
    <xf numFmtId="165" fontId="3" fillId="0" borderId="7" xfId="0" applyNumberFormat="1" applyFont="1" applyBorder="1"/>
    <xf numFmtId="165" fontId="3" fillId="0" borderId="8" xfId="0" applyNumberFormat="1" applyFont="1" applyBorder="1"/>
    <xf numFmtId="165" fontId="3" fillId="0" borderId="9" xfId="0" applyNumberFormat="1" applyFont="1" applyBorder="1"/>
    <xf numFmtId="0" fontId="3" fillId="0" borderId="10" xfId="0" applyFont="1" applyBorder="1"/>
    <xf numFmtId="0" fontId="3" fillId="0" borderId="11" xfId="0" applyFont="1" applyBorder="1"/>
    <xf numFmtId="165" fontId="4" fillId="0" borderId="0" xfId="0" applyNumberFormat="1" applyFont="1" applyBorder="1"/>
    <xf numFmtId="0" fontId="18" fillId="2" borderId="12" xfId="0" applyFont="1" applyFill="1" applyBorder="1" applyAlignment="1">
      <alignment horizontal="center" vertical="center" wrapText="1"/>
    </xf>
    <xf numFmtId="164" fontId="4" fillId="0" borderId="12" xfId="0" applyNumberFormat="1" applyFont="1" applyBorder="1" applyAlignment="1">
      <alignment horizontal="center" vertical="center" wrapText="1"/>
    </xf>
    <xf numFmtId="165" fontId="3" fillId="0" borderId="13" xfId="2" applyNumberFormat="1" applyFont="1" applyBorder="1"/>
    <xf numFmtId="165" fontId="3" fillId="0" borderId="14" xfId="2" applyNumberFormat="1" applyFont="1" applyBorder="1"/>
    <xf numFmtId="165" fontId="3" fillId="0" borderId="15" xfId="2" applyNumberFormat="1" applyFont="1" applyBorder="1"/>
    <xf numFmtId="0" fontId="3" fillId="0" borderId="15" xfId="2" applyFont="1" applyBorder="1"/>
    <xf numFmtId="0" fontId="3" fillId="0" borderId="16" xfId="2" applyFont="1" applyBorder="1"/>
    <xf numFmtId="20" fontId="4" fillId="0" borderId="0" xfId="0" applyNumberFormat="1" applyFont="1"/>
    <xf numFmtId="0" fontId="3" fillId="0" borderId="17" xfId="2" applyFont="1" applyBorder="1"/>
    <xf numFmtId="164" fontId="4" fillId="0" borderId="18" xfId="0" applyNumberFormat="1" applyFont="1" applyBorder="1" applyAlignment="1">
      <alignment horizontal="center" vertical="center" wrapText="1"/>
    </xf>
    <xf numFmtId="165" fontId="3" fillId="0" borderId="19" xfId="0" applyNumberFormat="1" applyFont="1" applyBorder="1"/>
    <xf numFmtId="165" fontId="3" fillId="0" borderId="20" xfId="0" applyNumberFormat="1" applyFont="1" applyBorder="1"/>
    <xf numFmtId="165" fontId="3" fillId="0" borderId="15" xfId="0" applyNumberFormat="1" applyFont="1" applyBorder="1"/>
    <xf numFmtId="0" fontId="3" fillId="0" borderId="21" xfId="0" applyFont="1" applyBorder="1"/>
    <xf numFmtId="0" fontId="3" fillId="0" borderId="22" xfId="0" applyFont="1" applyBorder="1"/>
    <xf numFmtId="20" fontId="19" fillId="0" borderId="0" xfId="3" applyNumberFormat="1" applyAlignment="1" applyProtection="1"/>
    <xf numFmtId="0" fontId="3" fillId="0" borderId="9" xfId="0" applyFont="1" applyBorder="1"/>
    <xf numFmtId="0" fontId="3" fillId="0" borderId="23" xfId="0" applyFont="1" applyBorder="1"/>
    <xf numFmtId="0" fontId="20" fillId="0" borderId="0" xfId="0" applyFont="1"/>
    <xf numFmtId="164" fontId="4" fillId="2" borderId="6" xfId="0" applyNumberFormat="1" applyFont="1" applyFill="1" applyBorder="1" applyAlignment="1">
      <alignment horizontal="center" vertical="center" wrapText="1"/>
    </xf>
    <xf numFmtId="165" fontId="3" fillId="2" borderId="7" xfId="0" applyNumberFormat="1" applyFont="1" applyFill="1" applyBorder="1"/>
    <xf numFmtId="165" fontId="3" fillId="2" borderId="8" xfId="0" applyNumberFormat="1" applyFont="1" applyFill="1" applyBorder="1"/>
    <xf numFmtId="165" fontId="3" fillId="2" borderId="9" xfId="0" applyNumberFormat="1" applyFont="1" applyFill="1" applyBorder="1"/>
    <xf numFmtId="0" fontId="3" fillId="2" borderId="9" xfId="0" applyFont="1" applyFill="1" applyBorder="1"/>
    <xf numFmtId="0" fontId="3" fillId="2" borderId="23" xfId="0" applyFont="1" applyFill="1" applyBorder="1"/>
    <xf numFmtId="164" fontId="4" fillId="2" borderId="12" xfId="0" applyNumberFormat="1" applyFont="1" applyFill="1" applyBorder="1" applyAlignment="1">
      <alignment horizontal="center" vertical="center" wrapText="1"/>
    </xf>
    <xf numFmtId="165" fontId="3" fillId="2" borderId="13" xfId="0" applyNumberFormat="1" applyFont="1" applyFill="1" applyBorder="1"/>
    <xf numFmtId="165" fontId="3" fillId="2" borderId="14" xfId="0" applyNumberFormat="1" applyFont="1" applyFill="1" applyBorder="1"/>
    <xf numFmtId="165" fontId="3" fillId="2" borderId="17" xfId="0" applyNumberFormat="1" applyFont="1" applyFill="1" applyBorder="1"/>
    <xf numFmtId="0" fontId="3" fillId="2" borderId="17" xfId="0" applyFont="1" applyFill="1" applyBorder="1"/>
    <xf numFmtId="0" fontId="3" fillId="2" borderId="16" xfId="0" applyFont="1" applyFill="1" applyBorder="1"/>
    <xf numFmtId="165" fontId="3" fillId="2" borderId="15" xfId="0" applyNumberFormat="1" applyFont="1" applyFill="1" applyBorder="1"/>
    <xf numFmtId="164" fontId="4" fillId="2" borderId="24" xfId="0" applyNumberFormat="1" applyFont="1" applyFill="1" applyBorder="1" applyAlignment="1">
      <alignment horizontal="center" vertical="center" wrapText="1"/>
    </xf>
    <xf numFmtId="165" fontId="3" fillId="2" borderId="19" xfId="0" applyNumberFormat="1" applyFont="1" applyFill="1" applyBorder="1"/>
    <xf numFmtId="165" fontId="3" fillId="2" borderId="20" xfId="0" applyNumberFormat="1" applyFont="1" applyFill="1" applyBorder="1"/>
    <xf numFmtId="165" fontId="3" fillId="2" borderId="25" xfId="0" applyNumberFormat="1" applyFont="1" applyFill="1" applyBorder="1"/>
    <xf numFmtId="0" fontId="3" fillId="2" borderId="26" xfId="0" applyFont="1" applyFill="1" applyBorder="1"/>
    <xf numFmtId="0" fontId="3" fillId="2" borderId="27" xfId="0" applyFont="1" applyFill="1" applyBorder="1"/>
    <xf numFmtId="165" fontId="3" fillId="0" borderId="13" xfId="0" applyNumberFormat="1" applyFont="1" applyBorder="1"/>
    <xf numFmtId="165" fontId="3" fillId="0" borderId="14" xfId="0" applyNumberFormat="1" applyFont="1" applyBorder="1"/>
    <xf numFmtId="165" fontId="3" fillId="0" borderId="17" xfId="0" applyNumberFormat="1" applyFont="1" applyBorder="1"/>
    <xf numFmtId="0" fontId="3" fillId="0" borderId="17" xfId="0" applyFont="1" applyBorder="1"/>
    <xf numFmtId="0" fontId="3" fillId="0" borderId="16" xfId="0" applyFont="1" applyBorder="1"/>
    <xf numFmtId="0" fontId="7" fillId="0" borderId="0" xfId="0" applyFont="1"/>
    <xf numFmtId="14" fontId="4" fillId="0" borderId="0" xfId="0" applyNumberFormat="1" applyFont="1"/>
    <xf numFmtId="164" fontId="4" fillId="0" borderId="24" xfId="0" applyNumberFormat="1" applyFont="1" applyBorder="1" applyAlignment="1">
      <alignment horizontal="center" vertical="center" wrapText="1"/>
    </xf>
    <xf numFmtId="165" fontId="3" fillId="0" borderId="19" xfId="2" applyNumberFormat="1" applyFont="1" applyBorder="1"/>
    <xf numFmtId="165" fontId="3" fillId="0" borderId="20" xfId="2" applyNumberFormat="1" applyFont="1" applyBorder="1"/>
    <xf numFmtId="0" fontId="3" fillId="0" borderId="21" xfId="2" applyFont="1" applyBorder="1"/>
    <xf numFmtId="0" fontId="3" fillId="0" borderId="22" xfId="2" applyFont="1" applyBorder="1"/>
    <xf numFmtId="0" fontId="3" fillId="0" borderId="28" xfId="2" applyFont="1" applyBorder="1"/>
    <xf numFmtId="0" fontId="18" fillId="2" borderId="24" xfId="0" applyFont="1" applyFill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/>
    </xf>
    <xf numFmtId="165" fontId="4" fillId="0" borderId="29" xfId="0" applyNumberFormat="1" applyFont="1" applyBorder="1" applyAlignment="1">
      <alignment horizontal="center" vertical="center"/>
    </xf>
    <xf numFmtId="165" fontId="4" fillId="0" borderId="30" xfId="0" applyNumberFormat="1" applyFont="1" applyBorder="1" applyAlignment="1">
      <alignment horizontal="center" vertical="center"/>
    </xf>
    <xf numFmtId="166" fontId="3" fillId="0" borderId="31" xfId="0" applyNumberFormat="1" applyFont="1" applyBorder="1" applyAlignment="1">
      <alignment vertical="center"/>
    </xf>
    <xf numFmtId="0" fontId="4" fillId="0" borderId="32" xfId="0" applyFont="1" applyBorder="1"/>
    <xf numFmtId="166" fontId="3" fillId="0" borderId="0" xfId="0" applyNumberFormat="1" applyFont="1" applyBorder="1" applyAlignment="1">
      <alignment vertical="center"/>
    </xf>
    <xf numFmtId="167" fontId="4" fillId="0" borderId="6" xfId="0" applyNumberFormat="1" applyFont="1" applyBorder="1" applyAlignment="1">
      <alignment horizontal="center" vertical="center" wrapText="1"/>
    </xf>
    <xf numFmtId="167" fontId="4" fillId="0" borderId="12" xfId="0" applyNumberFormat="1" applyFont="1" applyBorder="1" applyAlignment="1">
      <alignment horizontal="center" vertical="center" wrapText="1"/>
    </xf>
    <xf numFmtId="167" fontId="4" fillId="0" borderId="18" xfId="0" applyNumberFormat="1" applyFont="1" applyBorder="1" applyAlignment="1">
      <alignment horizontal="center" vertical="center" wrapText="1"/>
    </xf>
    <xf numFmtId="167" fontId="4" fillId="2" borderId="6" xfId="0" applyNumberFormat="1" applyFont="1" applyFill="1" applyBorder="1" applyAlignment="1">
      <alignment horizontal="center" vertical="center" wrapText="1"/>
    </xf>
    <xf numFmtId="167" fontId="4" fillId="2" borderId="12" xfId="0" applyNumberFormat="1" applyFont="1" applyFill="1" applyBorder="1" applyAlignment="1">
      <alignment horizontal="center" vertical="center" wrapText="1"/>
    </xf>
    <xf numFmtId="167" fontId="4" fillId="2" borderId="18" xfId="0" applyNumberFormat="1" applyFont="1" applyFill="1" applyBorder="1" applyAlignment="1">
      <alignment horizontal="center" vertical="center" wrapText="1"/>
    </xf>
    <xf numFmtId="0" fontId="3" fillId="0" borderId="28" xfId="0" applyFont="1" applyBorder="1"/>
    <xf numFmtId="165" fontId="4" fillId="0" borderId="29" xfId="0" applyNumberFormat="1" applyFont="1" applyBorder="1" applyAlignment="1">
      <alignment horizontal="center" vertical="center"/>
    </xf>
    <xf numFmtId="0" fontId="4" fillId="0" borderId="33" xfId="0" applyFont="1" applyBorder="1"/>
    <xf numFmtId="168" fontId="4" fillId="0" borderId="6" xfId="0" applyNumberFormat="1" applyFont="1" applyBorder="1" applyAlignment="1">
      <alignment horizontal="center" vertical="center" wrapText="1"/>
    </xf>
    <xf numFmtId="168" fontId="4" fillId="0" borderId="12" xfId="0" applyNumberFormat="1" applyFont="1" applyBorder="1" applyAlignment="1">
      <alignment horizontal="center" vertical="center" wrapText="1"/>
    </xf>
    <xf numFmtId="168" fontId="4" fillId="0" borderId="18" xfId="0" applyNumberFormat="1" applyFont="1" applyBorder="1" applyAlignment="1">
      <alignment horizontal="center" vertical="center" wrapText="1"/>
    </xf>
    <xf numFmtId="164" fontId="4" fillId="2" borderId="18" xfId="0" applyNumberFormat="1" applyFont="1" applyFill="1" applyBorder="1" applyAlignment="1">
      <alignment horizontal="center" vertical="center" wrapText="1"/>
    </xf>
    <xf numFmtId="0" fontId="4" fillId="0" borderId="29" xfId="0" applyFont="1" applyBorder="1"/>
    <xf numFmtId="16" fontId="4" fillId="0" borderId="0" xfId="0" applyNumberFormat="1" applyFont="1"/>
    <xf numFmtId="165" fontId="3" fillId="0" borderId="2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34" xfId="0" applyNumberFormat="1" applyFont="1" applyBorder="1" applyAlignment="1">
      <alignment horizontal="center" vertical="center"/>
    </xf>
    <xf numFmtId="166" fontId="3" fillId="0" borderId="24" xfId="1" applyNumberFormat="1" applyFont="1" applyBorder="1" applyAlignment="1">
      <alignment vertical="center"/>
    </xf>
    <xf numFmtId="0" fontId="4" fillId="0" borderId="0" xfId="0" applyFont="1" applyAlignment="1">
      <alignment horizontal="left"/>
    </xf>
    <xf numFmtId="169" fontId="21" fillId="0" borderId="0" xfId="0" applyNumberFormat="1" applyFont="1" applyBorder="1"/>
    <xf numFmtId="165" fontId="7" fillId="0" borderId="0" xfId="0" applyNumberFormat="1" applyFont="1" applyBorder="1"/>
    <xf numFmtId="0" fontId="7" fillId="2" borderId="25" xfId="0" applyFont="1" applyFill="1" applyBorder="1" applyAlignment="1">
      <alignment horizontal="left"/>
    </xf>
    <xf numFmtId="170" fontId="7" fillId="0" borderId="30" xfId="0" applyNumberFormat="1" applyFont="1" applyBorder="1"/>
    <xf numFmtId="165" fontId="22" fillId="3" borderId="2" xfId="0" applyNumberFormat="1" applyFont="1" applyFill="1" applyBorder="1" applyAlignment="1">
      <alignment horizontal="center" vertical="center"/>
    </xf>
    <xf numFmtId="165" fontId="22" fillId="3" borderId="29" xfId="0" applyNumberFormat="1" applyFont="1" applyFill="1" applyBorder="1" applyAlignment="1">
      <alignment horizontal="center" vertical="center"/>
    </xf>
    <xf numFmtId="165" fontId="22" fillId="3" borderId="30" xfId="0" applyNumberFormat="1" applyFont="1" applyFill="1" applyBorder="1" applyAlignment="1">
      <alignment horizontal="center" vertical="center"/>
    </xf>
    <xf numFmtId="166" fontId="22" fillId="3" borderId="31" xfId="0" applyNumberFormat="1" applyFont="1" applyFill="1" applyBorder="1" applyAlignment="1">
      <alignment vertical="center"/>
    </xf>
    <xf numFmtId="0" fontId="22" fillId="0" borderId="2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166" fontId="22" fillId="0" borderId="31" xfId="0" applyNumberFormat="1" applyFont="1" applyFill="1" applyBorder="1" applyAlignment="1">
      <alignment vertical="center"/>
    </xf>
    <xf numFmtId="169" fontId="23" fillId="0" borderId="0" xfId="0" applyNumberFormat="1" applyFont="1" applyAlignment="1">
      <alignment horizontal="left"/>
    </xf>
    <xf numFmtId="0" fontId="22" fillId="0" borderId="31" xfId="0" applyFont="1" applyBorder="1" applyAlignment="1">
      <alignment horizontal="center" vertical="center" wrapText="1"/>
    </xf>
    <xf numFmtId="166" fontId="22" fillId="0" borderId="31" xfId="0" applyNumberFormat="1" applyFont="1" applyBorder="1" applyAlignment="1">
      <alignment vertical="center"/>
    </xf>
  </cellXfs>
  <cellStyles count="18">
    <cellStyle name="Euro" xfId="4"/>
    <cellStyle name="Euro 2" xfId="5"/>
    <cellStyle name="Lien hypertexte" xfId="3" builtinId="8"/>
    <cellStyle name="Milliers" xfId="1" builtinId="3"/>
    <cellStyle name="Milliers 2" xfId="6"/>
    <cellStyle name="Milliers 3" xfId="7"/>
    <cellStyle name="Milliers 4" xfId="8"/>
    <cellStyle name="Milliers 5" xfId="9"/>
    <cellStyle name="Milliers 5 2" xfId="10"/>
    <cellStyle name="Milliers 6" xfId="11"/>
    <cellStyle name="Normal" xfId="0" builtinId="0"/>
    <cellStyle name="Normal 2" xfId="2"/>
    <cellStyle name="Normal 3" xfId="12"/>
    <cellStyle name="Normal 3 2" xfId="13"/>
    <cellStyle name="Normal 3 3" xfId="14"/>
    <cellStyle name="Normal 3 4" xfId="15"/>
    <cellStyle name="Normal 4" xfId="16"/>
    <cellStyle name="Normal 4 2" xfId="17"/>
  </cellStyles>
  <dxfs count="1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$C$5" max="30000" page="10" val="28"/>
</file>

<file path=xl/ctrlProps/ctrlProp2.xml><?xml version="1.0" encoding="utf-8"?>
<formControlPr xmlns="http://schemas.microsoft.com/office/spreadsheetml/2009/9/main" objectType="Spin" dx="22" fmlaLink="$C$5" max="30000" page="10" val="28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110</xdr:row>
      <xdr:rowOff>19050</xdr:rowOff>
    </xdr:from>
    <xdr:to>
      <xdr:col>5</xdr:col>
      <xdr:colOff>1838325</xdr:colOff>
      <xdr:row>113</xdr:row>
      <xdr:rowOff>323850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SpPr txBox="1"/>
      </xdr:nvSpPr>
      <xdr:spPr>
        <a:xfrm>
          <a:off x="3343275" y="23040975"/>
          <a:ext cx="1819275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Date et signature de l'agent</a:t>
          </a:r>
        </a:p>
      </xdr:txBody>
    </xdr:sp>
    <xdr:clientData/>
  </xdr:twoCellAnchor>
  <xdr:twoCellAnchor>
    <xdr:from>
      <xdr:col>5</xdr:col>
      <xdr:colOff>1857376</xdr:colOff>
      <xdr:row>110</xdr:row>
      <xdr:rowOff>9525</xdr:rowOff>
    </xdr:from>
    <xdr:to>
      <xdr:col>6</xdr:col>
      <xdr:colOff>1409701</xdr:colOff>
      <xdr:row>113</xdr:row>
      <xdr:rowOff>314325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SpPr txBox="1"/>
      </xdr:nvSpPr>
      <xdr:spPr>
        <a:xfrm>
          <a:off x="5181601" y="23031450"/>
          <a:ext cx="1866900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 u="sng"/>
            <a:t>Signature du responsable</a:t>
          </a:r>
        </a:p>
        <a:p>
          <a:pPr algn="ctr"/>
          <a:r>
            <a:rPr lang="fr-FR" sz="1100" b="0" u="none"/>
            <a:t>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1</xdr:row>
          <xdr:rowOff>333375</xdr:rowOff>
        </xdr:from>
        <xdr:to>
          <xdr:col>1</xdr:col>
          <xdr:colOff>228600</xdr:colOff>
          <xdr:row>1</xdr:row>
          <xdr:rowOff>476250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2</xdr:col>
      <xdr:colOff>161924</xdr:colOff>
      <xdr:row>2</xdr:row>
      <xdr:rowOff>7142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90699" cy="1007267"/>
        </a:xfrm>
        <a:prstGeom prst="rect">
          <a:avLst/>
        </a:prstGeom>
      </xdr:spPr>
    </xdr:pic>
    <xdr:clientData/>
  </xdr:twoCellAnchor>
  <xdr:twoCellAnchor>
    <xdr:from>
      <xdr:col>15</xdr:col>
      <xdr:colOff>323850</xdr:colOff>
      <xdr:row>0</xdr:row>
      <xdr:rowOff>57150</xdr:rowOff>
    </xdr:from>
    <xdr:to>
      <xdr:col>19</xdr:col>
      <xdr:colOff>228600</xdr:colOff>
      <xdr:row>1</xdr:row>
      <xdr:rowOff>457200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00000000-0008-0000-0A00-000006000000}"/>
            </a:ext>
          </a:extLst>
        </xdr:cNvPr>
        <xdr:cNvSpPr txBox="1"/>
      </xdr:nvSpPr>
      <xdr:spPr>
        <a:xfrm>
          <a:off x="13363575" y="57150"/>
          <a:ext cx="3105150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400" b="1" baseline="0">
            <a:solidFill>
              <a:srgbClr val="FF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857250</xdr:colOff>
          <xdr:row>3</xdr:row>
          <xdr:rowOff>28575</xdr:rowOff>
        </xdr:from>
        <xdr:to>
          <xdr:col>1</xdr:col>
          <xdr:colOff>1076325</xdr:colOff>
          <xdr:row>3</xdr:row>
          <xdr:rowOff>314325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5%20RELEVES%20D'HEURES%20MAI%20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E"/>
      <sheetName val="INFOS"/>
      <sheetName val="Liste remplaçants"/>
      <sheetName val="ABDRABOU S"/>
      <sheetName val="AKNINE M"/>
      <sheetName val="ARSLANE M"/>
      <sheetName val="AUPROUX C"/>
      <sheetName val="BABILLON D"/>
      <sheetName val="BARBIER M"/>
      <sheetName val="BEDET C"/>
      <sheetName val="BELABBES N"/>
      <sheetName val="BENADDA L"/>
      <sheetName val="BETTING Ju"/>
      <sheetName val="BOULANGER C"/>
      <sheetName val="BOUSSOUAR RS"/>
      <sheetName val="BUISSON Y"/>
      <sheetName val="CAMUS I"/>
      <sheetName val="CITE E"/>
      <sheetName val="COLLIETTE A"/>
      <sheetName val="COLLOT P"/>
      <sheetName val="COSSON P"/>
      <sheetName val="COSSON T"/>
      <sheetName val="COTTERET J"/>
      <sheetName val="DAUXAIS L"/>
      <sheetName val="DE PAUW C"/>
      <sheetName val="DEMANDRE C"/>
      <sheetName val="DERRADJI S"/>
      <sheetName val="DIART L"/>
      <sheetName val="DOUDOUX H"/>
      <sheetName val="DRIOUICH H"/>
      <sheetName val="DUPONT A"/>
      <sheetName val="FAUVET S"/>
      <sheetName val="FERRON A"/>
      <sheetName val="GENOUX C"/>
      <sheetName val="GHALEB O"/>
      <sheetName val="GIUGGIA C"/>
      <sheetName val="GRAVADE D"/>
      <sheetName val="GUISE M"/>
      <sheetName val="GRILHERES G"/>
      <sheetName val="HELIMI D"/>
      <sheetName val="HERBACH I"/>
      <sheetName val="HURLIN V"/>
      <sheetName val="IMIZE M"/>
      <sheetName val="JACHIET D"/>
      <sheetName val="JEANGUENIN N"/>
      <sheetName val="KAVAHEEAGA A"/>
      <sheetName val="KESSIR J"/>
      <sheetName val="LANGROMME S"/>
      <sheetName val="LAUNETTE D"/>
      <sheetName val="LAVISSE F"/>
      <sheetName val="LEGLAIVE P"/>
      <sheetName val="LEGLAIVE J"/>
      <sheetName val="LOGHMARI A"/>
      <sheetName val="LINDEPERG J"/>
      <sheetName val="MARCHAND S"/>
      <sheetName val="MEDDAH L"/>
      <sheetName val="MEDJBER A"/>
      <sheetName val="MILLOT S"/>
      <sheetName val="NARCY S"/>
      <sheetName val="NOLE V"/>
      <sheetName val="OUZIDANE S"/>
      <sheetName val="PERHIRIN C"/>
      <sheetName val="PINTAT P"/>
      <sheetName val="PREVOST D"/>
      <sheetName val="PRINCET C"/>
      <sheetName val="RAMLI F"/>
      <sheetName val="REVOY E"/>
      <sheetName val="ROUSSELOT A"/>
      <sheetName val="SANDALO A"/>
      <sheetName val="STARCK F"/>
      <sheetName val="TETOT S"/>
      <sheetName val="THIRION A"/>
      <sheetName val="TSSIOUSSA H"/>
      <sheetName val="VAGLIO MC"/>
      <sheetName val="VATRY L"/>
      <sheetName val="VOILLEMIN V"/>
      <sheetName val="WALBIN C"/>
      <sheetName val="WICKER C"/>
      <sheetName val="POLE EMPLOI"/>
      <sheetName val="ALONSO-GENETIER J"/>
      <sheetName val="COSSUS"/>
      <sheetName val="RENAUDIN"/>
      <sheetName val="SAKHO D"/>
      <sheetName val="BETTING A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3">
    <pageSetUpPr fitToPage="1"/>
  </sheetPr>
  <dimension ref="A1:Q114"/>
  <sheetViews>
    <sheetView tabSelected="1" zoomScaleNormal="100" workbookViewId="0">
      <pane ySplit="3" topLeftCell="A4" activePane="bottomLeft" state="frozen"/>
      <selection activeCell="J47" sqref="J47"/>
      <selection pane="bottomLeft" activeCell="F12" sqref="F12"/>
    </sheetView>
  </sheetViews>
  <sheetFormatPr baseColWidth="10" defaultRowHeight="15" x14ac:dyDescent="0.25"/>
  <cols>
    <col min="1" max="1" width="8" style="1" customWidth="1"/>
    <col min="2" max="2" width="16.42578125" style="2" customWidth="1"/>
    <col min="3" max="3" width="8" style="4" customWidth="1"/>
    <col min="4" max="4" width="7" style="4" customWidth="1"/>
    <col min="5" max="5" width="10.42578125" style="4" customWidth="1"/>
    <col min="6" max="6" width="34.7109375" style="4" customWidth="1"/>
    <col min="7" max="7" width="21.28515625" style="4" customWidth="1"/>
    <col min="8" max="8" width="6.140625" style="4" hidden="1" customWidth="1"/>
    <col min="9" max="9" width="15.140625" style="4" customWidth="1"/>
    <col min="10" max="10" width="17.42578125" style="4" customWidth="1"/>
    <col min="11" max="16" width="11.42578125" style="4"/>
    <col min="17" max="17" width="13.7109375" style="4" customWidth="1"/>
    <col min="18" max="16384" width="11.42578125" style="4"/>
  </cols>
  <sheetData>
    <row r="1" spans="1:17" ht="25.5" customHeight="1" x14ac:dyDescent="0.25">
      <c r="C1" s="3" t="s">
        <v>0</v>
      </c>
      <c r="D1" s="3"/>
      <c r="E1" s="3"/>
      <c r="F1" s="3"/>
      <c r="G1" s="3"/>
      <c r="I1" s="5" t="s">
        <v>1</v>
      </c>
      <c r="J1" s="6"/>
      <c r="K1" s="5" t="s">
        <v>2</v>
      </c>
      <c r="L1" s="7"/>
      <c r="M1" s="8"/>
      <c r="N1" s="8"/>
      <c r="O1" s="8"/>
      <c r="P1" s="8"/>
    </row>
    <row r="2" spans="1:17" ht="53.25" customHeight="1" x14ac:dyDescent="0.25">
      <c r="C2" s="3"/>
      <c r="D2" s="3"/>
      <c r="E2" s="3"/>
      <c r="F2" s="3"/>
      <c r="G2" s="3"/>
      <c r="I2" s="5" t="s">
        <v>3</v>
      </c>
      <c r="J2" s="9"/>
      <c r="K2" s="10"/>
      <c r="L2" s="11" t="s">
        <v>4</v>
      </c>
      <c r="M2" s="12"/>
      <c r="N2" s="12"/>
    </row>
    <row r="3" spans="1:17" ht="27" customHeight="1" x14ac:dyDescent="0.3">
      <c r="F3" s="4" t="s">
        <v>21</v>
      </c>
      <c r="I3" s="13" t="s">
        <v>5</v>
      </c>
      <c r="J3" s="14"/>
      <c r="O3" s="5" t="s">
        <v>6</v>
      </c>
      <c r="P3" s="15"/>
      <c r="Q3" s="15"/>
    </row>
    <row r="4" spans="1:17" ht="25.5" customHeight="1" thickBot="1" x14ac:dyDescent="0.3">
      <c r="A4" s="3" t="s">
        <v>7</v>
      </c>
      <c r="B4" s="3"/>
      <c r="C4" s="16" t="str">
        <f>UPPER(TEXT(EDATE($B$5,$C$5),"mmmm"))</f>
        <v>MAI</v>
      </c>
      <c r="D4" s="16"/>
      <c r="E4" s="17">
        <v>2021</v>
      </c>
      <c r="F4" s="18" t="s">
        <v>22</v>
      </c>
      <c r="G4" s="18"/>
      <c r="I4" s="19" t="s">
        <v>8</v>
      </c>
      <c r="J4" s="20"/>
    </row>
    <row r="5" spans="1:17" ht="17.25" hidden="1" customHeight="1" x14ac:dyDescent="0.25">
      <c r="B5" s="21">
        <v>43466</v>
      </c>
      <c r="C5" s="22">
        <v>28</v>
      </c>
      <c r="D5" s="22"/>
      <c r="E5" s="22"/>
      <c r="F5" s="23" t="s">
        <v>9</v>
      </c>
      <c r="G5" s="23"/>
      <c r="H5" s="24"/>
      <c r="J5" s="4" t="s">
        <v>10</v>
      </c>
      <c r="K5" s="25"/>
    </row>
    <row r="6" spans="1:17" ht="44.25" customHeight="1" thickBot="1" x14ac:dyDescent="0.3">
      <c r="C6" s="26" t="s">
        <v>11</v>
      </c>
      <c r="D6" s="27"/>
      <c r="E6" s="28" t="s">
        <v>12</v>
      </c>
      <c r="F6" s="29" t="s">
        <v>13</v>
      </c>
      <c r="G6" s="29" t="s">
        <v>14</v>
      </c>
      <c r="H6" s="30"/>
      <c r="J6" s="31"/>
      <c r="K6" s="32"/>
    </row>
    <row r="7" spans="1:17" ht="18" customHeight="1" x14ac:dyDescent="0.25">
      <c r="A7" s="33">
        <f>WEEKNUM(B11,21)</f>
        <v>17</v>
      </c>
      <c r="B7" s="34">
        <f>EDATE($B$5,$C$5)-WEEKDAY(EDATE($B$5,$C$5),2)+1</f>
        <v>44312</v>
      </c>
      <c r="C7" s="35"/>
      <c r="D7" s="36"/>
      <c r="E7" s="37">
        <f>(D7-C7)</f>
        <v>0</v>
      </c>
      <c r="F7" s="38"/>
      <c r="G7" s="39"/>
      <c r="H7" s="40"/>
    </row>
    <row r="8" spans="1:17" ht="18" customHeight="1" x14ac:dyDescent="0.25">
      <c r="A8" s="41"/>
      <c r="B8" s="42"/>
      <c r="C8" s="43"/>
      <c r="D8" s="44"/>
      <c r="E8" s="45">
        <f t="shared" ref="E8:E10" si="0">(D8-C8)</f>
        <v>0</v>
      </c>
      <c r="F8" s="46"/>
      <c r="G8" s="47"/>
      <c r="H8" s="40"/>
      <c r="I8" s="48"/>
      <c r="J8" s="48"/>
    </row>
    <row r="9" spans="1:17" ht="18" customHeight="1" x14ac:dyDescent="0.25">
      <c r="A9" s="41"/>
      <c r="B9" s="42"/>
      <c r="C9" s="43"/>
      <c r="D9" s="44"/>
      <c r="E9" s="45">
        <f t="shared" si="0"/>
        <v>0</v>
      </c>
      <c r="F9" s="49"/>
      <c r="G9" s="47"/>
      <c r="H9" s="40"/>
    </row>
    <row r="10" spans="1:17" ht="18" customHeight="1" thickBot="1" x14ac:dyDescent="0.3">
      <c r="A10" s="41"/>
      <c r="B10" s="50"/>
      <c r="C10" s="51"/>
      <c r="D10" s="52"/>
      <c r="E10" s="53">
        <f t="shared" si="0"/>
        <v>0</v>
      </c>
      <c r="F10" s="54"/>
      <c r="G10" s="55"/>
      <c r="H10" s="40"/>
      <c r="I10" s="48"/>
      <c r="J10" s="56"/>
    </row>
    <row r="11" spans="1:17" ht="18" customHeight="1" x14ac:dyDescent="0.25">
      <c r="A11" s="41"/>
      <c r="B11" s="34">
        <f>MAX($B$7:B7)+IF(WEEKDAY(MAX($B$7:B7),2)&gt;4,3,1)</f>
        <v>44313</v>
      </c>
      <c r="C11" s="35"/>
      <c r="D11" s="36"/>
      <c r="E11" s="37">
        <f>(D11-C11)</f>
        <v>0</v>
      </c>
      <c r="F11" s="57"/>
      <c r="G11" s="58"/>
      <c r="H11" s="40"/>
    </row>
    <row r="12" spans="1:17" ht="18" customHeight="1" x14ac:dyDescent="0.25">
      <c r="A12" s="41"/>
      <c r="B12" s="42"/>
      <c r="C12" s="43"/>
      <c r="D12" s="44"/>
      <c r="E12" s="45">
        <f t="shared" ref="E12:E14" si="1">(D12-C12)</f>
        <v>0</v>
      </c>
      <c r="F12" s="46"/>
      <c r="G12" s="47"/>
      <c r="H12" s="40"/>
      <c r="I12" s="48"/>
    </row>
    <row r="13" spans="1:17" ht="18" customHeight="1" x14ac:dyDescent="0.25">
      <c r="A13" s="41"/>
      <c r="B13" s="42"/>
      <c r="C13" s="43"/>
      <c r="D13" s="44"/>
      <c r="E13" s="45">
        <f t="shared" si="1"/>
        <v>0</v>
      </c>
      <c r="F13" s="49"/>
      <c r="G13" s="47"/>
      <c r="H13" s="40"/>
    </row>
    <row r="14" spans="1:17" ht="18" customHeight="1" x14ac:dyDescent="0.35">
      <c r="A14" s="41"/>
      <c r="B14" s="50"/>
      <c r="C14" s="51"/>
      <c r="D14" s="52"/>
      <c r="E14" s="53">
        <f t="shared" si="1"/>
        <v>0</v>
      </c>
      <c r="F14" s="54"/>
      <c r="G14" s="55"/>
      <c r="H14" s="40"/>
      <c r="J14" s="59"/>
    </row>
    <row r="15" spans="1:17" ht="18" hidden="1" customHeight="1" x14ac:dyDescent="0.25">
      <c r="A15" s="41"/>
      <c r="B15" s="60">
        <f>MAX($B$7:B11)+IF(WEEKDAY(MAX($B$7:B11),2)&gt;4,3,1)</f>
        <v>44314</v>
      </c>
      <c r="C15" s="61"/>
      <c r="D15" s="62"/>
      <c r="E15" s="63">
        <f>(D15-C15)</f>
        <v>0</v>
      </c>
      <c r="F15" s="64"/>
      <c r="G15" s="65"/>
      <c r="H15" s="40"/>
    </row>
    <row r="16" spans="1:17" ht="18" hidden="1" customHeight="1" x14ac:dyDescent="0.25">
      <c r="A16" s="41"/>
      <c r="B16" s="66"/>
      <c r="C16" s="67"/>
      <c r="D16" s="68"/>
      <c r="E16" s="69">
        <f t="shared" ref="E16:E18" si="2">(D16-C16)</f>
        <v>0</v>
      </c>
      <c r="F16" s="70"/>
      <c r="G16" s="71"/>
      <c r="H16" s="40"/>
    </row>
    <row r="17" spans="1:10" ht="18" hidden="1" customHeight="1" x14ac:dyDescent="0.25">
      <c r="A17" s="41"/>
      <c r="B17" s="66"/>
      <c r="C17" s="67"/>
      <c r="D17" s="68"/>
      <c r="E17" s="72">
        <f t="shared" si="2"/>
        <v>0</v>
      </c>
      <c r="F17" s="70"/>
      <c r="G17" s="71"/>
      <c r="H17" s="40"/>
    </row>
    <row r="18" spans="1:10" ht="18" customHeight="1" thickBot="1" x14ac:dyDescent="0.3">
      <c r="A18" s="41"/>
      <c r="B18" s="73"/>
      <c r="C18" s="74"/>
      <c r="D18" s="75"/>
      <c r="E18" s="76">
        <f t="shared" si="2"/>
        <v>0</v>
      </c>
      <c r="F18" s="77"/>
      <c r="G18" s="78"/>
      <c r="H18" s="40"/>
      <c r="I18" s="48"/>
    </row>
    <row r="19" spans="1:10" ht="18" customHeight="1" x14ac:dyDescent="0.25">
      <c r="A19" s="41"/>
      <c r="B19" s="34">
        <f>MAX($B$7:B15)+IF(WEEKDAY(MAX($B$7:B15),2)&gt;4,3,1)</f>
        <v>44315</v>
      </c>
      <c r="C19" s="35"/>
      <c r="D19" s="36"/>
      <c r="E19" s="37">
        <f>(D19-C19)</f>
        <v>0</v>
      </c>
      <c r="F19" s="57"/>
      <c r="G19" s="58"/>
      <c r="H19" s="40"/>
    </row>
    <row r="20" spans="1:10" ht="18" customHeight="1" x14ac:dyDescent="0.25">
      <c r="A20" s="41"/>
      <c r="B20" s="42"/>
      <c r="C20" s="79"/>
      <c r="D20" s="80"/>
      <c r="E20" s="81">
        <f t="shared" ref="E20:E22" si="3">(D20-C20)</f>
        <v>0</v>
      </c>
      <c r="F20" s="82"/>
      <c r="G20" s="83"/>
      <c r="H20" s="40"/>
    </row>
    <row r="21" spans="1:10" ht="18" customHeight="1" x14ac:dyDescent="0.25">
      <c r="A21" s="41"/>
      <c r="B21" s="42"/>
      <c r="C21" s="79"/>
      <c r="D21" s="80"/>
      <c r="E21" s="53">
        <f t="shared" si="3"/>
        <v>0</v>
      </c>
      <c r="F21" s="82"/>
      <c r="G21" s="83"/>
      <c r="H21" s="40"/>
      <c r="I21" s="84"/>
      <c r="J21" s="85"/>
    </row>
    <row r="22" spans="1:10" ht="18" customHeight="1" thickBot="1" x14ac:dyDescent="0.3">
      <c r="A22" s="41"/>
      <c r="B22" s="86"/>
      <c r="C22" s="87"/>
      <c r="D22" s="88"/>
      <c r="E22" s="45">
        <f t="shared" si="3"/>
        <v>0</v>
      </c>
      <c r="F22" s="89"/>
      <c r="G22" s="90"/>
      <c r="H22" s="40"/>
    </row>
    <row r="23" spans="1:10" ht="18" customHeight="1" x14ac:dyDescent="0.25">
      <c r="A23" s="41"/>
      <c r="B23" s="34">
        <f>MAX($B$7:B19)+IF(WEEKDAY(MAX($B$7:B19),2)&gt;4,3,1)</f>
        <v>44316</v>
      </c>
      <c r="C23" s="35"/>
      <c r="D23" s="36"/>
      <c r="E23" s="37">
        <f>(D23-C23)</f>
        <v>0</v>
      </c>
      <c r="F23" s="57"/>
      <c r="G23" s="83"/>
      <c r="H23" s="40"/>
    </row>
    <row r="24" spans="1:10" ht="18" customHeight="1" x14ac:dyDescent="0.25">
      <c r="A24" s="41"/>
      <c r="B24" s="42"/>
      <c r="C24" s="79"/>
      <c r="D24" s="80"/>
      <c r="E24" s="81">
        <f t="shared" ref="E24:E26" si="4">(D24-C24)</f>
        <v>0</v>
      </c>
      <c r="F24" s="82"/>
      <c r="G24" s="83"/>
      <c r="H24" s="40"/>
    </row>
    <row r="25" spans="1:10" ht="18" customHeight="1" x14ac:dyDescent="0.25">
      <c r="A25" s="41"/>
      <c r="B25" s="42"/>
      <c r="C25" s="79"/>
      <c r="D25" s="80"/>
      <c r="E25" s="53">
        <f t="shared" si="4"/>
        <v>0</v>
      </c>
      <c r="F25" s="82"/>
      <c r="G25" s="83"/>
      <c r="H25" s="40"/>
      <c r="I25" s="84"/>
    </row>
    <row r="26" spans="1:10" ht="18" customHeight="1" thickBot="1" x14ac:dyDescent="0.3">
      <c r="A26" s="41"/>
      <c r="B26" s="86"/>
      <c r="C26" s="87"/>
      <c r="D26" s="88"/>
      <c r="E26" s="45">
        <f t="shared" si="4"/>
        <v>0</v>
      </c>
      <c r="F26" s="89"/>
      <c r="G26" s="91"/>
      <c r="H26" s="40"/>
    </row>
    <row r="27" spans="1:10" ht="29.25" customHeight="1" thickBot="1" x14ac:dyDescent="0.25">
      <c r="A27" s="92"/>
      <c r="B27" s="93" t="s">
        <v>15</v>
      </c>
      <c r="C27" s="94"/>
      <c r="D27" s="95"/>
      <c r="E27" s="96">
        <f>SUM(E7:E26)</f>
        <v>0</v>
      </c>
      <c r="F27" s="97"/>
      <c r="G27" s="24"/>
      <c r="H27" s="40"/>
      <c r="I27" s="98"/>
    </row>
    <row r="28" spans="1:10" ht="18" customHeight="1" x14ac:dyDescent="0.25">
      <c r="A28" s="33">
        <f>WEEKNUM(B28,21)</f>
        <v>18</v>
      </c>
      <c r="B28" s="99">
        <f>MAX($B$7:B24)+IF(WEEKDAY(MAX($B$7:B24),2)&gt;4,3,1)</f>
        <v>44319</v>
      </c>
      <c r="C28" s="35"/>
      <c r="D28" s="36"/>
      <c r="E28" s="37">
        <f>(D28-C28)</f>
        <v>0</v>
      </c>
      <c r="F28" s="38"/>
      <c r="G28" s="39"/>
      <c r="H28" s="40"/>
    </row>
    <row r="29" spans="1:10" ht="18" customHeight="1" x14ac:dyDescent="0.25">
      <c r="A29" s="41"/>
      <c r="B29" s="100"/>
      <c r="C29" s="43"/>
      <c r="D29" s="44"/>
      <c r="E29" s="45">
        <f t="shared" ref="E29:E31" si="5">(D29-C29)</f>
        <v>0</v>
      </c>
      <c r="F29" s="46"/>
      <c r="G29" s="47"/>
      <c r="H29" s="40"/>
    </row>
    <row r="30" spans="1:10" ht="18" customHeight="1" x14ac:dyDescent="0.25">
      <c r="A30" s="41"/>
      <c r="B30" s="100"/>
      <c r="C30" s="43"/>
      <c r="D30" s="44"/>
      <c r="E30" s="45">
        <f t="shared" si="5"/>
        <v>0</v>
      </c>
      <c r="F30" s="49"/>
      <c r="G30" s="47"/>
      <c r="H30" s="40"/>
    </row>
    <row r="31" spans="1:10" ht="18" customHeight="1" thickBot="1" x14ac:dyDescent="0.3">
      <c r="A31" s="41"/>
      <c r="B31" s="101"/>
      <c r="C31" s="51"/>
      <c r="D31" s="52"/>
      <c r="E31" s="53">
        <f t="shared" si="5"/>
        <v>0</v>
      </c>
      <c r="F31" s="54"/>
      <c r="G31" s="55"/>
      <c r="H31" s="40"/>
    </row>
    <row r="32" spans="1:10" ht="18" customHeight="1" x14ac:dyDescent="0.25">
      <c r="A32" s="41"/>
      <c r="B32" s="99">
        <f>MAX($B$7:B28)+IF(WEEKDAY(MAX($B$7:B28),2)&gt;4,3,1)</f>
        <v>44320</v>
      </c>
      <c r="C32" s="35"/>
      <c r="D32" s="36"/>
      <c r="E32" s="37">
        <f>(D32-C32)</f>
        <v>0</v>
      </c>
      <c r="F32" s="57"/>
      <c r="G32" s="58"/>
      <c r="H32" s="40"/>
    </row>
    <row r="33" spans="1:8" ht="18" customHeight="1" x14ac:dyDescent="0.25">
      <c r="A33" s="41"/>
      <c r="B33" s="100"/>
      <c r="C33" s="43"/>
      <c r="D33" s="44"/>
      <c r="E33" s="45">
        <f t="shared" ref="E33:E35" si="6">(D33-C33)</f>
        <v>0</v>
      </c>
      <c r="F33" s="46"/>
      <c r="G33" s="47"/>
      <c r="H33" s="40"/>
    </row>
    <row r="34" spans="1:8" ht="18" customHeight="1" x14ac:dyDescent="0.25">
      <c r="A34" s="41"/>
      <c r="B34" s="100"/>
      <c r="C34" s="43"/>
      <c r="D34" s="44"/>
      <c r="E34" s="45">
        <f t="shared" si="6"/>
        <v>0</v>
      </c>
      <c r="F34" s="49"/>
      <c r="G34" s="47"/>
      <c r="H34" s="40"/>
    </row>
    <row r="35" spans="1:8" ht="18" customHeight="1" x14ac:dyDescent="0.25">
      <c r="A35" s="41"/>
      <c r="B35" s="101"/>
      <c r="C35" s="51"/>
      <c r="D35" s="52"/>
      <c r="E35" s="53">
        <f t="shared" si="6"/>
        <v>0</v>
      </c>
      <c r="F35" s="54"/>
      <c r="G35" s="55"/>
      <c r="H35" s="40"/>
    </row>
    <row r="36" spans="1:8" ht="18" hidden="1" customHeight="1" x14ac:dyDescent="0.25">
      <c r="A36" s="41"/>
      <c r="B36" s="102">
        <f>MAX($B$7:B32)+IF(WEEKDAY(MAX($B$7:B32),2)&gt;4,3,1)</f>
        <v>44321</v>
      </c>
      <c r="C36" s="61"/>
      <c r="D36" s="62"/>
      <c r="E36" s="63">
        <f>(D36-C36)</f>
        <v>0</v>
      </c>
      <c r="F36" s="64"/>
      <c r="G36" s="65"/>
      <c r="H36" s="40"/>
    </row>
    <row r="37" spans="1:8" ht="18" hidden="1" customHeight="1" x14ac:dyDescent="0.25">
      <c r="A37" s="41"/>
      <c r="B37" s="103"/>
      <c r="C37" s="67"/>
      <c r="D37" s="68"/>
      <c r="E37" s="69">
        <f t="shared" ref="E37:E39" si="7">(D37-C37)</f>
        <v>0</v>
      </c>
      <c r="F37" s="70"/>
      <c r="G37" s="71"/>
      <c r="H37" s="40"/>
    </row>
    <row r="38" spans="1:8" ht="18" hidden="1" customHeight="1" x14ac:dyDescent="0.25">
      <c r="A38" s="41"/>
      <c r="B38" s="103"/>
      <c r="C38" s="67"/>
      <c r="D38" s="68"/>
      <c r="E38" s="72">
        <f t="shared" si="7"/>
        <v>0</v>
      </c>
      <c r="F38" s="70"/>
      <c r="G38" s="71"/>
      <c r="H38" s="40"/>
    </row>
    <row r="39" spans="1:8" ht="18" customHeight="1" thickBot="1" x14ac:dyDescent="0.3">
      <c r="A39" s="41"/>
      <c r="B39" s="104"/>
      <c r="C39" s="74"/>
      <c r="D39" s="75"/>
      <c r="E39" s="76">
        <f t="shared" si="7"/>
        <v>0</v>
      </c>
      <c r="F39" s="77"/>
      <c r="G39" s="78"/>
      <c r="H39" s="40"/>
    </row>
    <row r="40" spans="1:8" ht="18" customHeight="1" x14ac:dyDescent="0.25">
      <c r="A40" s="41"/>
      <c r="B40" s="99">
        <f>MAX($B$7:B36)+IF(WEEKDAY(MAX($B$7:B36),2)&gt;4,3,1)</f>
        <v>44322</v>
      </c>
      <c r="C40" s="35"/>
      <c r="D40" s="36"/>
      <c r="E40" s="37">
        <f>(D40-C40)</f>
        <v>0</v>
      </c>
      <c r="F40" s="57"/>
      <c r="G40" s="58"/>
      <c r="H40" s="40"/>
    </row>
    <row r="41" spans="1:8" ht="18" customHeight="1" x14ac:dyDescent="0.25">
      <c r="A41" s="41"/>
      <c r="B41" s="100"/>
      <c r="C41" s="43"/>
      <c r="D41" s="44"/>
      <c r="E41" s="81">
        <f t="shared" ref="E41" si="8">(D41-C41)</f>
        <v>0</v>
      </c>
      <c r="F41" s="82"/>
      <c r="G41" s="47"/>
      <c r="H41" s="40"/>
    </row>
    <row r="42" spans="1:8" ht="18" customHeight="1" x14ac:dyDescent="0.25">
      <c r="A42" s="41"/>
      <c r="B42" s="100"/>
      <c r="C42" s="43"/>
      <c r="D42" s="44"/>
      <c r="E42" s="45">
        <f>(D42-C42)</f>
        <v>0</v>
      </c>
      <c r="F42" s="49"/>
      <c r="G42" s="47"/>
      <c r="H42" s="40"/>
    </row>
    <row r="43" spans="1:8" ht="18" customHeight="1" thickBot="1" x14ac:dyDescent="0.3">
      <c r="A43" s="41"/>
      <c r="B43" s="101"/>
      <c r="C43" s="51"/>
      <c r="D43" s="52"/>
      <c r="E43" s="53">
        <f t="shared" ref="E43" si="9">(D43-C43)</f>
        <v>0</v>
      </c>
      <c r="F43" s="54"/>
      <c r="G43" s="83"/>
      <c r="H43" s="40"/>
    </row>
    <row r="44" spans="1:8" ht="18" customHeight="1" x14ac:dyDescent="0.25">
      <c r="A44" s="41"/>
      <c r="B44" s="99">
        <f>MAX($B$7:B40)+IF(WEEKDAY(MAX($B$7:B40),2)&gt;4,3,1)</f>
        <v>44323</v>
      </c>
      <c r="C44" s="35"/>
      <c r="D44" s="36"/>
      <c r="E44" s="37">
        <f>(D44-C44)</f>
        <v>0</v>
      </c>
      <c r="F44" s="57"/>
      <c r="G44" s="58"/>
      <c r="H44" s="40"/>
    </row>
    <row r="45" spans="1:8" ht="18" customHeight="1" x14ac:dyDescent="0.25">
      <c r="A45" s="41"/>
      <c r="B45" s="100"/>
      <c r="C45" s="43"/>
      <c r="D45" s="44"/>
      <c r="E45" s="45">
        <f>(D45-C45)</f>
        <v>0</v>
      </c>
      <c r="F45" s="46"/>
      <c r="G45" s="47"/>
      <c r="H45" s="40"/>
    </row>
    <row r="46" spans="1:8" ht="18" customHeight="1" x14ac:dyDescent="0.25">
      <c r="A46" s="41"/>
      <c r="B46" s="100"/>
      <c r="C46" s="43"/>
      <c r="D46" s="44"/>
      <c r="E46" s="45">
        <f t="shared" ref="E46:E47" si="10">(D46-C46)</f>
        <v>0</v>
      </c>
      <c r="F46" s="49"/>
      <c r="G46" s="47"/>
      <c r="H46" s="40"/>
    </row>
    <row r="47" spans="1:8" ht="18" customHeight="1" thickBot="1" x14ac:dyDescent="0.3">
      <c r="A47" s="41"/>
      <c r="B47" s="101"/>
      <c r="C47" s="51"/>
      <c r="D47" s="52"/>
      <c r="E47" s="53">
        <f t="shared" si="10"/>
        <v>0</v>
      </c>
      <c r="F47" s="54"/>
      <c r="G47" s="105"/>
      <c r="H47" s="40"/>
    </row>
    <row r="48" spans="1:8" ht="29.25" customHeight="1" thickBot="1" x14ac:dyDescent="0.25">
      <c r="A48" s="92"/>
      <c r="B48" s="93" t="s">
        <v>15</v>
      </c>
      <c r="C48" s="94"/>
      <c r="D48" s="106"/>
      <c r="E48" s="96">
        <f>SUM(E28:E47)</f>
        <v>0</v>
      </c>
      <c r="F48" s="107"/>
      <c r="G48" s="24"/>
      <c r="H48" s="40"/>
    </row>
    <row r="49" spans="1:8" ht="18" customHeight="1" x14ac:dyDescent="0.25">
      <c r="A49" s="33">
        <f>WEEKNUM(B49,21)</f>
        <v>19</v>
      </c>
      <c r="B49" s="108">
        <f>MAX($B$7:B45)+IF(WEEKDAY(MAX($B$7:B45),2)&gt;4,3,1)</f>
        <v>44326</v>
      </c>
      <c r="C49" s="35"/>
      <c r="D49" s="36"/>
      <c r="E49" s="37">
        <f>(D49-C49)</f>
        <v>0</v>
      </c>
      <c r="F49" s="38"/>
      <c r="G49" s="39"/>
      <c r="H49" s="40"/>
    </row>
    <row r="50" spans="1:8" ht="18" customHeight="1" x14ac:dyDescent="0.25">
      <c r="A50" s="41"/>
      <c r="B50" s="109"/>
      <c r="C50" s="79"/>
      <c r="D50" s="80"/>
      <c r="E50" s="53">
        <f t="shared" ref="E50:E52" si="11">(D50-C50)</f>
        <v>0</v>
      </c>
      <c r="F50" s="82"/>
      <c r="G50" s="83"/>
      <c r="H50" s="40"/>
    </row>
    <row r="51" spans="1:8" ht="18" customHeight="1" x14ac:dyDescent="0.25">
      <c r="A51" s="41"/>
      <c r="B51" s="109"/>
      <c r="C51" s="43"/>
      <c r="D51" s="44"/>
      <c r="E51" s="45">
        <f t="shared" si="11"/>
        <v>0</v>
      </c>
      <c r="F51" s="82"/>
      <c r="G51" s="83"/>
      <c r="H51" s="40"/>
    </row>
    <row r="52" spans="1:8" ht="18" customHeight="1" thickBot="1" x14ac:dyDescent="0.3">
      <c r="A52" s="41"/>
      <c r="B52" s="110"/>
      <c r="C52" s="51"/>
      <c r="D52" s="52"/>
      <c r="E52" s="53">
        <f t="shared" si="11"/>
        <v>0</v>
      </c>
      <c r="F52" s="54"/>
      <c r="G52" s="55"/>
      <c r="H52" s="40"/>
    </row>
    <row r="53" spans="1:8" ht="18" customHeight="1" x14ac:dyDescent="0.25">
      <c r="A53" s="41"/>
      <c r="B53" s="34">
        <f>MAX($B$7:B49)+IF(WEEKDAY(MAX($B$7:B49),2)&gt;4,3,1)</f>
        <v>44327</v>
      </c>
      <c r="C53" s="35"/>
      <c r="D53" s="36"/>
      <c r="E53" s="37">
        <f>(D53-C53)</f>
        <v>0</v>
      </c>
      <c r="F53" s="57"/>
      <c r="G53" s="58"/>
      <c r="H53" s="40"/>
    </row>
    <row r="54" spans="1:8" ht="18" customHeight="1" x14ac:dyDescent="0.25">
      <c r="A54" s="41"/>
      <c r="B54" s="42"/>
      <c r="C54" s="43"/>
      <c r="D54" s="44"/>
      <c r="E54" s="45">
        <f t="shared" ref="E54:E56" si="12">(D54-C54)</f>
        <v>0</v>
      </c>
      <c r="F54" s="46"/>
      <c r="G54" s="47"/>
      <c r="H54" s="40"/>
    </row>
    <row r="55" spans="1:8" ht="18" customHeight="1" x14ac:dyDescent="0.25">
      <c r="A55" s="41"/>
      <c r="B55" s="42"/>
      <c r="C55" s="43"/>
      <c r="D55" s="44"/>
      <c r="E55" s="45">
        <f t="shared" si="12"/>
        <v>0</v>
      </c>
      <c r="F55" s="49"/>
      <c r="G55" s="47"/>
      <c r="H55" s="40"/>
    </row>
    <row r="56" spans="1:8" ht="18" customHeight="1" x14ac:dyDescent="0.25">
      <c r="A56" s="41"/>
      <c r="B56" s="50"/>
      <c r="C56" s="51"/>
      <c r="D56" s="52"/>
      <c r="E56" s="53">
        <f t="shared" si="12"/>
        <v>0</v>
      </c>
      <c r="F56" s="54"/>
      <c r="G56" s="55"/>
      <c r="H56" s="40"/>
    </row>
    <row r="57" spans="1:8" ht="18" hidden="1" customHeight="1" x14ac:dyDescent="0.25">
      <c r="A57" s="41"/>
      <c r="B57" s="60">
        <f>MAX($B$7:B53)+IF(WEEKDAY(MAX($B$7:B53),2)&gt;4,3,1)</f>
        <v>44328</v>
      </c>
      <c r="C57" s="61"/>
      <c r="D57" s="62"/>
      <c r="E57" s="63">
        <f>(D57-C57)</f>
        <v>0</v>
      </c>
      <c r="F57" s="64"/>
      <c r="G57" s="65"/>
      <c r="H57" s="40"/>
    </row>
    <row r="58" spans="1:8" ht="18" hidden="1" customHeight="1" x14ac:dyDescent="0.25">
      <c r="A58" s="41"/>
      <c r="B58" s="66"/>
      <c r="C58" s="67"/>
      <c r="D58" s="68"/>
      <c r="E58" s="69">
        <f t="shared" ref="E58:E60" si="13">(D58-C58)</f>
        <v>0</v>
      </c>
      <c r="F58" s="70"/>
      <c r="G58" s="71"/>
      <c r="H58" s="40"/>
    </row>
    <row r="59" spans="1:8" ht="18" hidden="1" customHeight="1" x14ac:dyDescent="0.25">
      <c r="A59" s="41"/>
      <c r="B59" s="66"/>
      <c r="C59" s="67"/>
      <c r="D59" s="68"/>
      <c r="E59" s="72">
        <f t="shared" si="13"/>
        <v>0</v>
      </c>
      <c r="F59" s="70"/>
      <c r="G59" s="71"/>
      <c r="H59" s="40"/>
    </row>
    <row r="60" spans="1:8" ht="18" customHeight="1" thickBot="1" x14ac:dyDescent="0.3">
      <c r="A60" s="41"/>
      <c r="B60" s="111"/>
      <c r="C60" s="74"/>
      <c r="D60" s="75"/>
      <c r="E60" s="76">
        <f t="shared" si="13"/>
        <v>0</v>
      </c>
      <c r="F60" s="77"/>
      <c r="G60" s="78"/>
      <c r="H60" s="40"/>
    </row>
    <row r="61" spans="1:8" ht="18" customHeight="1" x14ac:dyDescent="0.25">
      <c r="A61" s="41"/>
      <c r="B61" s="34">
        <f>MAX($B$7:B57)+IF(WEEKDAY(MAX($B$7:B57),2)&gt;4,3,1)</f>
        <v>44329</v>
      </c>
      <c r="C61" s="35"/>
      <c r="D61" s="36"/>
      <c r="E61" s="37">
        <f>(D61-C61)</f>
        <v>0</v>
      </c>
      <c r="F61" s="57"/>
      <c r="G61" s="58"/>
      <c r="H61" s="40"/>
    </row>
    <row r="62" spans="1:8" ht="18" customHeight="1" x14ac:dyDescent="0.25">
      <c r="A62" s="41"/>
      <c r="B62" s="42"/>
      <c r="C62" s="43"/>
      <c r="D62" s="44"/>
      <c r="E62" s="45">
        <f t="shared" ref="E62" si="14">(D62-C62)</f>
        <v>0</v>
      </c>
      <c r="F62" s="46"/>
      <c r="G62" s="47"/>
      <c r="H62" s="40"/>
    </row>
    <row r="63" spans="1:8" ht="18" customHeight="1" x14ac:dyDescent="0.25">
      <c r="A63" s="41"/>
      <c r="B63" s="42"/>
      <c r="C63" s="43"/>
      <c r="D63" s="44"/>
      <c r="E63" s="45">
        <f>(D63-C63)</f>
        <v>0</v>
      </c>
      <c r="F63" s="49"/>
      <c r="G63" s="47"/>
      <c r="H63" s="40"/>
    </row>
    <row r="64" spans="1:8" ht="18" customHeight="1" thickBot="1" x14ac:dyDescent="0.3">
      <c r="A64" s="41"/>
      <c r="B64" s="50"/>
      <c r="C64" s="51"/>
      <c r="D64" s="52"/>
      <c r="E64" s="53">
        <f t="shared" ref="E64" si="15">(D64-C64)</f>
        <v>0</v>
      </c>
      <c r="F64" s="54"/>
      <c r="G64" s="83"/>
      <c r="H64" s="40"/>
    </row>
    <row r="65" spans="1:8" ht="18" customHeight="1" x14ac:dyDescent="0.25">
      <c r="A65" s="41"/>
      <c r="B65" s="34">
        <f>MAX($B$7:B61)+IF(WEEKDAY(MAX($B$7:B61),2)&gt;4,3,1)</f>
        <v>44330</v>
      </c>
      <c r="C65" s="35"/>
      <c r="D65" s="36"/>
      <c r="E65" s="37">
        <f>(D65-C65)</f>
        <v>0</v>
      </c>
      <c r="F65" s="57"/>
      <c r="G65" s="58"/>
      <c r="H65" s="40"/>
    </row>
    <row r="66" spans="1:8" ht="18" customHeight="1" x14ac:dyDescent="0.25">
      <c r="A66" s="41"/>
      <c r="B66" s="42"/>
      <c r="C66" s="43"/>
      <c r="D66" s="44"/>
      <c r="E66" s="45">
        <f>(D66-C66)</f>
        <v>0</v>
      </c>
      <c r="F66" s="46"/>
      <c r="G66" s="47"/>
      <c r="H66" s="40"/>
    </row>
    <row r="67" spans="1:8" ht="18" customHeight="1" x14ac:dyDescent="0.25">
      <c r="A67" s="41"/>
      <c r="B67" s="42"/>
      <c r="C67" s="43"/>
      <c r="D67" s="44"/>
      <c r="E67" s="45">
        <f t="shared" ref="E67:E68" si="16">(D67-C67)</f>
        <v>0</v>
      </c>
      <c r="F67" s="49"/>
      <c r="G67" s="47"/>
      <c r="H67" s="40"/>
    </row>
    <row r="68" spans="1:8" ht="18" customHeight="1" thickBot="1" x14ac:dyDescent="0.3">
      <c r="A68" s="41"/>
      <c r="B68" s="50"/>
      <c r="C68" s="51"/>
      <c r="D68" s="52"/>
      <c r="E68" s="53">
        <f t="shared" si="16"/>
        <v>0</v>
      </c>
      <c r="F68" s="54"/>
      <c r="G68" s="105"/>
      <c r="H68" s="40"/>
    </row>
    <row r="69" spans="1:8" ht="24.75" customHeight="1" thickBot="1" x14ac:dyDescent="0.25">
      <c r="A69" s="92"/>
      <c r="B69" s="93" t="s">
        <v>15</v>
      </c>
      <c r="C69" s="94"/>
      <c r="D69" s="106"/>
      <c r="E69" s="96">
        <f>SUM(E49:E68)</f>
        <v>0</v>
      </c>
      <c r="F69" s="112"/>
      <c r="G69" s="24"/>
      <c r="H69" s="40"/>
    </row>
    <row r="70" spans="1:8" ht="18" customHeight="1" x14ac:dyDescent="0.25">
      <c r="A70" s="33">
        <f>WEEKNUM(B70,21)</f>
        <v>20</v>
      </c>
      <c r="B70" s="99">
        <f>MAX($B$7:B66)+IF(WEEKDAY(MAX($B$7:B66),2)&gt;4,3,1)</f>
        <v>44333</v>
      </c>
      <c r="C70" s="35"/>
      <c r="D70" s="36"/>
      <c r="E70" s="37">
        <f>(D70-C70)</f>
        <v>0</v>
      </c>
      <c r="F70" s="38"/>
      <c r="G70" s="39"/>
      <c r="H70" s="40"/>
    </row>
    <row r="71" spans="1:8" ht="18" customHeight="1" x14ac:dyDescent="0.25">
      <c r="A71" s="41"/>
      <c r="B71" s="100"/>
      <c r="C71" s="43"/>
      <c r="D71" s="44"/>
      <c r="E71" s="45">
        <f t="shared" ref="E71:E73" si="17">(D71-C71)</f>
        <v>0</v>
      </c>
      <c r="F71" s="46"/>
      <c r="G71" s="47"/>
      <c r="H71" s="40"/>
    </row>
    <row r="72" spans="1:8" ht="18" customHeight="1" x14ac:dyDescent="0.25">
      <c r="A72" s="41"/>
      <c r="B72" s="100"/>
      <c r="C72" s="43"/>
      <c r="D72" s="44"/>
      <c r="E72" s="45">
        <f t="shared" si="17"/>
        <v>0</v>
      </c>
      <c r="F72" s="49"/>
      <c r="G72" s="47"/>
      <c r="H72" s="40"/>
    </row>
    <row r="73" spans="1:8" ht="18" customHeight="1" thickBot="1" x14ac:dyDescent="0.3">
      <c r="A73" s="41"/>
      <c r="B73" s="101"/>
      <c r="C73" s="51"/>
      <c r="D73" s="52"/>
      <c r="E73" s="53">
        <f t="shared" si="17"/>
        <v>0</v>
      </c>
      <c r="F73" s="54"/>
      <c r="G73" s="55"/>
      <c r="H73" s="40"/>
    </row>
    <row r="74" spans="1:8" ht="18" customHeight="1" x14ac:dyDescent="0.25">
      <c r="A74" s="41"/>
      <c r="B74" s="99">
        <f>MAX($B$7:B70)+IF(WEEKDAY(MAX($B$7:B70),2)&gt;4,3,1)</f>
        <v>44334</v>
      </c>
      <c r="C74" s="35"/>
      <c r="D74" s="36"/>
      <c r="E74" s="37">
        <f>(D74-C74)</f>
        <v>0</v>
      </c>
      <c r="F74" s="57"/>
      <c r="G74" s="58"/>
      <c r="H74" s="40"/>
    </row>
    <row r="75" spans="1:8" ht="18" customHeight="1" x14ac:dyDescent="0.25">
      <c r="A75" s="41"/>
      <c r="B75" s="100"/>
      <c r="C75" s="43"/>
      <c r="D75" s="44"/>
      <c r="E75" s="45">
        <f t="shared" ref="E75:E77" si="18">(D75-C75)</f>
        <v>0</v>
      </c>
      <c r="F75" s="46"/>
      <c r="G75" s="47"/>
      <c r="H75" s="40"/>
    </row>
    <row r="76" spans="1:8" ht="18" customHeight="1" x14ac:dyDescent="0.25">
      <c r="A76" s="41"/>
      <c r="B76" s="100"/>
      <c r="C76" s="43"/>
      <c r="D76" s="44"/>
      <c r="E76" s="45">
        <f t="shared" si="18"/>
        <v>0</v>
      </c>
      <c r="F76" s="49"/>
      <c r="G76" s="47"/>
      <c r="H76" s="40"/>
    </row>
    <row r="77" spans="1:8" ht="18" customHeight="1" x14ac:dyDescent="0.25">
      <c r="A77" s="41"/>
      <c r="B77" s="101"/>
      <c r="C77" s="51"/>
      <c r="D77" s="52"/>
      <c r="E77" s="53">
        <f t="shared" si="18"/>
        <v>0</v>
      </c>
      <c r="F77" s="54"/>
      <c r="G77" s="55"/>
      <c r="H77" s="40"/>
    </row>
    <row r="78" spans="1:8" ht="18" hidden="1" customHeight="1" x14ac:dyDescent="0.25">
      <c r="A78" s="41"/>
      <c r="B78" s="102">
        <f>MAX($B$7:B74)+IF(WEEKDAY(MAX($B$7:B74),2)&gt;4,3,1)</f>
        <v>44335</v>
      </c>
      <c r="C78" s="61"/>
      <c r="D78" s="62"/>
      <c r="E78" s="63">
        <f>(D78-C78)</f>
        <v>0</v>
      </c>
      <c r="F78" s="64"/>
      <c r="G78" s="65"/>
      <c r="H78" s="40"/>
    </row>
    <row r="79" spans="1:8" ht="18" hidden="1" customHeight="1" x14ac:dyDescent="0.25">
      <c r="A79" s="41"/>
      <c r="B79" s="103"/>
      <c r="C79" s="67"/>
      <c r="D79" s="68"/>
      <c r="E79" s="69">
        <f t="shared" ref="E79:E81" si="19">(D79-C79)</f>
        <v>0</v>
      </c>
      <c r="F79" s="70"/>
      <c r="G79" s="71"/>
      <c r="H79" s="40"/>
    </row>
    <row r="80" spans="1:8" ht="18" hidden="1" customHeight="1" x14ac:dyDescent="0.25">
      <c r="A80" s="41"/>
      <c r="B80" s="103"/>
      <c r="C80" s="67"/>
      <c r="D80" s="68"/>
      <c r="E80" s="72">
        <f t="shared" si="19"/>
        <v>0</v>
      </c>
      <c r="F80" s="70"/>
      <c r="G80" s="71"/>
      <c r="H80" s="40"/>
    </row>
    <row r="81" spans="1:9" ht="18" customHeight="1" thickBot="1" x14ac:dyDescent="0.3">
      <c r="A81" s="41"/>
      <c r="B81" s="104"/>
      <c r="C81" s="74"/>
      <c r="D81" s="75"/>
      <c r="E81" s="76">
        <f t="shared" si="19"/>
        <v>0</v>
      </c>
      <c r="F81" s="77"/>
      <c r="G81" s="78"/>
      <c r="H81" s="40"/>
    </row>
    <row r="82" spans="1:9" ht="18" customHeight="1" x14ac:dyDescent="0.25">
      <c r="A82" s="41"/>
      <c r="B82" s="99">
        <f>MAX($B$7:B78)+IF(WEEKDAY(MAX($B$7:B78),2)&gt;4,3,1)</f>
        <v>44336</v>
      </c>
      <c r="C82" s="35"/>
      <c r="D82" s="36"/>
      <c r="E82" s="37">
        <f>(D82-C82)</f>
        <v>0</v>
      </c>
      <c r="F82" s="57"/>
      <c r="G82" s="58"/>
      <c r="H82" s="40"/>
      <c r="I82" s="113"/>
    </row>
    <row r="83" spans="1:9" ht="18" customHeight="1" x14ac:dyDescent="0.25">
      <c r="A83" s="41"/>
      <c r="B83" s="100"/>
      <c r="C83" s="43"/>
      <c r="D83" s="44"/>
      <c r="E83" s="45">
        <f t="shared" ref="E83:E85" si="20">(D83-C83)</f>
        <v>0</v>
      </c>
      <c r="F83" s="46"/>
      <c r="G83" s="47"/>
      <c r="H83" s="40"/>
    </row>
    <row r="84" spans="1:9" ht="18" customHeight="1" x14ac:dyDescent="0.25">
      <c r="A84" s="41"/>
      <c r="B84" s="100"/>
      <c r="C84" s="43"/>
      <c r="D84" s="44"/>
      <c r="E84" s="45">
        <f t="shared" si="20"/>
        <v>0</v>
      </c>
      <c r="F84" s="49"/>
      <c r="G84" s="47"/>
      <c r="H84" s="40"/>
    </row>
    <row r="85" spans="1:9" ht="18" customHeight="1" thickBot="1" x14ac:dyDescent="0.3">
      <c r="A85" s="41"/>
      <c r="B85" s="101"/>
      <c r="C85" s="51"/>
      <c r="D85" s="52"/>
      <c r="E85" s="53">
        <f t="shared" si="20"/>
        <v>0</v>
      </c>
      <c r="F85" s="54"/>
      <c r="G85" s="83"/>
      <c r="H85" s="40"/>
    </row>
    <row r="86" spans="1:9" ht="18" customHeight="1" x14ac:dyDescent="0.25">
      <c r="A86" s="41"/>
      <c r="B86" s="34">
        <f>MAX($B$7:B82)+IF(WEEKDAY(MAX($B$7:B82),2)&gt;4,3,1)</f>
        <v>44337</v>
      </c>
      <c r="C86" s="35"/>
      <c r="D86" s="36"/>
      <c r="E86" s="37">
        <f>(D86-C86)</f>
        <v>0</v>
      </c>
      <c r="F86" s="57"/>
      <c r="G86" s="58"/>
      <c r="H86" s="40"/>
    </row>
    <row r="87" spans="1:9" ht="18" customHeight="1" x14ac:dyDescent="0.25">
      <c r="A87" s="41"/>
      <c r="B87" s="42"/>
      <c r="C87" s="43"/>
      <c r="D87" s="44"/>
      <c r="E87" s="45">
        <f t="shared" ref="E87:E89" si="21">(D87-C87)</f>
        <v>0</v>
      </c>
      <c r="F87" s="46"/>
      <c r="G87" s="47"/>
      <c r="H87" s="40"/>
    </row>
    <row r="88" spans="1:9" ht="18" customHeight="1" x14ac:dyDescent="0.25">
      <c r="A88" s="41"/>
      <c r="B88" s="42"/>
      <c r="C88" s="43"/>
      <c r="D88" s="44"/>
      <c r="E88" s="45">
        <f t="shared" si="21"/>
        <v>0</v>
      </c>
      <c r="F88" s="49"/>
      <c r="G88" s="47"/>
      <c r="H88" s="40"/>
    </row>
    <row r="89" spans="1:9" ht="18" customHeight="1" thickBot="1" x14ac:dyDescent="0.3">
      <c r="A89" s="41"/>
      <c r="B89" s="50"/>
      <c r="C89" s="51"/>
      <c r="D89" s="52"/>
      <c r="E89" s="53">
        <f t="shared" si="21"/>
        <v>0</v>
      </c>
      <c r="F89" s="54"/>
      <c r="G89" s="105"/>
      <c r="H89" s="40"/>
    </row>
    <row r="90" spans="1:9" ht="24" customHeight="1" thickBot="1" x14ac:dyDescent="0.25">
      <c r="A90" s="92"/>
      <c r="B90" s="93" t="s">
        <v>15</v>
      </c>
      <c r="C90" s="94"/>
      <c r="D90" s="106"/>
      <c r="E90" s="96">
        <f>SUM(E70:E89)</f>
        <v>0</v>
      </c>
      <c r="F90" s="112"/>
      <c r="G90" s="24"/>
      <c r="H90" s="40"/>
    </row>
    <row r="91" spans="1:9" ht="18" customHeight="1" x14ac:dyDescent="0.25">
      <c r="A91" s="33">
        <f>WEEKNUM(B91,21)</f>
        <v>21</v>
      </c>
      <c r="B91" s="34">
        <f>MAX($B$7:B87)+IF(WEEKDAY(MAX($B$7:B87),2)&gt;4,3,1)</f>
        <v>44340</v>
      </c>
      <c r="C91" s="35"/>
      <c r="D91" s="36"/>
      <c r="E91" s="37">
        <f>(D91-C91)</f>
        <v>0</v>
      </c>
      <c r="F91" s="38"/>
      <c r="G91" s="39"/>
      <c r="H91" s="40"/>
    </row>
    <row r="92" spans="1:9" ht="18" customHeight="1" x14ac:dyDescent="0.25">
      <c r="A92" s="41"/>
      <c r="B92" s="42"/>
      <c r="C92" s="43"/>
      <c r="D92" s="44"/>
      <c r="E92" s="45">
        <f t="shared" ref="E92:E94" si="22">(D92-C92)</f>
        <v>0</v>
      </c>
      <c r="F92" s="46"/>
      <c r="G92" s="47"/>
      <c r="H92" s="40"/>
    </row>
    <row r="93" spans="1:9" ht="18" customHeight="1" x14ac:dyDescent="0.25">
      <c r="A93" s="41"/>
      <c r="B93" s="42"/>
      <c r="C93" s="43"/>
      <c r="D93" s="44"/>
      <c r="E93" s="45">
        <f t="shared" si="22"/>
        <v>0</v>
      </c>
      <c r="F93" s="49"/>
      <c r="G93" s="47"/>
      <c r="H93" s="40"/>
    </row>
    <row r="94" spans="1:9" ht="18" customHeight="1" thickBot="1" x14ac:dyDescent="0.3">
      <c r="A94" s="41"/>
      <c r="B94" s="50"/>
      <c r="C94" s="51"/>
      <c r="D94" s="52"/>
      <c r="E94" s="53">
        <f t="shared" si="22"/>
        <v>0</v>
      </c>
      <c r="F94" s="54"/>
      <c r="G94" s="55"/>
      <c r="H94" s="40"/>
    </row>
    <row r="95" spans="1:9" ht="18" customHeight="1" x14ac:dyDescent="0.25">
      <c r="A95" s="41"/>
      <c r="B95" s="34">
        <f>MAX($B$7:B91)+IF(WEEKDAY(MAX($B$7:B91),2)&gt;4,3,1)</f>
        <v>44341</v>
      </c>
      <c r="C95" s="35"/>
      <c r="D95" s="36"/>
      <c r="E95" s="37">
        <f>(D95-C95)</f>
        <v>0</v>
      </c>
      <c r="F95" s="57"/>
      <c r="G95" s="58"/>
      <c r="H95" s="40"/>
    </row>
    <row r="96" spans="1:9" ht="18" customHeight="1" x14ac:dyDescent="0.25">
      <c r="A96" s="41"/>
      <c r="B96" s="42"/>
      <c r="C96" s="43"/>
      <c r="D96" s="44"/>
      <c r="E96" s="45">
        <f t="shared" ref="E96:E98" si="23">(D96-C96)</f>
        <v>0</v>
      </c>
      <c r="F96" s="46"/>
      <c r="G96" s="47"/>
      <c r="H96" s="40"/>
    </row>
    <row r="97" spans="1:12" ht="18" customHeight="1" x14ac:dyDescent="0.25">
      <c r="A97" s="41"/>
      <c r="B97" s="42"/>
      <c r="C97" s="43"/>
      <c r="D97" s="44"/>
      <c r="E97" s="45">
        <f t="shared" si="23"/>
        <v>0</v>
      </c>
      <c r="F97" s="49"/>
      <c r="G97" s="47"/>
      <c r="H97" s="40"/>
    </row>
    <row r="98" spans="1:12" ht="18" customHeight="1" x14ac:dyDescent="0.25">
      <c r="A98" s="41"/>
      <c r="B98" s="50"/>
      <c r="C98" s="51"/>
      <c r="D98" s="52"/>
      <c r="E98" s="53">
        <f t="shared" si="23"/>
        <v>0</v>
      </c>
      <c r="F98" s="54"/>
      <c r="G98" s="55"/>
      <c r="H98" s="40"/>
    </row>
    <row r="99" spans="1:12" ht="18" hidden="1" customHeight="1" x14ac:dyDescent="0.25">
      <c r="A99" s="41"/>
      <c r="B99" s="60">
        <f>MAX($B$7:B95)+IF(WEEKDAY(MAX($B$7:B95),2)&gt;4,3,1)</f>
        <v>44342</v>
      </c>
      <c r="C99" s="61"/>
      <c r="D99" s="62"/>
      <c r="E99" s="63">
        <f>(D99-C99)</f>
        <v>0</v>
      </c>
      <c r="F99" s="64"/>
      <c r="G99" s="65"/>
      <c r="H99" s="40"/>
    </row>
    <row r="100" spans="1:12" ht="18" hidden="1" customHeight="1" x14ac:dyDescent="0.25">
      <c r="A100" s="41"/>
      <c r="B100" s="66"/>
      <c r="C100" s="67"/>
      <c r="D100" s="68"/>
      <c r="E100" s="69">
        <f t="shared" ref="E100:E102" si="24">(D100-C100)</f>
        <v>0</v>
      </c>
      <c r="F100" s="70"/>
      <c r="G100" s="71"/>
      <c r="H100" s="40"/>
    </row>
    <row r="101" spans="1:12" ht="18" hidden="1" customHeight="1" x14ac:dyDescent="0.25">
      <c r="A101" s="41"/>
      <c r="B101" s="66"/>
      <c r="C101" s="67"/>
      <c r="D101" s="68"/>
      <c r="E101" s="72">
        <f t="shared" si="24"/>
        <v>0</v>
      </c>
      <c r="F101" s="70"/>
      <c r="G101" s="71"/>
      <c r="H101" s="40"/>
    </row>
    <row r="102" spans="1:12" ht="18" customHeight="1" thickBot="1" x14ac:dyDescent="0.3">
      <c r="A102" s="41"/>
      <c r="B102" s="111"/>
      <c r="C102" s="74"/>
      <c r="D102" s="75"/>
      <c r="E102" s="76">
        <f t="shared" si="24"/>
        <v>0</v>
      </c>
      <c r="F102" s="77"/>
      <c r="G102" s="78"/>
      <c r="H102" s="40"/>
    </row>
    <row r="103" spans="1:12" ht="18" customHeight="1" x14ac:dyDescent="0.25">
      <c r="A103" s="41"/>
      <c r="B103" s="34">
        <f>MAX($B$7:B99)+IF(WEEKDAY(MAX($B$7:B99),2)&gt;4,3,1)</f>
        <v>44343</v>
      </c>
      <c r="C103" s="35"/>
      <c r="D103" s="36"/>
      <c r="E103" s="37">
        <f>(D103-C103)</f>
        <v>0</v>
      </c>
      <c r="F103" s="57"/>
      <c r="G103" s="58"/>
      <c r="H103" s="40"/>
    </row>
    <row r="104" spans="1:12" ht="18" customHeight="1" x14ac:dyDescent="0.25">
      <c r="A104" s="41"/>
      <c r="B104" s="42"/>
      <c r="C104" s="43"/>
      <c r="D104" s="44"/>
      <c r="E104" s="45">
        <f t="shared" ref="E104:E106" si="25">(D104-C104)</f>
        <v>0</v>
      </c>
      <c r="F104" s="46"/>
      <c r="G104" s="47"/>
    </row>
    <row r="105" spans="1:12" ht="18" customHeight="1" x14ac:dyDescent="0.25">
      <c r="A105" s="41"/>
      <c r="B105" s="42"/>
      <c r="C105" s="43"/>
      <c r="D105" s="44"/>
      <c r="E105" s="45">
        <f>(D105-C105)</f>
        <v>0</v>
      </c>
      <c r="F105" s="49"/>
      <c r="G105" s="47"/>
      <c r="H105" s="40"/>
    </row>
    <row r="106" spans="1:12" ht="18" customHeight="1" thickBot="1" x14ac:dyDescent="0.3">
      <c r="A106" s="41"/>
      <c r="B106" s="50"/>
      <c r="C106" s="51"/>
      <c r="D106" s="52"/>
      <c r="E106" s="53">
        <f t="shared" si="25"/>
        <v>0</v>
      </c>
      <c r="F106" s="54"/>
      <c r="G106" s="83"/>
      <c r="H106" s="40"/>
    </row>
    <row r="107" spans="1:12" ht="18" customHeight="1" x14ac:dyDescent="0.25">
      <c r="A107" s="41"/>
      <c r="B107" s="34">
        <f>MAX($B$7:B103)+IF(WEEKDAY(MAX($B$7:B103),2)&gt;4,3,1)</f>
        <v>44344</v>
      </c>
      <c r="C107" s="35"/>
      <c r="D107" s="36"/>
      <c r="E107" s="37">
        <f>(D107-C107)</f>
        <v>0</v>
      </c>
      <c r="F107" s="57"/>
      <c r="G107" s="58"/>
      <c r="H107" s="40"/>
    </row>
    <row r="108" spans="1:12" ht="18" customHeight="1" x14ac:dyDescent="0.25">
      <c r="A108" s="41"/>
      <c r="B108" s="42"/>
      <c r="C108" s="43"/>
      <c r="D108" s="44"/>
      <c r="E108" s="45">
        <f>(D108-C108)</f>
        <v>0</v>
      </c>
      <c r="F108" s="46"/>
      <c r="G108" s="47"/>
      <c r="H108" s="40"/>
    </row>
    <row r="109" spans="1:12" ht="18" customHeight="1" x14ac:dyDescent="0.25">
      <c r="A109" s="41"/>
      <c r="B109" s="42"/>
      <c r="C109" s="43"/>
      <c r="D109" s="44"/>
      <c r="E109" s="45">
        <f t="shared" ref="E109:E110" si="26">(D109-C109)</f>
        <v>0</v>
      </c>
      <c r="F109" s="49"/>
      <c r="G109" s="47"/>
      <c r="H109" s="40"/>
    </row>
    <row r="110" spans="1:12" ht="18" customHeight="1" thickBot="1" x14ac:dyDescent="0.3">
      <c r="A110" s="41"/>
      <c r="B110" s="50"/>
      <c r="C110" s="51"/>
      <c r="D110" s="52"/>
      <c r="E110" s="53">
        <f t="shared" si="26"/>
        <v>0</v>
      </c>
      <c r="F110" s="54"/>
      <c r="G110" s="105"/>
      <c r="H110" s="40"/>
    </row>
    <row r="111" spans="1:12" ht="24.75" customHeight="1" thickBot="1" x14ac:dyDescent="0.3">
      <c r="A111" s="92"/>
      <c r="B111" s="114" t="s">
        <v>15</v>
      </c>
      <c r="C111" s="115"/>
      <c r="D111" s="116"/>
      <c r="E111" s="117">
        <f>SUM(E91:E110)</f>
        <v>0</v>
      </c>
      <c r="F111" s="118"/>
      <c r="G111" s="119"/>
      <c r="H111" s="120"/>
      <c r="I111" s="121" t="s">
        <v>16</v>
      </c>
      <c r="J111" s="121"/>
      <c r="K111" s="121"/>
      <c r="L111" s="122">
        <f>E114*24</f>
        <v>0</v>
      </c>
    </row>
    <row r="112" spans="1:12" ht="27.75" customHeight="1" thickBot="1" x14ac:dyDescent="0.3">
      <c r="B112" s="123" t="s">
        <v>17</v>
      </c>
      <c r="C112" s="124"/>
      <c r="D112" s="125"/>
      <c r="E112" s="126">
        <f>SUM(E111+E90+E69+E48+E27)</f>
        <v>0</v>
      </c>
      <c r="I112" s="121" t="s">
        <v>18</v>
      </c>
      <c r="J112" s="121"/>
      <c r="K112" s="121"/>
      <c r="L112" s="122">
        <f>E113*24</f>
        <v>0</v>
      </c>
    </row>
    <row r="113" spans="2:7" ht="22.5" customHeight="1" thickBot="1" x14ac:dyDescent="0.3">
      <c r="B113" s="127" t="s">
        <v>19</v>
      </c>
      <c r="C113" s="128"/>
      <c r="D113" s="129"/>
      <c r="E113" s="130">
        <f>SUMIF($F$7:$F$110,"Surveillance cantine",$E$7:$E$110)</f>
        <v>0</v>
      </c>
      <c r="F113" s="118"/>
      <c r="G113" s="131"/>
    </row>
    <row r="114" spans="2:7" ht="27" customHeight="1" thickBot="1" x14ac:dyDescent="0.3">
      <c r="B114" s="132" t="s">
        <v>20</v>
      </c>
      <c r="C114" s="132"/>
      <c r="D114" s="132"/>
      <c r="E114" s="133">
        <f>E112-E113</f>
        <v>0</v>
      </c>
    </row>
  </sheetData>
  <mergeCells count="48">
    <mergeCell ref="I111:K111"/>
    <mergeCell ref="B112:D112"/>
    <mergeCell ref="I112:K112"/>
    <mergeCell ref="B113:D113"/>
    <mergeCell ref="B114:D114"/>
    <mergeCell ref="A91:A111"/>
    <mergeCell ref="B91:B94"/>
    <mergeCell ref="B95:B98"/>
    <mergeCell ref="B99:B102"/>
    <mergeCell ref="B103:B106"/>
    <mergeCell ref="B107:B110"/>
    <mergeCell ref="B111:D111"/>
    <mergeCell ref="A70:A90"/>
    <mergeCell ref="B70:B73"/>
    <mergeCell ref="B74:B77"/>
    <mergeCell ref="B78:B81"/>
    <mergeCell ref="B82:B85"/>
    <mergeCell ref="B86:B89"/>
    <mergeCell ref="B90:C90"/>
    <mergeCell ref="A49:A69"/>
    <mergeCell ref="B49:B52"/>
    <mergeCell ref="B53:B56"/>
    <mergeCell ref="B57:B60"/>
    <mergeCell ref="B61:B64"/>
    <mergeCell ref="B65:B68"/>
    <mergeCell ref="B69:C69"/>
    <mergeCell ref="A28:A48"/>
    <mergeCell ref="B28:B31"/>
    <mergeCell ref="B32:B35"/>
    <mergeCell ref="B36:B39"/>
    <mergeCell ref="B40:B43"/>
    <mergeCell ref="B44:B47"/>
    <mergeCell ref="B48:C48"/>
    <mergeCell ref="C6:D6"/>
    <mergeCell ref="A7:A27"/>
    <mergeCell ref="B7:B10"/>
    <mergeCell ref="B11:B14"/>
    <mergeCell ref="B15:B18"/>
    <mergeCell ref="B19:B22"/>
    <mergeCell ref="B23:B26"/>
    <mergeCell ref="B27:D27"/>
    <mergeCell ref="C1:G2"/>
    <mergeCell ref="P3:Q3"/>
    <mergeCell ref="A4:B4"/>
    <mergeCell ref="C4:D4"/>
    <mergeCell ref="F4:G4"/>
    <mergeCell ref="C5:E5"/>
    <mergeCell ref="F5:G5"/>
  </mergeCells>
  <conditionalFormatting sqref="B95:B110 B7:B22">
    <cfRule type="expression" dxfId="15" priority="16">
      <formula>MONTH(B7)&lt;&gt;MONTH($B$28)</formula>
    </cfRule>
  </conditionalFormatting>
  <conditionalFormatting sqref="F81:G81">
    <cfRule type="cellIs" dxfId="14" priority="13" operator="equal">
      <formula>"mercredi"</formula>
    </cfRule>
    <cfRule type="cellIs" dxfId="13" priority="14" operator="equal">
      <formula>"mercredi"</formula>
    </cfRule>
    <cfRule type="timePeriod" dxfId="12" priority="15" timePeriod="today">
      <formula>FLOOR(F81,1)=TODAY()</formula>
    </cfRule>
  </conditionalFormatting>
  <conditionalFormatting sqref="F102:G102">
    <cfRule type="cellIs" dxfId="11" priority="10" operator="equal">
      <formula>"mercredi"</formula>
    </cfRule>
    <cfRule type="cellIs" dxfId="10" priority="11" operator="equal">
      <formula>"mercredi"</formula>
    </cfRule>
    <cfRule type="timePeriod" dxfId="9" priority="12" timePeriod="today">
      <formula>FLOOR(F102,1)=TODAY()</formula>
    </cfRule>
  </conditionalFormatting>
  <conditionalFormatting sqref="F60:G60">
    <cfRule type="cellIs" dxfId="8" priority="1" operator="equal">
      <formula>"mercredi"</formula>
    </cfRule>
    <cfRule type="cellIs" dxfId="7" priority="2" operator="equal">
      <formula>"mercredi"</formula>
    </cfRule>
    <cfRule type="timePeriod" dxfId="6" priority="3" timePeriod="today">
      <formula>FLOOR(F60,1)=TODAY()</formula>
    </cfRule>
  </conditionalFormatting>
  <conditionalFormatting sqref="F18:G18">
    <cfRule type="cellIs" dxfId="5" priority="7" operator="equal">
      <formula>"mercredi"</formula>
    </cfRule>
    <cfRule type="cellIs" dxfId="4" priority="8" operator="equal">
      <formula>"mercredi"</formula>
    </cfRule>
    <cfRule type="timePeriod" dxfId="3" priority="9" timePeriod="today">
      <formula>FLOOR(F18,1)=TODAY()</formula>
    </cfRule>
  </conditionalFormatting>
  <conditionalFormatting sqref="F39:G39">
    <cfRule type="cellIs" dxfId="2" priority="4" operator="equal">
      <formula>"mercredi"</formula>
    </cfRule>
    <cfRule type="cellIs" dxfId="1" priority="5" operator="equal">
      <formula>"mercredi"</formula>
    </cfRule>
    <cfRule type="timePeriod" dxfId="0" priority="6" timePeriod="today">
      <formula>FLOOR(F39,1)=TODAY()</formula>
    </cfRule>
  </conditionalFormatting>
  <printOptions horizontalCentered="1" verticalCentered="1"/>
  <pageMargins left="0.23622047244094491" right="0.23622047244094491" top="0.19685039370078741" bottom="0.19685039370078741" header="0.31496062992125984" footer="0.31496062992125984"/>
  <pageSetup paperSize="9" scale="83" fitToHeight="2" orientation="portrait" r:id="rId1"/>
  <headerFooter alignWithMargins="0"/>
  <rowBreaks count="1" manualBreakCount="1">
    <brk id="60" max="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print="0" autoPict="0">
                <anchor moveWithCells="1" sizeWithCells="1">
                  <from>
                    <xdr:col>1</xdr:col>
                    <xdr:colOff>123825</xdr:colOff>
                    <xdr:row>1</xdr:row>
                    <xdr:rowOff>333375</xdr:rowOff>
                  </from>
                  <to>
                    <xdr:col>1</xdr:col>
                    <xdr:colOff>228600</xdr:colOff>
                    <xdr:row>1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Spinner 2">
              <controlPr defaultSize="0" print="0" autoPict="0">
                <anchor moveWithCells="1" sizeWithCells="1">
                  <from>
                    <xdr:col>1</xdr:col>
                    <xdr:colOff>857250</xdr:colOff>
                    <xdr:row>3</xdr:row>
                    <xdr:rowOff>28575</xdr:rowOff>
                  </from>
                  <to>
                    <xdr:col>1</xdr:col>
                    <xdr:colOff>1076325</xdr:colOff>
                    <xdr:row>3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BENADDA L</vt:lpstr>
      <vt:lpstr>'BENADDA L'!Impression_des_titres</vt:lpstr>
      <vt:lpstr>'BENADDA L'!Plage_heures</vt:lpstr>
      <vt:lpstr>'BENADDA L'!Zone_d_impression</vt:lpstr>
    </vt:vector>
  </TitlesOfParts>
  <Company>Mairie-St-Dizier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SERRURIER</dc:creator>
  <cp:lastModifiedBy>Francesca SERRURIER</cp:lastModifiedBy>
  <dcterms:created xsi:type="dcterms:W3CDTF">2021-04-08T10:21:52Z</dcterms:created>
  <dcterms:modified xsi:type="dcterms:W3CDTF">2021-04-08T10:23:09Z</dcterms:modified>
</cp:coreProperties>
</file>