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2927B9E-1F40-44F0-8E04-9D70F3B9C887}" xr6:coauthVersionLast="45" xr6:coauthVersionMax="45" xr10:uidLastSave="{00000000-0000-0000-0000-000000000000}"/>
  <bookViews>
    <workbookView xWindow="-120" yWindow="-120" windowWidth="20730" windowHeight="11160" tabRatio="910" activeTab="1" xr2:uid="{00000000-000D-0000-FFFF-FFFF00000000}"/>
  </bookViews>
  <sheets>
    <sheet name="Source" sheetId="389" r:id="rId1"/>
    <sheet name="NOM" sheetId="339" r:id="rId2"/>
    <sheet name="NOM2" sheetId="365" r:id="rId3"/>
  </sheets>
  <definedNames>
    <definedName name="Plage_heures" localSheetId="1">NOM!$E$7:$F$110</definedName>
    <definedName name="Plage_heures" localSheetId="2">'NOM2'!$E$7:$F$110</definedName>
    <definedName name="Plage_heures">#REF!</definedName>
    <definedName name="_xlnm.Print_Area" localSheetId="1">NOM!$A$1:$H$114</definedName>
    <definedName name="_xlnm.Print_Area" localSheetId="2">'NOM2'!$A$1:$H$114</definedName>
  </definedName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10" i="339" l="1"/>
  <c r="E109" i="339"/>
  <c r="E108" i="339"/>
  <c r="E107" i="339"/>
  <c r="E89" i="339"/>
  <c r="E88" i="339"/>
  <c r="E87" i="339"/>
  <c r="E86" i="339"/>
  <c r="E68" i="339"/>
  <c r="E67" i="339"/>
  <c r="E66" i="339"/>
  <c r="E65" i="339"/>
  <c r="E47" i="339"/>
  <c r="E46" i="339"/>
  <c r="E45" i="339"/>
  <c r="E44" i="339"/>
  <c r="E26" i="339"/>
  <c r="E25" i="339"/>
  <c r="E24" i="339"/>
  <c r="E23" i="339"/>
  <c r="B19" i="339"/>
  <c r="B23" i="339"/>
  <c r="B15" i="339"/>
  <c r="B11" i="339" l="1"/>
  <c r="A7" i="339" l="1"/>
  <c r="B28" i="339"/>
  <c r="B32" i="339" l="1"/>
  <c r="B36" i="339" s="1"/>
  <c r="B40" i="339" s="1"/>
  <c r="B49" i="339" s="1"/>
  <c r="A49" i="339" s="1"/>
  <c r="A28" i="339"/>
  <c r="E92" i="365" l="1"/>
  <c r="E83" i="365"/>
  <c r="E81" i="365"/>
  <c r="E80" i="365"/>
  <c r="E79" i="365"/>
  <c r="E78" i="365"/>
  <c r="E77" i="365"/>
  <c r="E76" i="365"/>
  <c r="E75" i="365"/>
  <c r="E74" i="365"/>
  <c r="E73" i="365"/>
  <c r="E72" i="365"/>
  <c r="E71" i="365"/>
  <c r="E62" i="365"/>
  <c r="E60" i="365"/>
  <c r="E59" i="365"/>
  <c r="E58" i="365"/>
  <c r="E57" i="365"/>
  <c r="E56" i="365"/>
  <c r="E55" i="365"/>
  <c r="E54" i="365"/>
  <c r="E53" i="365"/>
  <c r="E52" i="365"/>
  <c r="E51" i="365"/>
  <c r="E50" i="365"/>
  <c r="E41" i="365"/>
  <c r="E37" i="365"/>
  <c r="E33" i="365"/>
  <c r="E29" i="365"/>
  <c r="E12" i="365"/>
  <c r="E8" i="365"/>
  <c r="E94" i="339"/>
  <c r="E93" i="339"/>
  <c r="E92" i="339"/>
  <c r="E91" i="339"/>
  <c r="E85" i="339"/>
  <c r="E84" i="339"/>
  <c r="E83" i="339"/>
  <c r="E82" i="339"/>
  <c r="E81" i="339"/>
  <c r="E80" i="339"/>
  <c r="E79" i="339"/>
  <c r="E78" i="339"/>
  <c r="E77" i="339"/>
  <c r="E76" i="339"/>
  <c r="E75" i="339"/>
  <c r="E74" i="339"/>
  <c r="E73" i="339"/>
  <c r="E72" i="339"/>
  <c r="E71" i="339"/>
  <c r="E70" i="339"/>
  <c r="E14" i="339"/>
  <c r="E13" i="339"/>
  <c r="E12" i="339"/>
  <c r="E11" i="339"/>
  <c r="E10" i="339"/>
  <c r="E9" i="339"/>
  <c r="E8" i="339"/>
  <c r="E7" i="339"/>
  <c r="E22" i="339" l="1"/>
  <c r="E21" i="339"/>
  <c r="E20" i="339"/>
  <c r="E19" i="339"/>
  <c r="E18" i="339"/>
  <c r="E17" i="339"/>
  <c r="E16" i="339"/>
  <c r="E15" i="339"/>
  <c r="E64" i="339"/>
  <c r="E63" i="339"/>
  <c r="E62" i="339"/>
  <c r="E61" i="339"/>
  <c r="E60" i="339"/>
  <c r="E59" i="339"/>
  <c r="E58" i="339"/>
  <c r="E57" i="339"/>
  <c r="E56" i="339"/>
  <c r="E55" i="339"/>
  <c r="E54" i="339"/>
  <c r="E53" i="339"/>
  <c r="E52" i="339"/>
  <c r="E51" i="339"/>
  <c r="E50" i="339"/>
  <c r="E49" i="339"/>
  <c r="E43" i="339"/>
  <c r="E42" i="339"/>
  <c r="E41" i="339"/>
  <c r="E40" i="339"/>
  <c r="E39" i="339"/>
  <c r="E38" i="339"/>
  <c r="E37" i="339"/>
  <c r="E36" i="339"/>
  <c r="E35" i="339"/>
  <c r="E34" i="339"/>
  <c r="E33" i="339"/>
  <c r="E32" i="339"/>
  <c r="E31" i="339"/>
  <c r="E30" i="339"/>
  <c r="E29" i="339"/>
  <c r="E28" i="339"/>
  <c r="E16" i="365" l="1"/>
  <c r="E20" i="365"/>
  <c r="E98" i="365" l="1"/>
  <c r="E97" i="365"/>
  <c r="E96" i="365"/>
  <c r="E95" i="365"/>
  <c r="E94" i="365"/>
  <c r="E93" i="365"/>
  <c r="E91" i="365"/>
  <c r="E85" i="365"/>
  <c r="E84" i="365"/>
  <c r="E70" i="365"/>
  <c r="G113" i="365" l="1"/>
  <c r="H110" i="365"/>
  <c r="E110" i="365"/>
  <c r="H109" i="365"/>
  <c r="E109" i="365"/>
  <c r="H108" i="365"/>
  <c r="E108" i="365"/>
  <c r="H107" i="365"/>
  <c r="E107" i="365"/>
  <c r="H106" i="365"/>
  <c r="E106" i="365"/>
  <c r="H105" i="365"/>
  <c r="E105" i="365"/>
  <c r="H104" i="365"/>
  <c r="E104" i="365"/>
  <c r="H103" i="365"/>
  <c r="E103" i="365"/>
  <c r="H102" i="365"/>
  <c r="E102" i="365"/>
  <c r="H101" i="365"/>
  <c r="E101" i="365"/>
  <c r="H100" i="365"/>
  <c r="E100" i="365"/>
  <c r="H99" i="365"/>
  <c r="E99" i="365"/>
  <c r="H98" i="365"/>
  <c r="H97" i="365"/>
  <c r="H96" i="365"/>
  <c r="H95" i="365"/>
  <c r="H94" i="365"/>
  <c r="H93" i="365"/>
  <c r="H92" i="365"/>
  <c r="H91" i="365"/>
  <c r="H89" i="365"/>
  <c r="E89" i="365"/>
  <c r="H88" i="365"/>
  <c r="E88" i="365"/>
  <c r="H87" i="365"/>
  <c r="E87" i="365"/>
  <c r="H86" i="365"/>
  <c r="E86" i="365"/>
  <c r="H85" i="365"/>
  <c r="H84" i="365"/>
  <c r="H83" i="365"/>
  <c r="H82" i="365"/>
  <c r="H81" i="365"/>
  <c r="H80" i="365"/>
  <c r="H79" i="365"/>
  <c r="H78" i="365"/>
  <c r="H77" i="365"/>
  <c r="H76" i="365"/>
  <c r="H75" i="365"/>
  <c r="H74" i="365"/>
  <c r="H73" i="365"/>
  <c r="H72" i="365"/>
  <c r="H71" i="365"/>
  <c r="H70" i="365"/>
  <c r="H68" i="365"/>
  <c r="E68" i="365"/>
  <c r="H67" i="365"/>
  <c r="E67" i="365"/>
  <c r="H66" i="365"/>
  <c r="E66" i="365"/>
  <c r="H65" i="365"/>
  <c r="E65" i="365"/>
  <c r="H64" i="365"/>
  <c r="E64" i="365"/>
  <c r="H63" i="365"/>
  <c r="E63" i="365"/>
  <c r="H62" i="365"/>
  <c r="H61" i="365"/>
  <c r="H60" i="365"/>
  <c r="H59" i="365"/>
  <c r="H58" i="365"/>
  <c r="H57" i="365"/>
  <c r="H56" i="365"/>
  <c r="H55" i="365"/>
  <c r="H54" i="365"/>
  <c r="H53" i="365"/>
  <c r="H52" i="365"/>
  <c r="H51" i="365"/>
  <c r="H50" i="365"/>
  <c r="H49" i="365"/>
  <c r="E49" i="365"/>
  <c r="H47" i="365"/>
  <c r="E47" i="365"/>
  <c r="H46" i="365"/>
  <c r="E46" i="365"/>
  <c r="H45" i="365"/>
  <c r="E45" i="365"/>
  <c r="H44" i="365"/>
  <c r="E44" i="365"/>
  <c r="H43" i="365"/>
  <c r="E43" i="365"/>
  <c r="H42" i="365"/>
  <c r="E42" i="365"/>
  <c r="H41" i="365"/>
  <c r="H40" i="365"/>
  <c r="H39" i="365"/>
  <c r="E39" i="365"/>
  <c r="H38" i="365"/>
  <c r="E38" i="365"/>
  <c r="H37" i="365"/>
  <c r="H36" i="365"/>
  <c r="E36" i="365"/>
  <c r="H35" i="365"/>
  <c r="E35" i="365"/>
  <c r="H34" i="365"/>
  <c r="E34" i="365"/>
  <c r="H33" i="365"/>
  <c r="H32" i="365"/>
  <c r="E32" i="365"/>
  <c r="H31" i="365"/>
  <c r="E31" i="365"/>
  <c r="H30" i="365"/>
  <c r="E30" i="365"/>
  <c r="H29" i="365"/>
  <c r="H28" i="365"/>
  <c r="E28" i="365"/>
  <c r="H26" i="365"/>
  <c r="E26" i="365"/>
  <c r="H25" i="365"/>
  <c r="E25" i="365"/>
  <c r="H24" i="365"/>
  <c r="E24" i="365"/>
  <c r="H23" i="365"/>
  <c r="E23" i="365"/>
  <c r="H22" i="365"/>
  <c r="E22" i="365"/>
  <c r="H21" i="365"/>
  <c r="E21" i="365"/>
  <c r="H20" i="365"/>
  <c r="H19" i="365"/>
  <c r="E19" i="365"/>
  <c r="H18" i="365"/>
  <c r="E18" i="365"/>
  <c r="H17" i="365"/>
  <c r="E17" i="365"/>
  <c r="H16" i="365"/>
  <c r="H15" i="365"/>
  <c r="E15" i="365"/>
  <c r="H14" i="365"/>
  <c r="E14" i="365"/>
  <c r="H13" i="365"/>
  <c r="E13" i="365"/>
  <c r="H12" i="365"/>
  <c r="H11" i="365"/>
  <c r="E11" i="365"/>
  <c r="H10" i="365"/>
  <c r="E10" i="365"/>
  <c r="H9" i="365"/>
  <c r="E9" i="365"/>
  <c r="H8" i="365"/>
  <c r="H7" i="365"/>
  <c r="E7" i="365"/>
  <c r="E111" i="365" l="1"/>
  <c r="E90" i="365"/>
  <c r="E69" i="365"/>
  <c r="E48" i="365"/>
  <c r="E27" i="365"/>
  <c r="H111" i="365"/>
  <c r="E113" i="365" s="1"/>
  <c r="E112" i="365" l="1"/>
  <c r="E114" i="365" s="1"/>
  <c r="E98" i="339" l="1"/>
  <c r="E97" i="339"/>
  <c r="E96" i="339"/>
  <c r="E95" i="339"/>
  <c r="E102" i="339" l="1"/>
  <c r="E101" i="339"/>
  <c r="E100" i="339"/>
  <c r="E99" i="339"/>
  <c r="H110" i="339" l="1"/>
  <c r="H109" i="339"/>
  <c r="H108" i="339"/>
  <c r="H107" i="339"/>
  <c r="H106" i="339"/>
  <c r="E106" i="339"/>
  <c r="H105" i="339"/>
  <c r="E105" i="339"/>
  <c r="H104" i="339"/>
  <c r="E104" i="339"/>
  <c r="E111" i="339" s="1"/>
  <c r="H103" i="339"/>
  <c r="E103" i="339"/>
  <c r="H102" i="339"/>
  <c r="H101" i="339"/>
  <c r="H100" i="339"/>
  <c r="H99" i="339"/>
  <c r="H98" i="339"/>
  <c r="H97" i="339"/>
  <c r="H96" i="339"/>
  <c r="H95" i="339"/>
  <c r="H94" i="339"/>
  <c r="H93" i="339"/>
  <c r="H92" i="339"/>
  <c r="H91" i="339"/>
  <c r="H89" i="339"/>
  <c r="H88" i="339"/>
  <c r="H87" i="339"/>
  <c r="H86" i="339"/>
  <c r="H85" i="339"/>
  <c r="H84" i="339"/>
  <c r="H83" i="339"/>
  <c r="H82" i="339"/>
  <c r="H81" i="339"/>
  <c r="H80" i="339"/>
  <c r="H79" i="339"/>
  <c r="H78" i="339"/>
  <c r="H77" i="339"/>
  <c r="H76" i="339"/>
  <c r="H75" i="339"/>
  <c r="H74" i="339"/>
  <c r="H73" i="339"/>
  <c r="H72" i="339"/>
  <c r="H71" i="339"/>
  <c r="H70" i="339"/>
  <c r="H68" i="339"/>
  <c r="H67" i="339"/>
  <c r="H66" i="339"/>
  <c r="E69" i="339"/>
  <c r="H65" i="339"/>
  <c r="H64" i="339"/>
  <c r="H63" i="339"/>
  <c r="H62" i="339"/>
  <c r="H61" i="339"/>
  <c r="H60" i="339"/>
  <c r="H59" i="339"/>
  <c r="H58" i="339"/>
  <c r="H57" i="339"/>
  <c r="H56" i="339"/>
  <c r="H55" i="339"/>
  <c r="H54" i="339"/>
  <c r="H53" i="339"/>
  <c r="H52" i="339"/>
  <c r="H51" i="339"/>
  <c r="H50" i="339"/>
  <c r="H49" i="339"/>
  <c r="H47" i="339"/>
  <c r="H46" i="339"/>
  <c r="H45" i="339"/>
  <c r="H44" i="339"/>
  <c r="H43" i="339"/>
  <c r="H42" i="339"/>
  <c r="H41" i="339"/>
  <c r="H40" i="339"/>
  <c r="H38" i="339"/>
  <c r="H37" i="339"/>
  <c r="H36" i="339"/>
  <c r="H35" i="339"/>
  <c r="H34" i="339"/>
  <c r="H33" i="339"/>
  <c r="H32" i="339"/>
  <c r="H31" i="339"/>
  <c r="H30" i="339"/>
  <c r="H29" i="339"/>
  <c r="H28" i="339"/>
  <c r="E48" i="339"/>
  <c r="H26" i="339"/>
  <c r="H25" i="339"/>
  <c r="H24" i="339"/>
  <c r="H23" i="339"/>
  <c r="H22" i="339"/>
  <c r="H21" i="339"/>
  <c r="H20" i="339"/>
  <c r="H19" i="339"/>
  <c r="H18" i="339"/>
  <c r="H17" i="339"/>
  <c r="H16" i="339"/>
  <c r="H15" i="339"/>
  <c r="H14" i="339"/>
  <c r="H13" i="339"/>
  <c r="H12" i="339"/>
  <c r="H11" i="339"/>
  <c r="H10" i="339"/>
  <c r="H9" i="339"/>
  <c r="H8" i="339"/>
  <c r="H7" i="339"/>
  <c r="E90" i="339" l="1"/>
  <c r="H111" i="339"/>
  <c r="E113" i="339" s="1"/>
  <c r="E27" i="339"/>
  <c r="E112" i="339" l="1"/>
  <c r="E114" i="339" s="1"/>
</calcChain>
</file>

<file path=xl/sharedStrings.xml><?xml version="1.0" encoding="utf-8"?>
<sst xmlns="http://schemas.openxmlformats.org/spreadsheetml/2006/main" count="263" uniqueCount="81">
  <si>
    <t>Horaires</t>
  </si>
  <si>
    <t>Motif de l'intervention</t>
  </si>
  <si>
    <t>Samedi</t>
  </si>
  <si>
    <t>Nbre heures effectuées</t>
  </si>
  <si>
    <t>Total hebdomadaire</t>
  </si>
  <si>
    <t>Total mensuel</t>
  </si>
  <si>
    <t>Lieu</t>
  </si>
  <si>
    <t>Total heures surveillance cantine</t>
  </si>
  <si>
    <t>Surveillance cantine</t>
  </si>
  <si>
    <t>Total mensuel sans surveillance cantine</t>
  </si>
  <si>
    <t xml:space="preserve">Tél. </t>
  </si>
  <si>
    <t xml:space="preserve">Port. </t>
  </si>
  <si>
    <t>Adresse</t>
  </si>
  <si>
    <t>Diplôme :</t>
  </si>
  <si>
    <t>Commentaires :</t>
  </si>
  <si>
    <t>Date et signature du responsable :</t>
  </si>
  <si>
    <t>Date et signature de l'agent :</t>
  </si>
  <si>
    <t>AES</t>
  </si>
  <si>
    <t>Accueil matin</t>
  </si>
  <si>
    <t>Charles Peguy</t>
  </si>
  <si>
    <t>Semaine 49</t>
  </si>
  <si>
    <t>jeudi 12</t>
  </si>
  <si>
    <t>Jeudi 19</t>
  </si>
  <si>
    <t>Mardi 24</t>
  </si>
  <si>
    <t>Jeudi 26</t>
  </si>
  <si>
    <t>Mois/année : DECEMBRE 2020</t>
  </si>
  <si>
    <t>Semaine 50</t>
  </si>
  <si>
    <t>Semaine 51</t>
  </si>
  <si>
    <t>Semaine 52</t>
  </si>
  <si>
    <t>Semaine 53</t>
  </si>
  <si>
    <t>Mardi 1</t>
  </si>
  <si>
    <t>Jeudi 3</t>
  </si>
  <si>
    <t>Vendredi 4</t>
  </si>
  <si>
    <t>Vendredi 11</t>
  </si>
  <si>
    <t>Vendredi 18</t>
  </si>
  <si>
    <t>Vendredi 25</t>
  </si>
  <si>
    <t>Lundi 7</t>
  </si>
  <si>
    <t>Lundi 14</t>
  </si>
  <si>
    <t>Lundi 21</t>
  </si>
  <si>
    <t>Lundi 213</t>
  </si>
  <si>
    <t>Mardi 8</t>
  </si>
  <si>
    <t>Mardi 15</t>
  </si>
  <si>
    <t>Jeudi 17</t>
  </si>
  <si>
    <t>Lundi 28</t>
  </si>
  <si>
    <t>Mardi 29</t>
  </si>
  <si>
    <t>Jeudi 31</t>
  </si>
  <si>
    <t>Vendredi -</t>
  </si>
  <si>
    <t>Années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</si>
  <si>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</si>
  <si>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</si>
  <si>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</si>
  <si>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</si>
  <si>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</si>
  <si>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</si>
  <si>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</si>
  <si>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</si>
  <si>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</si>
  <si>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</si>
  <si>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</si>
  <si>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</si>
  <si>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</si>
  <si>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num</t>
  </si>
  <si>
    <t xml:space="preserve">Mois/année : </t>
  </si>
  <si>
    <t xml:space="preserve">DECEMBRE </t>
  </si>
  <si>
    <t>Lundi 22</t>
  </si>
  <si>
    <t>Lundi 23</t>
  </si>
  <si>
    <t>Lundi 24</t>
  </si>
  <si>
    <t>début du cycle</t>
  </si>
  <si>
    <t xml:space="preserve">Nom de l'agent : </t>
  </si>
  <si>
    <r>
      <t>Relevé d'heures mensuel</t>
    </r>
    <r>
      <rPr>
        <sz val="11"/>
        <rFont val="Calibri"/>
        <family val="2"/>
        <scheme val="minor"/>
      </rPr>
      <t xml:space="preserve">
à retourner à la Direction XXXXX
</t>
    </r>
    <r>
      <rPr>
        <b/>
        <u/>
        <sz val="11"/>
        <rFont val="Calibri"/>
        <family val="2"/>
        <scheme val="minor"/>
      </rPr>
      <t>au plus tard le 10 du mois suivant</t>
    </r>
  </si>
  <si>
    <t>Service XXX</t>
  </si>
  <si>
    <r>
      <t>Relevé d'heures mensuel</t>
    </r>
    <r>
      <rPr>
        <sz val="10"/>
        <rFont val="Calibri"/>
        <family val="2"/>
        <scheme val="minor"/>
      </rPr>
      <t xml:space="preserve">
à retourner à la Direction xxxxx
</t>
    </r>
    <r>
      <rPr>
        <b/>
        <u/>
        <sz val="10"/>
        <rFont val="Calibri"/>
        <family val="2"/>
        <scheme val="minor"/>
      </rPr>
      <t>au plus tard le 10 du mois suivant</t>
    </r>
  </si>
  <si>
    <t>Service  xxxxx</t>
  </si>
  <si>
    <t>xxxx</t>
  </si>
  <si>
    <t>à reporter le mois prochain car horaires fixes</t>
  </si>
  <si>
    <t>xxx</t>
  </si>
  <si>
    <t>xxxxxxx</t>
  </si>
  <si>
    <t>xxxxxxxx</t>
  </si>
  <si>
    <t>x</t>
  </si>
  <si>
    <t>xx</t>
  </si>
  <si>
    <t>A reporter sur toutes les semaines de janvier 2021 car horaires fixes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</si>
</sst>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h:mm;@"/>
    <numFmt numFmtId="166" formatCode="[h]:mm:ss;@"/>
    <numFmt numFmtId="167" formatCode="[$-40C]d\ mmmm\ yyyy;@"/>
    <numFmt numFmtId="168" formatCode="dddd\ dd\ "/>
    <numFmt numFmtId="169" formatCode="dddd\ d"/>
    <numFmt numFmtId="170" formatCode="dddd\ dd"/>
  </numFmts>
  <fonts count="31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0"/>
      <name val="Calibri"/>
      <family val="2"/>
      <scheme val="minor"/>
    </font>
    <font>
      <b/>
      <sz val="14"/>
      <name val="Calibri"/>
      <family val="2"/>
      <scheme val="minor"/>
    </font>
    <font>
      <sz val="10"/>
      <color indexed="10"/>
      <name val="Calibri"/>
      <family val="2"/>
      <scheme val="minor"/>
    </font>
    <font>
      <sz val="10"/>
      <color indexed="40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name val="Calibri"/>
      <family val="2"/>
      <scheme val="minor"/>
    </font>
    <font>
      <sz val="11"/>
      <color indexed="40"/>
      <name val="Calibri"/>
      <family val="2"/>
      <scheme val="minor"/>
    </font>
    <font>
      <b/>
      <sz val="10"/>
      <color indexed="40"/>
      <name val="Calibri"/>
      <family val="2"/>
      <scheme val="minor"/>
    </font>
    <font>
      <b/>
      <sz val="16"/>
      <color indexed="10"/>
      <name val="Calibri"/>
      <family val="2"/>
      <scheme val="minor"/>
    </font>
    <font>
      <i/>
      <sz val="11"/>
      <name val="Calibri"/>
      <family val="2"/>
      <scheme val="minor"/>
    </font>
    <font>
      <i/>
      <sz val="10"/>
      <name val="Calibri"/>
      <family val="2"/>
      <scheme val="minor"/>
    </font>
    <font>
      <sz val="10"/>
      <name val="Calibri"/>
      <family val="2"/>
    </font>
    <font>
      <sz val="12"/>
      <name val="Calibri"/>
      <family val="2"/>
      <scheme val="minor"/>
    </font>
    <font>
      <b/>
      <sz val="16"/>
      <color rgb="FF000000"/>
      <name val="Tahoma"/>
      <family val="2"/>
    </font>
    <font>
      <b/>
      <sz val="11"/>
      <color indexed="10"/>
      <name val="Calibri"/>
      <family val="2"/>
      <scheme val="minor"/>
    </font>
    <font>
      <sz val="8"/>
      <name val="Arial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4">
    <xf numFmtId="0" fontId="0" fillId="0" borderId="0"/>
    <xf numFmtId="44" fontId="2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0" fontId="2" fillId="0" borderId="0"/>
    <xf numFmtId="164" fontId="2" fillId="0" borderId="0" applyFont="0" applyFill="0" applyBorder="0" applyAlignment="0" applyProtection="0"/>
  </cellStyleXfs>
  <cellXfs count="143">
    <xf numFmtId="0" fontId="0" fillId="0" borderId="0" xfId="0"/>
    <xf numFmtId="0" fontId="9" fillId="0" borderId="0" xfId="0" applyFont="1"/>
    <xf numFmtId="0" fontId="12" fillId="0" borderId="0" xfId="0" applyFont="1"/>
    <xf numFmtId="0" fontId="10" fillId="0" borderId="0" xfId="0" applyFont="1"/>
    <xf numFmtId="0" fontId="9" fillId="0" borderId="0" xfId="0" applyFont="1" applyBorder="1" applyAlignment="1">
      <alignment horizontal="center"/>
    </xf>
    <xf numFmtId="0" fontId="9" fillId="0" borderId="0" xfId="0" applyFont="1" applyBorder="1"/>
    <xf numFmtId="0" fontId="13" fillId="0" borderId="0" xfId="0" applyFont="1"/>
    <xf numFmtId="0" fontId="14" fillId="0" borderId="0" xfId="0" applyFont="1"/>
    <xf numFmtId="165" fontId="9" fillId="0" borderId="18" xfId="0" applyNumberFormat="1" applyFont="1" applyBorder="1"/>
    <xf numFmtId="165" fontId="9" fillId="0" borderId="19" xfId="0" applyNumberFormat="1" applyFont="1" applyBorder="1"/>
    <xf numFmtId="165" fontId="9" fillId="0" borderId="15" xfId="0" applyNumberFormat="1" applyFont="1" applyBorder="1"/>
    <xf numFmtId="0" fontId="9" fillId="0" borderId="8" xfId="0" applyFont="1" applyBorder="1"/>
    <xf numFmtId="165" fontId="9" fillId="0" borderId="0" xfId="0" applyNumberFormat="1" applyFont="1" applyBorder="1"/>
    <xf numFmtId="165" fontId="9" fillId="0" borderId="11" xfId="0" applyNumberFormat="1" applyFont="1" applyBorder="1"/>
    <xf numFmtId="165" fontId="9" fillId="0" borderId="20" xfId="0" applyNumberFormat="1" applyFont="1" applyBorder="1"/>
    <xf numFmtId="165" fontId="9" fillId="0" borderId="17" xfId="0" applyNumberFormat="1" applyFont="1" applyBorder="1"/>
    <xf numFmtId="0" fontId="9" fillId="0" borderId="29" xfId="0" applyFont="1" applyBorder="1"/>
    <xf numFmtId="0" fontId="9" fillId="0" borderId="32" xfId="0" applyFont="1" applyBorder="1"/>
    <xf numFmtId="165" fontId="9" fillId="0" borderId="9" xfId="0" applyNumberFormat="1" applyFont="1" applyBorder="1"/>
    <xf numFmtId="165" fontId="9" fillId="0" borderId="21" xfId="0" applyNumberFormat="1" applyFont="1" applyBorder="1"/>
    <xf numFmtId="165" fontId="9" fillId="0" borderId="1" xfId="0" applyNumberFormat="1" applyFont="1" applyBorder="1"/>
    <xf numFmtId="0" fontId="9" fillId="0" borderId="22" xfId="0" applyFont="1" applyBorder="1"/>
    <xf numFmtId="0" fontId="9" fillId="0" borderId="6" xfId="0" applyFont="1" applyBorder="1"/>
    <xf numFmtId="0" fontId="9" fillId="0" borderId="16" xfId="0" applyFont="1" applyBorder="1"/>
    <xf numFmtId="0" fontId="9" fillId="0" borderId="7" xfId="0" applyFont="1" applyBorder="1"/>
    <xf numFmtId="165" fontId="9" fillId="0" borderId="25" xfId="0" applyNumberFormat="1" applyFont="1" applyBorder="1"/>
    <xf numFmtId="165" fontId="9" fillId="0" borderId="26" xfId="0" applyNumberFormat="1" applyFont="1" applyBorder="1"/>
    <xf numFmtId="165" fontId="9" fillId="0" borderId="29" xfId="0" applyNumberFormat="1" applyFont="1" applyBorder="1" applyAlignment="1">
      <alignment horizontal="center" vertical="center"/>
    </xf>
    <xf numFmtId="165" fontId="9" fillId="0" borderId="32" xfId="0" applyNumberFormat="1" applyFont="1" applyBorder="1" applyAlignment="1">
      <alignment horizontal="center" vertical="center"/>
    </xf>
    <xf numFmtId="165" fontId="9" fillId="0" borderId="33" xfId="0" applyNumberFormat="1" applyFont="1" applyBorder="1"/>
    <xf numFmtId="0" fontId="9" fillId="0" borderId="0" xfId="0" applyFont="1" applyAlignment="1">
      <alignment horizontal="left"/>
    </xf>
    <xf numFmtId="167" fontId="15" fillId="0" borderId="0" xfId="0" applyNumberFormat="1" applyFont="1" applyBorder="1"/>
    <xf numFmtId="165" fontId="16" fillId="0" borderId="0" xfId="0" applyNumberFormat="1" applyFont="1" applyBorder="1"/>
    <xf numFmtId="167" fontId="17" fillId="0" borderId="0" xfId="0" applyNumberFormat="1" applyFont="1" applyAlignment="1">
      <alignment horizontal="left"/>
    </xf>
    <xf numFmtId="0" fontId="18" fillId="0" borderId="0" xfId="0" applyFont="1"/>
    <xf numFmtId="20" fontId="9" fillId="0" borderId="0" xfId="0" applyNumberFormat="1" applyFont="1"/>
    <xf numFmtId="0" fontId="19" fillId="0" borderId="0" xfId="0" applyFont="1"/>
    <xf numFmtId="0" fontId="18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wrapText="1"/>
    </xf>
    <xf numFmtId="0" fontId="21" fillId="0" borderId="0" xfId="0" applyFont="1"/>
    <xf numFmtId="14" fontId="21" fillId="0" borderId="0" xfId="0" applyNumberFormat="1" applyFont="1" applyAlignment="1">
      <alignment horizontal="left"/>
    </xf>
    <xf numFmtId="165" fontId="18" fillId="0" borderId="18" xfId="0" applyNumberFormat="1" applyFont="1" applyBorder="1"/>
    <xf numFmtId="0" fontId="18" fillId="0" borderId="8" xfId="0" applyFont="1" applyBorder="1"/>
    <xf numFmtId="165" fontId="18" fillId="0" borderId="11" xfId="0" applyNumberFormat="1" applyFont="1" applyBorder="1"/>
    <xf numFmtId="165" fontId="18" fillId="0" borderId="20" xfId="0" applyNumberFormat="1" applyFont="1" applyBorder="1"/>
    <xf numFmtId="165" fontId="18" fillId="0" borderId="17" xfId="0" applyNumberFormat="1" applyFont="1" applyBorder="1"/>
    <xf numFmtId="0" fontId="18" fillId="0" borderId="2" xfId="0" applyFont="1" applyBorder="1"/>
    <xf numFmtId="165" fontId="18" fillId="0" borderId="14" xfId="0" applyNumberFormat="1" applyFont="1" applyBorder="1"/>
    <xf numFmtId="165" fontId="18" fillId="0" borderId="13" xfId="0" applyNumberFormat="1" applyFont="1" applyBorder="1"/>
    <xf numFmtId="165" fontId="18" fillId="0" borderId="9" xfId="0" applyNumberFormat="1" applyFont="1" applyBorder="1"/>
    <xf numFmtId="0" fontId="18" fillId="0" borderId="22" xfId="0" applyFont="1" applyBorder="1"/>
    <xf numFmtId="0" fontId="18" fillId="0" borderId="34" xfId="0" applyFont="1" applyBorder="1" applyAlignment="1">
      <alignment vertical="center" wrapText="1"/>
    </xf>
    <xf numFmtId="166" fontId="18" fillId="0" borderId="34" xfId="0" applyNumberFormat="1" applyFont="1" applyBorder="1" applyAlignment="1">
      <alignment vertical="center"/>
    </xf>
    <xf numFmtId="165" fontId="18" fillId="0" borderId="24" xfId="0" applyNumberFormat="1" applyFont="1" applyBorder="1"/>
    <xf numFmtId="0" fontId="18" fillId="0" borderId="16" xfId="0" applyFont="1" applyBorder="1"/>
    <xf numFmtId="0" fontId="18" fillId="0" borderId="23" xfId="0" applyFont="1" applyBorder="1"/>
    <xf numFmtId="165" fontId="18" fillId="0" borderId="25" xfId="0" applyNumberFormat="1" applyFont="1" applyBorder="1"/>
    <xf numFmtId="165" fontId="18" fillId="0" borderId="26" xfId="0" applyNumberFormat="1" applyFont="1" applyBorder="1"/>
    <xf numFmtId="166" fontId="19" fillId="0" borderId="34" xfId="0" applyNumberFormat="1" applyFont="1" applyBorder="1" applyAlignment="1">
      <alignment vertical="center"/>
    </xf>
    <xf numFmtId="166" fontId="19" fillId="0" borderId="34" xfId="0" applyNumberFormat="1" applyFont="1" applyFill="1" applyBorder="1" applyAlignment="1">
      <alignment vertical="center"/>
    </xf>
    <xf numFmtId="14" fontId="22" fillId="0" borderId="0" xfId="0" applyNumberFormat="1" applyFont="1" applyAlignment="1">
      <alignment horizontal="left"/>
    </xf>
    <xf numFmtId="0" fontId="23" fillId="0" borderId="0" xfId="0" applyFont="1"/>
    <xf numFmtId="16" fontId="9" fillId="0" borderId="0" xfId="0" applyNumberFormat="1" applyFont="1"/>
    <xf numFmtId="0" fontId="9" fillId="0" borderId="10" xfId="0" applyFont="1" applyBorder="1"/>
    <xf numFmtId="165" fontId="18" fillId="0" borderId="27" xfId="0" applyNumberFormat="1" applyFont="1" applyBorder="1"/>
    <xf numFmtId="166" fontId="18" fillId="0" borderId="32" xfId="4" applyNumberFormat="1" applyFont="1" applyBorder="1" applyAlignment="1">
      <alignment vertical="center"/>
    </xf>
    <xf numFmtId="165" fontId="18" fillId="0" borderId="35" xfId="0" applyNumberFormat="1" applyFont="1" applyBorder="1"/>
    <xf numFmtId="0" fontId="18" fillId="0" borderId="24" xfId="0" applyFont="1" applyBorder="1"/>
    <xf numFmtId="0" fontId="18" fillId="0" borderId="9" xfId="0" applyFont="1" applyBorder="1"/>
    <xf numFmtId="0" fontId="18" fillId="0" borderId="12" xfId="0" applyFont="1" applyBorder="1"/>
    <xf numFmtId="0" fontId="24" fillId="0" borderId="8" xfId="0" applyFont="1" applyBorder="1"/>
    <xf numFmtId="20" fontId="4" fillId="0" borderId="0" xfId="3" applyNumberFormat="1" applyAlignment="1" applyProtection="1"/>
    <xf numFmtId="0" fontId="4" fillId="0" borderId="0" xfId="3" applyAlignment="1" applyProtection="1"/>
    <xf numFmtId="166" fontId="19" fillId="2" borderId="34" xfId="0" applyNumberFormat="1" applyFont="1" applyFill="1" applyBorder="1" applyAlignment="1">
      <alignment vertical="center"/>
    </xf>
    <xf numFmtId="0" fontId="9" fillId="0" borderId="9" xfId="0" applyFont="1" applyBorder="1"/>
    <xf numFmtId="165" fontId="24" fillId="0" borderId="18" xfId="0" applyNumberFormat="1" applyFont="1" applyBorder="1"/>
    <xf numFmtId="165" fontId="24" fillId="0" borderId="19" xfId="0" applyNumberFormat="1" applyFont="1" applyBorder="1"/>
    <xf numFmtId="165" fontId="24" fillId="0" borderId="15" xfId="0" applyNumberFormat="1" applyFont="1" applyBorder="1"/>
    <xf numFmtId="0" fontId="24" fillId="0" borderId="24" xfId="0" applyFont="1" applyBorder="1"/>
    <xf numFmtId="0" fontId="18" fillId="0" borderId="36" xfId="0" applyFont="1" applyBorder="1"/>
    <xf numFmtId="0" fontId="18" fillId="0" borderId="17" xfId="0" applyFont="1" applyBorder="1"/>
    <xf numFmtId="0" fontId="18" fillId="0" borderId="21" xfId="0" applyFont="1" applyBorder="1"/>
    <xf numFmtId="165" fontId="9" fillId="0" borderId="6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0" xfId="0" applyFont="1" applyAlignment="1">
      <alignment wrapText="1"/>
    </xf>
    <xf numFmtId="0" fontId="9" fillId="0" borderId="1" xfId="0" applyFont="1" applyBorder="1" applyAlignment="1">
      <alignment horizontal="center"/>
    </xf>
    <xf numFmtId="165" fontId="9" fillId="0" borderId="6" xfId="0" applyNumberFormat="1" applyFont="1" applyBorder="1" applyAlignment="1">
      <alignment horizontal="center" vertical="center"/>
    </xf>
    <xf numFmtId="0" fontId="28" fillId="0" borderId="0" xfId="0" applyFont="1"/>
    <xf numFmtId="165" fontId="9" fillId="0" borderId="3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29" fillId="0" borderId="0" xfId="0" applyFont="1"/>
    <xf numFmtId="0" fontId="27" fillId="0" borderId="0" xfId="0" applyFont="1" applyAlignment="1">
      <alignment vertical="center" wrapText="1"/>
    </xf>
    <xf numFmtId="0" fontId="2" fillId="0" borderId="0" xfId="0" applyFont="1"/>
    <xf numFmtId="14" fontId="0" fillId="0" borderId="0" xfId="0" applyNumberFormat="1"/>
    <xf numFmtId="0" fontId="10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18" fillId="0" borderId="37" xfId="0" applyFont="1" applyBorder="1" applyAlignment="1">
      <alignment horizontal="center" vertical="center"/>
    </xf>
    <xf numFmtId="0" fontId="18" fillId="0" borderId="39" xfId="0" applyFont="1" applyBorder="1" applyAlignment="1">
      <alignment horizontal="center" vertical="center"/>
    </xf>
    <xf numFmtId="168" fontId="9" fillId="0" borderId="28" xfId="0" applyNumberFormat="1" applyFont="1" applyBorder="1" applyAlignment="1">
      <alignment horizontal="center" vertical="center" wrapText="1"/>
    </xf>
    <xf numFmtId="168" fontId="9" fillId="0" borderId="29" xfId="0" applyNumberFormat="1" applyFont="1" applyBorder="1" applyAlignment="1">
      <alignment horizontal="center" vertical="center" wrapText="1"/>
    </xf>
    <xf numFmtId="168" fontId="9" fillId="0" borderId="30" xfId="0" applyNumberFormat="1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9" fillId="0" borderId="28" xfId="0" applyFont="1" applyBorder="1" applyAlignment="1">
      <alignment horizontal="center" wrapText="1"/>
    </xf>
    <xf numFmtId="0" fontId="9" fillId="0" borderId="29" xfId="0" applyFont="1" applyBorder="1" applyAlignment="1">
      <alignment horizontal="center" wrapText="1"/>
    </xf>
    <xf numFmtId="0" fontId="9" fillId="0" borderId="32" xfId="0" applyFont="1" applyBorder="1" applyAlignment="1">
      <alignment horizontal="center" wrapText="1"/>
    </xf>
    <xf numFmtId="0" fontId="25" fillId="3" borderId="28" xfId="0" applyFont="1" applyFill="1" applyBorder="1" applyAlignment="1">
      <alignment horizontal="center" vertical="center" wrapText="1"/>
    </xf>
    <xf numFmtId="0" fontId="25" fillId="3" borderId="29" xfId="0" applyFont="1" applyFill="1" applyBorder="1" applyAlignment="1">
      <alignment horizontal="center" vertical="center" wrapText="1"/>
    </xf>
    <xf numFmtId="0" fontId="25" fillId="3" borderId="32" xfId="0" applyFont="1" applyFill="1" applyBorder="1" applyAlignment="1">
      <alignment horizontal="center" vertical="center" wrapText="1"/>
    </xf>
    <xf numFmtId="169" fontId="9" fillId="0" borderId="28" xfId="0" applyNumberFormat="1" applyFont="1" applyBorder="1" applyAlignment="1">
      <alignment horizontal="center" vertical="center" wrapText="1"/>
    </xf>
    <xf numFmtId="169" fontId="9" fillId="0" borderId="29" xfId="0" applyNumberFormat="1" applyFont="1" applyBorder="1" applyAlignment="1">
      <alignment horizontal="center" vertical="center" wrapText="1"/>
    </xf>
    <xf numFmtId="169" fontId="9" fillId="0" borderId="30" xfId="0" applyNumberFormat="1" applyFont="1" applyBorder="1" applyAlignment="1">
      <alignment horizontal="center" vertical="center" wrapText="1"/>
    </xf>
    <xf numFmtId="165" fontId="9" fillId="0" borderId="31" xfId="0" applyNumberFormat="1" applyFont="1" applyBorder="1" applyAlignment="1">
      <alignment horizontal="center" vertical="center" wrapText="1"/>
    </xf>
    <xf numFmtId="165" fontId="9" fillId="0" borderId="29" xfId="0" applyNumberFormat="1" applyFont="1" applyBorder="1" applyAlignment="1">
      <alignment horizontal="center" vertical="center" wrapText="1"/>
    </xf>
    <xf numFmtId="165" fontId="9" fillId="0" borderId="30" xfId="0" applyNumberFormat="1" applyFont="1" applyBorder="1" applyAlignment="1">
      <alignment horizontal="center" vertical="center" wrapText="1"/>
    </xf>
    <xf numFmtId="165" fontId="9" fillId="0" borderId="32" xfId="0" applyNumberFormat="1" applyFont="1" applyBorder="1" applyAlignment="1">
      <alignment horizontal="center" vertical="center" wrapText="1"/>
    </xf>
    <xf numFmtId="165" fontId="9" fillId="0" borderId="37" xfId="0" applyNumberFormat="1" applyFont="1" applyBorder="1" applyAlignment="1">
      <alignment horizontal="center" vertical="center"/>
    </xf>
    <xf numFmtId="165" fontId="9" fillId="0" borderId="6" xfId="0" applyNumberFormat="1" applyFont="1" applyBorder="1" applyAlignment="1">
      <alignment horizontal="center" vertical="center"/>
    </xf>
    <xf numFmtId="170" fontId="9" fillId="0" borderId="28" xfId="0" applyNumberFormat="1" applyFont="1" applyBorder="1" applyAlignment="1">
      <alignment horizontal="center" vertical="center" wrapText="1"/>
    </xf>
    <xf numFmtId="170" fontId="9" fillId="0" borderId="29" xfId="0" applyNumberFormat="1" applyFont="1" applyBorder="1" applyAlignment="1">
      <alignment horizontal="center" vertical="center" wrapText="1"/>
    </xf>
    <xf numFmtId="170" fontId="9" fillId="0" borderId="30" xfId="0" applyNumberFormat="1" applyFont="1" applyBorder="1" applyAlignment="1">
      <alignment horizontal="center" vertical="center" wrapText="1"/>
    </xf>
    <xf numFmtId="165" fontId="9" fillId="0" borderId="5" xfId="0" applyNumberFormat="1" applyFont="1" applyBorder="1" applyAlignment="1">
      <alignment horizontal="center" vertical="center"/>
    </xf>
    <xf numFmtId="165" fontId="9" fillId="0" borderId="31" xfId="0" applyNumberFormat="1" applyFont="1" applyBorder="1" applyAlignment="1">
      <alignment horizontal="center" vertical="center"/>
    </xf>
    <xf numFmtId="165" fontId="9" fillId="0" borderId="29" xfId="0" applyNumberFormat="1" applyFont="1" applyBorder="1" applyAlignment="1">
      <alignment horizontal="center" vertical="center"/>
    </xf>
    <xf numFmtId="165" fontId="9" fillId="0" borderId="32" xfId="0" applyNumberFormat="1" applyFont="1" applyBorder="1" applyAlignment="1">
      <alignment horizontal="center" vertical="center"/>
    </xf>
    <xf numFmtId="165" fontId="19" fillId="2" borderId="37" xfId="0" applyNumberFormat="1" applyFont="1" applyFill="1" applyBorder="1" applyAlignment="1">
      <alignment horizontal="center" vertical="center"/>
    </xf>
    <xf numFmtId="165" fontId="19" fillId="2" borderId="6" xfId="0" applyNumberFormat="1" applyFont="1" applyFill="1" applyBorder="1" applyAlignment="1">
      <alignment horizontal="center" vertical="center"/>
    </xf>
    <xf numFmtId="165" fontId="19" fillId="2" borderId="5" xfId="0" applyNumberFormat="1" applyFont="1" applyFill="1" applyBorder="1" applyAlignment="1">
      <alignment horizontal="center" vertical="center"/>
    </xf>
    <xf numFmtId="0" fontId="19" fillId="0" borderId="37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34" xfId="0" applyFont="1" applyBorder="1" applyAlignment="1">
      <alignment horizontal="center" vertical="center" wrapText="1"/>
    </xf>
    <xf numFmtId="165" fontId="26" fillId="0" borderId="28" xfId="0" applyNumberFormat="1" applyFont="1" applyBorder="1" applyAlignment="1">
      <alignment horizontal="center" vertical="center" wrapText="1"/>
    </xf>
    <xf numFmtId="165" fontId="26" fillId="0" borderId="31" xfId="0" applyNumberFormat="1" applyFont="1" applyBorder="1" applyAlignment="1">
      <alignment horizontal="center" vertical="center" wrapText="1"/>
    </xf>
    <xf numFmtId="165" fontId="18" fillId="0" borderId="37" xfId="0" applyNumberFormat="1" applyFont="1" applyBorder="1" applyAlignment="1">
      <alignment horizontal="center" vertical="center"/>
    </xf>
    <xf numFmtId="165" fontId="18" fillId="0" borderId="1" xfId="0" applyNumberFormat="1" applyFont="1" applyBorder="1" applyAlignment="1">
      <alignment horizontal="center" vertical="center"/>
    </xf>
    <xf numFmtId="165" fontId="18" fillId="0" borderId="38" xfId="0" applyNumberFormat="1" applyFont="1" applyBorder="1" applyAlignment="1">
      <alignment horizontal="center" vertical="center"/>
    </xf>
    <xf numFmtId="165" fontId="9" fillId="0" borderId="28" xfId="0" applyNumberFormat="1" applyFont="1" applyBorder="1" applyAlignment="1">
      <alignment horizontal="center" vertical="center" wrapText="1"/>
    </xf>
    <xf numFmtId="165" fontId="26" fillId="0" borderId="29" xfId="0" applyNumberFormat="1" applyFont="1" applyBorder="1" applyAlignment="1">
      <alignment horizontal="center" vertical="center" wrapText="1"/>
    </xf>
    <xf numFmtId="165" fontId="26" fillId="0" borderId="30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wrapText="1"/>
    </xf>
    <xf numFmtId="0" fontId="27" fillId="0" borderId="0" xfId="0" applyFont="1" applyAlignment="1">
      <alignment horizontal="left" wrapText="1"/>
    </xf>
  </cellXfs>
  <cellStyles count="14">
    <cellStyle name="Euro" xfId="1" xr:uid="{00000000-0005-0000-0000-000000000000}"/>
    <cellStyle name="Euro 2" xfId="2" xr:uid="{00000000-0005-0000-0000-000001000000}"/>
    <cellStyle name="Lien hypertexte" xfId="3" builtinId="8"/>
    <cellStyle name="Milliers" xfId="4" builtinId="3"/>
    <cellStyle name="Milliers 2" xfId="5" xr:uid="{00000000-0005-0000-0000-000004000000}"/>
    <cellStyle name="Milliers 3" xfId="6" xr:uid="{00000000-0005-0000-0000-000005000000}"/>
    <cellStyle name="Milliers 4" xfId="7" xr:uid="{00000000-0005-0000-0000-000006000000}"/>
    <cellStyle name="Milliers 5" xfId="8" xr:uid="{00000000-0005-0000-0000-000007000000}"/>
    <cellStyle name="Milliers 5 2" xfId="10" xr:uid="{00000000-0005-0000-0000-000008000000}"/>
    <cellStyle name="Milliers 6" xfId="13" xr:uid="{00000000-0005-0000-0000-000009000000}"/>
    <cellStyle name="Normal" xfId="0" builtinId="0"/>
    <cellStyle name="Normal 2" xfId="9" xr:uid="{00000000-0005-0000-0000-00000B000000}"/>
    <cellStyle name="Normal 3" xfId="11" xr:uid="{00000000-0005-0000-0000-00000C000000}"/>
    <cellStyle name="Normal 3 2" xfId="12" xr:uid="{00000000-0005-0000-0000-00000D000000}"/>
  </cellStyles>
  <dxfs count="3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110</xdr:row>
      <xdr:rowOff>19050</xdr:rowOff>
    </xdr:from>
    <xdr:to>
      <xdr:col>5</xdr:col>
      <xdr:colOff>1838325</xdr:colOff>
      <xdr:row>113</xdr:row>
      <xdr:rowOff>323850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/>
      </xdr:nvSpPr>
      <xdr:spPr>
        <a:xfrm>
          <a:off x="2819400" y="17545050"/>
          <a:ext cx="1819275" cy="1257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Date et signature de l'agent</a:t>
          </a:r>
        </a:p>
      </xdr:txBody>
    </xdr:sp>
    <xdr:clientData/>
  </xdr:twoCellAnchor>
  <xdr:twoCellAnchor>
    <xdr:from>
      <xdr:col>5</xdr:col>
      <xdr:colOff>1857376</xdr:colOff>
      <xdr:row>110</xdr:row>
      <xdr:rowOff>9525</xdr:rowOff>
    </xdr:from>
    <xdr:to>
      <xdr:col>6</xdr:col>
      <xdr:colOff>1409701</xdr:colOff>
      <xdr:row>113</xdr:row>
      <xdr:rowOff>314325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/>
      </xdr:nvSpPr>
      <xdr:spPr>
        <a:xfrm>
          <a:off x="4657726" y="17535525"/>
          <a:ext cx="1866900" cy="1257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 u="sng"/>
            <a:t>Signature du responsable</a:t>
          </a:r>
        </a:p>
        <a:p>
          <a:pPr algn="ctr"/>
          <a:r>
            <a:rPr lang="fr-FR" sz="1100" b="0" u="none"/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C2755-6F40-4638-9634-A0A7D775D451}">
  <dimension ref="C2:H14"/>
  <sheetViews>
    <sheetView workbookViewId="0">
      <selection activeCell="F60" sqref="F60"/>
    </sheetView>
  </sheetViews>
  <sheetFormatPr baseColWidth="10" defaultRowHeight="12.75" x14ac:dyDescent="0.2"/>
  <cols>
    <col min="8" max="8" width="14.140625" customWidth="1"/>
  </cols>
  <sheetData>
    <row r="2" spans="3:8" x14ac:dyDescent="0.2">
      <c r="C2" t="s">
        <v>48</v>
      </c>
      <c r="D2" t="s">
        <v>61</v>
      </c>
      <c r="F2" t="s">
        <v>47</v>
      </c>
      <c r="H2" s="93" t="s">
        <v>67</v>
      </c>
    </row>
    <row r="3" spans="3:8" x14ac:dyDescent="0.2">
      <c r="C3" t="s">
        <v>49</v>
      </c>
      <c r="D3">
        <v>1</v>
      </c>
      <c r="F3">
        <v>2020</v>
      </c>
      <c r="H3" s="94">
        <v>44166</v>
      </c>
    </row>
    <row r="4" spans="3:8" x14ac:dyDescent="0.2">
      <c r="C4" t="s">
        <v>50</v>
      </c>
      <c r="D4">
        <v>2</v>
      </c>
      <c r="F4">
        <v>2021</v>
      </c>
    </row>
    <row r="5" spans="3:8" x14ac:dyDescent="0.2">
      <c r="C5" t="s">
        <v>51</v>
      </c>
      <c r="D5">
        <v>3</v>
      </c>
      <c r="F5">
        <v>2022</v>
      </c>
    </row>
    <row r="6" spans="3:8" x14ac:dyDescent="0.2">
      <c r="C6" t="s">
        <v>52</v>
      </c>
      <c r="D6">
        <v>4</v>
      </c>
      <c r="F6">
        <v>2023</v>
      </c>
    </row>
    <row r="7" spans="3:8" x14ac:dyDescent="0.2">
      <c r="C7" t="s">
        <v>53</v>
      </c>
      <c r="D7">
        <v>5</v>
      </c>
      <c r="F7">
        <v>2024</v>
      </c>
    </row>
    <row r="8" spans="3:8" x14ac:dyDescent="0.2">
      <c r="C8" t="s">
        <v>54</v>
      </c>
      <c r="D8">
        <v>6</v>
      </c>
      <c r="F8">
        <v>2025</v>
      </c>
    </row>
    <row r="9" spans="3:8" x14ac:dyDescent="0.2">
      <c r="C9" t="s">
        <v>55</v>
      </c>
      <c r="D9">
        <v>7</v>
      </c>
      <c r="F9">
        <v>2026</v>
      </c>
    </row>
    <row r="10" spans="3:8" x14ac:dyDescent="0.2">
      <c r="C10" t="s">
        <v>56</v>
      </c>
      <c r="D10">
        <v>8</v>
      </c>
      <c r="F10">
        <v>2027</v>
      </c>
    </row>
    <row r="11" spans="3:8" x14ac:dyDescent="0.2">
      <c r="C11" t="s">
        <v>57</v>
      </c>
      <c r="D11">
        <v>9</v>
      </c>
      <c r="F11">
        <v>2028</v>
      </c>
    </row>
    <row r="12" spans="3:8" x14ac:dyDescent="0.2">
      <c r="C12" t="s">
        <v>58</v>
      </c>
      <c r="D12">
        <v>10</v>
      </c>
      <c r="F12">
        <v>2029</v>
      </c>
    </row>
    <row r="13" spans="3:8" x14ac:dyDescent="0.2">
      <c r="C13" t="s">
        <v>59</v>
      </c>
      <c r="D13">
        <v>11</v>
      </c>
      <c r="F13">
        <v>2030</v>
      </c>
    </row>
    <row r="14" spans="3:8" x14ac:dyDescent="0.2">
      <c r="C14" t="s">
        <v>60</v>
      </c>
      <c r="D14">
        <v>12</v>
      </c>
    </row>
  </sheetData>
  <phoneticPr fontId="3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rgb="FFFF0000"/>
  </sheetPr>
  <dimension ref="A1:K114"/>
  <sheetViews>
    <sheetView tabSelected="1" workbookViewId="0">
      <selection activeCell="B11" sqref="B11:B14"/>
    </sheetView>
  </sheetViews>
  <sheetFormatPr baseColWidth="10" defaultRowHeight="15" x14ac:dyDescent="0.25"/>
  <cols>
    <col min="1" max="1" width="8" style="34" customWidth="1"/>
    <col min="2" max="2" width="10.85546875" style="85" customWidth="1"/>
    <col min="3" max="3" width="8" style="1" customWidth="1"/>
    <col min="4" max="4" width="7" style="1" customWidth="1"/>
    <col min="5" max="5" width="10.42578125" style="1" customWidth="1"/>
    <col min="6" max="6" width="34.7109375" style="1" customWidth="1"/>
    <col min="7" max="7" width="21.28515625" style="1" customWidth="1"/>
    <col min="8" max="8" width="0" style="1" hidden="1" customWidth="1"/>
    <col min="9" max="9" width="11.42578125" style="1"/>
    <col min="10" max="10" width="13.5703125" style="1" customWidth="1"/>
    <col min="11" max="16384" width="11.42578125" style="1"/>
  </cols>
  <sheetData>
    <row r="1" spans="1:11" ht="25.5" customHeight="1" x14ac:dyDescent="0.3">
      <c r="C1" s="95" t="s">
        <v>71</v>
      </c>
      <c r="D1" s="95"/>
      <c r="E1" s="95"/>
      <c r="F1" s="95"/>
      <c r="G1" s="95"/>
      <c r="J1" s="1" t="s">
        <v>10</v>
      </c>
      <c r="K1" s="2"/>
    </row>
    <row r="2" spans="1:11" ht="53.25" customHeight="1" x14ac:dyDescent="0.3">
      <c r="C2" s="95"/>
      <c r="D2" s="95"/>
      <c r="E2" s="95"/>
      <c r="F2" s="95"/>
      <c r="G2" s="95"/>
      <c r="J2" s="1" t="s">
        <v>11</v>
      </c>
      <c r="K2" s="2"/>
    </row>
    <row r="3" spans="1:11" ht="27" customHeight="1" x14ac:dyDescent="0.25">
      <c r="F3" s="1" t="s">
        <v>68</v>
      </c>
      <c r="J3" s="1" t="s">
        <v>12</v>
      </c>
    </row>
    <row r="4" spans="1:11" ht="25.5" customHeight="1" x14ac:dyDescent="0.25">
      <c r="A4" s="95" t="s">
        <v>62</v>
      </c>
      <c r="B4" s="95"/>
      <c r="C4" s="102" t="s">
        <v>63</v>
      </c>
      <c r="D4" s="102"/>
      <c r="E4" s="92">
        <v>2020</v>
      </c>
      <c r="F4" s="3" t="s">
        <v>72</v>
      </c>
      <c r="J4" s="1" t="s">
        <v>13</v>
      </c>
    </row>
    <row r="5" spans="1:11" ht="17.25" customHeight="1" thickBot="1" x14ac:dyDescent="0.3">
      <c r="C5" s="96"/>
      <c r="D5" s="96"/>
      <c r="E5" s="96"/>
      <c r="F5" s="84"/>
      <c r="G5" s="4"/>
      <c r="H5" s="5"/>
      <c r="J5" s="1" t="s">
        <v>14</v>
      </c>
      <c r="K5" s="6"/>
    </row>
    <row r="6" spans="1:11" ht="44.25" customHeight="1" thickBot="1" x14ac:dyDescent="0.3">
      <c r="C6" s="97" t="s">
        <v>0</v>
      </c>
      <c r="D6" s="98"/>
      <c r="E6" s="37" t="s">
        <v>3</v>
      </c>
      <c r="F6" s="38" t="s">
        <v>1</v>
      </c>
      <c r="G6" s="38" t="s">
        <v>6</v>
      </c>
      <c r="H6" s="39" t="s">
        <v>7</v>
      </c>
      <c r="J6" s="7"/>
      <c r="K6" s="61"/>
    </row>
    <row r="7" spans="1:11" ht="18" customHeight="1" x14ac:dyDescent="0.25">
      <c r="A7" s="106">
        <f>WEEKNUM(B11,21)</f>
        <v>49</v>
      </c>
      <c r="B7" s="103"/>
      <c r="C7" s="42">
        <v>0.3125</v>
      </c>
      <c r="D7" s="67">
        <v>0.35416666666666669</v>
      </c>
      <c r="E7" s="54">
        <f>(D7-C7)</f>
        <v>4.1666666666666685E-2</v>
      </c>
      <c r="F7" s="80" t="s">
        <v>75</v>
      </c>
      <c r="G7" s="56" t="s">
        <v>78</v>
      </c>
      <c r="H7" s="12">
        <f t="shared" ref="H7:H26" si="0">IF(F7="Surveillance cantine",E7,)</f>
        <v>0</v>
      </c>
    </row>
    <row r="8" spans="1:11" ht="18" customHeight="1" x14ac:dyDescent="0.25">
      <c r="A8" s="107"/>
      <c r="B8" s="104"/>
      <c r="C8" s="44">
        <v>0.45833333333333331</v>
      </c>
      <c r="D8" s="45">
        <v>0.58333333333333337</v>
      </c>
      <c r="E8" s="50">
        <f t="shared" ref="E8:E10" si="1">(D8-C8)</f>
        <v>0.12500000000000006</v>
      </c>
      <c r="F8" s="69" t="s">
        <v>76</v>
      </c>
      <c r="G8" s="43" t="s">
        <v>78</v>
      </c>
      <c r="H8" s="12">
        <f t="shared" si="0"/>
        <v>0</v>
      </c>
      <c r="I8" s="35"/>
      <c r="J8" s="35"/>
    </row>
    <row r="9" spans="1:11" ht="18" customHeight="1" x14ac:dyDescent="0.25">
      <c r="A9" s="107"/>
      <c r="B9" s="104"/>
      <c r="C9" s="44"/>
      <c r="D9" s="45"/>
      <c r="E9" s="46">
        <f t="shared" si="1"/>
        <v>0</v>
      </c>
      <c r="F9" s="69"/>
      <c r="G9" s="43"/>
      <c r="H9" s="12">
        <f t="shared" si="0"/>
        <v>0</v>
      </c>
    </row>
    <row r="10" spans="1:11" ht="18" customHeight="1" thickBot="1" x14ac:dyDescent="0.3">
      <c r="A10" s="107"/>
      <c r="B10" s="105"/>
      <c r="C10" s="49">
        <v>0.67708333333333337</v>
      </c>
      <c r="D10" s="48">
        <v>0.76041666666666663</v>
      </c>
      <c r="E10" s="46">
        <f t="shared" si="1"/>
        <v>8.3333333333333259E-2</v>
      </c>
      <c r="F10" s="70" t="s">
        <v>77</v>
      </c>
      <c r="G10" s="47" t="s">
        <v>78</v>
      </c>
      <c r="H10" s="12">
        <f t="shared" si="0"/>
        <v>0</v>
      </c>
      <c r="I10" s="35"/>
      <c r="J10" s="72"/>
    </row>
    <row r="11" spans="1:11" ht="18" customHeight="1" x14ac:dyDescent="0.25">
      <c r="A11" s="107"/>
      <c r="B11" s="99">
        <f>IF(WEEKDAY(DATE(E4,12,1),2)=6,DATE(E4,12,1)+2,IF(WEEKDAY(DATE(E4,12,1),2)=7,DATE(E4,12,1)+1,DATE(E4,12,1)))</f>
        <v>44166</v>
      </c>
      <c r="C11" s="42">
        <v>0.3125</v>
      </c>
      <c r="D11" s="67">
        <v>0.35416666666666669</v>
      </c>
      <c r="E11" s="54">
        <f>(D11-C11)</f>
        <v>4.1666666666666685E-2</v>
      </c>
      <c r="F11" s="68" t="s">
        <v>78</v>
      </c>
      <c r="G11" s="55" t="s">
        <v>78</v>
      </c>
      <c r="H11" s="12">
        <f t="shared" si="0"/>
        <v>0</v>
      </c>
    </row>
    <row r="12" spans="1:11" ht="18" customHeight="1" x14ac:dyDescent="0.25">
      <c r="A12" s="107"/>
      <c r="B12" s="100"/>
      <c r="C12" s="44">
        <v>0.45833333333333331</v>
      </c>
      <c r="D12" s="45">
        <v>0.58333333333333337</v>
      </c>
      <c r="E12" s="50">
        <f t="shared" ref="E12:E14" si="2">(D12-C12)</f>
        <v>0.12500000000000006</v>
      </c>
      <c r="F12" s="69" t="s">
        <v>78</v>
      </c>
      <c r="G12" s="43" t="s">
        <v>78</v>
      </c>
      <c r="H12" s="12">
        <f t="shared" si="0"/>
        <v>0</v>
      </c>
    </row>
    <row r="13" spans="1:11" ht="18" customHeight="1" x14ac:dyDescent="0.25">
      <c r="A13" s="107"/>
      <c r="B13" s="100"/>
      <c r="C13" s="44"/>
      <c r="D13" s="45"/>
      <c r="E13" s="46">
        <f t="shared" si="2"/>
        <v>0</v>
      </c>
      <c r="F13" s="69"/>
      <c r="G13" s="43"/>
      <c r="H13" s="12">
        <f t="shared" si="0"/>
        <v>0</v>
      </c>
    </row>
    <row r="14" spans="1:11" ht="18" customHeight="1" thickBot="1" x14ac:dyDescent="0.4">
      <c r="A14" s="107"/>
      <c r="B14" s="101"/>
      <c r="C14" s="49">
        <v>0.67708333333333337</v>
      </c>
      <c r="D14" s="48">
        <v>0.76041666666666663</v>
      </c>
      <c r="E14" s="46">
        <f t="shared" si="2"/>
        <v>8.3333333333333259E-2</v>
      </c>
      <c r="F14" s="70" t="s">
        <v>78</v>
      </c>
      <c r="G14" s="47" t="s">
        <v>78</v>
      </c>
      <c r="H14" s="12">
        <f t="shared" si="0"/>
        <v>0</v>
      </c>
      <c r="J14" s="62"/>
    </row>
    <row r="15" spans="1:11" ht="18" customHeight="1" x14ac:dyDescent="0.25">
      <c r="A15" s="107"/>
      <c r="B15" s="99">
        <f>B11+1</f>
        <v>44167</v>
      </c>
      <c r="C15" s="42"/>
      <c r="D15" s="67"/>
      <c r="E15" s="54">
        <f>(D15-C15)</f>
        <v>0</v>
      </c>
      <c r="F15" s="68"/>
      <c r="G15" s="55"/>
      <c r="H15" s="12">
        <f t="shared" si="0"/>
        <v>0</v>
      </c>
    </row>
    <row r="16" spans="1:11" ht="18" customHeight="1" x14ac:dyDescent="0.25">
      <c r="A16" s="107"/>
      <c r="B16" s="100"/>
      <c r="C16" s="44"/>
      <c r="D16" s="45"/>
      <c r="E16" s="50">
        <f t="shared" ref="E16:E18" si="3">(D16-C16)</f>
        <v>0</v>
      </c>
      <c r="F16" s="69"/>
      <c r="G16" s="43"/>
      <c r="H16" s="12">
        <f t="shared" si="0"/>
        <v>0</v>
      </c>
    </row>
    <row r="17" spans="1:8" ht="18" customHeight="1" x14ac:dyDescent="0.25">
      <c r="A17" s="107"/>
      <c r="B17" s="100"/>
      <c r="C17" s="44"/>
      <c r="D17" s="45"/>
      <c r="E17" s="46">
        <f t="shared" si="3"/>
        <v>0</v>
      </c>
      <c r="F17" s="69"/>
      <c r="G17" s="43"/>
      <c r="H17" s="12">
        <f t="shared" si="0"/>
        <v>0</v>
      </c>
    </row>
    <row r="18" spans="1:8" ht="18" customHeight="1" thickBot="1" x14ac:dyDescent="0.3">
      <c r="A18" s="107"/>
      <c r="B18" s="101"/>
      <c r="C18" s="49"/>
      <c r="D18" s="48"/>
      <c r="E18" s="46">
        <f t="shared" si="3"/>
        <v>0</v>
      </c>
      <c r="F18" s="70"/>
      <c r="G18" s="47"/>
      <c r="H18" s="12">
        <f t="shared" si="0"/>
        <v>0</v>
      </c>
    </row>
    <row r="19" spans="1:8" ht="18" customHeight="1" x14ac:dyDescent="0.25">
      <c r="A19" s="107"/>
      <c r="B19" s="99">
        <f t="shared" ref="B19" si="4">B15+1</f>
        <v>44168</v>
      </c>
      <c r="C19" s="42">
        <v>0.3125</v>
      </c>
      <c r="D19" s="67">
        <v>0.35416666666666669</v>
      </c>
      <c r="E19" s="54">
        <f>(D19-C19)</f>
        <v>4.1666666666666685E-2</v>
      </c>
      <c r="F19" s="68" t="s">
        <v>78</v>
      </c>
      <c r="G19" s="55" t="s">
        <v>78</v>
      </c>
      <c r="H19" s="12">
        <f t="shared" si="0"/>
        <v>0</v>
      </c>
    </row>
    <row r="20" spans="1:8" ht="18" customHeight="1" x14ac:dyDescent="0.25">
      <c r="A20" s="107"/>
      <c r="B20" s="100"/>
      <c r="C20" s="44">
        <v>0.45833333333333331</v>
      </c>
      <c r="D20" s="45">
        <v>0.58333333333333337</v>
      </c>
      <c r="E20" s="50">
        <f t="shared" ref="E20:E22" si="5">(D20-C20)</f>
        <v>0.12500000000000006</v>
      </c>
      <c r="F20" s="69" t="s">
        <v>78</v>
      </c>
      <c r="G20" s="43" t="s">
        <v>78</v>
      </c>
      <c r="H20" s="12">
        <f t="shared" si="0"/>
        <v>0</v>
      </c>
    </row>
    <row r="21" spans="1:8" ht="18" customHeight="1" x14ac:dyDescent="0.25">
      <c r="A21" s="107"/>
      <c r="B21" s="100"/>
      <c r="C21" s="44"/>
      <c r="D21" s="45"/>
      <c r="E21" s="46">
        <f t="shared" si="5"/>
        <v>0</v>
      </c>
      <c r="F21" s="69"/>
      <c r="G21" s="43"/>
      <c r="H21" s="12">
        <f t="shared" si="0"/>
        <v>0</v>
      </c>
    </row>
    <row r="22" spans="1:8" ht="18" customHeight="1" thickBot="1" x14ac:dyDescent="0.3">
      <c r="A22" s="107"/>
      <c r="B22" s="101"/>
      <c r="C22" s="49">
        <v>0.67708333333333337</v>
      </c>
      <c r="D22" s="48">
        <v>0.76041666666666663</v>
      </c>
      <c r="E22" s="46">
        <f t="shared" si="5"/>
        <v>8.3333333333333259E-2</v>
      </c>
      <c r="F22" s="70" t="s">
        <v>78</v>
      </c>
      <c r="G22" s="43" t="s">
        <v>78</v>
      </c>
      <c r="H22" s="12">
        <f t="shared" si="0"/>
        <v>0</v>
      </c>
    </row>
    <row r="23" spans="1:8" ht="18" customHeight="1" x14ac:dyDescent="0.25">
      <c r="A23" s="107"/>
      <c r="B23" s="99">
        <f t="shared" ref="B23" si="6">B19+1</f>
        <v>44169</v>
      </c>
      <c r="C23" s="42">
        <v>0.3125</v>
      </c>
      <c r="D23" s="67">
        <v>0.35416666666666669</v>
      </c>
      <c r="E23" s="54">
        <f>(D23-C23)</f>
        <v>4.1666666666666685E-2</v>
      </c>
      <c r="F23" s="68" t="s">
        <v>78</v>
      </c>
      <c r="G23" s="55" t="s">
        <v>78</v>
      </c>
      <c r="H23" s="12">
        <f t="shared" si="0"/>
        <v>0</v>
      </c>
    </row>
    <row r="24" spans="1:8" ht="18" customHeight="1" x14ac:dyDescent="0.25">
      <c r="A24" s="107"/>
      <c r="B24" s="100"/>
      <c r="C24" s="44">
        <v>0.45833333333333331</v>
      </c>
      <c r="D24" s="45">
        <v>0.58333333333333337</v>
      </c>
      <c r="E24" s="50">
        <f t="shared" ref="E24:E26" si="7">(D24-C24)</f>
        <v>0.12500000000000006</v>
      </c>
      <c r="F24" s="69" t="s">
        <v>78</v>
      </c>
      <c r="G24" s="43" t="s">
        <v>78</v>
      </c>
      <c r="H24" s="12">
        <f t="shared" si="0"/>
        <v>0</v>
      </c>
    </row>
    <row r="25" spans="1:8" ht="18" customHeight="1" x14ac:dyDescent="0.25">
      <c r="A25" s="107"/>
      <c r="B25" s="100"/>
      <c r="C25" s="44"/>
      <c r="D25" s="45"/>
      <c r="E25" s="46">
        <f t="shared" si="7"/>
        <v>0</v>
      </c>
      <c r="F25" s="69"/>
      <c r="G25" s="43"/>
      <c r="H25" s="12">
        <f t="shared" si="0"/>
        <v>0</v>
      </c>
    </row>
    <row r="26" spans="1:8" ht="18" customHeight="1" thickBot="1" x14ac:dyDescent="0.3">
      <c r="A26" s="107"/>
      <c r="B26" s="101"/>
      <c r="C26" s="49">
        <v>0.67708333333333337</v>
      </c>
      <c r="D26" s="48">
        <v>0.76041666666666663</v>
      </c>
      <c r="E26" s="46">
        <f t="shared" si="7"/>
        <v>8.3333333333333259E-2</v>
      </c>
      <c r="F26" s="70" t="s">
        <v>78</v>
      </c>
      <c r="G26" s="51" t="s">
        <v>78</v>
      </c>
      <c r="H26" s="12">
        <f t="shared" si="0"/>
        <v>0</v>
      </c>
    </row>
    <row r="27" spans="1:8" ht="29.25" customHeight="1" thickBot="1" x14ac:dyDescent="0.25">
      <c r="A27" s="108"/>
      <c r="B27" s="116" t="s">
        <v>4</v>
      </c>
      <c r="C27" s="117"/>
      <c r="D27" s="121"/>
      <c r="E27" s="53">
        <f>SUM(E7:E26)</f>
        <v>1</v>
      </c>
      <c r="F27" s="64"/>
      <c r="G27" s="5"/>
      <c r="H27" s="12"/>
    </row>
    <row r="28" spans="1:8" ht="18" customHeight="1" x14ac:dyDescent="0.25">
      <c r="A28" s="106">
        <f>WEEKNUM(B28,21)</f>
        <v>49</v>
      </c>
      <c r="B28" s="118">
        <f>B19+3</f>
        <v>44171</v>
      </c>
      <c r="C28" s="42">
        <v>0.3125</v>
      </c>
      <c r="D28" s="67">
        <v>0.35416666666666669</v>
      </c>
      <c r="E28" s="54">
        <f>(D28-C28)</f>
        <v>4.1666666666666685E-2</v>
      </c>
      <c r="F28" s="80" t="s">
        <v>78</v>
      </c>
      <c r="G28" s="56" t="s">
        <v>78</v>
      </c>
      <c r="H28" s="12">
        <f t="shared" ref="H28:H47" si="8">IF(F28="Surveillance cantine",E28,)</f>
        <v>0</v>
      </c>
    </row>
    <row r="29" spans="1:8" ht="18" customHeight="1" x14ac:dyDescent="0.25">
      <c r="A29" s="107"/>
      <c r="B29" s="119"/>
      <c r="C29" s="44">
        <v>0.45833333333333331</v>
      </c>
      <c r="D29" s="45">
        <v>0.58333333333333337</v>
      </c>
      <c r="E29" s="50">
        <f t="shared" ref="E29:E31" si="9">(D29-C29)</f>
        <v>0.12500000000000006</v>
      </c>
      <c r="F29" s="69" t="s">
        <v>78</v>
      </c>
      <c r="G29" s="43" t="s">
        <v>78</v>
      </c>
      <c r="H29" s="12">
        <f t="shared" si="8"/>
        <v>0</v>
      </c>
    </row>
    <row r="30" spans="1:8" ht="18" customHeight="1" x14ac:dyDescent="0.25">
      <c r="A30" s="107"/>
      <c r="B30" s="119"/>
      <c r="C30" s="44"/>
      <c r="D30" s="45"/>
      <c r="E30" s="46">
        <f t="shared" si="9"/>
        <v>0</v>
      </c>
      <c r="F30" s="69"/>
      <c r="G30" s="43"/>
      <c r="H30" s="12">
        <f t="shared" si="8"/>
        <v>0</v>
      </c>
    </row>
    <row r="31" spans="1:8" ht="18" customHeight="1" thickBot="1" x14ac:dyDescent="0.3">
      <c r="A31" s="107"/>
      <c r="B31" s="120"/>
      <c r="C31" s="49">
        <v>0.67708333333333337</v>
      </c>
      <c r="D31" s="48">
        <v>0.76041666666666663</v>
      </c>
      <c r="E31" s="46">
        <f t="shared" si="9"/>
        <v>8.3333333333333259E-2</v>
      </c>
      <c r="F31" s="70" t="s">
        <v>78</v>
      </c>
      <c r="G31" s="47" t="s">
        <v>78</v>
      </c>
      <c r="H31" s="12">
        <f t="shared" si="8"/>
        <v>0</v>
      </c>
    </row>
    <row r="32" spans="1:8" ht="18" customHeight="1" x14ac:dyDescent="0.25">
      <c r="A32" s="107"/>
      <c r="B32" s="118">
        <f>B28+1</f>
        <v>44172</v>
      </c>
      <c r="C32" s="42">
        <v>0.3125</v>
      </c>
      <c r="D32" s="67">
        <v>0.35416666666666669</v>
      </c>
      <c r="E32" s="54">
        <f>(D32-C32)</f>
        <v>4.1666666666666685E-2</v>
      </c>
      <c r="F32" s="68" t="s">
        <v>78</v>
      </c>
      <c r="G32" s="55" t="s">
        <v>78</v>
      </c>
      <c r="H32" s="12">
        <f t="shared" si="8"/>
        <v>0</v>
      </c>
    </row>
    <row r="33" spans="1:8" ht="18" customHeight="1" x14ac:dyDescent="0.25">
      <c r="A33" s="107"/>
      <c r="B33" s="119"/>
      <c r="C33" s="44">
        <v>0.45833333333333331</v>
      </c>
      <c r="D33" s="45">
        <v>0.58333333333333337</v>
      </c>
      <c r="E33" s="50">
        <f t="shared" ref="E33:E35" si="10">(D33-C33)</f>
        <v>0.12500000000000006</v>
      </c>
      <c r="F33" s="69" t="s">
        <v>78</v>
      </c>
      <c r="G33" s="43" t="s">
        <v>78</v>
      </c>
      <c r="H33" s="12">
        <f t="shared" si="8"/>
        <v>0</v>
      </c>
    </row>
    <row r="34" spans="1:8" ht="18" customHeight="1" x14ac:dyDescent="0.25">
      <c r="A34" s="107"/>
      <c r="B34" s="119"/>
      <c r="C34" s="44"/>
      <c r="D34" s="45"/>
      <c r="E34" s="46">
        <f t="shared" si="10"/>
        <v>0</v>
      </c>
      <c r="F34" s="69"/>
      <c r="G34" s="43"/>
      <c r="H34" s="12">
        <f t="shared" si="8"/>
        <v>0</v>
      </c>
    </row>
    <row r="35" spans="1:8" ht="18" customHeight="1" thickBot="1" x14ac:dyDescent="0.3">
      <c r="A35" s="107"/>
      <c r="B35" s="120"/>
      <c r="C35" s="49">
        <v>0.67708333333333337</v>
      </c>
      <c r="D35" s="48">
        <v>0.76041666666666663</v>
      </c>
      <c r="E35" s="46">
        <f t="shared" si="10"/>
        <v>8.3333333333333259E-2</v>
      </c>
      <c r="F35" s="70" t="s">
        <v>78</v>
      </c>
      <c r="G35" s="47" t="s">
        <v>78</v>
      </c>
      <c r="H35" s="12">
        <f t="shared" si="8"/>
        <v>0</v>
      </c>
    </row>
    <row r="36" spans="1:8" ht="18" customHeight="1" x14ac:dyDescent="0.25">
      <c r="A36" s="107"/>
      <c r="B36" s="118">
        <f t="shared" ref="B36" si="11">B32+1</f>
        <v>44173</v>
      </c>
      <c r="C36" s="42">
        <v>0.3125</v>
      </c>
      <c r="D36" s="67">
        <v>0.35416666666666669</v>
      </c>
      <c r="E36" s="54">
        <f>(D36-C36)</f>
        <v>4.1666666666666685E-2</v>
      </c>
      <c r="F36" s="68" t="s">
        <v>78</v>
      </c>
      <c r="G36" s="55" t="s">
        <v>78</v>
      </c>
      <c r="H36" s="12">
        <f t="shared" si="8"/>
        <v>0</v>
      </c>
    </row>
    <row r="37" spans="1:8" ht="18" customHeight="1" x14ac:dyDescent="0.25">
      <c r="A37" s="107"/>
      <c r="B37" s="119"/>
      <c r="C37" s="44"/>
      <c r="D37" s="45"/>
      <c r="E37" s="50">
        <f t="shared" ref="E37:E39" si="12">(D37-C37)</f>
        <v>0</v>
      </c>
      <c r="F37" s="69"/>
      <c r="G37" s="43"/>
      <c r="H37" s="12">
        <f t="shared" si="8"/>
        <v>0</v>
      </c>
    </row>
    <row r="38" spans="1:8" ht="18" customHeight="1" x14ac:dyDescent="0.25">
      <c r="A38" s="107"/>
      <c r="B38" s="119"/>
      <c r="C38" s="44"/>
      <c r="D38" s="45"/>
      <c r="E38" s="46">
        <f t="shared" si="12"/>
        <v>0</v>
      </c>
      <c r="F38" s="69"/>
      <c r="G38" s="43"/>
      <c r="H38" s="12">
        <f t="shared" si="8"/>
        <v>0</v>
      </c>
    </row>
    <row r="39" spans="1:8" ht="18" customHeight="1" thickBot="1" x14ac:dyDescent="0.3">
      <c r="A39" s="107"/>
      <c r="B39" s="120"/>
      <c r="C39" s="49">
        <v>0.67708333333333337</v>
      </c>
      <c r="D39" s="48">
        <v>0.76041666666666663</v>
      </c>
      <c r="E39" s="46">
        <f t="shared" si="12"/>
        <v>8.3333333333333259E-2</v>
      </c>
      <c r="F39" s="70" t="s">
        <v>78</v>
      </c>
      <c r="G39" s="47" t="s">
        <v>78</v>
      </c>
      <c r="H39" s="12"/>
    </row>
    <row r="40" spans="1:8" ht="18" customHeight="1" x14ac:dyDescent="0.25">
      <c r="A40" s="107"/>
      <c r="B40" s="118">
        <f t="shared" ref="B40" si="13">B36+1</f>
        <v>44174</v>
      </c>
      <c r="C40" s="42">
        <v>0.3125</v>
      </c>
      <c r="D40" s="67">
        <v>0.35416666666666669</v>
      </c>
      <c r="E40" s="54">
        <f>(D40-C40)</f>
        <v>4.1666666666666685E-2</v>
      </c>
      <c r="F40" s="68" t="s">
        <v>78</v>
      </c>
      <c r="G40" s="55" t="s">
        <v>78</v>
      </c>
      <c r="H40" s="12">
        <f t="shared" si="8"/>
        <v>0</v>
      </c>
    </row>
    <row r="41" spans="1:8" ht="18" customHeight="1" x14ac:dyDescent="0.25">
      <c r="A41" s="107"/>
      <c r="B41" s="119"/>
      <c r="C41" s="44">
        <v>0.45833333333333331</v>
      </c>
      <c r="D41" s="45">
        <v>0.58333333333333337</v>
      </c>
      <c r="E41" s="50">
        <f t="shared" ref="E41:E43" si="14">(D41-C41)</f>
        <v>0.12500000000000006</v>
      </c>
      <c r="F41" s="69" t="s">
        <v>78</v>
      </c>
      <c r="G41" s="43" t="s">
        <v>78</v>
      </c>
      <c r="H41" s="12">
        <f t="shared" si="8"/>
        <v>0</v>
      </c>
    </row>
    <row r="42" spans="1:8" ht="18" customHeight="1" x14ac:dyDescent="0.25">
      <c r="A42" s="107"/>
      <c r="B42" s="119"/>
      <c r="C42" s="44"/>
      <c r="D42" s="45"/>
      <c r="E42" s="46">
        <f t="shared" si="14"/>
        <v>0</v>
      </c>
      <c r="F42" s="69"/>
      <c r="G42" s="43"/>
      <c r="H42" s="12">
        <f t="shared" si="8"/>
        <v>0</v>
      </c>
    </row>
    <row r="43" spans="1:8" ht="18" customHeight="1" x14ac:dyDescent="0.25">
      <c r="A43" s="107"/>
      <c r="B43" s="120"/>
      <c r="C43" s="49">
        <v>0.67708333333333337</v>
      </c>
      <c r="D43" s="48">
        <v>0.76041666666666663</v>
      </c>
      <c r="E43" s="46">
        <f t="shared" si="14"/>
        <v>8.3333333333333259E-2</v>
      </c>
      <c r="F43" s="70" t="s">
        <v>78</v>
      </c>
      <c r="G43" s="43" t="s">
        <v>78</v>
      </c>
      <c r="H43" s="12">
        <f t="shared" si="8"/>
        <v>0</v>
      </c>
    </row>
    <row r="44" spans="1:8" ht="18" customHeight="1" x14ac:dyDescent="0.25">
      <c r="A44" s="107"/>
      <c r="B44" s="112" t="s">
        <v>2</v>
      </c>
      <c r="C44" s="42">
        <v>0.3125</v>
      </c>
      <c r="D44" s="67">
        <v>0.35416666666666669</v>
      </c>
      <c r="E44" s="54">
        <f>(D44-C44)</f>
        <v>4.1666666666666685E-2</v>
      </c>
      <c r="F44" s="68" t="s">
        <v>78</v>
      </c>
      <c r="G44" s="55" t="s">
        <v>78</v>
      </c>
      <c r="H44" s="12">
        <f t="shared" si="8"/>
        <v>0</v>
      </c>
    </row>
    <row r="45" spans="1:8" ht="18" customHeight="1" x14ac:dyDescent="0.25">
      <c r="A45" s="107"/>
      <c r="B45" s="113"/>
      <c r="C45" s="44">
        <v>0.45833333333333331</v>
      </c>
      <c r="D45" s="45">
        <v>0.58333333333333337</v>
      </c>
      <c r="E45" s="50">
        <f t="shared" ref="E45:E47" si="15">(D45-C45)</f>
        <v>0.12500000000000006</v>
      </c>
      <c r="F45" s="69" t="s">
        <v>78</v>
      </c>
      <c r="G45" s="43" t="s">
        <v>78</v>
      </c>
      <c r="H45" s="12">
        <f t="shared" si="8"/>
        <v>0</v>
      </c>
    </row>
    <row r="46" spans="1:8" ht="18" customHeight="1" x14ac:dyDescent="0.25">
      <c r="A46" s="107"/>
      <c r="B46" s="113"/>
      <c r="C46" s="44"/>
      <c r="D46" s="45"/>
      <c r="E46" s="46">
        <f t="shared" si="15"/>
        <v>0</v>
      </c>
      <c r="F46" s="69"/>
      <c r="G46" s="43"/>
      <c r="H46" s="12">
        <f t="shared" si="8"/>
        <v>0</v>
      </c>
    </row>
    <row r="47" spans="1:8" ht="18" customHeight="1" thickBot="1" x14ac:dyDescent="0.3">
      <c r="A47" s="107"/>
      <c r="B47" s="115"/>
      <c r="C47" s="49">
        <v>0.67708333333333337</v>
      </c>
      <c r="D47" s="48">
        <v>0.76041666666666663</v>
      </c>
      <c r="E47" s="46">
        <f t="shared" si="15"/>
        <v>8.3333333333333259E-2</v>
      </c>
      <c r="F47" s="70" t="s">
        <v>78</v>
      </c>
      <c r="G47" s="51" t="s">
        <v>78</v>
      </c>
      <c r="H47" s="12">
        <f t="shared" si="8"/>
        <v>0</v>
      </c>
    </row>
    <row r="48" spans="1:8" ht="29.25" customHeight="1" thickBot="1" x14ac:dyDescent="0.25">
      <c r="A48" s="108"/>
      <c r="B48" s="116" t="s">
        <v>4</v>
      </c>
      <c r="C48" s="117"/>
      <c r="D48" s="83"/>
      <c r="E48" s="53">
        <f>SUM(E28:E47)</f>
        <v>1.125</v>
      </c>
      <c r="F48" s="24"/>
      <c r="G48" s="5"/>
      <c r="H48" s="12"/>
    </row>
    <row r="49" spans="1:8" ht="18" customHeight="1" x14ac:dyDescent="0.25">
      <c r="A49" s="106">
        <f>WEEKNUM(B49,21)</f>
        <v>50</v>
      </c>
      <c r="B49" s="109">
        <f>B40+4</f>
        <v>44178</v>
      </c>
      <c r="C49" s="42">
        <v>0.3125</v>
      </c>
      <c r="D49" s="67">
        <v>0.35416666666666669</v>
      </c>
      <c r="E49" s="54">
        <f>(D49-C49)</f>
        <v>4.1666666666666685E-2</v>
      </c>
      <c r="F49" s="80" t="s">
        <v>78</v>
      </c>
      <c r="G49" s="56" t="s">
        <v>78</v>
      </c>
      <c r="H49" s="12">
        <f t="shared" ref="H49:H68" si="16">IF(F49="Surveillance cantine",E49,)</f>
        <v>0</v>
      </c>
    </row>
    <row r="50" spans="1:8" ht="18" customHeight="1" x14ac:dyDescent="0.25">
      <c r="A50" s="107"/>
      <c r="B50" s="110"/>
      <c r="C50" s="44">
        <v>0.45833333333333331</v>
      </c>
      <c r="D50" s="45">
        <v>0.58333333333333337</v>
      </c>
      <c r="E50" s="50">
        <f t="shared" ref="E50:E52" si="17">(D50-C50)</f>
        <v>0.12500000000000006</v>
      </c>
      <c r="F50" s="69" t="s">
        <v>78</v>
      </c>
      <c r="G50" s="43" t="s">
        <v>78</v>
      </c>
      <c r="H50" s="12">
        <f t="shared" si="16"/>
        <v>0</v>
      </c>
    </row>
    <row r="51" spans="1:8" ht="18" customHeight="1" x14ac:dyDescent="0.25">
      <c r="A51" s="107"/>
      <c r="B51" s="110"/>
      <c r="C51" s="44"/>
      <c r="D51" s="45"/>
      <c r="E51" s="46">
        <f t="shared" si="17"/>
        <v>0</v>
      </c>
      <c r="F51" s="69"/>
      <c r="G51" s="43"/>
      <c r="H51" s="12">
        <f t="shared" si="16"/>
        <v>0</v>
      </c>
    </row>
    <row r="52" spans="1:8" ht="18" customHeight="1" x14ac:dyDescent="0.25">
      <c r="A52" s="107"/>
      <c r="B52" s="111"/>
      <c r="C52" s="49">
        <v>0.67708333333333337</v>
      </c>
      <c r="D52" s="48">
        <v>0.76041666666666663</v>
      </c>
      <c r="E52" s="46">
        <f t="shared" si="17"/>
        <v>8.3333333333333259E-2</v>
      </c>
      <c r="F52" s="70" t="s">
        <v>78</v>
      </c>
      <c r="G52" s="47" t="s">
        <v>78</v>
      </c>
      <c r="H52" s="12">
        <f t="shared" si="16"/>
        <v>0</v>
      </c>
    </row>
    <row r="53" spans="1:8" ht="18" customHeight="1" x14ac:dyDescent="0.25">
      <c r="A53" s="107"/>
      <c r="B53" s="112" t="s">
        <v>41</v>
      </c>
      <c r="C53" s="42">
        <v>0.3125</v>
      </c>
      <c r="D53" s="67">
        <v>0.35416666666666669</v>
      </c>
      <c r="E53" s="54">
        <f>(D53-C53)</f>
        <v>4.1666666666666685E-2</v>
      </c>
      <c r="F53" s="68" t="s">
        <v>78</v>
      </c>
      <c r="G53" s="55" t="s">
        <v>78</v>
      </c>
      <c r="H53" s="12">
        <f t="shared" si="16"/>
        <v>0</v>
      </c>
    </row>
    <row r="54" spans="1:8" ht="18" customHeight="1" x14ac:dyDescent="0.25">
      <c r="A54" s="107"/>
      <c r="B54" s="113"/>
      <c r="C54" s="44">
        <v>0.45833333333333331</v>
      </c>
      <c r="D54" s="45">
        <v>0.58333333333333337</v>
      </c>
      <c r="E54" s="50">
        <f t="shared" ref="E54:E56" si="18">(D54-C54)</f>
        <v>0.12500000000000006</v>
      </c>
      <c r="F54" s="69" t="s">
        <v>78</v>
      </c>
      <c r="G54" s="43" t="s">
        <v>78</v>
      </c>
      <c r="H54" s="12">
        <f t="shared" si="16"/>
        <v>0</v>
      </c>
    </row>
    <row r="55" spans="1:8" ht="18" customHeight="1" x14ac:dyDescent="0.25">
      <c r="A55" s="107"/>
      <c r="B55" s="113"/>
      <c r="C55" s="44"/>
      <c r="D55" s="45"/>
      <c r="E55" s="46">
        <f t="shared" si="18"/>
        <v>0</v>
      </c>
      <c r="F55" s="69"/>
      <c r="G55" s="43"/>
      <c r="H55" s="12">
        <f t="shared" si="16"/>
        <v>0</v>
      </c>
    </row>
    <row r="56" spans="1:8" ht="18" customHeight="1" x14ac:dyDescent="0.25">
      <c r="A56" s="107"/>
      <c r="B56" s="114"/>
      <c r="C56" s="49">
        <v>0.67708333333333337</v>
      </c>
      <c r="D56" s="48">
        <v>0.76041666666666663</v>
      </c>
      <c r="E56" s="46">
        <f t="shared" si="18"/>
        <v>8.3333333333333259E-2</v>
      </c>
      <c r="F56" s="70" t="s">
        <v>78</v>
      </c>
      <c r="G56" s="47" t="s">
        <v>78</v>
      </c>
      <c r="H56" s="12">
        <f t="shared" si="16"/>
        <v>0</v>
      </c>
    </row>
    <row r="57" spans="1:8" ht="18" customHeight="1" x14ac:dyDescent="0.25">
      <c r="A57" s="107"/>
      <c r="B57" s="112" t="s">
        <v>42</v>
      </c>
      <c r="C57" s="42">
        <v>0.3125</v>
      </c>
      <c r="D57" s="67">
        <v>0.35416666666666669</v>
      </c>
      <c r="E57" s="54">
        <f>(D57-C57)</f>
        <v>4.1666666666666685E-2</v>
      </c>
      <c r="F57" s="68" t="s">
        <v>78</v>
      </c>
      <c r="G57" s="55" t="s">
        <v>78</v>
      </c>
      <c r="H57" s="12">
        <f t="shared" si="16"/>
        <v>0</v>
      </c>
    </row>
    <row r="58" spans="1:8" ht="18" customHeight="1" x14ac:dyDescent="0.25">
      <c r="A58" s="107"/>
      <c r="B58" s="113"/>
      <c r="C58" s="44">
        <v>0.45833333333333331</v>
      </c>
      <c r="D58" s="45">
        <v>0.58333333333333337</v>
      </c>
      <c r="E58" s="50">
        <f t="shared" ref="E58:E60" si="19">(D58-C58)</f>
        <v>0.12500000000000006</v>
      </c>
      <c r="F58" s="69" t="s">
        <v>78</v>
      </c>
      <c r="G58" s="43" t="s">
        <v>78</v>
      </c>
      <c r="H58" s="12">
        <f t="shared" si="16"/>
        <v>0</v>
      </c>
    </row>
    <row r="59" spans="1:8" ht="18" customHeight="1" x14ac:dyDescent="0.25">
      <c r="A59" s="107"/>
      <c r="B59" s="113"/>
      <c r="C59" s="44"/>
      <c r="D59" s="45"/>
      <c r="E59" s="46">
        <f t="shared" si="19"/>
        <v>0</v>
      </c>
      <c r="F59" s="69"/>
      <c r="G59" s="43"/>
      <c r="H59" s="12">
        <f t="shared" si="16"/>
        <v>0</v>
      </c>
    </row>
    <row r="60" spans="1:8" ht="18" customHeight="1" x14ac:dyDescent="0.25">
      <c r="A60" s="107"/>
      <c r="B60" s="114"/>
      <c r="C60" s="49">
        <v>0.67708333333333337</v>
      </c>
      <c r="D60" s="48">
        <v>0.76041666666666663</v>
      </c>
      <c r="E60" s="46">
        <f t="shared" si="19"/>
        <v>8.3333333333333259E-2</v>
      </c>
      <c r="F60" s="70" t="s">
        <v>78</v>
      </c>
      <c r="G60" s="47" t="s">
        <v>78</v>
      </c>
      <c r="H60" s="12">
        <f t="shared" si="16"/>
        <v>0</v>
      </c>
    </row>
    <row r="61" spans="1:8" ht="18" customHeight="1" x14ac:dyDescent="0.25">
      <c r="A61" s="107"/>
      <c r="B61" s="112" t="s">
        <v>34</v>
      </c>
      <c r="C61" s="42">
        <v>0.3125</v>
      </c>
      <c r="D61" s="67">
        <v>0.35416666666666669</v>
      </c>
      <c r="E61" s="54">
        <f>(D61-C61)</f>
        <v>4.1666666666666685E-2</v>
      </c>
      <c r="F61" s="68" t="s">
        <v>75</v>
      </c>
      <c r="G61" s="55" t="s">
        <v>78</v>
      </c>
      <c r="H61" s="12">
        <f t="shared" si="16"/>
        <v>0</v>
      </c>
    </row>
    <row r="62" spans="1:8" ht="18" customHeight="1" x14ac:dyDescent="0.25">
      <c r="A62" s="107"/>
      <c r="B62" s="113"/>
      <c r="C62" s="44">
        <v>0.45833333333333331</v>
      </c>
      <c r="D62" s="45">
        <v>0.58333333333333337</v>
      </c>
      <c r="E62" s="50">
        <f t="shared" ref="E62:E64" si="20">(D62-C62)</f>
        <v>0.12500000000000006</v>
      </c>
      <c r="F62" s="69" t="s">
        <v>73</v>
      </c>
      <c r="G62" s="43" t="s">
        <v>78</v>
      </c>
      <c r="H62" s="12">
        <f t="shared" si="16"/>
        <v>0</v>
      </c>
    </row>
    <row r="63" spans="1:8" ht="18" customHeight="1" x14ac:dyDescent="0.25">
      <c r="A63" s="107"/>
      <c r="B63" s="113"/>
      <c r="C63" s="44"/>
      <c r="D63" s="45"/>
      <c r="E63" s="46">
        <f t="shared" si="20"/>
        <v>0</v>
      </c>
      <c r="F63" s="69"/>
      <c r="G63" s="43"/>
      <c r="H63" s="12">
        <f t="shared" si="16"/>
        <v>0</v>
      </c>
    </row>
    <row r="64" spans="1:8" ht="18" customHeight="1" thickBot="1" x14ac:dyDescent="0.3">
      <c r="A64" s="107"/>
      <c r="B64" s="114"/>
      <c r="C64" s="49">
        <v>0.67708333333333337</v>
      </c>
      <c r="D64" s="48">
        <v>0.76041666666666663</v>
      </c>
      <c r="E64" s="46">
        <f t="shared" si="20"/>
        <v>8.3333333333333259E-2</v>
      </c>
      <c r="F64" s="70" t="s">
        <v>78</v>
      </c>
      <c r="G64" s="43" t="s">
        <v>78</v>
      </c>
      <c r="H64" s="20">
        <f t="shared" si="16"/>
        <v>0</v>
      </c>
    </row>
    <row r="65" spans="1:8" ht="18" customHeight="1" x14ac:dyDescent="0.25">
      <c r="A65" s="107"/>
      <c r="B65" s="112" t="s">
        <v>2</v>
      </c>
      <c r="C65" s="42">
        <v>0.3125</v>
      </c>
      <c r="D65" s="67">
        <v>0.35416666666666669</v>
      </c>
      <c r="E65" s="54">
        <f>(D65-C65)</f>
        <v>4.1666666666666685E-2</v>
      </c>
      <c r="F65" s="68" t="s">
        <v>78</v>
      </c>
      <c r="G65" s="55" t="s">
        <v>78</v>
      </c>
      <c r="H65" s="12">
        <f t="shared" si="16"/>
        <v>0</v>
      </c>
    </row>
    <row r="66" spans="1:8" ht="18" customHeight="1" thickBot="1" x14ac:dyDescent="0.3">
      <c r="A66" s="107"/>
      <c r="B66" s="113"/>
      <c r="C66" s="44">
        <v>0.45833333333333331</v>
      </c>
      <c r="D66" s="45">
        <v>0.58333333333333337</v>
      </c>
      <c r="E66" s="50">
        <f t="shared" ref="E66:E68" si="21">(D66-C66)</f>
        <v>0.12500000000000006</v>
      </c>
      <c r="F66" s="69" t="s">
        <v>78</v>
      </c>
      <c r="G66" s="43" t="s">
        <v>78</v>
      </c>
      <c r="H66" s="20">
        <f t="shared" si="16"/>
        <v>0</v>
      </c>
    </row>
    <row r="67" spans="1:8" ht="18" customHeight="1" x14ac:dyDescent="0.25">
      <c r="A67" s="107"/>
      <c r="B67" s="113"/>
      <c r="C67" s="44"/>
      <c r="D67" s="45"/>
      <c r="E67" s="46">
        <f t="shared" si="21"/>
        <v>0</v>
      </c>
      <c r="F67" s="69"/>
      <c r="G67" s="43"/>
      <c r="H67" s="12">
        <f t="shared" si="16"/>
        <v>0</v>
      </c>
    </row>
    <row r="68" spans="1:8" ht="18" customHeight="1" thickBot="1" x14ac:dyDescent="0.3">
      <c r="A68" s="107"/>
      <c r="B68" s="115"/>
      <c r="C68" s="49">
        <v>0.67708333333333337</v>
      </c>
      <c r="D68" s="48">
        <v>0.76041666666666663</v>
      </c>
      <c r="E68" s="46">
        <f t="shared" si="21"/>
        <v>8.3333333333333259E-2</v>
      </c>
      <c r="F68" s="70" t="s">
        <v>78</v>
      </c>
      <c r="G68" s="51" t="s">
        <v>78</v>
      </c>
      <c r="H68" s="12">
        <f t="shared" si="16"/>
        <v>0</v>
      </c>
    </row>
    <row r="69" spans="1:8" ht="24.75" customHeight="1" thickBot="1" x14ac:dyDescent="0.25">
      <c r="A69" s="108"/>
      <c r="B69" s="116" t="s">
        <v>4</v>
      </c>
      <c r="C69" s="117"/>
      <c r="D69" s="83"/>
      <c r="E69" s="53">
        <f>SUM(E49:E68)</f>
        <v>1.25</v>
      </c>
      <c r="F69" s="22"/>
      <c r="G69" s="5"/>
      <c r="H69" s="12"/>
    </row>
    <row r="70" spans="1:8" ht="18" customHeight="1" x14ac:dyDescent="0.25">
      <c r="A70" s="106"/>
      <c r="B70" s="118" t="s">
        <v>38</v>
      </c>
      <c r="C70" s="42">
        <v>0.3125</v>
      </c>
      <c r="D70" s="67">
        <v>0.35416666666666669</v>
      </c>
      <c r="E70" s="54">
        <f>(D70-C70)</f>
        <v>4.1666666666666685E-2</v>
      </c>
      <c r="F70" s="80" t="s">
        <v>75</v>
      </c>
      <c r="G70" s="56" t="s">
        <v>78</v>
      </c>
      <c r="H70" s="12">
        <f t="shared" ref="H70:H89" si="22">IF(F70="Surveillance cantine",E70,)</f>
        <v>0</v>
      </c>
    </row>
    <row r="71" spans="1:8" ht="18" customHeight="1" x14ac:dyDescent="0.25">
      <c r="A71" s="107"/>
      <c r="B71" s="119"/>
      <c r="C71" s="44">
        <v>0.45833333333333331</v>
      </c>
      <c r="D71" s="45">
        <v>0.58333333333333337</v>
      </c>
      <c r="E71" s="50">
        <f t="shared" ref="E71:E73" si="23">(D71-C71)</f>
        <v>0.12500000000000006</v>
      </c>
      <c r="F71" s="69" t="s">
        <v>75</v>
      </c>
      <c r="G71" s="43" t="s">
        <v>78</v>
      </c>
      <c r="H71" s="12">
        <f t="shared" si="22"/>
        <v>0</v>
      </c>
    </row>
    <row r="72" spans="1:8" ht="18" customHeight="1" x14ac:dyDescent="0.25">
      <c r="A72" s="107"/>
      <c r="B72" s="119"/>
      <c r="C72" s="44"/>
      <c r="D72" s="45"/>
      <c r="E72" s="46">
        <f t="shared" si="23"/>
        <v>0</v>
      </c>
      <c r="F72" s="69"/>
      <c r="G72" s="43"/>
      <c r="H72" s="12">
        <f t="shared" si="22"/>
        <v>0</v>
      </c>
    </row>
    <row r="73" spans="1:8" ht="18" customHeight="1" thickBot="1" x14ac:dyDescent="0.3">
      <c r="A73" s="107"/>
      <c r="B73" s="120"/>
      <c r="C73" s="49">
        <v>0.67708333333333337</v>
      </c>
      <c r="D73" s="48">
        <v>0.76041666666666663</v>
      </c>
      <c r="E73" s="46">
        <f t="shared" si="23"/>
        <v>8.3333333333333259E-2</v>
      </c>
      <c r="F73" s="70" t="s">
        <v>79</v>
      </c>
      <c r="G73" s="47" t="s">
        <v>78</v>
      </c>
      <c r="H73" s="12">
        <f t="shared" si="22"/>
        <v>0</v>
      </c>
    </row>
    <row r="74" spans="1:8" ht="18" customHeight="1" x14ac:dyDescent="0.25">
      <c r="A74" s="107"/>
      <c r="B74" s="118" t="s">
        <v>64</v>
      </c>
      <c r="C74" s="42">
        <v>0.3125</v>
      </c>
      <c r="D74" s="67">
        <v>0.35416666666666669</v>
      </c>
      <c r="E74" s="54">
        <f>(D74-C74)</f>
        <v>4.1666666666666685E-2</v>
      </c>
      <c r="F74" s="68" t="s">
        <v>79</v>
      </c>
      <c r="G74" s="55" t="s">
        <v>78</v>
      </c>
      <c r="H74" s="12">
        <f t="shared" si="22"/>
        <v>0</v>
      </c>
    </row>
    <row r="75" spans="1:8" ht="18" customHeight="1" x14ac:dyDescent="0.25">
      <c r="A75" s="107"/>
      <c r="B75" s="119"/>
      <c r="C75" s="44">
        <v>0.45833333333333331</v>
      </c>
      <c r="D75" s="45">
        <v>0.58333333333333337</v>
      </c>
      <c r="E75" s="50">
        <f t="shared" ref="E75:E77" si="24">(D75-C75)</f>
        <v>0.12500000000000006</v>
      </c>
      <c r="F75" s="69" t="s">
        <v>79</v>
      </c>
      <c r="G75" s="43" t="s">
        <v>78</v>
      </c>
      <c r="H75" s="12">
        <f t="shared" si="22"/>
        <v>0</v>
      </c>
    </row>
    <row r="76" spans="1:8" ht="18" customHeight="1" x14ac:dyDescent="0.25">
      <c r="A76" s="107"/>
      <c r="B76" s="119"/>
      <c r="C76" s="44"/>
      <c r="D76" s="45"/>
      <c r="E76" s="46">
        <f t="shared" si="24"/>
        <v>0</v>
      </c>
      <c r="F76" s="69"/>
      <c r="G76" s="43"/>
      <c r="H76" s="12">
        <f t="shared" si="22"/>
        <v>0</v>
      </c>
    </row>
    <row r="77" spans="1:8" ht="18" customHeight="1" thickBot="1" x14ac:dyDescent="0.3">
      <c r="A77" s="107"/>
      <c r="B77" s="120"/>
      <c r="C77" s="49">
        <v>0.67708333333333337</v>
      </c>
      <c r="D77" s="48">
        <v>0.76041666666666663</v>
      </c>
      <c r="E77" s="46">
        <f t="shared" si="24"/>
        <v>8.3333333333333259E-2</v>
      </c>
      <c r="F77" s="70" t="s">
        <v>79</v>
      </c>
      <c r="G77" s="47" t="s">
        <v>78</v>
      </c>
      <c r="H77" s="12">
        <f t="shared" si="22"/>
        <v>0</v>
      </c>
    </row>
    <row r="78" spans="1:8" ht="18" customHeight="1" x14ac:dyDescent="0.25">
      <c r="A78" s="107"/>
      <c r="B78" s="118" t="s">
        <v>65</v>
      </c>
      <c r="C78" s="42">
        <v>0.3125</v>
      </c>
      <c r="D78" s="67">
        <v>0.35416666666666669</v>
      </c>
      <c r="E78" s="54">
        <f>(D78-C78)</f>
        <v>4.1666666666666685E-2</v>
      </c>
      <c r="F78" s="68" t="s">
        <v>75</v>
      </c>
      <c r="G78" s="55" t="s">
        <v>78</v>
      </c>
      <c r="H78" s="12">
        <f t="shared" si="22"/>
        <v>0</v>
      </c>
    </row>
    <row r="79" spans="1:8" ht="18" customHeight="1" x14ac:dyDescent="0.25">
      <c r="A79" s="107"/>
      <c r="B79" s="119"/>
      <c r="C79" s="44">
        <v>0.45833333333333331</v>
      </c>
      <c r="D79" s="45">
        <v>0.58333333333333337</v>
      </c>
      <c r="E79" s="50">
        <f t="shared" ref="E79:E81" si="25">(D79-C79)</f>
        <v>0.12500000000000006</v>
      </c>
      <c r="F79" s="69" t="s">
        <v>79</v>
      </c>
      <c r="G79" s="43" t="s">
        <v>78</v>
      </c>
      <c r="H79" s="12">
        <f t="shared" si="22"/>
        <v>0</v>
      </c>
    </row>
    <row r="80" spans="1:8" ht="18" customHeight="1" x14ac:dyDescent="0.25">
      <c r="A80" s="107"/>
      <c r="B80" s="119"/>
      <c r="C80" s="44"/>
      <c r="D80" s="45"/>
      <c r="E80" s="46">
        <f t="shared" si="25"/>
        <v>0</v>
      </c>
      <c r="F80" s="69"/>
      <c r="G80" s="43"/>
      <c r="H80" s="12">
        <f t="shared" si="22"/>
        <v>0</v>
      </c>
    </row>
    <row r="81" spans="1:9" ht="18" customHeight="1" thickBot="1" x14ac:dyDescent="0.3">
      <c r="A81" s="107"/>
      <c r="B81" s="120"/>
      <c r="C81" s="49">
        <v>0.67708333333333337</v>
      </c>
      <c r="D81" s="48">
        <v>0.76041666666666663</v>
      </c>
      <c r="E81" s="46">
        <f t="shared" si="25"/>
        <v>8.3333333333333259E-2</v>
      </c>
      <c r="F81" s="70" t="s">
        <v>78</v>
      </c>
      <c r="G81" s="47" t="s">
        <v>78</v>
      </c>
      <c r="H81" s="12">
        <f t="shared" si="22"/>
        <v>0</v>
      </c>
    </row>
    <row r="82" spans="1:9" ht="18" customHeight="1" x14ac:dyDescent="0.25">
      <c r="A82" s="107"/>
      <c r="B82" s="118" t="s">
        <v>66</v>
      </c>
      <c r="C82" s="42">
        <v>0.3125</v>
      </c>
      <c r="D82" s="67">
        <v>0.35416666666666669</v>
      </c>
      <c r="E82" s="54">
        <f>(D82-C82)</f>
        <v>4.1666666666666685E-2</v>
      </c>
      <c r="F82" s="68" t="s">
        <v>78</v>
      </c>
      <c r="G82" s="55" t="s">
        <v>78</v>
      </c>
      <c r="H82" s="12">
        <f t="shared" si="22"/>
        <v>0</v>
      </c>
      <c r="I82" s="63"/>
    </row>
    <row r="83" spans="1:9" ht="18" customHeight="1" x14ac:dyDescent="0.25">
      <c r="A83" s="107"/>
      <c r="B83" s="119"/>
      <c r="C83" s="44">
        <v>0.45833333333333331</v>
      </c>
      <c r="D83" s="45">
        <v>0.58333333333333337</v>
      </c>
      <c r="E83" s="50">
        <f t="shared" ref="E83:E85" si="26">(D83-C83)</f>
        <v>0.12500000000000006</v>
      </c>
      <c r="F83" s="69" t="s">
        <v>78</v>
      </c>
      <c r="G83" s="43" t="s">
        <v>78</v>
      </c>
      <c r="H83" s="12">
        <f t="shared" si="22"/>
        <v>0</v>
      </c>
    </row>
    <row r="84" spans="1:9" ht="18" customHeight="1" x14ac:dyDescent="0.25">
      <c r="A84" s="107"/>
      <c r="B84" s="119"/>
      <c r="C84" s="44"/>
      <c r="D84" s="45"/>
      <c r="E84" s="46">
        <f t="shared" si="26"/>
        <v>0</v>
      </c>
      <c r="F84" s="69"/>
      <c r="G84" s="43"/>
      <c r="H84" s="12">
        <f t="shared" si="22"/>
        <v>0</v>
      </c>
    </row>
    <row r="85" spans="1:9" ht="18" customHeight="1" x14ac:dyDescent="0.25">
      <c r="A85" s="107"/>
      <c r="B85" s="120"/>
      <c r="C85" s="49">
        <v>0.67708333333333337</v>
      </c>
      <c r="D85" s="48">
        <v>0.76041666666666663</v>
      </c>
      <c r="E85" s="46">
        <f t="shared" si="26"/>
        <v>8.3333333333333259E-2</v>
      </c>
      <c r="F85" s="70" t="s">
        <v>78</v>
      </c>
      <c r="G85" s="43" t="s">
        <v>78</v>
      </c>
      <c r="H85" s="12">
        <f t="shared" si="22"/>
        <v>0</v>
      </c>
    </row>
    <row r="86" spans="1:9" ht="18" customHeight="1" x14ac:dyDescent="0.25">
      <c r="A86" s="107"/>
      <c r="B86" s="122"/>
      <c r="C86" s="42">
        <v>0.3125</v>
      </c>
      <c r="D86" s="67">
        <v>0.35416666666666669</v>
      </c>
      <c r="E86" s="54">
        <f>(D86-C86)</f>
        <v>4.1666666666666685E-2</v>
      </c>
      <c r="F86" s="68" t="s">
        <v>78</v>
      </c>
      <c r="G86" s="55" t="s">
        <v>78</v>
      </c>
      <c r="H86" s="12">
        <f t="shared" si="22"/>
        <v>0</v>
      </c>
    </row>
    <row r="87" spans="1:9" ht="18" customHeight="1" x14ac:dyDescent="0.25">
      <c r="A87" s="107"/>
      <c r="B87" s="123"/>
      <c r="C87" s="44">
        <v>0.45833333333333331</v>
      </c>
      <c r="D87" s="45">
        <v>0.58333333333333337</v>
      </c>
      <c r="E87" s="50">
        <f t="shared" ref="E87:E89" si="27">(D87-C87)</f>
        <v>0.12500000000000006</v>
      </c>
      <c r="F87" s="69" t="s">
        <v>78</v>
      </c>
      <c r="G87" s="43" t="s">
        <v>78</v>
      </c>
      <c r="H87" s="12">
        <f t="shared" si="22"/>
        <v>0</v>
      </c>
    </row>
    <row r="88" spans="1:9" ht="18" customHeight="1" x14ac:dyDescent="0.25">
      <c r="A88" s="107"/>
      <c r="B88" s="123"/>
      <c r="C88" s="44"/>
      <c r="D88" s="45"/>
      <c r="E88" s="46">
        <f t="shared" si="27"/>
        <v>0</v>
      </c>
      <c r="F88" s="69"/>
      <c r="G88" s="43"/>
      <c r="H88" s="12">
        <f t="shared" si="22"/>
        <v>0</v>
      </c>
    </row>
    <row r="89" spans="1:9" ht="18" customHeight="1" thickBot="1" x14ac:dyDescent="0.3">
      <c r="A89" s="107"/>
      <c r="B89" s="124"/>
      <c r="C89" s="49">
        <v>0.67708333333333337</v>
      </c>
      <c r="D89" s="48">
        <v>0.76041666666666663</v>
      </c>
      <c r="E89" s="46">
        <f t="shared" si="27"/>
        <v>8.3333333333333259E-2</v>
      </c>
      <c r="F89" s="70" t="s">
        <v>78</v>
      </c>
      <c r="G89" s="51" t="s">
        <v>78</v>
      </c>
      <c r="H89" s="12">
        <f t="shared" si="22"/>
        <v>0</v>
      </c>
    </row>
    <row r="90" spans="1:9" ht="24" customHeight="1" thickBot="1" x14ac:dyDescent="0.25">
      <c r="A90" s="108"/>
      <c r="B90" s="116" t="s">
        <v>4</v>
      </c>
      <c r="C90" s="117"/>
      <c r="D90" s="83"/>
      <c r="E90" s="53">
        <f>SUM(E70:E89)</f>
        <v>1.25</v>
      </c>
      <c r="F90" s="22"/>
      <c r="G90" s="5"/>
      <c r="H90" s="12"/>
    </row>
    <row r="91" spans="1:9" ht="18" customHeight="1" x14ac:dyDescent="0.25">
      <c r="A91" s="106" t="s">
        <v>29</v>
      </c>
      <c r="B91" s="132" t="s">
        <v>43</v>
      </c>
      <c r="C91" s="42">
        <v>0.3125</v>
      </c>
      <c r="D91" s="67">
        <v>0.35416666666666669</v>
      </c>
      <c r="E91" s="54">
        <f>(D91-C91)</f>
        <v>4.1666666666666685E-2</v>
      </c>
      <c r="F91" s="80" t="s">
        <v>78</v>
      </c>
      <c r="G91" s="56" t="s">
        <v>78</v>
      </c>
      <c r="H91" s="12">
        <f t="shared" ref="H91:H110" si="28">IF(F91="Surveillance cantine",E91,)</f>
        <v>0</v>
      </c>
      <c r="I91" s="1" t="s">
        <v>80</v>
      </c>
    </row>
    <row r="92" spans="1:9" ht="18" customHeight="1" x14ac:dyDescent="0.25">
      <c r="A92" s="107"/>
      <c r="B92" s="113"/>
      <c r="C92" s="44">
        <v>0.45833333333333331</v>
      </c>
      <c r="D92" s="45">
        <v>0.58333333333333337</v>
      </c>
      <c r="E92" s="50">
        <f t="shared" ref="E92:E94" si="29">(D92-C92)</f>
        <v>0.12500000000000006</v>
      </c>
      <c r="F92" s="69" t="s">
        <v>78</v>
      </c>
      <c r="G92" s="43" t="s">
        <v>78</v>
      </c>
      <c r="H92" s="12">
        <f t="shared" si="28"/>
        <v>0</v>
      </c>
      <c r="I92" s="1" t="s">
        <v>80</v>
      </c>
    </row>
    <row r="93" spans="1:9" ht="18" customHeight="1" x14ac:dyDescent="0.25">
      <c r="A93" s="107"/>
      <c r="B93" s="113"/>
      <c r="C93" s="44"/>
      <c r="D93" s="45"/>
      <c r="E93" s="46">
        <f t="shared" si="29"/>
        <v>0</v>
      </c>
      <c r="F93" s="69"/>
      <c r="G93" s="43" t="s">
        <v>78</v>
      </c>
      <c r="H93" s="12">
        <f t="shared" si="28"/>
        <v>0</v>
      </c>
    </row>
    <row r="94" spans="1:9" ht="18" customHeight="1" x14ac:dyDescent="0.25">
      <c r="A94" s="107"/>
      <c r="B94" s="114"/>
      <c r="C94" s="49">
        <v>0.67708333333333337</v>
      </c>
      <c r="D94" s="48">
        <v>0.76041666666666663</v>
      </c>
      <c r="E94" s="46">
        <f t="shared" si="29"/>
        <v>8.3333333333333259E-2</v>
      </c>
      <c r="F94" s="70" t="s">
        <v>78</v>
      </c>
      <c r="G94" s="47" t="s">
        <v>78</v>
      </c>
      <c r="H94" s="12">
        <f t="shared" si="28"/>
        <v>0</v>
      </c>
      <c r="I94" s="1" t="s">
        <v>80</v>
      </c>
    </row>
    <row r="95" spans="1:9" ht="18" customHeight="1" x14ac:dyDescent="0.25">
      <c r="A95" s="107"/>
      <c r="B95" s="133" t="s">
        <v>44</v>
      </c>
      <c r="C95" s="42"/>
      <c r="D95" s="67"/>
      <c r="E95" s="54">
        <f>(D95-C95)</f>
        <v>0</v>
      </c>
      <c r="F95" s="68"/>
      <c r="G95" s="55"/>
      <c r="H95" s="12">
        <f t="shared" si="28"/>
        <v>0</v>
      </c>
    </row>
    <row r="96" spans="1:9" ht="18" customHeight="1" x14ac:dyDescent="0.25">
      <c r="A96" s="107"/>
      <c r="B96" s="113"/>
      <c r="C96" s="44"/>
      <c r="D96" s="45"/>
      <c r="E96" s="50">
        <f t="shared" ref="E96:E98" si="30">(D96-C96)</f>
        <v>0</v>
      </c>
      <c r="F96" s="69"/>
      <c r="G96" s="43"/>
      <c r="H96" s="12">
        <f t="shared" si="28"/>
        <v>0</v>
      </c>
    </row>
    <row r="97" spans="1:8" ht="18" customHeight="1" x14ac:dyDescent="0.25">
      <c r="A97" s="107"/>
      <c r="B97" s="113"/>
      <c r="C97" s="44"/>
      <c r="D97" s="45"/>
      <c r="E97" s="46">
        <f t="shared" si="30"/>
        <v>0</v>
      </c>
      <c r="F97" s="69"/>
      <c r="G97" s="43"/>
      <c r="H97" s="12">
        <f t="shared" si="28"/>
        <v>0</v>
      </c>
    </row>
    <row r="98" spans="1:8" ht="18" customHeight="1" x14ac:dyDescent="0.25">
      <c r="A98" s="107"/>
      <c r="B98" s="114"/>
      <c r="C98" s="49"/>
      <c r="D98" s="48"/>
      <c r="E98" s="46">
        <f t="shared" si="30"/>
        <v>0</v>
      </c>
      <c r="F98" s="70"/>
      <c r="G98" s="47"/>
      <c r="H98" s="12">
        <f t="shared" si="28"/>
        <v>0</v>
      </c>
    </row>
    <row r="99" spans="1:8" ht="18" customHeight="1" x14ac:dyDescent="0.25">
      <c r="A99" s="107"/>
      <c r="B99" s="133" t="s">
        <v>45</v>
      </c>
      <c r="C99" s="42"/>
      <c r="D99" s="67"/>
      <c r="E99" s="54">
        <f>(D99-C99)</f>
        <v>0</v>
      </c>
      <c r="F99" s="68"/>
      <c r="G99" s="55"/>
      <c r="H99" s="12">
        <f t="shared" si="28"/>
        <v>0</v>
      </c>
    </row>
    <row r="100" spans="1:8" ht="18" customHeight="1" x14ac:dyDescent="0.25">
      <c r="A100" s="107"/>
      <c r="B100" s="113"/>
      <c r="C100" s="44"/>
      <c r="D100" s="45"/>
      <c r="E100" s="50">
        <f t="shared" ref="E100:E102" si="31">(D100-C100)</f>
        <v>0</v>
      </c>
      <c r="F100" s="69"/>
      <c r="G100" s="43"/>
      <c r="H100" s="12">
        <f t="shared" si="28"/>
        <v>0</v>
      </c>
    </row>
    <row r="101" spans="1:8" ht="18" customHeight="1" x14ac:dyDescent="0.25">
      <c r="A101" s="107"/>
      <c r="B101" s="113"/>
      <c r="C101" s="44"/>
      <c r="D101" s="45"/>
      <c r="E101" s="46">
        <f t="shared" si="31"/>
        <v>0</v>
      </c>
      <c r="F101" s="69"/>
      <c r="G101" s="43"/>
      <c r="H101" s="12">
        <f t="shared" si="28"/>
        <v>0</v>
      </c>
    </row>
    <row r="102" spans="1:8" ht="18" customHeight="1" x14ac:dyDescent="0.25">
      <c r="A102" s="107"/>
      <c r="B102" s="114"/>
      <c r="C102" s="49"/>
      <c r="D102" s="48"/>
      <c r="E102" s="46">
        <f t="shared" si="31"/>
        <v>0</v>
      </c>
      <c r="F102" s="70"/>
      <c r="G102" s="47"/>
      <c r="H102" s="12">
        <f t="shared" si="28"/>
        <v>0</v>
      </c>
    </row>
    <row r="103" spans="1:8" ht="18" customHeight="1" x14ac:dyDescent="0.25">
      <c r="A103" s="107"/>
      <c r="B103" s="112" t="s">
        <v>46</v>
      </c>
      <c r="C103" s="42"/>
      <c r="D103" s="67"/>
      <c r="E103" s="54">
        <f>(D103-C103)</f>
        <v>0</v>
      </c>
      <c r="F103" s="68"/>
      <c r="G103" s="55"/>
      <c r="H103" s="12">
        <f t="shared" si="28"/>
        <v>0</v>
      </c>
    </row>
    <row r="104" spans="1:8" ht="18" customHeight="1" x14ac:dyDescent="0.25">
      <c r="A104" s="107"/>
      <c r="B104" s="113"/>
      <c r="C104" s="44"/>
      <c r="D104" s="45"/>
      <c r="E104" s="50">
        <f t="shared" ref="E104:E106" si="32">(D104-C104)</f>
        <v>0</v>
      </c>
      <c r="F104" s="69"/>
      <c r="G104" s="43"/>
      <c r="H104" s="12">
        <f t="shared" si="28"/>
        <v>0</v>
      </c>
    </row>
    <row r="105" spans="1:8" ht="18" customHeight="1" x14ac:dyDescent="0.25">
      <c r="A105" s="107"/>
      <c r="B105" s="113"/>
      <c r="C105" s="44"/>
      <c r="D105" s="45"/>
      <c r="E105" s="46">
        <f t="shared" si="32"/>
        <v>0</v>
      </c>
      <c r="F105" s="69"/>
      <c r="G105" s="43"/>
      <c r="H105" s="12">
        <f t="shared" si="28"/>
        <v>0</v>
      </c>
    </row>
    <row r="106" spans="1:8" ht="18" customHeight="1" x14ac:dyDescent="0.25">
      <c r="A106" s="107"/>
      <c r="B106" s="114"/>
      <c r="C106" s="44"/>
      <c r="D106" s="45"/>
      <c r="E106" s="46">
        <f t="shared" si="32"/>
        <v>0</v>
      </c>
      <c r="F106" s="81"/>
      <c r="G106" s="43"/>
      <c r="H106" s="12">
        <f t="shared" si="28"/>
        <v>0</v>
      </c>
    </row>
    <row r="107" spans="1:8" ht="18" customHeight="1" x14ac:dyDescent="0.25">
      <c r="A107" s="107"/>
      <c r="B107" s="122"/>
      <c r="C107" s="42">
        <v>0.3125</v>
      </c>
      <c r="D107" s="67">
        <v>0.35416666666666669</v>
      </c>
      <c r="E107" s="54">
        <f>(D107-C107)</f>
        <v>4.1666666666666685E-2</v>
      </c>
      <c r="F107" s="68" t="s">
        <v>18</v>
      </c>
      <c r="G107" s="55" t="s">
        <v>19</v>
      </c>
      <c r="H107" s="12">
        <f t="shared" si="28"/>
        <v>0</v>
      </c>
    </row>
    <row r="108" spans="1:8" ht="18" customHeight="1" x14ac:dyDescent="0.25">
      <c r="A108" s="107"/>
      <c r="B108" s="123"/>
      <c r="C108" s="44">
        <v>0.45833333333333331</v>
      </c>
      <c r="D108" s="45">
        <v>0.58333333333333337</v>
      </c>
      <c r="E108" s="50">
        <f t="shared" ref="E108:E110" si="33">(D108-C108)</f>
        <v>0.12500000000000006</v>
      </c>
      <c r="F108" s="69" t="s">
        <v>8</v>
      </c>
      <c r="G108" s="43" t="s">
        <v>19</v>
      </c>
      <c r="H108" s="12">
        <f t="shared" si="28"/>
        <v>0.12500000000000006</v>
      </c>
    </row>
    <row r="109" spans="1:8" ht="18" customHeight="1" x14ac:dyDescent="0.25">
      <c r="A109" s="107"/>
      <c r="B109" s="123"/>
      <c r="C109" s="44"/>
      <c r="D109" s="45"/>
      <c r="E109" s="46">
        <f t="shared" si="33"/>
        <v>0</v>
      </c>
      <c r="F109" s="69"/>
      <c r="G109" s="43"/>
      <c r="H109" s="12">
        <f t="shared" si="28"/>
        <v>0</v>
      </c>
    </row>
    <row r="110" spans="1:8" ht="18" customHeight="1" thickBot="1" x14ac:dyDescent="0.3">
      <c r="A110" s="107"/>
      <c r="B110" s="124"/>
      <c r="C110" s="49">
        <v>0.67708333333333337</v>
      </c>
      <c r="D110" s="48">
        <v>0.76041666666666663</v>
      </c>
      <c r="E110" s="46">
        <f t="shared" si="33"/>
        <v>8.3333333333333259E-2</v>
      </c>
      <c r="F110" s="70" t="s">
        <v>17</v>
      </c>
      <c r="G110" s="51" t="s">
        <v>19</v>
      </c>
      <c r="H110" s="12">
        <f t="shared" si="28"/>
        <v>0</v>
      </c>
    </row>
    <row r="111" spans="1:8" ht="24.75" customHeight="1" thickBot="1" x14ac:dyDescent="0.3">
      <c r="A111" s="108"/>
      <c r="B111" s="134" t="s">
        <v>4</v>
      </c>
      <c r="C111" s="135"/>
      <c r="D111" s="136"/>
      <c r="E111" s="66">
        <f>SUM(E91:E110)</f>
        <v>0.5</v>
      </c>
      <c r="F111" s="30"/>
      <c r="G111" s="31"/>
      <c r="H111" s="32">
        <f>SUM(H7:H23,H28:H47,H49:H68,H70:H89,H91:H110)</f>
        <v>0.12500000000000006</v>
      </c>
    </row>
    <row r="112" spans="1:8" ht="27.75" customHeight="1" thickBot="1" x14ac:dyDescent="0.3">
      <c r="B112" s="125" t="s">
        <v>5</v>
      </c>
      <c r="C112" s="126"/>
      <c r="D112" s="127"/>
      <c r="E112" s="74">
        <f>SUM(E111+E90+E69+E48+E27)</f>
        <v>5.125</v>
      </c>
    </row>
    <row r="113" spans="2:7" ht="22.5" customHeight="1" thickBot="1" x14ac:dyDescent="0.3">
      <c r="B113" s="128" t="s">
        <v>8</v>
      </c>
      <c r="C113" s="129"/>
      <c r="D113" s="130"/>
      <c r="E113" s="60">
        <f>H111</f>
        <v>0.12500000000000006</v>
      </c>
      <c r="F113" s="30"/>
      <c r="G113" s="33"/>
    </row>
    <row r="114" spans="2:7" ht="27" customHeight="1" thickBot="1" x14ac:dyDescent="0.3">
      <c r="B114" s="131" t="s">
        <v>9</v>
      </c>
      <c r="C114" s="131"/>
      <c r="D114" s="131"/>
      <c r="E114" s="59">
        <f>E112-E113</f>
        <v>5</v>
      </c>
    </row>
  </sheetData>
  <mergeCells count="43">
    <mergeCell ref="B112:D112"/>
    <mergeCell ref="B113:D113"/>
    <mergeCell ref="B114:D114"/>
    <mergeCell ref="A91:A111"/>
    <mergeCell ref="B91:B94"/>
    <mergeCell ref="B95:B98"/>
    <mergeCell ref="B99:B102"/>
    <mergeCell ref="B103:B106"/>
    <mergeCell ref="B111:D111"/>
    <mergeCell ref="B107:B110"/>
    <mergeCell ref="A70:A90"/>
    <mergeCell ref="B70:B73"/>
    <mergeCell ref="B74:B77"/>
    <mergeCell ref="B78:B81"/>
    <mergeCell ref="B82:B85"/>
    <mergeCell ref="B90:C90"/>
    <mergeCell ref="B86:B89"/>
    <mergeCell ref="A28:A48"/>
    <mergeCell ref="B28:B31"/>
    <mergeCell ref="B32:B35"/>
    <mergeCell ref="B36:B39"/>
    <mergeCell ref="B40:B43"/>
    <mergeCell ref="B44:B47"/>
    <mergeCell ref="B48:C48"/>
    <mergeCell ref="A49:A69"/>
    <mergeCell ref="B49:B52"/>
    <mergeCell ref="B53:B56"/>
    <mergeCell ref="B57:B60"/>
    <mergeCell ref="B61:B64"/>
    <mergeCell ref="B65:B68"/>
    <mergeCell ref="B69:C69"/>
    <mergeCell ref="B19:B22"/>
    <mergeCell ref="B23:B26"/>
    <mergeCell ref="C4:D4"/>
    <mergeCell ref="A4:B4"/>
    <mergeCell ref="B7:B10"/>
    <mergeCell ref="A7:A27"/>
    <mergeCell ref="B27:D27"/>
    <mergeCell ref="C1:G2"/>
    <mergeCell ref="C5:E5"/>
    <mergeCell ref="C6:D6"/>
    <mergeCell ref="B11:B14"/>
    <mergeCell ref="B15:B18"/>
  </mergeCells>
  <phoneticPr fontId="3" type="noConversion"/>
  <conditionalFormatting sqref="B15:G18">
    <cfRule type="timePeriod" dxfId="2" priority="3" timePeriod="today">
      <formula>FLOOR(B15,1)=TODAY()</formula>
    </cfRule>
    <cfRule type="cellIs" dxfId="1" priority="2" operator="equal">
      <formula>"mercredi"</formula>
    </cfRule>
    <cfRule type="cellIs" dxfId="0" priority="1" operator="equal">
      <formula>"mercredi"</formula>
    </cfRule>
  </conditionalFormatting>
  <printOptions horizontalCentered="1" verticalCentered="1"/>
  <pageMargins left="0.19685039370078741" right="0.39370078740157483" top="0" bottom="0.19685039370078741" header="0" footer="0.51181102362204722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rgb="FF00B050"/>
  </sheetPr>
  <dimension ref="A1:K114"/>
  <sheetViews>
    <sheetView topLeftCell="A61" workbookViewId="0">
      <selection activeCell="I92" sqref="I92"/>
    </sheetView>
  </sheetViews>
  <sheetFormatPr baseColWidth="10" defaultRowHeight="15" x14ac:dyDescent="0.25"/>
  <cols>
    <col min="1" max="1" width="8" style="34" customWidth="1"/>
    <col min="2" max="2" width="8.5703125" style="90" customWidth="1"/>
    <col min="3" max="3" width="8" style="34" customWidth="1"/>
    <col min="4" max="4" width="7" style="34" customWidth="1"/>
    <col min="5" max="5" width="11.140625" style="34" customWidth="1"/>
    <col min="6" max="6" width="34.7109375" style="34" customWidth="1"/>
    <col min="7" max="7" width="21.7109375" style="34" customWidth="1"/>
    <col min="8" max="8" width="11.42578125" style="34" hidden="1" customWidth="1"/>
    <col min="9" max="9" width="11.42578125" style="34"/>
    <col min="10" max="10" width="13.5703125" style="34" customWidth="1"/>
    <col min="11" max="16384" width="11.42578125" style="34"/>
  </cols>
  <sheetData>
    <row r="1" spans="1:11" ht="24" customHeight="1" x14ac:dyDescent="0.25">
      <c r="C1" s="140" t="s">
        <v>69</v>
      </c>
      <c r="D1" s="140"/>
      <c r="E1" s="140"/>
      <c r="F1" s="140"/>
      <c r="G1" s="140"/>
      <c r="J1" s="34" t="s">
        <v>10</v>
      </c>
      <c r="K1" s="36"/>
    </row>
    <row r="2" spans="1:11" ht="48.75" customHeight="1" x14ac:dyDescent="0.25">
      <c r="C2" s="140"/>
      <c r="D2" s="140"/>
      <c r="E2" s="140"/>
      <c r="F2" s="140"/>
      <c r="G2" s="140"/>
      <c r="J2" s="34" t="s">
        <v>11</v>
      </c>
      <c r="K2" s="88"/>
    </row>
    <row r="3" spans="1:11" ht="22.5" customHeight="1" x14ac:dyDescent="0.25">
      <c r="F3" s="34" t="s">
        <v>68</v>
      </c>
      <c r="J3" s="34" t="s">
        <v>12</v>
      </c>
    </row>
    <row r="4" spans="1:11" ht="21" customHeight="1" x14ac:dyDescent="0.25">
      <c r="B4" s="141" t="s">
        <v>25</v>
      </c>
      <c r="C4" s="142"/>
      <c r="D4" s="142"/>
      <c r="E4" s="142"/>
      <c r="F4" s="36" t="s">
        <v>70</v>
      </c>
      <c r="J4" s="34" t="s">
        <v>13</v>
      </c>
    </row>
    <row r="5" spans="1:11" ht="16.5" customHeight="1" thickBot="1" x14ac:dyDescent="0.3">
      <c r="C5" s="96"/>
      <c r="D5" s="96"/>
      <c r="E5" s="96"/>
      <c r="F5" s="86"/>
      <c r="G5" s="4"/>
      <c r="H5" s="5"/>
      <c r="J5" s="34" t="s">
        <v>14</v>
      </c>
      <c r="K5" s="91"/>
    </row>
    <row r="6" spans="1:11" ht="49.5" customHeight="1" thickBot="1" x14ac:dyDescent="0.3">
      <c r="C6" s="97" t="s">
        <v>0</v>
      </c>
      <c r="D6" s="98"/>
      <c r="E6" s="37" t="s">
        <v>3</v>
      </c>
      <c r="F6" s="38" t="s">
        <v>1</v>
      </c>
      <c r="G6" s="38" t="s">
        <v>6</v>
      </c>
      <c r="H6" s="39" t="s">
        <v>7</v>
      </c>
      <c r="J6" s="40"/>
      <c r="K6" s="41"/>
    </row>
    <row r="7" spans="1:11" ht="15.95" customHeight="1" x14ac:dyDescent="0.25">
      <c r="A7" s="106" t="s">
        <v>20</v>
      </c>
      <c r="B7" s="137" t="s">
        <v>38</v>
      </c>
      <c r="C7" s="42"/>
      <c r="D7" s="67"/>
      <c r="E7" s="54">
        <f>(D7-C7)</f>
        <v>0</v>
      </c>
      <c r="F7" s="80"/>
      <c r="G7" s="56"/>
      <c r="H7" s="12">
        <f t="shared" ref="H7:H26" si="0">IF(F7="Surveillance cantine",E7,)</f>
        <v>0</v>
      </c>
    </row>
    <row r="8" spans="1:11" ht="15.95" customHeight="1" x14ac:dyDescent="0.25">
      <c r="A8" s="107"/>
      <c r="B8" s="113"/>
      <c r="C8" s="44">
        <v>0.47916666666666669</v>
      </c>
      <c r="D8" s="45">
        <v>0.5625</v>
      </c>
      <c r="E8" s="50">
        <f t="shared" ref="E8" si="1">(D8-C8)</f>
        <v>8.3333333333333315E-2</v>
      </c>
      <c r="F8" s="69" t="s">
        <v>73</v>
      </c>
      <c r="G8" s="43" t="s">
        <v>73</v>
      </c>
      <c r="H8" s="12">
        <f t="shared" si="0"/>
        <v>0</v>
      </c>
      <c r="K8" s="73"/>
    </row>
    <row r="9" spans="1:11" ht="15.95" hidden="1" customHeight="1" x14ac:dyDescent="0.25">
      <c r="A9" s="107"/>
      <c r="B9" s="113"/>
      <c r="C9" s="44"/>
      <c r="D9" s="45"/>
      <c r="E9" s="46">
        <f t="shared" ref="E9:E10" si="2">(D9-C9)</f>
        <v>0</v>
      </c>
      <c r="F9" s="69"/>
      <c r="G9" s="43"/>
      <c r="H9" s="12">
        <f t="shared" si="0"/>
        <v>0</v>
      </c>
    </row>
    <row r="10" spans="1:11" ht="15.95" customHeight="1" x14ac:dyDescent="0.25">
      <c r="A10" s="107"/>
      <c r="B10" s="114"/>
      <c r="C10" s="49"/>
      <c r="D10" s="48"/>
      <c r="E10" s="46">
        <f t="shared" si="2"/>
        <v>0</v>
      </c>
      <c r="F10" s="70"/>
      <c r="G10" s="43"/>
      <c r="H10" s="12">
        <f t="shared" si="0"/>
        <v>0</v>
      </c>
    </row>
    <row r="11" spans="1:11" ht="15.95" customHeight="1" x14ac:dyDescent="0.25">
      <c r="A11" s="107"/>
      <c r="B11" s="112" t="s">
        <v>30</v>
      </c>
      <c r="C11" s="42"/>
      <c r="D11" s="67"/>
      <c r="E11" s="54">
        <f>(D11-C11)</f>
        <v>0</v>
      </c>
      <c r="F11" s="68"/>
      <c r="G11" s="55"/>
      <c r="H11" s="12">
        <f t="shared" si="0"/>
        <v>0</v>
      </c>
    </row>
    <row r="12" spans="1:11" ht="15.95" customHeight="1" x14ac:dyDescent="0.25">
      <c r="A12" s="107"/>
      <c r="B12" s="113"/>
      <c r="C12" s="44">
        <v>0.47916666666666669</v>
      </c>
      <c r="D12" s="45">
        <v>0.5625</v>
      </c>
      <c r="E12" s="50">
        <f t="shared" ref="E12" si="3">(D12-C12)</f>
        <v>8.3333333333333315E-2</v>
      </c>
      <c r="F12" s="69" t="s">
        <v>73</v>
      </c>
      <c r="G12" s="43" t="s">
        <v>73</v>
      </c>
      <c r="H12" s="12">
        <f t="shared" si="0"/>
        <v>0</v>
      </c>
    </row>
    <row r="13" spans="1:11" ht="15.95" hidden="1" customHeight="1" x14ac:dyDescent="0.25">
      <c r="A13" s="107"/>
      <c r="B13" s="113"/>
      <c r="C13" s="44"/>
      <c r="D13" s="45"/>
      <c r="E13" s="46">
        <f t="shared" ref="E13:E14" si="4">(D13-C13)</f>
        <v>0</v>
      </c>
      <c r="F13" s="69"/>
      <c r="G13" s="43"/>
      <c r="H13" s="12">
        <f t="shared" si="0"/>
        <v>0</v>
      </c>
    </row>
    <row r="14" spans="1:11" ht="15.95" customHeight="1" x14ac:dyDescent="0.25">
      <c r="A14" s="107"/>
      <c r="B14" s="114"/>
      <c r="C14" s="49"/>
      <c r="D14" s="48"/>
      <c r="E14" s="46">
        <f t="shared" si="4"/>
        <v>0</v>
      </c>
      <c r="F14" s="70"/>
      <c r="G14" s="43"/>
      <c r="H14" s="12">
        <f t="shared" si="0"/>
        <v>0</v>
      </c>
    </row>
    <row r="15" spans="1:11" ht="15.95" customHeight="1" x14ac:dyDescent="0.25">
      <c r="A15" s="107"/>
      <c r="B15" s="112" t="s">
        <v>31</v>
      </c>
      <c r="C15" s="42"/>
      <c r="D15" s="67"/>
      <c r="E15" s="54">
        <f>(D15-C15)</f>
        <v>0</v>
      </c>
      <c r="F15" s="68"/>
      <c r="G15" s="55"/>
      <c r="H15" s="12">
        <f t="shared" si="0"/>
        <v>0</v>
      </c>
    </row>
    <row r="16" spans="1:11" ht="15.95" customHeight="1" x14ac:dyDescent="0.25">
      <c r="A16" s="107"/>
      <c r="B16" s="113"/>
      <c r="C16" s="44">
        <v>0.47916666666666669</v>
      </c>
      <c r="D16" s="45">
        <v>0.5625</v>
      </c>
      <c r="E16" s="50">
        <f t="shared" ref="E16" si="5">(D16-C16)</f>
        <v>8.3333333333333315E-2</v>
      </c>
      <c r="F16" s="69" t="s">
        <v>73</v>
      </c>
      <c r="G16" s="43" t="s">
        <v>73</v>
      </c>
      <c r="H16" s="12">
        <f t="shared" si="0"/>
        <v>0</v>
      </c>
      <c r="I16" s="1"/>
    </row>
    <row r="17" spans="1:9" ht="15.95" hidden="1" customHeight="1" x14ac:dyDescent="0.25">
      <c r="A17" s="107"/>
      <c r="B17" s="113"/>
      <c r="C17" s="44"/>
      <c r="D17" s="45"/>
      <c r="E17" s="46">
        <f t="shared" ref="E17:E18" si="6">(D17-C17)</f>
        <v>0</v>
      </c>
      <c r="F17" s="69"/>
      <c r="G17" s="43"/>
      <c r="H17" s="12">
        <f t="shared" si="0"/>
        <v>0</v>
      </c>
    </row>
    <row r="18" spans="1:9" ht="15.95" customHeight="1" x14ac:dyDescent="0.25">
      <c r="A18" s="107"/>
      <c r="B18" s="114"/>
      <c r="C18" s="49"/>
      <c r="D18" s="48"/>
      <c r="E18" s="46">
        <f t="shared" si="6"/>
        <v>0</v>
      </c>
      <c r="F18" s="70"/>
      <c r="G18" s="43"/>
      <c r="H18" s="12">
        <f t="shared" si="0"/>
        <v>0</v>
      </c>
    </row>
    <row r="19" spans="1:9" ht="15.95" customHeight="1" x14ac:dyDescent="0.25">
      <c r="A19" s="107"/>
      <c r="B19" s="112" t="s">
        <v>32</v>
      </c>
      <c r="C19" s="42"/>
      <c r="D19" s="67"/>
      <c r="E19" s="54">
        <f>(D19-C19)</f>
        <v>0</v>
      </c>
      <c r="F19" s="68"/>
      <c r="G19" s="55"/>
      <c r="H19" s="12">
        <f t="shared" si="0"/>
        <v>0</v>
      </c>
    </row>
    <row r="20" spans="1:9" ht="15.95" customHeight="1" x14ac:dyDescent="0.25">
      <c r="A20" s="107"/>
      <c r="B20" s="113"/>
      <c r="C20" s="44"/>
      <c r="D20" s="45"/>
      <c r="E20" s="50">
        <f t="shared" ref="E20" si="7">(D20-C20)</f>
        <v>0</v>
      </c>
      <c r="F20" s="69"/>
      <c r="G20" s="43"/>
      <c r="H20" s="12">
        <f t="shared" si="0"/>
        <v>0</v>
      </c>
    </row>
    <row r="21" spans="1:9" ht="15.95" hidden="1" customHeight="1" x14ac:dyDescent="0.25">
      <c r="A21" s="107"/>
      <c r="B21" s="113"/>
      <c r="C21" s="44"/>
      <c r="D21" s="45"/>
      <c r="E21" s="46">
        <f t="shared" ref="E21:E22" si="8">(D21-C21)</f>
        <v>0</v>
      </c>
      <c r="F21" s="69"/>
      <c r="G21" s="43"/>
      <c r="H21" s="12">
        <f t="shared" si="0"/>
        <v>0</v>
      </c>
    </row>
    <row r="22" spans="1:9" ht="15.95" customHeight="1" thickBot="1" x14ac:dyDescent="0.3">
      <c r="A22" s="107"/>
      <c r="B22" s="114"/>
      <c r="C22" s="49"/>
      <c r="D22" s="48"/>
      <c r="E22" s="46">
        <f t="shared" si="8"/>
        <v>0</v>
      </c>
      <c r="F22" s="70"/>
      <c r="G22" s="51"/>
      <c r="H22" s="12">
        <f t="shared" si="0"/>
        <v>0</v>
      </c>
    </row>
    <row r="23" spans="1:9" ht="18" hidden="1" customHeight="1" thickBot="1" x14ac:dyDescent="0.3">
      <c r="A23" s="107"/>
      <c r="B23" s="112" t="s">
        <v>2</v>
      </c>
      <c r="C23" s="12"/>
      <c r="D23" s="12"/>
      <c r="E23" s="10">
        <f>(D23-C23)</f>
        <v>0</v>
      </c>
      <c r="F23" s="11"/>
      <c r="G23" s="17"/>
      <c r="H23" s="12">
        <f t="shared" si="0"/>
        <v>0</v>
      </c>
    </row>
    <row r="24" spans="1:9" ht="18" hidden="1" customHeight="1" x14ac:dyDescent="0.25">
      <c r="A24" s="107"/>
      <c r="B24" s="113"/>
      <c r="C24" s="12">
        <v>0</v>
      </c>
      <c r="D24" s="12">
        <v>0</v>
      </c>
      <c r="E24" s="18">
        <f>(D24-C24)</f>
        <v>0</v>
      </c>
      <c r="F24" s="11"/>
      <c r="G24" s="16"/>
      <c r="H24" s="12">
        <f t="shared" si="0"/>
        <v>0</v>
      </c>
    </row>
    <row r="25" spans="1:9" ht="18" hidden="1" customHeight="1" x14ac:dyDescent="0.25">
      <c r="A25" s="107"/>
      <c r="B25" s="113"/>
      <c r="C25" s="12">
        <v>0</v>
      </c>
      <c r="D25" s="12">
        <v>0</v>
      </c>
      <c r="E25" s="18">
        <f>(D25-C25)</f>
        <v>0</v>
      </c>
      <c r="F25" s="11"/>
      <c r="G25" s="16"/>
      <c r="H25" s="12">
        <f t="shared" si="0"/>
        <v>0</v>
      </c>
    </row>
    <row r="26" spans="1:9" ht="18" hidden="1" customHeight="1" thickBot="1" x14ac:dyDescent="0.3">
      <c r="A26" s="108"/>
      <c r="B26" s="115"/>
      <c r="C26" s="19">
        <v>0</v>
      </c>
      <c r="D26" s="20">
        <v>0</v>
      </c>
      <c r="E26" s="18">
        <f>(D26-C26)</f>
        <v>0</v>
      </c>
      <c r="F26" s="21"/>
      <c r="G26" s="17"/>
      <c r="H26" s="12">
        <f t="shared" si="0"/>
        <v>0</v>
      </c>
    </row>
    <row r="27" spans="1:9" ht="24" customHeight="1" thickBot="1" x14ac:dyDescent="0.3">
      <c r="A27" s="52"/>
      <c r="B27" s="116" t="s">
        <v>4</v>
      </c>
      <c r="C27" s="117"/>
      <c r="D27" s="87"/>
      <c r="E27" s="53">
        <f>SUM(E7:E26)</f>
        <v>0.24999999999999994</v>
      </c>
      <c r="F27" s="64"/>
      <c r="G27" s="5"/>
      <c r="H27" s="12"/>
    </row>
    <row r="28" spans="1:9" ht="15.95" customHeight="1" x14ac:dyDescent="0.25">
      <c r="A28" s="106" t="s">
        <v>26</v>
      </c>
      <c r="B28" s="137" t="s">
        <v>36</v>
      </c>
      <c r="C28" s="42"/>
      <c r="D28" s="67"/>
      <c r="E28" s="54">
        <f>(D28-C28)</f>
        <v>0</v>
      </c>
      <c r="F28" s="80"/>
      <c r="G28" s="56"/>
      <c r="H28" s="12">
        <f t="shared" ref="H28:H47" si="9">IF(F28="Surveillance cantine",E28,)</f>
        <v>0</v>
      </c>
    </row>
    <row r="29" spans="1:9" ht="15.95" customHeight="1" x14ac:dyDescent="0.25">
      <c r="A29" s="107"/>
      <c r="B29" s="113"/>
      <c r="C29" s="44">
        <v>0.47916666666666669</v>
      </c>
      <c r="D29" s="45">
        <v>0.5625</v>
      </c>
      <c r="E29" s="50">
        <f t="shared" ref="E29" si="10">(D29-C29)</f>
        <v>8.3333333333333315E-2</v>
      </c>
      <c r="F29" s="69" t="s">
        <v>73</v>
      </c>
      <c r="G29" s="43" t="s">
        <v>73</v>
      </c>
      <c r="H29" s="12">
        <f t="shared" si="9"/>
        <v>0</v>
      </c>
      <c r="I29" s="1"/>
    </row>
    <row r="30" spans="1:9" ht="15.95" hidden="1" customHeight="1" x14ac:dyDescent="0.25">
      <c r="A30" s="107"/>
      <c r="B30" s="113"/>
      <c r="C30" s="44"/>
      <c r="D30" s="45"/>
      <c r="E30" s="46">
        <f t="shared" ref="E30:E31" si="11">(D30-C30)</f>
        <v>0</v>
      </c>
      <c r="F30" s="69"/>
      <c r="G30" s="43"/>
      <c r="H30" s="12">
        <f t="shared" si="9"/>
        <v>0</v>
      </c>
    </row>
    <row r="31" spans="1:9" ht="15.95" customHeight="1" x14ac:dyDescent="0.25">
      <c r="A31" s="107"/>
      <c r="B31" s="114"/>
      <c r="C31" s="49"/>
      <c r="D31" s="48"/>
      <c r="E31" s="46">
        <f t="shared" si="11"/>
        <v>0</v>
      </c>
      <c r="F31" s="70"/>
      <c r="G31" s="43"/>
      <c r="H31" s="12">
        <f t="shared" si="9"/>
        <v>0</v>
      </c>
    </row>
    <row r="32" spans="1:9" ht="15.95" customHeight="1" x14ac:dyDescent="0.25">
      <c r="A32" s="107"/>
      <c r="B32" s="112" t="s">
        <v>40</v>
      </c>
      <c r="C32" s="42"/>
      <c r="D32" s="67"/>
      <c r="E32" s="54">
        <f>(D32-C32)</f>
        <v>0</v>
      </c>
      <c r="F32" s="68"/>
      <c r="G32" s="55"/>
      <c r="H32" s="12">
        <f t="shared" si="9"/>
        <v>0</v>
      </c>
    </row>
    <row r="33" spans="1:8" ht="15.95" customHeight="1" x14ac:dyDescent="0.25">
      <c r="A33" s="107"/>
      <c r="B33" s="113"/>
      <c r="C33" s="44">
        <v>0.47916666666666669</v>
      </c>
      <c r="D33" s="45">
        <v>0.5625</v>
      </c>
      <c r="E33" s="50">
        <f t="shared" ref="E33" si="12">(D33-C33)</f>
        <v>8.3333333333333315E-2</v>
      </c>
      <c r="F33" s="69" t="s">
        <v>73</v>
      </c>
      <c r="G33" s="43" t="s">
        <v>73</v>
      </c>
      <c r="H33" s="12">
        <f t="shared" si="9"/>
        <v>0</v>
      </c>
    </row>
    <row r="34" spans="1:8" ht="15.95" hidden="1" customHeight="1" x14ac:dyDescent="0.25">
      <c r="A34" s="107"/>
      <c r="B34" s="113"/>
      <c r="C34" s="44"/>
      <c r="D34" s="45"/>
      <c r="E34" s="46">
        <f t="shared" ref="E34:E35" si="13">(D34-C34)</f>
        <v>0</v>
      </c>
      <c r="F34" s="69"/>
      <c r="G34" s="43"/>
      <c r="H34" s="12">
        <f t="shared" si="9"/>
        <v>0</v>
      </c>
    </row>
    <row r="35" spans="1:8" ht="15.95" customHeight="1" x14ac:dyDescent="0.25">
      <c r="A35" s="107"/>
      <c r="B35" s="114"/>
      <c r="C35" s="49"/>
      <c r="D35" s="48"/>
      <c r="E35" s="46">
        <f t="shared" si="13"/>
        <v>0</v>
      </c>
      <c r="F35" s="70"/>
      <c r="G35" s="43"/>
      <c r="H35" s="12">
        <f t="shared" si="9"/>
        <v>0</v>
      </c>
    </row>
    <row r="36" spans="1:8" ht="15.95" customHeight="1" x14ac:dyDescent="0.25">
      <c r="A36" s="107"/>
      <c r="B36" s="112" t="s">
        <v>21</v>
      </c>
      <c r="C36" s="42"/>
      <c r="D36" s="67"/>
      <c r="E36" s="54">
        <f>(D36-C36)</f>
        <v>0</v>
      </c>
      <c r="F36" s="68"/>
      <c r="G36" s="55"/>
      <c r="H36" s="12">
        <f t="shared" si="9"/>
        <v>0</v>
      </c>
    </row>
    <row r="37" spans="1:8" ht="15.95" customHeight="1" x14ac:dyDescent="0.25">
      <c r="A37" s="107"/>
      <c r="B37" s="113"/>
      <c r="C37" s="44">
        <v>0.47916666666666669</v>
      </c>
      <c r="D37" s="45">
        <v>0.5625</v>
      </c>
      <c r="E37" s="50">
        <f t="shared" ref="E37" si="14">(D37-C37)</f>
        <v>8.3333333333333315E-2</v>
      </c>
      <c r="F37" s="69" t="s">
        <v>73</v>
      </c>
      <c r="G37" s="43" t="s">
        <v>73</v>
      </c>
      <c r="H37" s="12">
        <f t="shared" si="9"/>
        <v>0</v>
      </c>
    </row>
    <row r="38" spans="1:8" ht="15.95" hidden="1" customHeight="1" x14ac:dyDescent="0.25">
      <c r="A38" s="107"/>
      <c r="B38" s="113"/>
      <c r="C38" s="44"/>
      <c r="D38" s="45"/>
      <c r="E38" s="46">
        <f t="shared" ref="E38:E39" si="15">(D38-C38)</f>
        <v>0</v>
      </c>
      <c r="F38" s="69"/>
      <c r="G38" s="43"/>
      <c r="H38" s="12">
        <f t="shared" si="9"/>
        <v>0</v>
      </c>
    </row>
    <row r="39" spans="1:8" ht="15.75" customHeight="1" x14ac:dyDescent="0.25">
      <c r="A39" s="107"/>
      <c r="B39" s="114"/>
      <c r="C39" s="49"/>
      <c r="D39" s="48"/>
      <c r="E39" s="46">
        <f t="shared" si="15"/>
        <v>0</v>
      </c>
      <c r="F39" s="70"/>
      <c r="G39" s="43"/>
      <c r="H39" s="12">
        <f t="shared" si="9"/>
        <v>0</v>
      </c>
    </row>
    <row r="40" spans="1:8" ht="15.95" customHeight="1" x14ac:dyDescent="0.25">
      <c r="A40" s="107"/>
      <c r="B40" s="112" t="s">
        <v>33</v>
      </c>
      <c r="C40" s="42"/>
      <c r="D40" s="67"/>
      <c r="E40" s="54"/>
      <c r="F40" s="68"/>
      <c r="G40" s="55"/>
      <c r="H40" s="12">
        <f t="shared" si="9"/>
        <v>0</v>
      </c>
    </row>
    <row r="41" spans="1:8" ht="15.95" customHeight="1" x14ac:dyDescent="0.25">
      <c r="A41" s="107"/>
      <c r="B41" s="113"/>
      <c r="C41" s="44">
        <v>0.47916666666666669</v>
      </c>
      <c r="D41" s="45">
        <v>0.5625</v>
      </c>
      <c r="E41" s="50">
        <f t="shared" ref="E41" si="16">(D41-C41)</f>
        <v>8.3333333333333315E-2</v>
      </c>
      <c r="F41" s="69" t="s">
        <v>73</v>
      </c>
      <c r="G41" s="43" t="s">
        <v>73</v>
      </c>
      <c r="H41" s="12">
        <f t="shared" si="9"/>
        <v>0</v>
      </c>
    </row>
    <row r="42" spans="1:8" ht="15.95" hidden="1" customHeight="1" x14ac:dyDescent="0.25">
      <c r="A42" s="107"/>
      <c r="B42" s="113"/>
      <c r="C42" s="44"/>
      <c r="D42" s="45"/>
      <c r="E42" s="46">
        <f t="shared" ref="E42:E43" si="17">(D42-C42)</f>
        <v>0</v>
      </c>
      <c r="F42" s="69"/>
      <c r="G42" s="43"/>
      <c r="H42" s="12">
        <f t="shared" si="9"/>
        <v>0</v>
      </c>
    </row>
    <row r="43" spans="1:8" ht="15.75" customHeight="1" thickBot="1" x14ac:dyDescent="0.3">
      <c r="A43" s="107"/>
      <c r="B43" s="114"/>
      <c r="C43" s="49"/>
      <c r="D43" s="48"/>
      <c r="E43" s="46">
        <f t="shared" si="17"/>
        <v>0</v>
      </c>
      <c r="F43" s="70"/>
      <c r="G43" s="51"/>
      <c r="H43" s="12">
        <f t="shared" si="9"/>
        <v>0</v>
      </c>
    </row>
    <row r="44" spans="1:8" ht="18" hidden="1" customHeight="1" x14ac:dyDescent="0.25">
      <c r="A44" s="107"/>
      <c r="B44" s="112" t="s">
        <v>2</v>
      </c>
      <c r="C44" s="13">
        <v>0</v>
      </c>
      <c r="D44" s="14">
        <v>0</v>
      </c>
      <c r="E44" s="18">
        <f>(D44-C44)</f>
        <v>0</v>
      </c>
      <c r="F44" s="11"/>
      <c r="G44" s="16"/>
      <c r="H44" s="12">
        <f t="shared" si="9"/>
        <v>0</v>
      </c>
    </row>
    <row r="45" spans="1:8" ht="18" hidden="1" customHeight="1" x14ac:dyDescent="0.25">
      <c r="A45" s="107"/>
      <c r="B45" s="113"/>
      <c r="C45" s="13">
        <v>0</v>
      </c>
      <c r="D45" s="14">
        <v>0</v>
      </c>
      <c r="E45" s="18">
        <f>(D45-C45)</f>
        <v>0</v>
      </c>
      <c r="F45" s="11"/>
      <c r="G45" s="16"/>
      <c r="H45" s="12">
        <f t="shared" si="9"/>
        <v>0</v>
      </c>
    </row>
    <row r="46" spans="1:8" ht="18" hidden="1" customHeight="1" x14ac:dyDescent="0.25">
      <c r="A46" s="107"/>
      <c r="B46" s="113"/>
      <c r="C46" s="13">
        <v>0</v>
      </c>
      <c r="D46" s="14">
        <v>0</v>
      </c>
      <c r="E46" s="18">
        <f>(D46-C46)</f>
        <v>0</v>
      </c>
      <c r="F46" s="11"/>
      <c r="G46" s="16"/>
      <c r="H46" s="12">
        <f t="shared" si="9"/>
        <v>0</v>
      </c>
    </row>
    <row r="47" spans="1:8" ht="18" hidden="1" customHeight="1" thickBot="1" x14ac:dyDescent="0.3">
      <c r="A47" s="107"/>
      <c r="B47" s="115"/>
      <c r="C47" s="13">
        <v>0</v>
      </c>
      <c r="D47" s="14">
        <v>0</v>
      </c>
      <c r="E47" s="18">
        <f>(D47-C47)</f>
        <v>0</v>
      </c>
      <c r="F47" s="11"/>
      <c r="G47" s="17"/>
      <c r="H47" s="12">
        <f t="shared" si="9"/>
        <v>0</v>
      </c>
    </row>
    <row r="48" spans="1:8" ht="22.5" customHeight="1" thickBot="1" x14ac:dyDescent="0.3">
      <c r="A48" s="108"/>
      <c r="B48" s="116" t="s">
        <v>4</v>
      </c>
      <c r="C48" s="117"/>
      <c r="D48" s="87"/>
      <c r="E48" s="53">
        <f>SUM(E28:E47)</f>
        <v>0.33333333333333326</v>
      </c>
      <c r="F48" s="24"/>
      <c r="G48" s="5"/>
      <c r="H48" s="12"/>
    </row>
    <row r="49" spans="1:8" ht="15.95" customHeight="1" x14ac:dyDescent="0.25">
      <c r="A49" s="106" t="s">
        <v>27</v>
      </c>
      <c r="B49" s="137" t="s">
        <v>37</v>
      </c>
      <c r="C49" s="42"/>
      <c r="D49" s="67"/>
      <c r="E49" s="54">
        <f>(D49-C49)</f>
        <v>0</v>
      </c>
      <c r="F49" s="80"/>
      <c r="G49" s="56"/>
      <c r="H49" s="12">
        <f t="shared" ref="H49:H68" si="18">IF(F49="Surveillance cantine",E49,)</f>
        <v>0</v>
      </c>
    </row>
    <row r="50" spans="1:8" ht="15.95" customHeight="1" x14ac:dyDescent="0.25">
      <c r="A50" s="107"/>
      <c r="B50" s="113"/>
      <c r="C50" s="44">
        <v>0.47916666666666669</v>
      </c>
      <c r="D50" s="45">
        <v>0.5625</v>
      </c>
      <c r="E50" s="50">
        <f t="shared" ref="E50:E52" si="19">(D50-C50)</f>
        <v>8.3333333333333315E-2</v>
      </c>
      <c r="F50" s="69" t="s">
        <v>73</v>
      </c>
      <c r="G50" s="43" t="s">
        <v>73</v>
      </c>
      <c r="H50" s="12">
        <f t="shared" si="18"/>
        <v>0</v>
      </c>
    </row>
    <row r="51" spans="1:8" ht="15.95" hidden="1" customHeight="1" x14ac:dyDescent="0.25">
      <c r="A51" s="107"/>
      <c r="B51" s="113"/>
      <c r="C51" s="44"/>
      <c r="D51" s="45"/>
      <c r="E51" s="46">
        <f t="shared" si="19"/>
        <v>0</v>
      </c>
      <c r="F51" s="69"/>
      <c r="G51" s="43"/>
      <c r="H51" s="12">
        <f t="shared" si="18"/>
        <v>0</v>
      </c>
    </row>
    <row r="52" spans="1:8" ht="15.95" customHeight="1" x14ac:dyDescent="0.25">
      <c r="A52" s="107"/>
      <c r="B52" s="114"/>
      <c r="C52" s="49"/>
      <c r="D52" s="48"/>
      <c r="E52" s="46">
        <f t="shared" si="19"/>
        <v>0</v>
      </c>
      <c r="F52" s="70"/>
      <c r="G52" s="43"/>
      <c r="H52" s="12">
        <f t="shared" si="18"/>
        <v>0</v>
      </c>
    </row>
    <row r="53" spans="1:8" ht="15.95" customHeight="1" x14ac:dyDescent="0.25">
      <c r="A53" s="107"/>
      <c r="B53" s="112" t="s">
        <v>41</v>
      </c>
      <c r="C53" s="42"/>
      <c r="D53" s="67"/>
      <c r="E53" s="54">
        <f>(D53-C53)</f>
        <v>0</v>
      </c>
      <c r="F53" s="68"/>
      <c r="G53" s="55"/>
      <c r="H53" s="12">
        <f t="shared" si="18"/>
        <v>0</v>
      </c>
    </row>
    <row r="54" spans="1:8" ht="15.95" customHeight="1" x14ac:dyDescent="0.25">
      <c r="A54" s="107"/>
      <c r="B54" s="113"/>
      <c r="C54" s="44">
        <v>0.47916666666666669</v>
      </c>
      <c r="D54" s="45">
        <v>0.5625</v>
      </c>
      <c r="E54" s="50">
        <f t="shared" ref="E54:E56" si="20">(D54-C54)</f>
        <v>8.3333333333333315E-2</v>
      </c>
      <c r="F54" s="69" t="s">
        <v>73</v>
      </c>
      <c r="G54" s="43" t="s">
        <v>73</v>
      </c>
      <c r="H54" s="12">
        <f t="shared" si="18"/>
        <v>0</v>
      </c>
    </row>
    <row r="55" spans="1:8" ht="15.95" hidden="1" customHeight="1" x14ac:dyDescent="0.25">
      <c r="A55" s="107"/>
      <c r="B55" s="113"/>
      <c r="C55" s="44"/>
      <c r="D55" s="45"/>
      <c r="E55" s="46">
        <f t="shared" si="20"/>
        <v>0</v>
      </c>
      <c r="F55" s="69"/>
      <c r="G55" s="43"/>
      <c r="H55" s="12">
        <f t="shared" si="18"/>
        <v>0</v>
      </c>
    </row>
    <row r="56" spans="1:8" ht="15.95" customHeight="1" x14ac:dyDescent="0.25">
      <c r="A56" s="107"/>
      <c r="B56" s="114"/>
      <c r="C56" s="49"/>
      <c r="D56" s="48"/>
      <c r="E56" s="46">
        <f t="shared" si="20"/>
        <v>0</v>
      </c>
      <c r="F56" s="70"/>
      <c r="G56" s="43"/>
      <c r="H56" s="12">
        <f t="shared" si="18"/>
        <v>0</v>
      </c>
    </row>
    <row r="57" spans="1:8" ht="15.95" customHeight="1" x14ac:dyDescent="0.25">
      <c r="A57" s="107"/>
      <c r="B57" s="112" t="s">
        <v>22</v>
      </c>
      <c r="C57" s="42"/>
      <c r="D57" s="67"/>
      <c r="E57" s="54">
        <f>(D57-C57)</f>
        <v>0</v>
      </c>
      <c r="F57" s="68"/>
      <c r="G57" s="55"/>
      <c r="H57" s="12">
        <f t="shared" si="18"/>
        <v>0</v>
      </c>
    </row>
    <row r="58" spans="1:8" ht="15.95" customHeight="1" x14ac:dyDescent="0.25">
      <c r="A58" s="107"/>
      <c r="B58" s="113"/>
      <c r="C58" s="44">
        <v>0.47916666666666669</v>
      </c>
      <c r="D58" s="45">
        <v>0.5625</v>
      </c>
      <c r="E58" s="50">
        <f t="shared" ref="E58:E60" si="21">(D58-C58)</f>
        <v>8.3333333333333315E-2</v>
      </c>
      <c r="F58" s="69" t="s">
        <v>73</v>
      </c>
      <c r="G58" s="43" t="s">
        <v>73</v>
      </c>
      <c r="H58" s="12">
        <f t="shared" si="18"/>
        <v>0</v>
      </c>
    </row>
    <row r="59" spans="1:8" ht="15.95" hidden="1" customHeight="1" x14ac:dyDescent="0.25">
      <c r="A59" s="107"/>
      <c r="B59" s="113"/>
      <c r="C59" s="44"/>
      <c r="D59" s="45"/>
      <c r="E59" s="46">
        <f t="shared" si="21"/>
        <v>0</v>
      </c>
      <c r="F59" s="69"/>
      <c r="G59" s="43"/>
      <c r="H59" s="12">
        <f t="shared" si="18"/>
        <v>0</v>
      </c>
    </row>
    <row r="60" spans="1:8" ht="15.95" customHeight="1" x14ac:dyDescent="0.25">
      <c r="A60" s="107"/>
      <c r="B60" s="114"/>
      <c r="C60" s="49"/>
      <c r="D60" s="48"/>
      <c r="E60" s="46">
        <f t="shared" si="21"/>
        <v>0</v>
      </c>
      <c r="F60" s="70"/>
      <c r="G60" s="43"/>
      <c r="H60" s="12">
        <f t="shared" si="18"/>
        <v>0</v>
      </c>
    </row>
    <row r="61" spans="1:8" ht="15.95" customHeight="1" x14ac:dyDescent="0.25">
      <c r="A61" s="107"/>
      <c r="B61" s="112" t="s">
        <v>34</v>
      </c>
      <c r="C61" s="42"/>
      <c r="D61" s="67"/>
      <c r="E61" s="54"/>
      <c r="F61" s="68"/>
      <c r="G61" s="55"/>
      <c r="H61" s="12">
        <f t="shared" si="18"/>
        <v>0</v>
      </c>
    </row>
    <row r="62" spans="1:8" ht="15.95" customHeight="1" x14ac:dyDescent="0.25">
      <c r="A62" s="107"/>
      <c r="B62" s="113"/>
      <c r="C62" s="44">
        <v>0.47916666666666669</v>
      </c>
      <c r="D62" s="45">
        <v>0.5625</v>
      </c>
      <c r="E62" s="50">
        <f t="shared" ref="E62" si="22">(D62-C62)</f>
        <v>8.3333333333333315E-2</v>
      </c>
      <c r="F62" s="69" t="s">
        <v>73</v>
      </c>
      <c r="G62" s="43" t="s">
        <v>73</v>
      </c>
      <c r="H62" s="12">
        <f t="shared" si="18"/>
        <v>0</v>
      </c>
    </row>
    <row r="63" spans="1:8" ht="15.95" hidden="1" customHeight="1" x14ac:dyDescent="0.25">
      <c r="A63" s="107"/>
      <c r="B63" s="113"/>
      <c r="C63" s="44"/>
      <c r="D63" s="45"/>
      <c r="E63" s="46">
        <f t="shared" ref="E63:E64" si="23">(D63-C63)</f>
        <v>0</v>
      </c>
      <c r="F63" s="69"/>
      <c r="G63" s="43"/>
      <c r="H63" s="12">
        <f t="shared" si="18"/>
        <v>0</v>
      </c>
    </row>
    <row r="64" spans="1:8" ht="15.95" customHeight="1" thickBot="1" x14ac:dyDescent="0.3">
      <c r="A64" s="107"/>
      <c r="B64" s="114"/>
      <c r="C64" s="49"/>
      <c r="D64" s="48"/>
      <c r="E64" s="46">
        <f t="shared" si="23"/>
        <v>0</v>
      </c>
      <c r="F64" s="70"/>
      <c r="G64" s="51"/>
      <c r="H64" s="20">
        <f t="shared" si="18"/>
        <v>0</v>
      </c>
    </row>
    <row r="65" spans="1:8" ht="18" hidden="1" customHeight="1" x14ac:dyDescent="0.25">
      <c r="A65" s="107"/>
      <c r="B65" s="112" t="s">
        <v>2</v>
      </c>
      <c r="C65" s="76"/>
      <c r="D65" s="77"/>
      <c r="E65" s="78">
        <f>(D65-C65)</f>
        <v>0</v>
      </c>
      <c r="F65" s="79"/>
      <c r="G65" s="71"/>
      <c r="H65" s="12">
        <f t="shared" si="18"/>
        <v>0</v>
      </c>
    </row>
    <row r="66" spans="1:8" ht="18" hidden="1" customHeight="1" thickBot="1" x14ac:dyDescent="0.3">
      <c r="A66" s="107"/>
      <c r="B66" s="113"/>
      <c r="C66" s="13"/>
      <c r="D66" s="14"/>
      <c r="E66" s="15">
        <f>(D66-C66)</f>
        <v>0</v>
      </c>
      <c r="F66" s="75"/>
      <c r="G66" s="21"/>
      <c r="H66" s="20">
        <f t="shared" si="18"/>
        <v>0</v>
      </c>
    </row>
    <row r="67" spans="1:8" ht="18" hidden="1" customHeight="1" x14ac:dyDescent="0.25">
      <c r="A67" s="107"/>
      <c r="B67" s="113"/>
      <c r="C67" s="13"/>
      <c r="D67" s="14"/>
      <c r="E67" s="15">
        <f>(D67-C67)</f>
        <v>0</v>
      </c>
      <c r="F67" s="11"/>
      <c r="G67" s="16"/>
      <c r="H67" s="12">
        <f t="shared" si="18"/>
        <v>0</v>
      </c>
    </row>
    <row r="68" spans="1:8" ht="18" hidden="1" customHeight="1" thickBot="1" x14ac:dyDescent="0.3">
      <c r="A68" s="107"/>
      <c r="B68" s="115"/>
      <c r="C68" s="25"/>
      <c r="D68" s="26"/>
      <c r="E68" s="29">
        <f>(D68-C68)</f>
        <v>0</v>
      </c>
      <c r="F68" s="21"/>
      <c r="G68" s="17"/>
      <c r="H68" s="12">
        <f t="shared" si="18"/>
        <v>0</v>
      </c>
    </row>
    <row r="69" spans="1:8" ht="20.25" customHeight="1" thickBot="1" x14ac:dyDescent="0.3">
      <c r="A69" s="108"/>
      <c r="B69" s="116" t="s">
        <v>4</v>
      </c>
      <c r="C69" s="117"/>
      <c r="D69" s="87"/>
      <c r="E69" s="53">
        <f>SUM(E49:E68)</f>
        <v>0.33333333333333326</v>
      </c>
      <c r="F69" s="22"/>
      <c r="G69" s="5"/>
      <c r="H69" s="12"/>
    </row>
    <row r="70" spans="1:8" ht="15.95" customHeight="1" x14ac:dyDescent="0.25">
      <c r="A70" s="106" t="s">
        <v>28</v>
      </c>
      <c r="B70" s="137" t="s">
        <v>39</v>
      </c>
      <c r="C70" s="42"/>
      <c r="D70" s="67"/>
      <c r="E70" s="54">
        <f>(D70-C70)</f>
        <v>0</v>
      </c>
      <c r="F70" s="80"/>
      <c r="G70" s="56"/>
      <c r="H70" s="12">
        <f t="shared" ref="H70:H89" si="24">IF(F70="Surveillance cantine",E70,)</f>
        <v>0</v>
      </c>
    </row>
    <row r="71" spans="1:8" ht="15.95" customHeight="1" x14ac:dyDescent="0.25">
      <c r="A71" s="107"/>
      <c r="B71" s="113"/>
      <c r="C71" s="44">
        <v>0.47916666666666669</v>
      </c>
      <c r="D71" s="45">
        <v>0.5625</v>
      </c>
      <c r="E71" s="50">
        <f t="shared" ref="E71:E73" si="25">(D71-C71)</f>
        <v>8.3333333333333315E-2</v>
      </c>
      <c r="F71" s="69" t="s">
        <v>73</v>
      </c>
      <c r="G71" s="43" t="s">
        <v>73</v>
      </c>
      <c r="H71" s="12">
        <f t="shared" si="24"/>
        <v>0</v>
      </c>
    </row>
    <row r="72" spans="1:8" ht="15.95" hidden="1" customHeight="1" x14ac:dyDescent="0.25">
      <c r="A72" s="107"/>
      <c r="B72" s="113"/>
      <c r="C72" s="44"/>
      <c r="D72" s="45"/>
      <c r="E72" s="46">
        <f t="shared" si="25"/>
        <v>0</v>
      </c>
      <c r="F72" s="69"/>
      <c r="G72" s="43"/>
      <c r="H72" s="12">
        <f t="shared" si="24"/>
        <v>0</v>
      </c>
    </row>
    <row r="73" spans="1:8" ht="15.95" customHeight="1" x14ac:dyDescent="0.25">
      <c r="A73" s="107"/>
      <c r="B73" s="114"/>
      <c r="C73" s="49"/>
      <c r="D73" s="48"/>
      <c r="E73" s="46">
        <f t="shared" si="25"/>
        <v>0</v>
      </c>
      <c r="F73" s="70"/>
      <c r="G73" s="43"/>
      <c r="H73" s="12">
        <f t="shared" si="24"/>
        <v>0</v>
      </c>
    </row>
    <row r="74" spans="1:8" ht="15.95" customHeight="1" x14ac:dyDescent="0.25">
      <c r="A74" s="107"/>
      <c r="B74" s="112" t="s">
        <v>23</v>
      </c>
      <c r="C74" s="42"/>
      <c r="D74" s="67"/>
      <c r="E74" s="54">
        <f>(D74-C74)</f>
        <v>0</v>
      </c>
      <c r="F74" s="68"/>
      <c r="G74" s="55"/>
      <c r="H74" s="12">
        <f t="shared" si="24"/>
        <v>0</v>
      </c>
    </row>
    <row r="75" spans="1:8" ht="15.95" customHeight="1" x14ac:dyDescent="0.25">
      <c r="A75" s="107"/>
      <c r="B75" s="113"/>
      <c r="C75" s="44">
        <v>0.47916666666666669</v>
      </c>
      <c r="D75" s="45">
        <v>0.5625</v>
      </c>
      <c r="E75" s="50">
        <f t="shared" ref="E75:E77" si="26">(D75-C75)</f>
        <v>8.3333333333333315E-2</v>
      </c>
      <c r="F75" s="69" t="s">
        <v>73</v>
      </c>
      <c r="G75" s="43" t="s">
        <v>73</v>
      </c>
      <c r="H75" s="12">
        <f t="shared" si="24"/>
        <v>0</v>
      </c>
    </row>
    <row r="76" spans="1:8" ht="15.95" hidden="1" customHeight="1" x14ac:dyDescent="0.25">
      <c r="A76" s="107"/>
      <c r="B76" s="113"/>
      <c r="C76" s="44"/>
      <c r="D76" s="45"/>
      <c r="E76" s="46">
        <f t="shared" si="26"/>
        <v>0</v>
      </c>
      <c r="F76" s="69"/>
      <c r="G76" s="43"/>
      <c r="H76" s="12">
        <f t="shared" si="24"/>
        <v>0</v>
      </c>
    </row>
    <row r="77" spans="1:8" ht="15.95" customHeight="1" x14ac:dyDescent="0.25">
      <c r="A77" s="107"/>
      <c r="B77" s="114"/>
      <c r="C77" s="49"/>
      <c r="D77" s="48"/>
      <c r="E77" s="46">
        <f t="shared" si="26"/>
        <v>0</v>
      </c>
      <c r="F77" s="70"/>
      <c r="G77" s="43"/>
      <c r="H77" s="12">
        <f t="shared" si="24"/>
        <v>0</v>
      </c>
    </row>
    <row r="78" spans="1:8" ht="15.95" customHeight="1" x14ac:dyDescent="0.25">
      <c r="A78" s="107"/>
      <c r="B78" s="112" t="s">
        <v>24</v>
      </c>
      <c r="C78" s="42"/>
      <c r="D78" s="67"/>
      <c r="E78" s="54">
        <f>(D78-C78)</f>
        <v>0</v>
      </c>
      <c r="F78" s="68"/>
      <c r="G78" s="55"/>
      <c r="H78" s="12">
        <f t="shared" si="24"/>
        <v>0</v>
      </c>
    </row>
    <row r="79" spans="1:8" ht="15.95" customHeight="1" x14ac:dyDescent="0.25">
      <c r="A79" s="107"/>
      <c r="B79" s="113"/>
      <c r="C79" s="44">
        <v>0.47916666666666669</v>
      </c>
      <c r="D79" s="45">
        <v>0.5625</v>
      </c>
      <c r="E79" s="50">
        <f t="shared" ref="E79:E81" si="27">(D79-C79)</f>
        <v>8.3333333333333315E-2</v>
      </c>
      <c r="F79" s="69" t="s">
        <v>73</v>
      </c>
      <c r="G79" s="43" t="s">
        <v>73</v>
      </c>
      <c r="H79" s="12">
        <f t="shared" si="24"/>
        <v>0</v>
      </c>
    </row>
    <row r="80" spans="1:8" ht="15.95" hidden="1" customHeight="1" x14ac:dyDescent="0.25">
      <c r="A80" s="107"/>
      <c r="B80" s="113"/>
      <c r="C80" s="44"/>
      <c r="D80" s="45"/>
      <c r="E80" s="46">
        <f t="shared" si="27"/>
        <v>0</v>
      </c>
      <c r="F80" s="69"/>
      <c r="G80" s="43"/>
      <c r="H80" s="12">
        <f t="shared" si="24"/>
        <v>0</v>
      </c>
    </row>
    <row r="81" spans="1:9" ht="15.95" customHeight="1" x14ac:dyDescent="0.25">
      <c r="A81" s="107"/>
      <c r="B81" s="114"/>
      <c r="C81" s="49"/>
      <c r="D81" s="48"/>
      <c r="E81" s="46">
        <f t="shared" si="27"/>
        <v>0</v>
      </c>
      <c r="F81" s="70"/>
      <c r="G81" s="43"/>
      <c r="H81" s="12">
        <f t="shared" si="24"/>
        <v>0</v>
      </c>
    </row>
    <row r="82" spans="1:9" ht="15.95" customHeight="1" x14ac:dyDescent="0.25">
      <c r="A82" s="107"/>
      <c r="B82" s="133" t="s">
        <v>35</v>
      </c>
      <c r="C82" s="42"/>
      <c r="D82" s="67"/>
      <c r="E82" s="54"/>
      <c r="F82" s="68"/>
      <c r="G82" s="55"/>
      <c r="H82" s="12">
        <f t="shared" si="24"/>
        <v>0</v>
      </c>
    </row>
    <row r="83" spans="1:9" ht="15.95" customHeight="1" x14ac:dyDescent="0.25">
      <c r="A83" s="107"/>
      <c r="B83" s="138"/>
      <c r="C83" s="44">
        <v>0.47916666666666669</v>
      </c>
      <c r="D83" s="45">
        <v>0.5625</v>
      </c>
      <c r="E83" s="50">
        <f t="shared" ref="E83" si="28">(D83-C83)</f>
        <v>8.3333333333333315E-2</v>
      </c>
      <c r="F83" s="69" t="s">
        <v>73</v>
      </c>
      <c r="G83" s="43" t="s">
        <v>73</v>
      </c>
      <c r="H83" s="12">
        <f t="shared" si="24"/>
        <v>0</v>
      </c>
    </row>
    <row r="84" spans="1:9" ht="15.95" hidden="1" customHeight="1" x14ac:dyDescent="0.25">
      <c r="A84" s="107"/>
      <c r="B84" s="138"/>
      <c r="C84" s="44"/>
      <c r="D84" s="45"/>
      <c r="E84" s="46">
        <f t="shared" ref="E84:E85" si="29">(D84-C84)</f>
        <v>0</v>
      </c>
      <c r="F84" s="69"/>
      <c r="G84" s="43"/>
      <c r="H84" s="12">
        <f t="shared" si="24"/>
        <v>0</v>
      </c>
    </row>
    <row r="85" spans="1:9" ht="15.95" customHeight="1" thickBot="1" x14ac:dyDescent="0.3">
      <c r="A85" s="107"/>
      <c r="B85" s="139"/>
      <c r="C85" s="49"/>
      <c r="D85" s="48"/>
      <c r="E85" s="46">
        <f t="shared" si="29"/>
        <v>0</v>
      </c>
      <c r="F85" s="70"/>
      <c r="G85" s="51"/>
      <c r="H85" s="12">
        <f t="shared" si="24"/>
        <v>0</v>
      </c>
    </row>
    <row r="86" spans="1:9" ht="18" hidden="1" customHeight="1" thickBot="1" x14ac:dyDescent="0.3">
      <c r="A86" s="107"/>
      <c r="B86" s="27"/>
      <c r="C86" s="8">
        <v>0</v>
      </c>
      <c r="D86" s="9">
        <v>0</v>
      </c>
      <c r="E86" s="10">
        <f>(D86-C86)</f>
        <v>0</v>
      </c>
      <c r="F86" s="23"/>
      <c r="G86" s="16"/>
      <c r="H86" s="12">
        <f t="shared" si="24"/>
        <v>0</v>
      </c>
    </row>
    <row r="87" spans="1:9" ht="18" hidden="1" customHeight="1" thickBot="1" x14ac:dyDescent="0.3">
      <c r="A87" s="107"/>
      <c r="B87" s="27"/>
      <c r="C87" s="13">
        <v>0</v>
      </c>
      <c r="D87" s="14">
        <v>0</v>
      </c>
      <c r="E87" s="15">
        <f>(D87-C87)</f>
        <v>0</v>
      </c>
      <c r="F87" s="11"/>
      <c r="G87" s="16"/>
      <c r="H87" s="12">
        <f t="shared" si="24"/>
        <v>0</v>
      </c>
    </row>
    <row r="88" spans="1:9" ht="18" hidden="1" customHeight="1" thickBot="1" x14ac:dyDescent="0.3">
      <c r="A88" s="107"/>
      <c r="B88" s="28"/>
      <c r="C88" s="13">
        <v>0</v>
      </c>
      <c r="D88" s="14">
        <v>0</v>
      </c>
      <c r="E88" s="15">
        <f>(D88-C88)</f>
        <v>0</v>
      </c>
      <c r="F88" s="11"/>
      <c r="G88" s="16"/>
      <c r="H88" s="12">
        <f t="shared" si="24"/>
        <v>0</v>
      </c>
    </row>
    <row r="89" spans="1:9" ht="18" hidden="1" customHeight="1" thickBot="1" x14ac:dyDescent="0.3">
      <c r="A89" s="107"/>
      <c r="B89" s="89"/>
      <c r="C89" s="25">
        <v>0</v>
      </c>
      <c r="D89" s="26">
        <v>0</v>
      </c>
      <c r="E89" s="29">
        <f>(D89-C89)</f>
        <v>0</v>
      </c>
      <c r="F89" s="21"/>
      <c r="G89" s="17"/>
      <c r="H89" s="12">
        <f t="shared" si="24"/>
        <v>0</v>
      </c>
    </row>
    <row r="90" spans="1:9" ht="20.25" customHeight="1" thickBot="1" x14ac:dyDescent="0.3">
      <c r="A90" s="108"/>
      <c r="B90" s="116" t="s">
        <v>4</v>
      </c>
      <c r="C90" s="117"/>
      <c r="D90" s="87"/>
      <c r="E90" s="53">
        <f>SUM(E70:E89)</f>
        <v>0.33333333333333326</v>
      </c>
      <c r="F90" s="22"/>
      <c r="G90" s="5"/>
      <c r="H90" s="12"/>
    </row>
    <row r="91" spans="1:9" ht="15.95" customHeight="1" x14ac:dyDescent="0.25">
      <c r="A91" s="106" t="s">
        <v>20</v>
      </c>
      <c r="B91" s="132" t="s">
        <v>38</v>
      </c>
      <c r="C91" s="42"/>
      <c r="D91" s="67"/>
      <c r="E91" s="54">
        <f>(D91-C91)</f>
        <v>0</v>
      </c>
      <c r="F91" s="80"/>
      <c r="G91" s="56"/>
      <c r="H91" s="12">
        <f t="shared" ref="H91:H110" si="30">IF(F91="Surveillance cantine",E91,)</f>
        <v>0</v>
      </c>
    </row>
    <row r="92" spans="1:9" ht="15.95" customHeight="1" x14ac:dyDescent="0.25">
      <c r="A92" s="107"/>
      <c r="B92" s="113"/>
      <c r="C92" s="44">
        <v>0.47916666666666669</v>
      </c>
      <c r="D92" s="45">
        <v>0.5625</v>
      </c>
      <c r="E92" s="50">
        <f t="shared" ref="E92" si="31">(D92-C92)</f>
        <v>8.3333333333333315E-2</v>
      </c>
      <c r="F92" s="69" t="s">
        <v>73</v>
      </c>
      <c r="G92" s="43" t="s">
        <v>73</v>
      </c>
      <c r="H92" s="12">
        <f t="shared" si="30"/>
        <v>0</v>
      </c>
      <c r="I92" s="1" t="s">
        <v>74</v>
      </c>
    </row>
    <row r="93" spans="1:9" ht="15.95" hidden="1" customHeight="1" x14ac:dyDescent="0.25">
      <c r="A93" s="107"/>
      <c r="B93" s="113"/>
      <c r="C93" s="44"/>
      <c r="D93" s="45"/>
      <c r="E93" s="46">
        <f t="shared" ref="E93:E94" si="32">(D93-C93)</f>
        <v>0</v>
      </c>
      <c r="F93" s="69"/>
      <c r="G93" s="43"/>
      <c r="H93" s="12">
        <f t="shared" si="30"/>
        <v>0</v>
      </c>
    </row>
    <row r="94" spans="1:9" ht="15.95" customHeight="1" x14ac:dyDescent="0.25">
      <c r="A94" s="107"/>
      <c r="B94" s="114"/>
      <c r="C94" s="49"/>
      <c r="D94" s="48"/>
      <c r="E94" s="46">
        <f t="shared" si="32"/>
        <v>0</v>
      </c>
      <c r="F94" s="70"/>
      <c r="G94" s="43"/>
      <c r="H94" s="12">
        <f t="shared" si="30"/>
        <v>0</v>
      </c>
    </row>
    <row r="95" spans="1:9" ht="15.95" customHeight="1" x14ac:dyDescent="0.25">
      <c r="A95" s="107"/>
      <c r="B95" s="133"/>
      <c r="C95" s="42"/>
      <c r="D95" s="67"/>
      <c r="E95" s="54">
        <f>(D95-C95)</f>
        <v>0</v>
      </c>
      <c r="F95" s="68"/>
      <c r="G95" s="55"/>
      <c r="H95" s="12">
        <f t="shared" si="30"/>
        <v>0</v>
      </c>
    </row>
    <row r="96" spans="1:9" ht="15.95" customHeight="1" x14ac:dyDescent="0.25">
      <c r="A96" s="107"/>
      <c r="B96" s="113"/>
      <c r="C96" s="44"/>
      <c r="D96" s="45"/>
      <c r="E96" s="50">
        <f t="shared" ref="E96:E98" si="33">(D96-C96)</f>
        <v>0</v>
      </c>
      <c r="F96" s="69"/>
      <c r="G96" s="43"/>
      <c r="H96" s="12">
        <f t="shared" si="30"/>
        <v>0</v>
      </c>
    </row>
    <row r="97" spans="1:8" ht="15.95" hidden="1" customHeight="1" x14ac:dyDescent="0.25">
      <c r="A97" s="107"/>
      <c r="B97" s="113"/>
      <c r="C97" s="44"/>
      <c r="D97" s="45"/>
      <c r="E97" s="46">
        <f t="shared" si="33"/>
        <v>0</v>
      </c>
      <c r="F97" s="69"/>
      <c r="G97" s="43"/>
      <c r="H97" s="12">
        <f t="shared" si="30"/>
        <v>0</v>
      </c>
    </row>
    <row r="98" spans="1:8" ht="15.95" customHeight="1" x14ac:dyDescent="0.25">
      <c r="A98" s="107"/>
      <c r="B98" s="114"/>
      <c r="C98" s="49"/>
      <c r="D98" s="48"/>
      <c r="E98" s="46">
        <f t="shared" si="33"/>
        <v>0</v>
      </c>
      <c r="F98" s="70"/>
      <c r="G98" s="43"/>
      <c r="H98" s="12">
        <f t="shared" si="30"/>
        <v>0</v>
      </c>
    </row>
    <row r="99" spans="1:8" ht="15.95" customHeight="1" x14ac:dyDescent="0.25">
      <c r="A99" s="107"/>
      <c r="B99" s="133"/>
      <c r="C99" s="42"/>
      <c r="D99" s="67"/>
      <c r="E99" s="54">
        <f>(D99-C99)</f>
        <v>0</v>
      </c>
      <c r="F99" s="68"/>
      <c r="G99" s="55"/>
      <c r="H99" s="12">
        <f t="shared" si="30"/>
        <v>0</v>
      </c>
    </row>
    <row r="100" spans="1:8" ht="15.95" customHeight="1" x14ac:dyDescent="0.25">
      <c r="A100" s="107"/>
      <c r="B100" s="113"/>
      <c r="C100" s="44"/>
      <c r="D100" s="45"/>
      <c r="E100" s="50">
        <f t="shared" ref="E100:E102" si="34">(D100-C100)</f>
        <v>0</v>
      </c>
      <c r="F100" s="69"/>
      <c r="G100" s="43"/>
      <c r="H100" s="12">
        <f t="shared" si="30"/>
        <v>0</v>
      </c>
    </row>
    <row r="101" spans="1:8" ht="15.95" hidden="1" customHeight="1" x14ac:dyDescent="0.25">
      <c r="A101" s="107"/>
      <c r="B101" s="113"/>
      <c r="C101" s="44"/>
      <c r="D101" s="45"/>
      <c r="E101" s="46">
        <f t="shared" si="34"/>
        <v>0</v>
      </c>
      <c r="F101" s="69"/>
      <c r="G101" s="43"/>
      <c r="H101" s="12">
        <f t="shared" si="30"/>
        <v>0</v>
      </c>
    </row>
    <row r="102" spans="1:8" ht="15.95" customHeight="1" x14ac:dyDescent="0.25">
      <c r="A102" s="107"/>
      <c r="B102" s="114"/>
      <c r="C102" s="49"/>
      <c r="D102" s="48"/>
      <c r="E102" s="46">
        <f t="shared" si="34"/>
        <v>0</v>
      </c>
      <c r="F102" s="70"/>
      <c r="G102" s="43"/>
      <c r="H102" s="12">
        <f t="shared" si="30"/>
        <v>0</v>
      </c>
    </row>
    <row r="103" spans="1:8" ht="15.95" customHeight="1" x14ac:dyDescent="0.25">
      <c r="A103" s="107"/>
      <c r="B103" s="112"/>
      <c r="C103" s="42"/>
      <c r="D103" s="67"/>
      <c r="E103" s="54">
        <f>(D103-C103)</f>
        <v>0</v>
      </c>
      <c r="F103" s="68"/>
      <c r="G103" s="55"/>
      <c r="H103" s="12">
        <f t="shared" si="30"/>
        <v>0</v>
      </c>
    </row>
    <row r="104" spans="1:8" ht="15.95" customHeight="1" x14ac:dyDescent="0.25">
      <c r="A104" s="107"/>
      <c r="B104" s="113"/>
      <c r="C104" s="44"/>
      <c r="D104" s="45"/>
      <c r="E104" s="50">
        <f t="shared" ref="E104:E110" si="35">(D104-C104)</f>
        <v>0</v>
      </c>
      <c r="F104" s="69"/>
      <c r="G104" s="43"/>
      <c r="H104" s="12">
        <f t="shared" si="30"/>
        <v>0</v>
      </c>
    </row>
    <row r="105" spans="1:8" ht="15.95" hidden="1" customHeight="1" x14ac:dyDescent="0.25">
      <c r="A105" s="107"/>
      <c r="B105" s="113"/>
      <c r="C105" s="44"/>
      <c r="D105" s="45"/>
      <c r="E105" s="46">
        <f t="shared" si="35"/>
        <v>0</v>
      </c>
      <c r="F105" s="69"/>
      <c r="G105" s="43"/>
      <c r="H105" s="12">
        <f t="shared" si="30"/>
        <v>0</v>
      </c>
    </row>
    <row r="106" spans="1:8" ht="15.95" customHeight="1" thickBot="1" x14ac:dyDescent="0.3">
      <c r="A106" s="107"/>
      <c r="B106" s="114"/>
      <c r="C106" s="57"/>
      <c r="D106" s="58"/>
      <c r="E106" s="65">
        <f t="shared" si="35"/>
        <v>0</v>
      </c>
      <c r="F106" s="82"/>
      <c r="G106" s="51"/>
      <c r="H106" s="12">
        <f t="shared" si="30"/>
        <v>0</v>
      </c>
    </row>
    <row r="107" spans="1:8" ht="18" hidden="1" customHeight="1" x14ac:dyDescent="0.25">
      <c r="A107" s="107"/>
      <c r="B107" s="27"/>
      <c r="C107" s="13">
        <v>0</v>
      </c>
      <c r="D107" s="14">
        <v>0</v>
      </c>
      <c r="E107" s="15">
        <f t="shared" si="35"/>
        <v>0</v>
      </c>
      <c r="F107" s="11"/>
      <c r="G107" s="16"/>
      <c r="H107" s="12">
        <f t="shared" si="30"/>
        <v>0</v>
      </c>
    </row>
    <row r="108" spans="1:8" ht="18" hidden="1" customHeight="1" x14ac:dyDescent="0.25">
      <c r="A108" s="107"/>
      <c r="B108" s="27"/>
      <c r="C108" s="13">
        <v>0</v>
      </c>
      <c r="D108" s="14">
        <v>0</v>
      </c>
      <c r="E108" s="15">
        <f t="shared" si="35"/>
        <v>0</v>
      </c>
      <c r="F108" s="11"/>
      <c r="G108" s="16"/>
      <c r="H108" s="12">
        <f t="shared" si="30"/>
        <v>0</v>
      </c>
    </row>
    <row r="109" spans="1:8" ht="18" hidden="1" customHeight="1" x14ac:dyDescent="0.25">
      <c r="A109" s="107"/>
      <c r="B109" s="28"/>
      <c r="C109" s="13">
        <v>0</v>
      </c>
      <c r="D109" s="14">
        <v>0</v>
      </c>
      <c r="E109" s="15">
        <f t="shared" si="35"/>
        <v>0</v>
      </c>
      <c r="F109" s="11"/>
      <c r="G109" s="16"/>
      <c r="H109" s="12">
        <f t="shared" si="30"/>
        <v>0</v>
      </c>
    </row>
    <row r="110" spans="1:8" ht="18" hidden="1" customHeight="1" thickBot="1" x14ac:dyDescent="0.3">
      <c r="A110" s="107"/>
      <c r="B110" s="89"/>
      <c r="C110" s="25">
        <v>0</v>
      </c>
      <c r="D110" s="26">
        <v>0</v>
      </c>
      <c r="E110" s="29">
        <f t="shared" si="35"/>
        <v>0</v>
      </c>
      <c r="F110" s="21"/>
      <c r="G110" s="17"/>
      <c r="H110" s="12">
        <f t="shared" si="30"/>
        <v>0</v>
      </c>
    </row>
    <row r="111" spans="1:8" ht="21" customHeight="1" thickBot="1" x14ac:dyDescent="0.3">
      <c r="A111" s="108"/>
      <c r="B111" s="134" t="s">
        <v>4</v>
      </c>
      <c r="C111" s="135"/>
      <c r="D111" s="136"/>
      <c r="E111" s="66">
        <f>SUM(E91:E110)</f>
        <v>8.3333333333333315E-2</v>
      </c>
      <c r="F111" s="30" t="s">
        <v>16</v>
      </c>
      <c r="G111" s="31"/>
      <c r="H111" s="32">
        <f>SUM(H7:H23,H28:H47,H49:H68,H70:H89,H91:H110)</f>
        <v>0</v>
      </c>
    </row>
    <row r="112" spans="1:8" ht="24" customHeight="1" thickBot="1" x14ac:dyDescent="0.3">
      <c r="B112" s="125" t="s">
        <v>5</v>
      </c>
      <c r="C112" s="126"/>
      <c r="D112" s="127"/>
      <c r="E112" s="74">
        <f>SUM(E111+E90+E69+E48+E27)</f>
        <v>1.333333333333333</v>
      </c>
      <c r="F112" s="1"/>
      <c r="G112" s="1"/>
      <c r="H112" s="1"/>
    </row>
    <row r="113" spans="2:8" ht="22.5" customHeight="1" thickBot="1" x14ac:dyDescent="0.3">
      <c r="B113" s="128" t="s">
        <v>8</v>
      </c>
      <c r="C113" s="129"/>
      <c r="D113" s="130"/>
      <c r="E113" s="60">
        <f>H111</f>
        <v>0</v>
      </c>
      <c r="F113" s="30" t="s">
        <v>15</v>
      </c>
      <c r="G113" s="33">
        <f ca="1">TODAY()</f>
        <v>44150</v>
      </c>
      <c r="H113" s="1"/>
    </row>
    <row r="114" spans="2:8" ht="27" customHeight="1" thickBot="1" x14ac:dyDescent="0.3">
      <c r="B114" s="131" t="s">
        <v>9</v>
      </c>
      <c r="C114" s="131"/>
      <c r="D114" s="131"/>
      <c r="E114" s="59">
        <f>E112-E113</f>
        <v>1.333333333333333</v>
      </c>
      <c r="F114" s="1"/>
      <c r="G114" s="1"/>
      <c r="H114" s="1"/>
    </row>
  </sheetData>
  <mergeCells count="40">
    <mergeCell ref="C1:G2"/>
    <mergeCell ref="B4:E4"/>
    <mergeCell ref="C5:E5"/>
    <mergeCell ref="C6:D6"/>
    <mergeCell ref="A7:A26"/>
    <mergeCell ref="B7:B10"/>
    <mergeCell ref="B11:B14"/>
    <mergeCell ref="B15:B18"/>
    <mergeCell ref="B19:B22"/>
    <mergeCell ref="B23:B26"/>
    <mergeCell ref="B27:C27"/>
    <mergeCell ref="A28:A48"/>
    <mergeCell ref="B28:B31"/>
    <mergeCell ref="B32:B35"/>
    <mergeCell ref="B36:B39"/>
    <mergeCell ref="B40:B43"/>
    <mergeCell ref="B44:B47"/>
    <mergeCell ref="B48:C48"/>
    <mergeCell ref="A49:A69"/>
    <mergeCell ref="B49:B52"/>
    <mergeCell ref="B53:B56"/>
    <mergeCell ref="B57:B60"/>
    <mergeCell ref="B61:B64"/>
    <mergeCell ref="B65:B68"/>
    <mergeCell ref="B69:C69"/>
    <mergeCell ref="A70:A90"/>
    <mergeCell ref="B70:B73"/>
    <mergeCell ref="B74:B77"/>
    <mergeCell ref="B78:B81"/>
    <mergeCell ref="B82:B85"/>
    <mergeCell ref="B90:C90"/>
    <mergeCell ref="B112:D112"/>
    <mergeCell ref="B113:D113"/>
    <mergeCell ref="B114:D114"/>
    <mergeCell ref="A91:A111"/>
    <mergeCell ref="B91:B94"/>
    <mergeCell ref="B95:B98"/>
    <mergeCell ref="B99:B102"/>
    <mergeCell ref="B103:B106"/>
    <mergeCell ref="B111:D111"/>
  </mergeCells>
  <printOptions horizontalCentered="1" verticalCentered="1"/>
  <pageMargins left="0.19685039370078741" right="0.19685039370078741" top="0" bottom="0" header="0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Source</vt:lpstr>
      <vt:lpstr>NOM</vt:lpstr>
      <vt:lpstr>NOM2</vt:lpstr>
      <vt:lpstr>NOM!Plage_heures</vt:lpstr>
      <vt:lpstr>'NOM2'!Plage_heures</vt:lpstr>
      <vt:lpstr>NOM!Zone_d_impression</vt:lpstr>
      <vt:lpstr>'NOM2'!Zone_d_impression</vt:lpstr>
    </vt:vector>
  </TitlesOfParts>
  <Company>Mairie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afrançois</dc:creator>
  <cp:lastModifiedBy>USER</cp:lastModifiedBy>
  <cp:lastPrinted>2020-11-05T12:17:57Z</cp:lastPrinted>
  <dcterms:created xsi:type="dcterms:W3CDTF">2009-12-10T08:17:24Z</dcterms:created>
  <dcterms:modified xsi:type="dcterms:W3CDTF">2020-11-15T10:29:37Z</dcterms:modified>
</cp:coreProperties>
</file>