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108"/>
  <workbookPr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/Users/user/Dropbox (Compte personnel)/PERSO/ARCHIVE/3- FINANCE/"/>
    </mc:Choice>
  </mc:AlternateContent>
  <xr:revisionPtr revIDLastSave="0" documentId="13_ncr:1_{489C0BE4-ABD4-E04E-B650-91499011D9BD}" xr6:coauthVersionLast="45" xr6:coauthVersionMax="45" xr10:uidLastSave="{00000000-0000-0000-0000-000000000000}"/>
  <bookViews>
    <workbookView xWindow="0" yWindow="460" windowWidth="25600" windowHeight="14200" tabRatio="807" activeTab="2" xr2:uid="{73529412-CAC5-C64B-8AB5-2D1F9445FABC}"/>
  </bookViews>
  <sheets>
    <sheet name="liste des paiements" sheetId="2" r:id="rId1"/>
    <sheet name="TCD" sheetId="8" r:id="rId2"/>
    <sheet name="Déclaration mensuelle" sheetId="1" r:id="rId3"/>
    <sheet name="Mouvements comptes à comptes" sheetId="6" r:id="rId4"/>
    <sheet name="Chèques " sheetId="11" r:id="rId5"/>
    <sheet name="NE PAS TOUCHER" sheetId="4" r:id="rId6"/>
  </sheets>
  <definedNames>
    <definedName name="ACHATS.IMPORTANTS">'NE PAS TOUCHER'!$D$2:$D$4</definedName>
    <definedName name="ALLOCATION">'NE PAS TOUCHER'!#REF!</definedName>
    <definedName name="ASSURANCE">'NE PAS TOUCHER'!$E$2:$E$4</definedName>
    <definedName name="AUTRES.DEPENSES">'NE PAS TOUCHER'!$B$2:$B$4</definedName>
    <definedName name="AUTRES.RESSOURCES">'NE PAS TOUCHER'!$C$2:$C$4</definedName>
    <definedName name="CATEGORIE">'NE PAS TOUCHER'!$B$1:$N$1</definedName>
    <definedName name="DEPENSES.VIE.COURANTE">'NE PAS TOUCHER'!$F$2:$F$6</definedName>
    <definedName name="EMPRUNTS.EN.COURS">'NE PAS TOUCHER'!$G$2</definedName>
    <definedName name="FRAIS.DE.MAINTIEN.A.DOMICILE">'NE PAS TOUCHER'!$H$2:$H$3</definedName>
    <definedName name="IMPOTS.ET.TAXES">'NE PAS TOUCHER'!$I$2:$I$5</definedName>
    <definedName name="LOGEMENT">'NE PAS TOUCHER'!$J$2:$J$7</definedName>
    <definedName name="PLACEMENTS">'NE PAS TOUCHER'!$K$2</definedName>
    <definedName name="REVENUS">'NE PAS TOUCHER'!$L$2:$L$3</definedName>
    <definedName name="REVENUS.MOBILIERS">'NE PAS TOUCHER'!$M$2</definedName>
    <definedName name="TRAVAUX.ET.REPARATIONS">'NE PAS TOUCHER'!$N$2:$N$3</definedName>
  </definedNames>
  <calcPr calcId="191029"/>
  <pivotCaches>
    <pivotCache cacheId="1" r:id="rId7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D5" i="6" l="1"/>
  <c r="BD6" i="6"/>
  <c r="BD7" i="6"/>
  <c r="BD8" i="6"/>
  <c r="BD9" i="6"/>
  <c r="BD4" i="6"/>
  <c r="AZ5" i="6"/>
  <c r="AZ6" i="6"/>
  <c r="AZ7" i="6"/>
  <c r="AZ8" i="6"/>
  <c r="AZ9" i="6"/>
  <c r="AZ4" i="6"/>
  <c r="BB4" i="6"/>
  <c r="BC4" i="6"/>
  <c r="BC5" i="6"/>
  <c r="BC6" i="6"/>
  <c r="BC7" i="6"/>
  <c r="BC8" i="6"/>
  <c r="BB5" i="6"/>
  <c r="BA4" i="6"/>
  <c r="BA5" i="6"/>
  <c r="O33" i="1" l="1"/>
  <c r="BA6" i="6" l="1"/>
  <c r="BA7" i="6"/>
  <c r="O3" i="1" l="1"/>
  <c r="O4" i="1"/>
  <c r="O5" i="1"/>
  <c r="O6" i="1"/>
  <c r="O7" i="1"/>
  <c r="O8" i="1"/>
  <c r="O9" i="1"/>
  <c r="O10" i="1"/>
  <c r="O11" i="1"/>
  <c r="O12" i="1"/>
  <c r="O13" i="1"/>
  <c r="O14" i="1"/>
  <c r="O15" i="1"/>
  <c r="O16" i="1"/>
  <c r="O17" i="1"/>
  <c r="O18" i="1"/>
  <c r="O20" i="1"/>
  <c r="O21" i="1"/>
  <c r="O22" i="1"/>
  <c r="O23" i="1"/>
  <c r="O24" i="1"/>
  <c r="O25" i="1"/>
  <c r="O26" i="1"/>
  <c r="O27" i="1"/>
  <c r="O28" i="1"/>
  <c r="O29" i="1"/>
  <c r="O30" i="1"/>
  <c r="O32" i="1"/>
  <c r="O2" i="1"/>
  <c r="O39" i="1"/>
  <c r="M36" i="1" l="1"/>
  <c r="J36" i="1"/>
  <c r="I36" i="1"/>
  <c r="G36" i="1"/>
  <c r="F36" i="1"/>
  <c r="D36" i="1"/>
  <c r="I35" i="1"/>
  <c r="H35" i="1"/>
  <c r="G35" i="1"/>
  <c r="F35" i="1"/>
  <c r="E35" i="1"/>
  <c r="D35" i="1"/>
  <c r="C35" i="1"/>
  <c r="H36" i="1"/>
  <c r="K36" i="1"/>
  <c r="L36" i="1"/>
  <c r="N36" i="1"/>
  <c r="J35" i="1"/>
  <c r="K35" i="1"/>
  <c r="L35" i="1"/>
  <c r="M35" i="1"/>
  <c r="N35" i="1"/>
  <c r="O34" i="1"/>
  <c r="C41" i="1"/>
  <c r="D41" i="1"/>
  <c r="E41" i="1"/>
  <c r="F41" i="1"/>
  <c r="F37" i="1" l="1"/>
  <c r="D37" i="1"/>
  <c r="O35" i="1"/>
  <c r="K37" i="1"/>
  <c r="N37" i="1"/>
  <c r="L37" i="1"/>
  <c r="J37" i="1"/>
  <c r="I37" i="1"/>
  <c r="H37" i="1"/>
  <c r="G37" i="1"/>
  <c r="M37" i="1"/>
  <c r="BC9" i="6" l="1"/>
  <c r="BB9" i="6"/>
  <c r="BB8" i="6"/>
  <c r="BB7" i="6"/>
  <c r="BB6" i="6"/>
  <c r="BA9" i="6"/>
  <c r="BA8" i="6"/>
  <c r="O31" i="1" l="1"/>
  <c r="E36" i="1"/>
  <c r="E37" i="1" s="1"/>
  <c r="O19" i="1"/>
  <c r="C36" i="1"/>
  <c r="C37" i="1" l="1"/>
  <c r="O36" i="1"/>
  <c r="C10" i="6"/>
  <c r="O37" i="1" l="1"/>
  <c r="O38" i="1" s="1"/>
  <c r="O40" i="1" s="1"/>
  <c r="BD10" i="6"/>
  <c r="C38" i="1" l="1"/>
  <c r="D34" i="1" s="1"/>
  <c r="D38" i="1" s="1"/>
  <c r="E34" i="1" s="1"/>
  <c r="E38" i="1" s="1"/>
  <c r="F34" i="1" s="1"/>
  <c r="F38" i="1" s="1"/>
  <c r="G34" i="1" s="1"/>
  <c r="G38" i="1" s="1"/>
  <c r="H34" i="1" s="1"/>
  <c r="H38" i="1" s="1"/>
  <c r="I34" i="1" s="1"/>
  <c r="I38" i="1" s="1"/>
  <c r="J34" i="1" s="1"/>
  <c r="J38" i="1" s="1"/>
  <c r="K34" i="1" s="1"/>
  <c r="K38" i="1" s="1"/>
  <c r="L34" i="1" s="1"/>
  <c r="L38" i="1" s="1"/>
  <c r="M34" i="1" s="1"/>
  <c r="M38" i="1" s="1"/>
  <c r="N34" i="1" s="1"/>
  <c r="N38" i="1" s="1"/>
  <c r="G40" i="1" l="1"/>
  <c r="G41" i="1" s="1"/>
  <c r="H40" i="1" l="1"/>
  <c r="H41" i="1" s="1"/>
  <c r="I40" i="1" l="1"/>
  <c r="I41" i="1" s="1"/>
  <c r="J40" i="1" l="1"/>
  <c r="J41" i="1" s="1"/>
  <c r="K40" i="1" l="1"/>
  <c r="K41" i="1" s="1"/>
  <c r="M40" i="1" l="1"/>
  <c r="L40" i="1"/>
  <c r="L41" i="1" s="1"/>
  <c r="M41" i="1" l="1"/>
  <c r="N40" i="1" l="1"/>
  <c r="N41" i="1" s="1"/>
</calcChain>
</file>

<file path=xl/sharedStrings.xml><?xml version="1.0" encoding="utf-8"?>
<sst xmlns="http://schemas.openxmlformats.org/spreadsheetml/2006/main" count="344" uniqueCount="152">
  <si>
    <t>Novembre</t>
  </si>
  <si>
    <t>Décembre</t>
  </si>
  <si>
    <t>Pension de retraite</t>
  </si>
  <si>
    <t xml:space="preserve">Pension d'invalidité </t>
  </si>
  <si>
    <t>CATEGORIE</t>
  </si>
  <si>
    <t>Montants des intérets ou dividendes versés sur les comptes bancaires</t>
  </si>
  <si>
    <t xml:space="preserve">Vente d'un bien immobilier </t>
  </si>
  <si>
    <t>Vente d'un bien mobilier (voiture, meuble de valeur..)</t>
  </si>
  <si>
    <t>Remboursement CPAM ou Mutuelle</t>
  </si>
  <si>
    <t xml:space="preserve">Habillement </t>
  </si>
  <si>
    <t xml:space="preserve">Alimentation </t>
  </si>
  <si>
    <t xml:space="preserve">Loisir - Vacances </t>
  </si>
  <si>
    <t xml:space="preserve">Frais medicaux </t>
  </si>
  <si>
    <t xml:space="preserve">Argent de poche </t>
  </si>
  <si>
    <t>Loyer</t>
  </si>
  <si>
    <t xml:space="preserve">Frais d'hebergement </t>
  </si>
  <si>
    <t>Electricité</t>
  </si>
  <si>
    <t>Gaz</t>
  </si>
  <si>
    <t>Eau</t>
  </si>
  <si>
    <t>Telephone</t>
  </si>
  <si>
    <t>Habitation</t>
  </si>
  <si>
    <t xml:space="preserve">REVENUS </t>
  </si>
  <si>
    <t>REVENUS MOBILIERS</t>
  </si>
  <si>
    <t>AUTRES RESSOURCES</t>
  </si>
  <si>
    <t>DEPENSES DE LA VIE COURANTE</t>
  </si>
  <si>
    <t>ASSURANCE</t>
  </si>
  <si>
    <t>Automobile</t>
  </si>
  <si>
    <t>Santé (ex mutuelle)</t>
  </si>
  <si>
    <t>LOGEMENT</t>
  </si>
  <si>
    <t>Aide menagère</t>
  </si>
  <si>
    <t>Employée de maison</t>
  </si>
  <si>
    <t>IMPOTS ET TAXES</t>
  </si>
  <si>
    <t>Impots sur les revenus</t>
  </si>
  <si>
    <t>Taxe d'habitation</t>
  </si>
  <si>
    <t>Taxe foncière</t>
  </si>
  <si>
    <t>Redevance télévision</t>
  </si>
  <si>
    <t xml:space="preserve">LES ACHATS IMPORTANTS </t>
  </si>
  <si>
    <t xml:space="preserve">Immeuble </t>
  </si>
  <si>
    <t>Meuble (ex armoire, lit, television, ordi..)</t>
  </si>
  <si>
    <t>PLACEMENTS</t>
  </si>
  <si>
    <t>Action, CICAV, livret, autre…</t>
  </si>
  <si>
    <t>TRAVAUX ET REPARATIONS</t>
  </si>
  <si>
    <t>MONTANT</t>
  </si>
  <si>
    <t>MOTIF</t>
  </si>
  <si>
    <t>SOUS CATEGORIE</t>
  </si>
  <si>
    <t>DATE</t>
  </si>
  <si>
    <t>NATURE</t>
  </si>
  <si>
    <t>Travaux d'aménagement immobilier (ex renovation de façade, peinture…)</t>
  </si>
  <si>
    <t>Réparation d'entretien (ex fuite d'eau)</t>
  </si>
  <si>
    <t>EMPRUNTS EN COURS</t>
  </si>
  <si>
    <t>Remboursement de l'emprunt</t>
  </si>
  <si>
    <t>AUTRES DEPENSES</t>
  </si>
  <si>
    <t xml:space="preserve">SOLDE ANTERIEUR </t>
  </si>
  <si>
    <t>SOLDE (A-B)</t>
  </si>
  <si>
    <t>TOTAL DES RESSOURCES DE L'ANNEE (A)</t>
  </si>
  <si>
    <t>TOTAL DES DEPENSES DE L'ANNEE (B)</t>
  </si>
  <si>
    <t>TOTAL</t>
  </si>
  <si>
    <t>sous catégorie</t>
  </si>
  <si>
    <t>REVENUS</t>
  </si>
  <si>
    <t>REVENUS.MOBILIERS</t>
  </si>
  <si>
    <t>AUTRES.RESSOURCES</t>
  </si>
  <si>
    <t>FRAIS.DE.MAINTIEN.A.DOMICILE</t>
  </si>
  <si>
    <t>IMPOTS.ET.TAXES</t>
  </si>
  <si>
    <t xml:space="preserve">ACHATS.IMPORTANTS </t>
  </si>
  <si>
    <t>TRAVAUX.ET.REPARATIONS</t>
  </si>
  <si>
    <t>EMPRUNTS.EN.COURS</t>
  </si>
  <si>
    <t>AUTRES.DEPENSES</t>
  </si>
  <si>
    <t>DEPENSES.VIE.COURANTE</t>
  </si>
  <si>
    <t>Dépense</t>
  </si>
  <si>
    <t>Revenus</t>
  </si>
  <si>
    <t>oui</t>
  </si>
  <si>
    <t>non</t>
  </si>
  <si>
    <t>JUSTIFICATIF si &gt;400 euros</t>
  </si>
  <si>
    <t>Telephone/internet</t>
  </si>
  <si>
    <t xml:space="preserve">Nom des comptes </t>
  </si>
  <si>
    <t xml:space="preserve">Numero des comptes </t>
  </si>
  <si>
    <t>Ancien solde</t>
  </si>
  <si>
    <t>Recettes</t>
  </si>
  <si>
    <t>Dépenses</t>
  </si>
  <si>
    <t>Montant</t>
  </si>
  <si>
    <t xml:space="preserve">Mouvement de compte à compte </t>
  </si>
  <si>
    <t xml:space="preserve">credit </t>
  </si>
  <si>
    <t>Débit</t>
  </si>
  <si>
    <t>Compte courant</t>
  </si>
  <si>
    <t>LEP</t>
  </si>
  <si>
    <t>PEL</t>
  </si>
  <si>
    <t>PEP</t>
  </si>
  <si>
    <t>virement</t>
  </si>
  <si>
    <t>COMPTE EN BANQUE DEBITE</t>
  </si>
  <si>
    <t>PEA</t>
  </si>
  <si>
    <t>COMPTE.COURANT</t>
  </si>
  <si>
    <t>LIVRET.A</t>
  </si>
  <si>
    <t>LIVRET.LDD</t>
  </si>
  <si>
    <t>CODEVI</t>
  </si>
  <si>
    <t>ASS.VIE</t>
  </si>
  <si>
    <t>COMPTES.TITRES</t>
  </si>
  <si>
    <t>Étiquettes de colonnes</t>
  </si>
  <si>
    <t>Total général</t>
  </si>
  <si>
    <t>Étiquettes de lignes</t>
  </si>
  <si>
    <t>(Tous)</t>
  </si>
  <si>
    <t>Somme de MONTANT</t>
  </si>
  <si>
    <r>
      <t xml:space="preserve">Autres (précisez) </t>
    </r>
    <r>
      <rPr>
        <b/>
        <i/>
        <sz val="12"/>
        <color theme="1"/>
        <rFont val="Calibri"/>
        <family val="2"/>
        <scheme val="minor"/>
      </rPr>
      <t>Cerise</t>
    </r>
  </si>
  <si>
    <r>
      <t xml:space="preserve">Autres (précisez) </t>
    </r>
    <r>
      <rPr>
        <b/>
        <i/>
        <sz val="12"/>
        <color theme="1"/>
        <rFont val="Calibri"/>
        <family val="2"/>
        <scheme val="minor"/>
      </rPr>
      <t>LDD</t>
    </r>
  </si>
  <si>
    <t>octobre</t>
  </si>
  <si>
    <t>TOTAL ANNUEL</t>
  </si>
  <si>
    <t xml:space="preserve">Nouveau Solde </t>
  </si>
  <si>
    <t>Frais bancaire</t>
  </si>
  <si>
    <r>
      <t xml:space="preserve">Assurance vie 1- </t>
    </r>
    <r>
      <rPr>
        <b/>
        <i/>
        <sz val="12"/>
        <color theme="1"/>
        <rFont val="Calibri"/>
        <family val="2"/>
        <scheme val="minor"/>
      </rPr>
      <t>Patrimoine vie plus</t>
    </r>
  </si>
  <si>
    <r>
      <t xml:space="preserve">Assurance vie 2 - </t>
    </r>
    <r>
      <rPr>
        <b/>
        <i/>
        <sz val="12"/>
        <color theme="1"/>
        <rFont val="Calibri"/>
        <family val="2"/>
        <scheme val="minor"/>
      </rPr>
      <t>GPA profil épargne</t>
    </r>
  </si>
  <si>
    <t>Mois</t>
  </si>
  <si>
    <t>N°</t>
  </si>
  <si>
    <t>Ordre</t>
  </si>
  <si>
    <t>Date</t>
  </si>
  <si>
    <t>Motif</t>
  </si>
  <si>
    <t>Emeteur</t>
  </si>
  <si>
    <t>JANVIER</t>
  </si>
  <si>
    <t>FEVRIER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</si>
  <si>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</si>
  <si>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</si>
  <si>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</si>
  <si>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</si>
  <si>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</si>
  <si>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</si>
  <si>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</si>
  <si>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</si>
  <si>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</si>
  <si>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DECEMBRE</t>
  </si>
  <si>
    <t>Janvier</t>
  </si>
  <si>
    <t>Mars</t>
  </si>
  <si>
    <t>Avril</t>
  </si>
  <si>
    <t>Mai</t>
  </si>
  <si>
    <t>Juin</t>
  </si>
  <si>
    <t>Juillet</t>
  </si>
  <si>
    <t>Aout</t>
  </si>
  <si>
    <t>Septembre</t>
  </si>
  <si>
    <t>Fevrier</t>
  </si>
  <si>
    <t>annee</t>
  </si>
  <si>
    <t>frais d'avocat</t>
  </si>
  <si>
    <r>
      <t xml:space="preserve">SOLDE </t>
    </r>
    <r>
      <rPr>
        <b/>
        <sz val="12"/>
        <color rgb="FFC00000"/>
        <rFont val="Calibri"/>
        <family val="2"/>
        <scheme val="minor"/>
      </rPr>
      <t xml:space="preserve">(regarder le solde intermediaire fin de mois) </t>
    </r>
  </si>
  <si>
    <t xml:space="preserve">TABLEAU COMPTE COURANT </t>
  </si>
  <si>
    <t xml:space="preserve">TABLEAU ANNUEL </t>
  </si>
  <si>
    <t xml:space="preserve">TABLEAU COMPTES EPARGNES </t>
  </si>
  <si>
    <t>manque debut de mois (1à5)</t>
  </si>
  <si>
    <t>manque fin de mois (6 au 31)</t>
  </si>
  <si>
    <t>ecart</t>
  </si>
  <si>
    <t>solde intermediaire</t>
  </si>
  <si>
    <t xml:space="preserve">ecrat du mois </t>
  </si>
  <si>
    <t>Salaires</t>
  </si>
  <si>
    <t>Cadeaux</t>
  </si>
  <si>
    <t xml:space="preserve">FRAIS D'EMPLOI A DOMICILE </t>
  </si>
  <si>
    <t>Salaire</t>
  </si>
  <si>
    <t>Compte courant - revenus mobiliers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</si>
</sst>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rgb="FFC00000"/>
      <name val="Calibri"/>
      <family val="2"/>
      <scheme val="minor"/>
    </font>
    <font>
      <sz val="12"/>
      <color rgb="FFC00000"/>
      <name val="Calibri"/>
      <family val="2"/>
      <scheme val="minor"/>
    </font>
    <font>
      <b/>
      <sz val="16"/>
      <color rgb="FFC00000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b/>
      <sz val="12"/>
      <color rgb="FF0070C0"/>
      <name val="Calibri"/>
      <family val="2"/>
      <scheme val="minor"/>
    </font>
    <font>
      <b/>
      <sz val="12"/>
      <color theme="9" tint="-0.249977111117893"/>
      <name val="Calibri"/>
      <family val="2"/>
      <scheme val="minor"/>
    </font>
    <font>
      <b/>
      <sz val="12"/>
      <color theme="5" tint="-0.249977111117893"/>
      <name val="Calibri"/>
      <family val="2"/>
      <scheme val="minor"/>
    </font>
    <font>
      <b/>
      <sz val="12"/>
      <color rgb="FF7030A0"/>
      <name val="Calibri"/>
      <family val="2"/>
      <scheme val="minor"/>
    </font>
    <font>
      <b/>
      <sz val="12"/>
      <color theme="5" tint="-0.499984740745262"/>
      <name val="Calibri"/>
      <family val="2"/>
      <scheme val="minor"/>
    </font>
    <font>
      <sz val="12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sz val="12"/>
      <color rgb="FFFF0000"/>
      <name val="Calibri"/>
      <family val="2"/>
      <scheme val="minor"/>
    </font>
  </fonts>
  <fills count="19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7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2">
    <xf numFmtId="0" fontId="0" fillId="0" borderId="0"/>
    <xf numFmtId="9" fontId="11" fillId="0" borderId="0" applyFont="0" applyFill="0" applyBorder="0" applyAlignment="0" applyProtection="0"/>
  </cellStyleXfs>
  <cellXfs count="184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left" wrapText="1"/>
    </xf>
    <xf numFmtId="0" fontId="0" fillId="0" borderId="0" xfId="0" applyAlignment="1">
      <alignment wrapText="1"/>
    </xf>
    <xf numFmtId="0" fontId="0" fillId="0" borderId="1" xfId="0" applyBorder="1" applyAlignment="1">
      <alignment wrapText="1"/>
    </xf>
    <xf numFmtId="0" fontId="1" fillId="2" borderId="7" xfId="0" applyFont="1" applyFill="1" applyBorder="1" applyAlignment="1">
      <alignment horizontal="left" vertical="center"/>
    </xf>
    <xf numFmtId="0" fontId="2" fillId="2" borderId="7" xfId="0" applyFont="1" applyFill="1" applyBorder="1" applyAlignment="1">
      <alignment horizontal="left" vertical="center"/>
    </xf>
    <xf numFmtId="0" fontId="0" fillId="4" borderId="8" xfId="0" applyFill="1" applyBorder="1" applyAlignment="1">
      <alignment wrapText="1"/>
    </xf>
    <xf numFmtId="0" fontId="2" fillId="2" borderId="6" xfId="0" applyFont="1" applyFill="1" applyBorder="1" applyAlignment="1">
      <alignment horizontal="left" vertical="center"/>
    </xf>
    <xf numFmtId="0" fontId="0" fillId="4" borderId="23" xfId="0" applyFill="1" applyBorder="1" applyAlignment="1">
      <alignment wrapText="1"/>
    </xf>
    <xf numFmtId="0" fontId="2" fillId="5" borderId="19" xfId="0" applyFont="1" applyFill="1" applyBorder="1"/>
    <xf numFmtId="0" fontId="3" fillId="5" borderId="15" xfId="0" applyFont="1" applyFill="1" applyBorder="1"/>
    <xf numFmtId="0" fontId="0" fillId="3" borderId="1" xfId="0" applyFill="1" applyBorder="1" applyAlignment="1">
      <alignment vertical="center"/>
    </xf>
    <xf numFmtId="0" fontId="0" fillId="3" borderId="1" xfId="0" applyFill="1" applyBorder="1" applyAlignment="1">
      <alignment horizontal="left" vertical="center"/>
    </xf>
    <xf numFmtId="0" fontId="1" fillId="0" borderId="9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0" fillId="0" borderId="10" xfId="0" applyBorder="1" applyAlignment="1">
      <alignment wrapText="1"/>
    </xf>
    <xf numFmtId="0" fontId="0" fillId="0" borderId="26" xfId="0" applyBorder="1" applyAlignment="1">
      <alignment wrapText="1"/>
    </xf>
    <xf numFmtId="0" fontId="0" fillId="0" borderId="27" xfId="0" applyBorder="1" applyAlignment="1">
      <alignment wrapText="1"/>
    </xf>
    <xf numFmtId="0" fontId="0" fillId="0" borderId="28" xfId="0" applyBorder="1" applyAlignment="1">
      <alignment horizontal="left" wrapText="1"/>
    </xf>
    <xf numFmtId="0" fontId="0" fillId="0" borderId="28" xfId="0" applyBorder="1" applyAlignment="1">
      <alignment wrapText="1"/>
    </xf>
    <xf numFmtId="0" fontId="0" fillId="0" borderId="29" xfId="0" applyBorder="1" applyAlignment="1">
      <alignment wrapText="1"/>
    </xf>
    <xf numFmtId="0" fontId="0" fillId="0" borderId="18" xfId="0" applyBorder="1"/>
    <xf numFmtId="0" fontId="0" fillId="0" borderId="32" xfId="0" applyBorder="1"/>
    <xf numFmtId="0" fontId="1" fillId="0" borderId="18" xfId="0" applyFont="1" applyBorder="1"/>
    <xf numFmtId="0" fontId="1" fillId="0" borderId="21" xfId="0" applyFont="1" applyBorder="1"/>
    <xf numFmtId="0" fontId="0" fillId="0" borderId="36" xfId="0" applyBorder="1" applyAlignment="1">
      <alignment wrapText="1"/>
    </xf>
    <xf numFmtId="0" fontId="1" fillId="0" borderId="6" xfId="0" applyFont="1" applyBorder="1" applyAlignment="1">
      <alignment horizontal="center" vertical="center"/>
    </xf>
    <xf numFmtId="0" fontId="1" fillId="0" borderId="41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8" fillId="0" borderId="42" xfId="0" applyFont="1" applyBorder="1" applyAlignment="1">
      <alignment horizontal="center" vertical="center"/>
    </xf>
    <xf numFmtId="0" fontId="10" fillId="0" borderId="42" xfId="0" applyFont="1" applyBorder="1" applyAlignment="1">
      <alignment horizontal="center" vertical="center"/>
    </xf>
    <xf numFmtId="0" fontId="1" fillId="0" borderId="0" xfId="0" applyFont="1"/>
    <xf numFmtId="0" fontId="0" fillId="0" borderId="32" xfId="0" quotePrefix="1" applyBorder="1"/>
    <xf numFmtId="0" fontId="0" fillId="0" borderId="33" xfId="0" applyBorder="1"/>
    <xf numFmtId="0" fontId="1" fillId="6" borderId="1" xfId="0" applyFont="1" applyFill="1" applyBorder="1"/>
    <xf numFmtId="0" fontId="7" fillId="7" borderId="7" xfId="0" applyFont="1" applyFill="1" applyBorder="1" applyAlignment="1">
      <alignment horizontal="center" vertical="center"/>
    </xf>
    <xf numFmtId="0" fontId="8" fillId="7" borderId="42" xfId="0" applyFont="1" applyFill="1" applyBorder="1" applyAlignment="1">
      <alignment horizontal="center" vertical="center"/>
    </xf>
    <xf numFmtId="0" fontId="2" fillId="5" borderId="13" xfId="0" applyFont="1" applyFill="1" applyBorder="1" applyAlignment="1">
      <alignment horizontal="center" vertical="center"/>
    </xf>
    <xf numFmtId="0" fontId="0" fillId="11" borderId="2" xfId="0" applyFill="1" applyBorder="1"/>
    <xf numFmtId="0" fontId="0" fillId="11" borderId="24" xfId="0" applyFill="1" applyBorder="1" applyAlignment="1">
      <alignment wrapText="1"/>
    </xf>
    <xf numFmtId="0" fontId="1" fillId="12" borderId="13" xfId="0" applyFont="1" applyFill="1" applyBorder="1" applyAlignment="1">
      <alignment horizontal="center" vertical="center"/>
    </xf>
    <xf numFmtId="0" fontId="1" fillId="13" borderId="13" xfId="0" applyFont="1" applyFill="1" applyBorder="1" applyAlignment="1">
      <alignment horizontal="center" vertical="center"/>
    </xf>
    <xf numFmtId="0" fontId="0" fillId="13" borderId="14" xfId="0" applyFill="1" applyBorder="1"/>
    <xf numFmtId="0" fontId="1" fillId="7" borderId="30" xfId="0" applyFont="1" applyFill="1" applyBorder="1" applyAlignment="1">
      <alignment horizontal="center" vertical="center"/>
    </xf>
    <xf numFmtId="0" fontId="0" fillId="7" borderId="31" xfId="0" applyFill="1" applyBorder="1"/>
    <xf numFmtId="0" fontId="0" fillId="14" borderId="39" xfId="0" applyFill="1" applyBorder="1"/>
    <xf numFmtId="0" fontId="0" fillId="14" borderId="40" xfId="0" applyFill="1" applyBorder="1"/>
    <xf numFmtId="0" fontId="0" fillId="14" borderId="18" xfId="0" applyFill="1" applyBorder="1"/>
    <xf numFmtId="0" fontId="0" fillId="14" borderId="32" xfId="0" applyFill="1" applyBorder="1"/>
    <xf numFmtId="0" fontId="0" fillId="14" borderId="21" xfId="0" applyFill="1" applyBorder="1"/>
    <xf numFmtId="0" fontId="0" fillId="14" borderId="33" xfId="0" applyFill="1" applyBorder="1"/>
    <xf numFmtId="0" fontId="0" fillId="3" borderId="32" xfId="0" applyFill="1" applyBorder="1"/>
    <xf numFmtId="0" fontId="1" fillId="6" borderId="4" xfId="0" applyFont="1" applyFill="1" applyBorder="1"/>
    <xf numFmtId="1" fontId="0" fillId="0" borderId="0" xfId="1" applyNumberFormat="1" applyFont="1"/>
    <xf numFmtId="0" fontId="0" fillId="3" borderId="32" xfId="0" applyFill="1" applyBorder="1" applyAlignment="1">
      <alignment horizontal="left"/>
    </xf>
    <xf numFmtId="0" fontId="2" fillId="0" borderId="0" xfId="0" applyFont="1"/>
    <xf numFmtId="0" fontId="0" fillId="3" borderId="18" xfId="0" applyFill="1" applyBorder="1"/>
    <xf numFmtId="0" fontId="0" fillId="0" borderId="12" xfId="0" applyBorder="1"/>
    <xf numFmtId="0" fontId="0" fillId="0" borderId="25" xfId="0" applyBorder="1"/>
    <xf numFmtId="0" fontId="0" fillId="0" borderId="2" xfId="0" applyBorder="1"/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14" borderId="20" xfId="0" applyFill="1" applyBorder="1"/>
    <xf numFmtId="0" fontId="0" fillId="14" borderId="47" xfId="0" applyFill="1" applyBorder="1"/>
    <xf numFmtId="0" fontId="1" fillId="0" borderId="7" xfId="0" applyFont="1" applyBorder="1" applyAlignment="1">
      <alignment horizontal="center" vertical="center"/>
    </xf>
    <xf numFmtId="0" fontId="1" fillId="0" borderId="42" xfId="0" applyFont="1" applyBorder="1" applyAlignment="1">
      <alignment horizontal="center" vertical="center"/>
    </xf>
    <xf numFmtId="0" fontId="0" fillId="12" borderId="1" xfId="0" applyFill="1" applyBorder="1" applyAlignment="1">
      <alignment wrapText="1"/>
    </xf>
    <xf numFmtId="0" fontId="1" fillId="2" borderId="5" xfId="0" applyFont="1" applyFill="1" applyBorder="1" applyAlignment="1">
      <alignment horizontal="left" vertical="center"/>
    </xf>
    <xf numFmtId="0" fontId="0" fillId="13" borderId="1" xfId="0" applyFill="1" applyBorder="1"/>
    <xf numFmtId="0" fontId="0" fillId="7" borderId="1" xfId="0" applyFill="1" applyBorder="1"/>
    <xf numFmtId="0" fontId="0" fillId="0" borderId="12" xfId="0" applyFont="1" applyBorder="1" applyAlignment="1">
      <alignment wrapText="1"/>
    </xf>
    <xf numFmtId="0" fontId="0" fillId="0" borderId="1" xfId="0" applyFont="1" applyBorder="1" applyAlignment="1">
      <alignment wrapText="1"/>
    </xf>
    <xf numFmtId="0" fontId="0" fillId="0" borderId="10" xfId="0" applyFont="1" applyBorder="1" applyAlignment="1">
      <alignment wrapText="1"/>
    </xf>
    <xf numFmtId="0" fontId="0" fillId="0" borderId="0" xfId="0" applyNumberFormat="1"/>
    <xf numFmtId="0" fontId="1" fillId="12" borderId="50" xfId="0" applyFont="1" applyFill="1" applyBorder="1" applyAlignment="1">
      <alignment horizontal="center" vertical="center"/>
    </xf>
    <xf numFmtId="0" fontId="2" fillId="5" borderId="46" xfId="0" applyFont="1" applyFill="1" applyBorder="1"/>
    <xf numFmtId="0" fontId="2" fillId="5" borderId="51" xfId="0" applyFont="1" applyFill="1" applyBorder="1"/>
    <xf numFmtId="0" fontId="2" fillId="5" borderId="49" xfId="0" applyFont="1" applyFill="1" applyBorder="1"/>
    <xf numFmtId="0" fontId="0" fillId="7" borderId="1" xfId="0" applyNumberFormat="1" applyFill="1" applyBorder="1"/>
    <xf numFmtId="0" fontId="1" fillId="13" borderId="45" xfId="0" applyFont="1" applyFill="1" applyBorder="1" applyAlignment="1">
      <alignment horizontal="center" vertical="center"/>
    </xf>
    <xf numFmtId="0" fontId="0" fillId="12" borderId="1" xfId="0" applyFill="1" applyBorder="1" applyAlignment="1">
      <alignment horizontal="left" wrapText="1"/>
    </xf>
    <xf numFmtId="0" fontId="0" fillId="12" borderId="1" xfId="0" applyFill="1" applyBorder="1"/>
    <xf numFmtId="0" fontId="0" fillId="0" borderId="0" xfId="0" applyFill="1"/>
    <xf numFmtId="0" fontId="0" fillId="0" borderId="0" xfId="0" applyFill="1" applyAlignment="1">
      <alignment wrapText="1"/>
    </xf>
    <xf numFmtId="0" fontId="0" fillId="0" borderId="1" xfId="0" applyFill="1" applyBorder="1"/>
    <xf numFmtId="0" fontId="1" fillId="16" borderId="0" xfId="0" applyFont="1" applyFill="1" applyAlignment="1">
      <alignment horizontal="left"/>
    </xf>
    <xf numFmtId="0" fontId="0" fillId="16" borderId="0" xfId="0" applyFill="1"/>
    <xf numFmtId="0" fontId="1" fillId="16" borderId="0" xfId="0" applyFont="1" applyFill="1"/>
    <xf numFmtId="0" fontId="0" fillId="16" borderId="0" xfId="0" applyNumberFormat="1" applyFill="1"/>
    <xf numFmtId="0" fontId="1" fillId="0" borderId="0" xfId="0" applyFont="1" applyFill="1"/>
    <xf numFmtId="0" fontId="0" fillId="15" borderId="0" xfId="0" applyFill="1"/>
    <xf numFmtId="0" fontId="0" fillId="17" borderId="0" xfId="0" applyFill="1"/>
    <xf numFmtId="0" fontId="0" fillId="0" borderId="25" xfId="0" applyFont="1" applyBorder="1" applyAlignment="1">
      <alignment wrapText="1"/>
    </xf>
    <xf numFmtId="0" fontId="0" fillId="0" borderId="2" xfId="0" applyFont="1" applyBorder="1" applyAlignment="1">
      <alignment wrapText="1"/>
    </xf>
    <xf numFmtId="0" fontId="0" fillId="0" borderId="24" xfId="0" applyFont="1" applyBorder="1" applyAlignment="1">
      <alignment wrapText="1"/>
    </xf>
    <xf numFmtId="0" fontId="0" fillId="0" borderId="0" xfId="0" applyFill="1" applyBorder="1"/>
    <xf numFmtId="0" fontId="0" fillId="18" borderId="0" xfId="0" applyFill="1"/>
    <xf numFmtId="0" fontId="0" fillId="18" borderId="0" xfId="0" applyNumberFormat="1" applyFill="1"/>
    <xf numFmtId="0" fontId="0" fillId="12" borderId="38" xfId="0" applyFill="1" applyBorder="1" applyAlignment="1">
      <alignment wrapText="1"/>
    </xf>
    <xf numFmtId="0" fontId="1" fillId="13" borderId="2" xfId="0" applyFont="1" applyFill="1" applyBorder="1" applyAlignment="1">
      <alignment horizontal="center" vertical="center"/>
    </xf>
    <xf numFmtId="0" fontId="1" fillId="7" borderId="2" xfId="0" applyFont="1" applyFill="1" applyBorder="1" applyAlignment="1">
      <alignment horizontal="center" vertical="center"/>
    </xf>
    <xf numFmtId="0" fontId="1" fillId="12" borderId="2" xfId="0" applyFont="1" applyFill="1" applyBorder="1" applyAlignment="1">
      <alignment horizontal="center" vertical="center"/>
    </xf>
    <xf numFmtId="0" fontId="0" fillId="12" borderId="1" xfId="0" applyNumberFormat="1" applyFill="1" applyBorder="1"/>
    <xf numFmtId="0" fontId="0" fillId="13" borderId="1" xfId="0" applyNumberFormat="1" applyFill="1" applyBorder="1"/>
    <xf numFmtId="0" fontId="1" fillId="2" borderId="36" xfId="0" applyFont="1" applyFill="1" applyBorder="1" applyAlignment="1">
      <alignment horizontal="left" vertical="center"/>
    </xf>
    <xf numFmtId="0" fontId="1" fillId="7" borderId="6" xfId="0" applyFont="1" applyFill="1" applyBorder="1" applyAlignment="1">
      <alignment horizontal="center" vertical="center"/>
    </xf>
    <xf numFmtId="0" fontId="1" fillId="7" borderId="41" xfId="0" applyFont="1" applyFill="1" applyBorder="1" applyAlignment="1">
      <alignment horizontal="center" vertical="center"/>
    </xf>
    <xf numFmtId="0" fontId="1" fillId="7" borderId="43" xfId="0" applyFont="1" applyFill="1" applyBorder="1" applyAlignment="1">
      <alignment horizontal="center" vertical="center"/>
    </xf>
    <xf numFmtId="0" fontId="8" fillId="7" borderId="32" xfId="0" applyFont="1" applyFill="1" applyBorder="1"/>
    <xf numFmtId="0" fontId="9" fillId="7" borderId="39" xfId="0" applyFont="1" applyFill="1" applyBorder="1"/>
    <xf numFmtId="0" fontId="9" fillId="7" borderId="11" xfId="0" applyFont="1" applyFill="1" applyBorder="1"/>
    <xf numFmtId="0" fontId="1" fillId="2" borderId="20" xfId="0" applyFont="1" applyFill="1" applyBorder="1" applyAlignment="1">
      <alignment horizontal="left" vertical="center"/>
    </xf>
    <xf numFmtId="0" fontId="1" fillId="2" borderId="18" xfId="0" applyFont="1" applyFill="1" applyBorder="1" applyAlignment="1">
      <alignment horizontal="left" vertical="center"/>
    </xf>
    <xf numFmtId="0" fontId="1" fillId="2" borderId="21" xfId="0" applyFont="1" applyFill="1" applyBorder="1" applyAlignment="1">
      <alignment horizontal="left" vertical="center"/>
    </xf>
    <xf numFmtId="0" fontId="6" fillId="8" borderId="5" xfId="0" applyFont="1" applyFill="1" applyBorder="1" applyAlignment="1">
      <alignment horizontal="center" vertical="center"/>
    </xf>
    <xf numFmtId="0" fontId="6" fillId="8" borderId="22" xfId="0" applyFont="1" applyFill="1" applyBorder="1" applyAlignment="1">
      <alignment horizontal="center" vertical="center"/>
    </xf>
    <xf numFmtId="0" fontId="6" fillId="8" borderId="35" xfId="0" applyFont="1" applyFill="1" applyBorder="1" applyAlignment="1">
      <alignment horizontal="center" vertical="center"/>
    </xf>
    <xf numFmtId="0" fontId="6" fillId="9" borderId="5" xfId="0" applyFont="1" applyFill="1" applyBorder="1" applyAlignment="1">
      <alignment horizontal="center" vertical="center"/>
    </xf>
    <xf numFmtId="0" fontId="6" fillId="9" borderId="22" xfId="0" applyFont="1" applyFill="1" applyBorder="1" applyAlignment="1">
      <alignment horizontal="center" vertical="center"/>
    </xf>
    <xf numFmtId="0" fontId="6" fillId="9" borderId="35" xfId="0" applyFont="1" applyFill="1" applyBorder="1" applyAlignment="1">
      <alignment horizontal="center" vertical="center"/>
    </xf>
    <xf numFmtId="0" fontId="6" fillId="10" borderId="5" xfId="0" applyFont="1" applyFill="1" applyBorder="1" applyAlignment="1">
      <alignment horizontal="center" vertical="center"/>
    </xf>
    <xf numFmtId="0" fontId="6" fillId="10" borderId="22" xfId="0" applyFont="1" applyFill="1" applyBorder="1" applyAlignment="1">
      <alignment horizontal="center" vertical="center"/>
    </xf>
    <xf numFmtId="0" fontId="6" fillId="10" borderId="35" xfId="0" applyFont="1" applyFill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42" xfId="0" applyFont="1" applyBorder="1" applyAlignment="1">
      <alignment horizontal="center" vertical="center"/>
    </xf>
    <xf numFmtId="0" fontId="1" fillId="7" borderId="49" xfId="0" applyFont="1" applyFill="1" applyBorder="1" applyAlignment="1">
      <alignment horizontal="center" vertical="center"/>
    </xf>
    <xf numFmtId="0" fontId="1" fillId="7" borderId="48" xfId="0" applyFont="1" applyFill="1" applyBorder="1" applyAlignment="1">
      <alignment horizontal="center" vertical="center"/>
    </xf>
    <xf numFmtId="0" fontId="1" fillId="7" borderId="37" xfId="0" applyFont="1" applyFill="1" applyBorder="1" applyAlignment="1">
      <alignment horizontal="center" vertical="center"/>
    </xf>
    <xf numFmtId="0" fontId="9" fillId="7" borderId="49" xfId="0" applyFont="1" applyFill="1" applyBorder="1" applyAlignment="1">
      <alignment horizontal="center" vertical="center"/>
    </xf>
    <xf numFmtId="0" fontId="9" fillId="7" borderId="37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6" borderId="13" xfId="0" applyFont="1" applyFill="1" applyBorder="1" applyAlignment="1">
      <alignment horizontal="center" vertical="center"/>
    </xf>
    <xf numFmtId="0" fontId="1" fillId="6" borderId="17" xfId="0" applyFont="1" applyFill="1" applyBorder="1" applyAlignment="1">
      <alignment horizontal="center" vertical="center"/>
    </xf>
    <xf numFmtId="0" fontId="1" fillId="6" borderId="16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14" borderId="34" xfId="0" applyFill="1" applyBorder="1"/>
    <xf numFmtId="0" fontId="0" fillId="14" borderId="10" xfId="0" applyFill="1" applyBorder="1"/>
    <xf numFmtId="0" fontId="0" fillId="0" borderId="10" xfId="0" applyBorder="1"/>
    <xf numFmtId="0" fontId="0" fillId="14" borderId="27" xfId="0" applyFill="1" applyBorder="1"/>
    <xf numFmtId="0" fontId="0" fillId="14" borderId="12" xfId="0" applyFill="1" applyBorder="1"/>
    <xf numFmtId="0" fontId="0" fillId="14" borderId="52" xfId="0" applyFill="1" applyBorder="1"/>
    <xf numFmtId="0" fontId="1" fillId="0" borderId="53" xfId="0" applyFont="1" applyBorder="1" applyAlignment="1">
      <alignment horizontal="center" vertical="center"/>
    </xf>
    <xf numFmtId="0" fontId="1" fillId="0" borderId="54" xfId="0" applyFont="1" applyBorder="1" applyAlignment="1">
      <alignment horizontal="center" vertical="center"/>
    </xf>
    <xf numFmtId="0" fontId="0" fillId="0" borderId="0" xfId="0" applyBorder="1"/>
    <xf numFmtId="0" fontId="0" fillId="14" borderId="26" xfId="0" applyFill="1" applyBorder="1"/>
    <xf numFmtId="0" fontId="0" fillId="14" borderId="9" xfId="0" applyFill="1" applyBorder="1"/>
    <xf numFmtId="0" fontId="0" fillId="3" borderId="12" xfId="0" applyFill="1" applyBorder="1"/>
    <xf numFmtId="0" fontId="0" fillId="14" borderId="11" xfId="0" applyFill="1" applyBorder="1"/>
    <xf numFmtId="0" fontId="1" fillId="6" borderId="34" xfId="0" applyFont="1" applyFill="1" applyBorder="1"/>
    <xf numFmtId="0" fontId="1" fillId="6" borderId="44" xfId="0" applyFont="1" applyFill="1" applyBorder="1"/>
    <xf numFmtId="0" fontId="0" fillId="0" borderId="3" xfId="0" applyFill="1" applyBorder="1"/>
    <xf numFmtId="0" fontId="0" fillId="0" borderId="0" xfId="0" applyFill="1" applyBorder="1" applyAlignment="1">
      <alignment wrapText="1"/>
    </xf>
    <xf numFmtId="0" fontId="0" fillId="15" borderId="0" xfId="0" applyFill="1" applyBorder="1" applyAlignment="1">
      <alignment wrapText="1"/>
    </xf>
    <xf numFmtId="0" fontId="0" fillId="15" borderId="0" xfId="0" applyFill="1" applyBorder="1"/>
    <xf numFmtId="0" fontId="4" fillId="2" borderId="46" xfId="0" applyFont="1" applyFill="1" applyBorder="1" applyAlignment="1">
      <alignment horizontal="left" vertical="center"/>
    </xf>
    <xf numFmtId="0" fontId="0" fillId="4" borderId="7" xfId="0" applyFill="1" applyBorder="1" applyAlignment="1">
      <alignment wrapText="1"/>
    </xf>
    <xf numFmtId="0" fontId="2" fillId="5" borderId="4" xfId="0" applyFont="1" applyFill="1" applyBorder="1"/>
    <xf numFmtId="0" fontId="5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12" fillId="0" borderId="0" xfId="0" applyFont="1" applyBorder="1"/>
    <xf numFmtId="2" fontId="0" fillId="0" borderId="0" xfId="0" applyNumberFormat="1" applyBorder="1"/>
    <xf numFmtId="2" fontId="14" fillId="0" borderId="0" xfId="0" applyNumberFormat="1" applyFont="1" applyBorder="1"/>
    <xf numFmtId="2" fontId="5" fillId="0" borderId="0" xfId="0" applyNumberFormat="1" applyFont="1" applyFill="1" applyBorder="1"/>
    <xf numFmtId="2" fontId="1" fillId="0" borderId="0" xfId="0" applyNumberFormat="1" applyFont="1" applyFill="1" applyBorder="1"/>
    <xf numFmtId="0" fontId="12" fillId="0" borderId="0" xfId="0" applyFont="1" applyFill="1" applyBorder="1"/>
    <xf numFmtId="2" fontId="0" fillId="0" borderId="0" xfId="0" applyNumberFormat="1" applyFill="1" applyBorder="1"/>
    <xf numFmtId="2" fontId="12" fillId="0" borderId="0" xfId="0" applyNumberFormat="1" applyFont="1" applyFill="1" applyBorder="1"/>
    <xf numFmtId="2" fontId="0" fillId="0" borderId="0" xfId="0" applyNumberFormat="1" applyFill="1"/>
    <xf numFmtId="0" fontId="1" fillId="0" borderId="0" xfId="0" applyFont="1" applyFill="1" applyBorder="1"/>
    <xf numFmtId="0" fontId="2" fillId="6" borderId="13" xfId="0" applyFont="1" applyFill="1" applyBorder="1" applyAlignment="1">
      <alignment horizontal="center" vertical="center"/>
    </xf>
    <xf numFmtId="0" fontId="2" fillId="6" borderId="17" xfId="0" applyFont="1" applyFill="1" applyBorder="1" applyAlignment="1">
      <alignment horizontal="center" vertical="center"/>
    </xf>
    <xf numFmtId="0" fontId="2" fillId="6" borderId="19" xfId="0" applyFont="1" applyFill="1" applyBorder="1" applyAlignment="1">
      <alignment horizontal="center" vertical="center"/>
    </xf>
    <xf numFmtId="2" fontId="2" fillId="6" borderId="14" xfId="0" applyNumberFormat="1" applyFont="1" applyFill="1" applyBorder="1"/>
    <xf numFmtId="2" fontId="1" fillId="6" borderId="4" xfId="0" applyNumberFormat="1" applyFont="1" applyFill="1" applyBorder="1"/>
  </cellXfs>
  <cellStyles count="2">
    <cellStyle name="Normal" xfId="0" builtinId="0"/>
    <cellStyle name="Pourcentage" xfId="1" builtinId="5"/>
  </cellStyles>
  <dxfs count="35">
    <dxf>
      <fill>
        <patternFill patternType="solid">
          <bgColor theme="7"/>
        </patternFill>
      </fill>
    </dxf>
    <dxf>
      <fill>
        <patternFill patternType="solid">
          <bgColor theme="7"/>
        </patternFill>
      </fill>
    </dxf>
    <dxf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 patternType="solid">
          <bgColor theme="7"/>
        </patternFill>
      </fill>
    </dxf>
    <dxf>
      <fill>
        <patternFill patternType="solid">
          <bgColor theme="7"/>
        </patternFill>
      </fill>
    </dxf>
    <dxf>
      <font>
        <b val="0"/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general" vertical="bottom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general" vertical="bottom" textRotation="0" wrapText="1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rosoft Office User" refreshedDate="43879.539188078707" createdVersion="6" refreshedVersion="6" minRefreshableVersion="3" recordCount="426" xr:uid="{C25AFDEB-0F44-4E73-B2E8-FEC9587F7B55}">
  <cacheSource type="worksheet">
    <worksheetSource name="Tableau1"/>
  </cacheSource>
  <cacheFields count="10">
    <cacheField name="NATURE" numFmtId="0">
      <sharedItems containsBlank="1" count="4">
        <s v="Dépense"/>
        <s v="Revenus"/>
        <s v="virement"/>
        <m/>
      </sharedItems>
    </cacheField>
    <cacheField name="MONTANT" numFmtId="0">
      <sharedItems containsString="0" containsBlank="1" containsNumber="1" minValue="-2590.75" maxValue="2590.75"/>
    </cacheField>
    <cacheField name="MOTIF" numFmtId="0">
      <sharedItems containsBlank="1"/>
    </cacheField>
    <cacheField name="CATEGORIE" numFmtId="0">
      <sharedItems containsBlank="1" count="12">
        <s v="DEPENSES.VIE.COURANTE"/>
        <s v="ASSURANCE"/>
        <s v="LOGEMENT"/>
        <s v="REVENUS"/>
        <s v="IMPOTS.ET.TAXES"/>
        <s v="AUTRES.DEPENSES"/>
        <s v="EMPRUNTS.EN.COURS"/>
        <s v="AUTRES.RESSOURCES"/>
        <s v="TRAVAUX.ET.REPARATIONS"/>
        <m/>
        <s v="ALLOCATION" u="1"/>
        <s v="PLACEMENTS" u="1"/>
      </sharedItems>
    </cacheField>
    <cacheField name="SOUS CATEGORIE" numFmtId="0">
      <sharedItems containsBlank="1" count="25">
        <s v="Loisir - Vacances "/>
        <s v="Habitation"/>
        <s v="Alimentation "/>
        <s v="Telephone"/>
        <s v="Frais medicaux "/>
        <s v="Pension de retraite"/>
        <s v="Argent de poche "/>
        <s v="Santé (ex mutuelle)"/>
        <s v="Electricité"/>
        <s v="Taxe foncière"/>
        <s v="Taxe d'habitation"/>
        <s v="Frais bancaire"/>
        <s v="Remboursement de l'emprunt"/>
        <s v="Pension d'invalidité "/>
        <s v="Remboursement CPAM ou Mutuelle"/>
        <s v="Gaz"/>
        <s v="Eau"/>
        <s v="frais d'avocat"/>
        <s v="Réparation d'entretien (ex fuite d'eau)"/>
        <s v="Impots sur les revenus"/>
        <m/>
        <s v="Action, CICAV, livret, autre…" u="1"/>
        <s v="Emoluments du gérerant privé de la mesure de protection " u="1"/>
        <s v="Automobile" u="1"/>
        <s v="Allocation logement " u="1"/>
      </sharedItems>
    </cacheField>
    <cacheField name="DATE" numFmtId="0">
      <sharedItems containsNonDate="0" containsDate="1" containsString="0" containsBlank="1" minDate="2018-10-03T00:00:00" maxDate="2020-01-01T00:00:00" count="222">
        <d v="2018-10-03T00:00:00"/>
        <d v="2018-10-04T00:00:00"/>
        <d v="2018-10-05T00:00:00"/>
        <d v="2018-10-08T00:00:00"/>
        <d v="2018-10-09T00:00:00"/>
        <d v="2018-10-10T00:00:00"/>
        <d v="2018-10-11T00:00:00"/>
        <d v="2018-10-12T00:00:00"/>
        <d v="2018-10-15T00:00:00"/>
        <d v="2018-10-17T00:00:00"/>
        <d v="2018-10-19T00:00:00"/>
        <d v="2018-10-22T00:00:00"/>
        <d v="2018-10-23T00:00:00"/>
        <d v="2018-10-24T00:00:00"/>
        <d v="2018-10-25T00:00:00"/>
        <d v="2018-10-29T00:00:00"/>
        <d v="2018-10-30T00:00:00"/>
        <d v="2018-10-31T00:00:00"/>
        <d v="2018-11-02T00:00:00"/>
        <d v="2018-11-05T00:00:00"/>
        <d v="2018-11-06T00:00:00"/>
        <d v="2018-11-09T00:00:00"/>
        <d v="2018-11-12T00:00:00"/>
        <d v="2018-11-13T00:00:00"/>
        <d v="2018-11-14T00:00:00"/>
        <d v="2018-11-15T00:00:00"/>
        <d v="2018-11-19T00:00:00"/>
        <d v="2018-11-20T00:00:00"/>
        <d v="2018-11-22T00:00:00"/>
        <d v="2018-11-26T00:00:00"/>
        <d v="2018-11-27T00:00:00"/>
        <d v="2018-11-30T00:00:00"/>
        <d v="2018-12-03T00:00:00"/>
        <d v="2018-12-04T00:00:00"/>
        <d v="2018-12-05T00:00:00"/>
        <d v="2018-12-06T00:00:00"/>
        <d v="2018-12-10T00:00:00"/>
        <d v="2018-12-11T00:00:00"/>
        <d v="2018-12-12T00:00:00"/>
        <d v="2018-12-13T00:00:00"/>
        <d v="2018-12-17T00:00:00"/>
        <d v="2018-12-18T00:00:00"/>
        <d v="2018-12-22T00:00:00"/>
        <d v="2018-12-24T00:00:00"/>
        <d v="2018-12-31T00:00:00"/>
        <d v="2019-01-02T00:00:00"/>
        <d v="2019-01-03T00:00:00"/>
        <d v="2019-01-04T00:00:00"/>
        <d v="2019-01-07T00:00:00"/>
        <d v="2019-01-08T00:00:00"/>
        <d v="2019-01-09T00:00:00"/>
        <d v="2019-01-10T00:00:00"/>
        <d v="2019-01-14T00:00:00"/>
        <d v="2019-01-15T00:00:00"/>
        <d v="2019-01-17T00:00:00"/>
        <d v="2019-01-21T00:00:00"/>
        <d v="2019-01-23T00:00:00"/>
        <d v="2019-01-25T00:00:00"/>
        <d v="2019-01-30T00:00:00"/>
        <d v="2019-02-01T00:00:00"/>
        <d v="2019-02-04T00:00:00"/>
        <d v="2019-02-05T00:00:00"/>
        <d v="2019-02-08T00:00:00"/>
        <d v="2019-02-11T00:00:00"/>
        <d v="2019-02-12T00:00:00"/>
        <d v="2019-02-13T00:00:00"/>
        <d v="2019-02-15T00:00:00"/>
        <d v="2019-02-18T00:00:00"/>
        <d v="2019-02-19T00:00:00"/>
        <d v="2019-02-20T00:00:00"/>
        <d v="2019-02-28T00:00:00"/>
        <d v="2019-03-01T00:00:00"/>
        <d v="2019-03-04T00:00:00"/>
        <d v="2019-03-05T00:00:00"/>
        <d v="2019-03-06T00:00:00"/>
        <d v="2019-03-08T00:00:00"/>
        <d v="2019-03-11T00:00:00"/>
        <d v="2019-03-12T00:00:00"/>
        <d v="2019-03-13T00:00:00"/>
        <d v="2019-03-15T00:00:00"/>
        <d v="2019-03-18T00:00:00"/>
        <d v="2019-03-20T00:00:00"/>
        <d v="2019-03-26T00:00:00"/>
        <d v="2019-03-28T00:00:00"/>
        <d v="2019-03-29T00:00:00"/>
        <d v="2019-03-31T00:00:00"/>
        <d v="2019-04-01T00:00:00"/>
        <d v="2019-04-02T00:00:00"/>
        <d v="2019-04-03T00:00:00"/>
        <d v="2019-04-05T00:00:00"/>
        <d v="2019-04-08T00:00:00"/>
        <d v="2019-04-09T00:00:00"/>
        <d v="2019-04-11T00:00:00"/>
        <d v="2019-04-12T00:00:00"/>
        <d v="2019-04-15T00:00:00"/>
        <d v="2019-04-16T00:00:00"/>
        <d v="2019-04-17T00:00:00"/>
        <d v="2019-04-18T00:00:00"/>
        <d v="2019-04-23T00:00:00"/>
        <d v="2019-04-24T00:00:00"/>
        <d v="2019-04-25T00:00:00"/>
        <d v="2019-04-29T00:00:00"/>
        <d v="2019-04-30T00:00:00"/>
        <d v="2019-05-01T00:00:00"/>
        <d v="2019-05-02T00:00:00"/>
        <d v="2019-05-03T00:00:00"/>
        <d v="2019-05-06T00:00:00"/>
        <d v="2019-05-08T00:00:00"/>
        <d v="2019-05-07T00:00:00"/>
        <d v="2019-05-16T00:00:00"/>
        <d v="2019-05-09T00:00:00"/>
        <d v="2019-05-10T00:00:00"/>
        <d v="2019-05-24T00:00:00"/>
        <d v="2019-05-15T00:00:00"/>
        <d v="2019-05-13T00:00:00"/>
        <d v="2019-05-17T00:00:00"/>
        <d v="2019-05-27T00:00:00"/>
        <d v="2019-05-30T00:00:00"/>
        <d v="2019-05-31T00:00:00"/>
        <d v="2019-06-01T00:00:00"/>
        <d v="2019-06-03T00:00:00"/>
        <d v="2019-06-05T00:00:00"/>
        <d v="2019-06-06T00:00:00"/>
        <d v="2019-06-07T00:00:00"/>
        <d v="2019-06-08T00:00:00"/>
        <d v="2019-06-10T00:00:00"/>
        <d v="2019-06-11T00:00:00"/>
        <d v="2019-06-12T00:00:00"/>
        <d v="2019-06-16T00:00:00"/>
        <d v="2019-06-17T00:00:00"/>
        <d v="2019-06-19T00:00:00"/>
        <d v="2019-06-20T00:00:00"/>
        <d v="2019-06-24T00:00:00"/>
        <d v="2019-06-27T00:00:00"/>
        <d v="2019-06-28T00:00:00"/>
        <d v="2019-06-30T00:00:00"/>
        <d v="2019-07-01T00:00:00"/>
        <d v="2019-07-03T00:00:00"/>
        <d v="2019-07-04T00:00:00"/>
        <d v="2019-07-05T00:00:00"/>
        <d v="2019-07-08T00:00:00"/>
        <d v="2019-07-09T00:00:00"/>
        <d v="2019-07-10T00:00:00"/>
        <d v="2019-07-11T00:00:00"/>
        <d v="2019-07-15T00:00:00"/>
        <d v="2019-07-16T00:00:00"/>
        <d v="2019-07-18T00:00:00"/>
        <d v="2019-07-24T00:00:00"/>
        <d v="2019-07-26T00:00:00"/>
        <d v="2019-07-30T00:00:00"/>
        <d v="2019-09-01T00:00:00"/>
        <d v="2019-09-02T00:00:00"/>
        <d v="2019-08-01T00:00:00"/>
        <d v="2019-08-03T00:00:00"/>
        <d v="2019-08-02T00:00:00"/>
        <d v="2019-08-05T00:00:00"/>
        <d v="2019-08-08T00:00:00"/>
        <d v="2019-08-09T00:00:00"/>
        <d v="2019-08-12T00:00:00"/>
        <d v="2019-08-14T00:00:00"/>
        <d v="2019-08-16T00:00:00"/>
        <d v="2019-08-24T00:00:00"/>
        <d v="2019-08-28T00:00:00"/>
        <d v="2019-08-30T00:00:00"/>
        <d v="2019-09-03T00:00:00"/>
        <d v="2019-09-05T00:00:00"/>
        <d v="2019-09-08T00:00:00"/>
        <d v="2019-09-09T00:00:00"/>
        <d v="2019-09-10T00:00:00"/>
        <d v="2019-09-11T00:00:00"/>
        <d v="2019-09-12T00:00:00"/>
        <d v="2019-09-13T00:00:00"/>
        <d v="2019-09-16T00:00:00"/>
        <d v="2019-09-24T00:00:00"/>
        <d v="2019-09-27T00:00:00"/>
        <d v="2019-09-30T00:00:00"/>
        <d v="2019-10-01T00:00:00"/>
        <d v="2019-10-03T00:00:00"/>
        <d v="2019-10-04T00:00:00"/>
        <d v="2019-10-07T00:00:00"/>
        <d v="2019-10-08T00:00:00"/>
        <d v="2019-10-09T00:00:00"/>
        <d v="2019-10-10T00:00:00"/>
        <d v="2019-10-11T00:00:00"/>
        <d v="2019-10-14T00:00:00"/>
        <d v="2019-10-15T00:00:00"/>
        <d v="2019-10-16T00:00:00"/>
        <d v="2019-10-23T00:00:00"/>
        <d v="2019-10-24T00:00:00"/>
        <d v="2019-10-28T00:00:00"/>
        <d v="2019-10-30T00:00:00"/>
        <d v="2019-10-31T00:00:00"/>
        <d v="2019-11-01T00:00:00"/>
        <d v="2019-11-04T00:00:00"/>
        <d v="2019-11-05T00:00:00"/>
        <d v="2019-11-08T00:00:00"/>
        <d v="2019-11-11T00:00:00"/>
        <d v="2019-11-12T00:00:00"/>
        <d v="2019-11-14T00:00:00"/>
        <d v="2019-11-15T00:00:00"/>
        <d v="2019-11-16T00:00:00"/>
        <d v="2019-11-19T00:00:00"/>
        <d v="2019-11-24T00:00:00"/>
        <d v="2019-11-26T00:00:00"/>
        <d v="2019-12-01T00:00:00"/>
        <d v="2019-12-02T00:00:00"/>
        <d v="2019-12-03T00:00:00"/>
        <d v="2019-12-04T00:00:00"/>
        <d v="2019-12-05T00:00:00"/>
        <d v="2019-12-08T00:00:00"/>
        <d v="2019-12-09T00:00:00"/>
        <d v="2019-12-10T00:00:00"/>
        <d v="2019-12-11T00:00:00"/>
        <d v="2019-12-12T00:00:00"/>
        <d v="2019-12-16T00:00:00"/>
        <d v="2019-12-17T00:00:00"/>
        <d v="2019-12-23T00:00:00"/>
        <d v="2019-12-24T00:00:00"/>
        <d v="2019-12-27T00:00:00"/>
        <d v="2019-12-30T00:00:00"/>
        <d v="2019-12-31T00:00:00"/>
        <m/>
      </sharedItems>
    </cacheField>
    <cacheField name="JUSTIFICATIF si &gt;400 euros" numFmtId="0">
      <sharedItems containsBlank="1"/>
    </cacheField>
    <cacheField name="COMPTE EN BANQUE DEBITE" numFmtId="0">
      <sharedItems containsBlank="1" count="3">
        <s v="COMPTE.COURANT"/>
        <s v="LIVRET.LDD"/>
        <m/>
      </sharedItems>
    </cacheField>
    <cacheField name="Mois" numFmtId="0">
      <sharedItems containsBlank="1" count="18">
        <s v="octobre"/>
        <s v="novembre"/>
        <s v="décembre "/>
        <s v="décembre"/>
        <s v="janvier"/>
        <s v="fevrier"/>
        <s v="mars"/>
        <s v="avril"/>
        <s v="mai"/>
        <s v="juin"/>
        <s v="juillet"/>
        <s v="sept"/>
        <s v="août"/>
        <s v="oct"/>
        <s v="nov"/>
        <s v="dec"/>
        <m/>
        <s v="aout" u="1"/>
      </sharedItems>
    </cacheField>
    <cacheField name="annee" numFmtId="0">
      <sharedItems containsString="0" containsBlank="1" containsNumber="1" containsInteger="1" minValue="2018" maxValue="2019" count="3">
        <n v="2018"/>
        <n v="2019"/>
        <m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426">
  <r>
    <x v="0"/>
    <n v="-7.9"/>
    <s v="Darty"/>
    <x v="0"/>
    <x v="0"/>
    <x v="0"/>
    <m/>
    <x v="0"/>
    <x v="0"/>
    <x v="0"/>
  </r>
  <r>
    <x v="0"/>
    <n v="-57.28"/>
    <s v="GMF"/>
    <x v="1"/>
    <x v="1"/>
    <x v="0"/>
    <m/>
    <x v="0"/>
    <x v="0"/>
    <x v="0"/>
  </r>
  <r>
    <x v="0"/>
    <n v="-96.5"/>
    <s v="Auchan"/>
    <x v="0"/>
    <x v="2"/>
    <x v="1"/>
    <m/>
    <x v="0"/>
    <x v="0"/>
    <x v="0"/>
  </r>
  <r>
    <x v="0"/>
    <n v="-86.02"/>
    <s v="Bouygues telecom"/>
    <x v="2"/>
    <x v="3"/>
    <x v="1"/>
    <m/>
    <x v="0"/>
    <x v="0"/>
    <x v="0"/>
  </r>
  <r>
    <x v="0"/>
    <n v="-70"/>
    <s v="cheque psy"/>
    <x v="0"/>
    <x v="4"/>
    <x v="1"/>
    <m/>
    <x v="0"/>
    <x v="0"/>
    <x v="0"/>
  </r>
  <r>
    <x v="0"/>
    <n v="-60"/>
    <s v="cheque psy "/>
    <x v="0"/>
    <x v="4"/>
    <x v="1"/>
    <m/>
    <x v="0"/>
    <x v="0"/>
    <x v="0"/>
  </r>
  <r>
    <x v="0"/>
    <n v="-53.01"/>
    <s v="Essence"/>
    <x v="0"/>
    <x v="0"/>
    <x v="1"/>
    <m/>
    <x v="0"/>
    <x v="0"/>
    <x v="0"/>
  </r>
  <r>
    <x v="0"/>
    <n v="-13"/>
    <s v="medecin du monde"/>
    <x v="0"/>
    <x v="0"/>
    <x v="2"/>
    <m/>
    <x v="0"/>
    <x v="0"/>
    <x v="0"/>
  </r>
  <r>
    <x v="0"/>
    <n v="-26.99"/>
    <s v="Zoosk"/>
    <x v="0"/>
    <x v="0"/>
    <x v="3"/>
    <m/>
    <x v="0"/>
    <x v="0"/>
    <x v="0"/>
  </r>
  <r>
    <x v="0"/>
    <n v="-49.32"/>
    <s v="Auchan"/>
    <x v="0"/>
    <x v="2"/>
    <x v="4"/>
    <m/>
    <x v="0"/>
    <x v="0"/>
    <x v="0"/>
  </r>
  <r>
    <x v="1"/>
    <n v="1144.4000000000001"/>
    <s v="CNAVTS"/>
    <x v="3"/>
    <x v="5"/>
    <x v="4"/>
    <m/>
    <x v="0"/>
    <x v="0"/>
    <x v="0"/>
  </r>
  <r>
    <x v="0"/>
    <n v="-17.3"/>
    <s v="Coriolis"/>
    <x v="2"/>
    <x v="3"/>
    <x v="4"/>
    <m/>
    <x v="0"/>
    <x v="0"/>
    <x v="0"/>
  </r>
  <r>
    <x v="0"/>
    <n v="-50"/>
    <s v="retrait"/>
    <x v="0"/>
    <x v="6"/>
    <x v="4"/>
    <m/>
    <x v="0"/>
    <x v="0"/>
    <x v="0"/>
  </r>
  <r>
    <x v="0"/>
    <n v="-45.3"/>
    <s v="Veterinaire"/>
    <x v="0"/>
    <x v="4"/>
    <x v="4"/>
    <m/>
    <x v="0"/>
    <x v="0"/>
    <x v="0"/>
  </r>
  <r>
    <x v="0"/>
    <n v="-74.430000000000007"/>
    <s v="Mutex"/>
    <x v="1"/>
    <x v="7"/>
    <x v="5"/>
    <m/>
    <x v="0"/>
    <x v="0"/>
    <x v="0"/>
  </r>
  <r>
    <x v="0"/>
    <n v="-15.8"/>
    <s v="Pharmacie"/>
    <x v="0"/>
    <x v="4"/>
    <x v="5"/>
    <m/>
    <x v="0"/>
    <x v="0"/>
    <x v="0"/>
  </r>
  <r>
    <x v="0"/>
    <n v="-51"/>
    <s v="SICAE"/>
    <x v="2"/>
    <x v="8"/>
    <x v="5"/>
    <m/>
    <x v="0"/>
    <x v="0"/>
    <x v="0"/>
  </r>
  <r>
    <x v="0"/>
    <n v="-488"/>
    <s v="Impots"/>
    <x v="4"/>
    <x v="9"/>
    <x v="6"/>
    <m/>
    <x v="0"/>
    <x v="0"/>
    <x v="0"/>
  </r>
  <r>
    <x v="0"/>
    <n v="-647"/>
    <s v="Impots"/>
    <x v="4"/>
    <x v="10"/>
    <x v="6"/>
    <m/>
    <x v="0"/>
    <x v="0"/>
    <x v="0"/>
  </r>
  <r>
    <x v="1"/>
    <n v="253.21"/>
    <s v="CPOSS"/>
    <x v="3"/>
    <x v="5"/>
    <x v="7"/>
    <m/>
    <x v="0"/>
    <x v="0"/>
    <x v="0"/>
  </r>
  <r>
    <x v="0"/>
    <n v="-10.99"/>
    <s v="Netflix"/>
    <x v="0"/>
    <x v="0"/>
    <x v="7"/>
    <m/>
    <x v="0"/>
    <x v="0"/>
    <x v="0"/>
  </r>
  <r>
    <x v="0"/>
    <n v="-80"/>
    <s v="Tabac"/>
    <x v="0"/>
    <x v="0"/>
    <x v="7"/>
    <m/>
    <x v="0"/>
    <x v="0"/>
    <x v="0"/>
  </r>
  <r>
    <x v="0"/>
    <n v="-11.5"/>
    <s v="Zoosk"/>
    <x v="0"/>
    <x v="0"/>
    <x v="7"/>
    <m/>
    <x v="0"/>
    <x v="0"/>
    <x v="0"/>
  </r>
  <r>
    <x v="0"/>
    <n v="-10"/>
    <s v="free"/>
    <x v="2"/>
    <x v="3"/>
    <x v="8"/>
    <m/>
    <x v="0"/>
    <x v="0"/>
    <x v="0"/>
  </r>
  <r>
    <x v="0"/>
    <n v="-35.840000000000003"/>
    <s v="Intermarché"/>
    <x v="0"/>
    <x v="2"/>
    <x v="8"/>
    <m/>
    <x v="0"/>
    <x v="0"/>
    <x v="0"/>
  </r>
  <r>
    <x v="0"/>
    <n v="-29.99"/>
    <s v="mecacroquer"/>
    <x v="0"/>
    <x v="0"/>
    <x v="9"/>
    <m/>
    <x v="0"/>
    <x v="0"/>
    <x v="0"/>
  </r>
  <r>
    <x v="0"/>
    <n v="-70"/>
    <s v="cheque psy"/>
    <x v="0"/>
    <x v="4"/>
    <x v="10"/>
    <m/>
    <x v="0"/>
    <x v="0"/>
    <x v="0"/>
  </r>
  <r>
    <x v="0"/>
    <n v="-119.7"/>
    <s v="Attractive world"/>
    <x v="0"/>
    <x v="0"/>
    <x v="11"/>
    <m/>
    <x v="0"/>
    <x v="0"/>
    <x v="0"/>
  </r>
  <r>
    <x v="0"/>
    <n v="-74.66"/>
    <s v="Auchan"/>
    <x v="0"/>
    <x v="2"/>
    <x v="11"/>
    <m/>
    <x v="0"/>
    <x v="0"/>
    <x v="0"/>
  </r>
  <r>
    <x v="0"/>
    <n v="-30"/>
    <s v="credit social FO"/>
    <x v="5"/>
    <x v="11"/>
    <x v="12"/>
    <m/>
    <x v="0"/>
    <x v="0"/>
    <x v="0"/>
  </r>
  <r>
    <x v="0"/>
    <n v="-18.100000000000001"/>
    <s v="Veterinaire"/>
    <x v="0"/>
    <x v="4"/>
    <x v="13"/>
    <m/>
    <x v="0"/>
    <x v="0"/>
    <x v="0"/>
  </r>
  <r>
    <x v="0"/>
    <n v="-47.1"/>
    <s v="Auchan"/>
    <x v="0"/>
    <x v="2"/>
    <x v="14"/>
    <m/>
    <x v="0"/>
    <x v="0"/>
    <x v="0"/>
  </r>
  <r>
    <x v="0"/>
    <n v="-69"/>
    <s v="microsoft"/>
    <x v="0"/>
    <x v="0"/>
    <x v="14"/>
    <m/>
    <x v="0"/>
    <x v="0"/>
    <x v="0"/>
  </r>
  <r>
    <x v="0"/>
    <n v="-3"/>
    <s v="péage"/>
    <x v="0"/>
    <x v="0"/>
    <x v="14"/>
    <m/>
    <x v="0"/>
    <x v="0"/>
    <x v="0"/>
  </r>
  <r>
    <x v="0"/>
    <n v="-6.64"/>
    <s v="GMF"/>
    <x v="1"/>
    <x v="1"/>
    <x v="15"/>
    <m/>
    <x v="0"/>
    <x v="0"/>
    <x v="0"/>
  </r>
  <r>
    <x v="0"/>
    <n v="-56"/>
    <s v="Tabac"/>
    <x v="0"/>
    <x v="0"/>
    <x v="15"/>
    <m/>
    <x v="0"/>
    <x v="0"/>
    <x v="0"/>
  </r>
  <r>
    <x v="0"/>
    <n v="-244.12"/>
    <s v="Franfinance"/>
    <x v="6"/>
    <x v="12"/>
    <x v="16"/>
    <m/>
    <x v="0"/>
    <x v="0"/>
    <x v="0"/>
  </r>
  <r>
    <x v="0"/>
    <n v="-83.1"/>
    <s v="Auchan"/>
    <x v="0"/>
    <x v="2"/>
    <x v="17"/>
    <m/>
    <x v="0"/>
    <x v="0"/>
    <x v="0"/>
  </r>
  <r>
    <x v="0"/>
    <n v="-43.3"/>
    <s v="Auchan essence"/>
    <x v="0"/>
    <x v="0"/>
    <x v="17"/>
    <m/>
    <x v="0"/>
    <x v="0"/>
    <x v="0"/>
  </r>
  <r>
    <x v="0"/>
    <n v="-50"/>
    <s v="retrait"/>
    <x v="0"/>
    <x v="6"/>
    <x v="17"/>
    <m/>
    <x v="0"/>
    <x v="0"/>
    <x v="0"/>
  </r>
  <r>
    <x v="1"/>
    <n v="99.06"/>
    <s v="AGIR"/>
    <x v="3"/>
    <x v="5"/>
    <x v="18"/>
    <m/>
    <x v="0"/>
    <x v="1"/>
    <x v="0"/>
  </r>
  <r>
    <x v="1"/>
    <n v="544.55999999999995"/>
    <s v="ARRC"/>
    <x v="3"/>
    <x v="5"/>
    <x v="18"/>
    <m/>
    <x v="0"/>
    <x v="1"/>
    <x v="0"/>
  </r>
  <r>
    <x v="0"/>
    <n v="-9.1"/>
    <s v="Banque"/>
    <x v="5"/>
    <x v="11"/>
    <x v="18"/>
    <m/>
    <x v="0"/>
    <x v="1"/>
    <x v="0"/>
  </r>
  <r>
    <x v="0"/>
    <n v="-15.8"/>
    <s v="Pharmacie"/>
    <x v="0"/>
    <x v="4"/>
    <x v="18"/>
    <m/>
    <x v="0"/>
    <x v="1"/>
    <x v="0"/>
  </r>
  <r>
    <x v="0"/>
    <n v="-15.99"/>
    <s v="SFAM"/>
    <x v="2"/>
    <x v="3"/>
    <x v="18"/>
    <m/>
    <x v="0"/>
    <x v="1"/>
    <x v="0"/>
  </r>
  <r>
    <x v="0"/>
    <n v="-69.02"/>
    <s v="bouygues telecom"/>
    <x v="2"/>
    <x v="3"/>
    <x v="19"/>
    <m/>
    <x v="0"/>
    <x v="1"/>
    <x v="0"/>
  </r>
  <r>
    <x v="0"/>
    <n v="-57.28"/>
    <s v="GMF"/>
    <x v="1"/>
    <x v="1"/>
    <x v="19"/>
    <m/>
    <x v="0"/>
    <x v="1"/>
    <x v="0"/>
  </r>
  <r>
    <x v="0"/>
    <n v="-13"/>
    <s v="medecins du monde"/>
    <x v="0"/>
    <x v="0"/>
    <x v="19"/>
    <m/>
    <x v="0"/>
    <x v="1"/>
    <x v="0"/>
  </r>
  <r>
    <x v="0"/>
    <n v="-62.5"/>
    <s v="Veternaire"/>
    <x v="0"/>
    <x v="4"/>
    <x v="19"/>
    <m/>
    <x v="0"/>
    <x v="1"/>
    <x v="0"/>
  </r>
  <r>
    <x v="0"/>
    <n v="-73.66"/>
    <s v="Auchan courses"/>
    <x v="0"/>
    <x v="2"/>
    <x v="20"/>
    <m/>
    <x v="0"/>
    <x v="1"/>
    <x v="0"/>
  </r>
  <r>
    <x v="0"/>
    <n v="-17.3"/>
    <s v="Coriolis"/>
    <x v="2"/>
    <x v="3"/>
    <x v="20"/>
    <m/>
    <x v="0"/>
    <x v="1"/>
    <x v="0"/>
  </r>
  <r>
    <x v="1"/>
    <n v="1144.4000000000001"/>
    <s v="CNAVTS"/>
    <x v="3"/>
    <x v="5"/>
    <x v="21"/>
    <m/>
    <x v="0"/>
    <x v="1"/>
    <x v="0"/>
  </r>
  <r>
    <x v="0"/>
    <n v="-74.430000000000007"/>
    <s v="Mutex"/>
    <x v="1"/>
    <x v="7"/>
    <x v="22"/>
    <m/>
    <x v="0"/>
    <x v="1"/>
    <x v="0"/>
  </r>
  <r>
    <x v="0"/>
    <n v="-51"/>
    <s v="SICAE"/>
    <x v="2"/>
    <x v="8"/>
    <x v="22"/>
    <m/>
    <x v="0"/>
    <x v="1"/>
    <x v="0"/>
  </r>
  <r>
    <x v="0"/>
    <n v="-175"/>
    <s v="Argent de poche"/>
    <x v="0"/>
    <x v="6"/>
    <x v="23"/>
    <m/>
    <x v="0"/>
    <x v="1"/>
    <x v="0"/>
  </r>
  <r>
    <x v="0"/>
    <n v="-100"/>
    <s v="retrait"/>
    <x v="0"/>
    <x v="4"/>
    <x v="23"/>
    <m/>
    <x v="0"/>
    <x v="1"/>
    <x v="0"/>
  </r>
  <r>
    <x v="0"/>
    <n v="-28.99"/>
    <s v="Free"/>
    <x v="2"/>
    <x v="3"/>
    <x v="24"/>
    <m/>
    <x v="0"/>
    <x v="1"/>
    <x v="0"/>
  </r>
  <r>
    <x v="1"/>
    <n v="677.75"/>
    <s v="CPAM"/>
    <x v="3"/>
    <x v="13"/>
    <x v="25"/>
    <m/>
    <x v="0"/>
    <x v="1"/>
    <x v="0"/>
  </r>
  <r>
    <x v="0"/>
    <n v="-70"/>
    <s v="cheque psy"/>
    <x v="0"/>
    <x v="4"/>
    <x v="26"/>
    <m/>
    <x v="0"/>
    <x v="1"/>
    <x v="0"/>
  </r>
  <r>
    <x v="0"/>
    <n v="-33.200000000000003"/>
    <s v="la poste"/>
    <x v="0"/>
    <x v="0"/>
    <x v="26"/>
    <m/>
    <x v="0"/>
    <x v="1"/>
    <x v="0"/>
  </r>
  <r>
    <x v="0"/>
    <n v="-21.05"/>
    <s v="retrait"/>
    <x v="0"/>
    <x v="0"/>
    <x v="26"/>
    <m/>
    <x v="0"/>
    <x v="1"/>
    <x v="0"/>
  </r>
  <r>
    <x v="0"/>
    <n v="-175"/>
    <s v="Argent de poche"/>
    <x v="0"/>
    <x v="6"/>
    <x v="27"/>
    <m/>
    <x v="0"/>
    <x v="1"/>
    <x v="0"/>
  </r>
  <r>
    <x v="1"/>
    <n v="5.0999999999999996"/>
    <s v="CPAM"/>
    <x v="7"/>
    <x v="14"/>
    <x v="27"/>
    <m/>
    <x v="0"/>
    <x v="1"/>
    <x v="0"/>
  </r>
  <r>
    <x v="0"/>
    <n v="-6.99"/>
    <s v="SFAM"/>
    <x v="2"/>
    <x v="3"/>
    <x v="28"/>
    <m/>
    <x v="0"/>
    <x v="1"/>
    <x v="0"/>
  </r>
  <r>
    <x v="0"/>
    <n v="-5.5"/>
    <s v="cheque pharmacie"/>
    <x v="0"/>
    <x v="4"/>
    <x v="29"/>
    <m/>
    <x v="0"/>
    <x v="1"/>
    <x v="0"/>
  </r>
  <r>
    <x v="0"/>
    <n v="-41.95"/>
    <s v="meetic"/>
    <x v="0"/>
    <x v="0"/>
    <x v="29"/>
    <m/>
    <x v="0"/>
    <x v="1"/>
    <x v="0"/>
  </r>
  <r>
    <x v="0"/>
    <n v="-175"/>
    <s v="Argent de poche"/>
    <x v="0"/>
    <x v="6"/>
    <x v="30"/>
    <m/>
    <x v="0"/>
    <x v="1"/>
    <x v="0"/>
  </r>
  <r>
    <x v="0"/>
    <n v="-32"/>
    <s v="cotisation carte"/>
    <x v="0"/>
    <x v="0"/>
    <x v="30"/>
    <m/>
    <x v="0"/>
    <x v="1"/>
    <x v="0"/>
  </r>
  <r>
    <x v="0"/>
    <n v="-244.12"/>
    <s v="Franfinance"/>
    <x v="6"/>
    <x v="12"/>
    <x v="31"/>
    <m/>
    <x v="0"/>
    <x v="1"/>
    <x v="0"/>
  </r>
  <r>
    <x v="0"/>
    <n v="-63.92"/>
    <s v="GMF assurance "/>
    <x v="1"/>
    <x v="1"/>
    <x v="32"/>
    <m/>
    <x v="0"/>
    <x v="2"/>
    <x v="0"/>
  </r>
  <r>
    <x v="0"/>
    <n v="-15.99"/>
    <s v="Prelevement SFAM"/>
    <x v="1"/>
    <x v="1"/>
    <x v="32"/>
    <m/>
    <x v="0"/>
    <x v="2"/>
    <x v="0"/>
  </r>
  <r>
    <x v="1"/>
    <n v="544.55999999999995"/>
    <s v="reraite Arcco"/>
    <x v="3"/>
    <x v="5"/>
    <x v="32"/>
    <m/>
    <x v="0"/>
    <x v="3"/>
    <x v="0"/>
  </r>
  <r>
    <x v="1"/>
    <n v="99.06"/>
    <s v="retraite Agirc "/>
    <x v="3"/>
    <x v="5"/>
    <x v="32"/>
    <m/>
    <x v="0"/>
    <x v="3"/>
    <x v="0"/>
  </r>
  <r>
    <x v="0"/>
    <n v="-9.1"/>
    <s v="Site Zen rencontre "/>
    <x v="0"/>
    <x v="0"/>
    <x v="32"/>
    <m/>
    <x v="0"/>
    <x v="3"/>
    <x v="0"/>
  </r>
  <r>
    <x v="2"/>
    <n v="-175"/>
    <s v="Argent de Poche "/>
    <x v="0"/>
    <x v="6"/>
    <x v="33"/>
    <m/>
    <x v="0"/>
    <x v="3"/>
    <x v="0"/>
  </r>
  <r>
    <x v="0"/>
    <n v="-74.03"/>
    <s v="Internet "/>
    <x v="2"/>
    <x v="3"/>
    <x v="33"/>
    <m/>
    <x v="0"/>
    <x v="3"/>
    <x v="0"/>
  </r>
  <r>
    <x v="0"/>
    <n v="-13"/>
    <s v="Medecin du monde "/>
    <x v="0"/>
    <x v="0"/>
    <x v="34"/>
    <m/>
    <x v="0"/>
    <x v="3"/>
    <x v="0"/>
  </r>
  <r>
    <x v="1"/>
    <n v="14.3"/>
    <s v="telephone mobile (remboursement)"/>
    <x v="2"/>
    <x v="3"/>
    <x v="35"/>
    <m/>
    <x v="0"/>
    <x v="3"/>
    <x v="0"/>
  </r>
  <r>
    <x v="1"/>
    <n v="1144.4000000000001"/>
    <s v="CNAVTS"/>
    <x v="3"/>
    <x v="5"/>
    <x v="36"/>
    <m/>
    <x v="0"/>
    <x v="3"/>
    <x v="0"/>
  </r>
  <r>
    <x v="0"/>
    <n v="-70"/>
    <s v="medecin psy"/>
    <x v="0"/>
    <x v="4"/>
    <x v="36"/>
    <m/>
    <x v="0"/>
    <x v="3"/>
    <x v="0"/>
  </r>
  <r>
    <x v="0"/>
    <n v="-74.430000000000007"/>
    <s v="mutuelle"/>
    <x v="1"/>
    <x v="7"/>
    <x v="36"/>
    <m/>
    <x v="0"/>
    <x v="3"/>
    <x v="0"/>
  </r>
  <r>
    <x v="0"/>
    <n v="-51"/>
    <s v="sicae"/>
    <x v="2"/>
    <x v="8"/>
    <x v="36"/>
    <m/>
    <x v="0"/>
    <x v="3"/>
    <x v="0"/>
  </r>
  <r>
    <x v="2"/>
    <n v="-175"/>
    <s v="argent de poche "/>
    <x v="0"/>
    <x v="6"/>
    <x v="37"/>
    <m/>
    <x v="0"/>
    <x v="3"/>
    <x v="0"/>
  </r>
  <r>
    <x v="0"/>
    <n v="-8.99"/>
    <s v="Mobile"/>
    <x v="2"/>
    <x v="3"/>
    <x v="38"/>
    <m/>
    <x v="0"/>
    <x v="3"/>
    <x v="0"/>
  </r>
  <r>
    <x v="2"/>
    <n v="-300"/>
    <s v="Argent de poche exeptionnel"/>
    <x v="0"/>
    <x v="6"/>
    <x v="39"/>
    <m/>
    <x v="0"/>
    <x v="3"/>
    <x v="0"/>
  </r>
  <r>
    <x v="0"/>
    <n v="-10.99"/>
    <s v="netflix"/>
    <x v="0"/>
    <x v="0"/>
    <x v="40"/>
    <m/>
    <x v="0"/>
    <x v="3"/>
    <x v="0"/>
  </r>
  <r>
    <x v="2"/>
    <n v="-175"/>
    <s v="argent de poche"/>
    <x v="0"/>
    <x v="6"/>
    <x v="41"/>
    <m/>
    <x v="0"/>
    <x v="3"/>
    <x v="0"/>
  </r>
  <r>
    <x v="2"/>
    <n v="-175"/>
    <s v="argent de poche"/>
    <x v="0"/>
    <x v="6"/>
    <x v="42"/>
    <m/>
    <x v="0"/>
    <x v="3"/>
    <x v="0"/>
  </r>
  <r>
    <x v="0"/>
    <n v="-6.99"/>
    <s v="??? Scté francaise d'a??? "/>
    <x v="0"/>
    <x v="0"/>
    <x v="43"/>
    <m/>
    <x v="0"/>
    <x v="3"/>
    <x v="0"/>
  </r>
  <r>
    <x v="0"/>
    <n v="-6"/>
    <s v="banque frais"/>
    <x v="5"/>
    <x v="11"/>
    <x v="44"/>
    <m/>
    <x v="0"/>
    <x v="3"/>
    <x v="0"/>
  </r>
  <r>
    <x v="0"/>
    <n v="-244.12"/>
    <s v="franfinance"/>
    <x v="6"/>
    <x v="12"/>
    <x v="44"/>
    <m/>
    <x v="0"/>
    <x v="3"/>
    <x v="0"/>
  </r>
  <r>
    <x v="0"/>
    <n v="-499.33"/>
    <s v="gaz facture"/>
    <x v="2"/>
    <x v="15"/>
    <x v="44"/>
    <s v="oui"/>
    <x v="0"/>
    <x v="3"/>
    <x v="0"/>
  </r>
  <r>
    <x v="1"/>
    <n v="6"/>
    <s v="remise fidelite banque"/>
    <x v="7"/>
    <x v="14"/>
    <x v="44"/>
    <m/>
    <x v="0"/>
    <x v="3"/>
    <x v="0"/>
  </r>
  <r>
    <x v="1"/>
    <n v="98.34"/>
    <s v="AGIRC"/>
    <x v="3"/>
    <x v="5"/>
    <x v="45"/>
    <s v="non"/>
    <x v="0"/>
    <x v="4"/>
    <x v="1"/>
  </r>
  <r>
    <x v="1"/>
    <n v="540.61"/>
    <s v="ARCCO"/>
    <x v="3"/>
    <x v="5"/>
    <x v="45"/>
    <s v="non"/>
    <x v="0"/>
    <x v="4"/>
    <x v="1"/>
  </r>
  <r>
    <x v="0"/>
    <n v="-9.1"/>
    <s v="frais bancaire "/>
    <x v="5"/>
    <x v="11"/>
    <x v="45"/>
    <s v="non"/>
    <x v="0"/>
    <x v="4"/>
    <x v="1"/>
  </r>
  <r>
    <x v="0"/>
    <n v="-15.99"/>
    <s v="SFAM"/>
    <x v="2"/>
    <x v="3"/>
    <x v="45"/>
    <s v="non"/>
    <x v="0"/>
    <x v="4"/>
    <x v="1"/>
  </r>
  <r>
    <x v="0"/>
    <n v="-74.03"/>
    <s v="Bouygues telecom"/>
    <x v="2"/>
    <x v="3"/>
    <x v="46"/>
    <s v="non"/>
    <x v="0"/>
    <x v="4"/>
    <x v="1"/>
  </r>
  <r>
    <x v="0"/>
    <n v="-30"/>
    <s v="credit social FO"/>
    <x v="5"/>
    <x v="11"/>
    <x v="46"/>
    <s v="non"/>
    <x v="0"/>
    <x v="4"/>
    <x v="1"/>
  </r>
  <r>
    <x v="0"/>
    <n v="-63.92"/>
    <s v="GMF"/>
    <x v="1"/>
    <x v="1"/>
    <x v="46"/>
    <s v="non"/>
    <x v="0"/>
    <x v="4"/>
    <x v="1"/>
  </r>
  <r>
    <x v="0"/>
    <n v="-13"/>
    <s v="medecin du monde"/>
    <x v="0"/>
    <x v="0"/>
    <x v="47"/>
    <s v="non"/>
    <x v="0"/>
    <x v="4"/>
    <x v="1"/>
  </r>
  <r>
    <x v="0"/>
    <n v="-148.94"/>
    <s v="cheque 9658561 Veolia"/>
    <x v="2"/>
    <x v="16"/>
    <x v="48"/>
    <s v="non"/>
    <x v="0"/>
    <x v="4"/>
    <x v="1"/>
  </r>
  <r>
    <x v="0"/>
    <n v="-637.73"/>
    <s v="gaz facture"/>
    <x v="2"/>
    <x v="15"/>
    <x v="48"/>
    <s v="oui"/>
    <x v="0"/>
    <x v="4"/>
    <x v="1"/>
  </r>
  <r>
    <x v="0"/>
    <n v="-70"/>
    <s v="psychiatre"/>
    <x v="0"/>
    <x v="4"/>
    <x v="49"/>
    <s v="non"/>
    <x v="0"/>
    <x v="4"/>
    <x v="1"/>
  </r>
  <r>
    <x v="0"/>
    <n v="-70"/>
    <s v="psychiatre"/>
    <x v="0"/>
    <x v="4"/>
    <x v="49"/>
    <s v="non"/>
    <x v="0"/>
    <x v="4"/>
    <x v="1"/>
  </r>
  <r>
    <x v="1"/>
    <n v="1136.1099999999999"/>
    <s v="CNAVTS"/>
    <x v="3"/>
    <x v="5"/>
    <x v="50"/>
    <s v="non"/>
    <x v="0"/>
    <x v="4"/>
    <x v="1"/>
  </r>
  <r>
    <x v="2"/>
    <n v="-175"/>
    <s v="virement compte argent de poche"/>
    <x v="0"/>
    <x v="6"/>
    <x v="50"/>
    <s v="non"/>
    <x v="0"/>
    <x v="4"/>
    <x v="1"/>
  </r>
  <r>
    <x v="2"/>
    <n v="-175"/>
    <s v="virement compte argent de poche"/>
    <x v="0"/>
    <x v="6"/>
    <x v="50"/>
    <s v="non"/>
    <x v="0"/>
    <x v="4"/>
    <x v="1"/>
  </r>
  <r>
    <x v="0"/>
    <n v="-51"/>
    <s v="SICAE"/>
    <x v="2"/>
    <x v="8"/>
    <x v="51"/>
    <s v="non"/>
    <x v="0"/>
    <x v="4"/>
    <x v="1"/>
  </r>
  <r>
    <x v="0"/>
    <n v="-8.99"/>
    <s v="Free mobile"/>
    <x v="2"/>
    <x v="3"/>
    <x v="52"/>
    <s v="non"/>
    <x v="0"/>
    <x v="4"/>
    <x v="1"/>
  </r>
  <r>
    <x v="1"/>
    <n v="251.37"/>
    <s v="PREVERE"/>
    <x v="1"/>
    <x v="7"/>
    <x v="52"/>
    <s v="non"/>
    <x v="0"/>
    <x v="4"/>
    <x v="1"/>
  </r>
  <r>
    <x v="1"/>
    <n v="89"/>
    <s v="DDFIP"/>
    <x v="3"/>
    <x v="5"/>
    <x v="53"/>
    <s v="non"/>
    <x v="0"/>
    <x v="4"/>
    <x v="1"/>
  </r>
  <r>
    <x v="0"/>
    <n v="-75.91"/>
    <s v="SEPA ADREA"/>
    <x v="1"/>
    <x v="7"/>
    <x v="53"/>
    <s v="non"/>
    <x v="0"/>
    <x v="4"/>
    <x v="1"/>
  </r>
  <r>
    <x v="0"/>
    <n v="-10.99"/>
    <s v="Netflix"/>
    <x v="0"/>
    <x v="0"/>
    <x v="54"/>
    <s v="non"/>
    <x v="0"/>
    <x v="4"/>
    <x v="1"/>
  </r>
  <r>
    <x v="0"/>
    <n v="-6.99"/>
    <s v="SEPA SFA"/>
    <x v="1"/>
    <x v="7"/>
    <x v="55"/>
    <s v="non"/>
    <x v="0"/>
    <x v="4"/>
    <x v="1"/>
  </r>
  <r>
    <x v="2"/>
    <n v="-175"/>
    <s v="virement compte argent de poche"/>
    <x v="0"/>
    <x v="6"/>
    <x v="56"/>
    <s v="non"/>
    <x v="0"/>
    <x v="4"/>
    <x v="1"/>
  </r>
  <r>
    <x v="0"/>
    <n v="-65"/>
    <s v="cheque psy"/>
    <x v="0"/>
    <x v="4"/>
    <x v="57"/>
    <s v="non"/>
    <x v="0"/>
    <x v="4"/>
    <x v="1"/>
  </r>
  <r>
    <x v="0"/>
    <n v="-244.12"/>
    <s v="Franfinance"/>
    <x v="6"/>
    <x v="12"/>
    <x v="58"/>
    <s v="non"/>
    <x v="0"/>
    <x v="4"/>
    <x v="1"/>
  </r>
  <r>
    <x v="2"/>
    <n v="-175"/>
    <s v="virement compte argent de poche"/>
    <x v="0"/>
    <x v="6"/>
    <x v="58"/>
    <s v="non"/>
    <x v="0"/>
    <x v="4"/>
    <x v="1"/>
  </r>
  <r>
    <x v="1"/>
    <n v="98.34"/>
    <s v="AGIR"/>
    <x v="3"/>
    <x v="5"/>
    <x v="59"/>
    <s v="non"/>
    <x v="0"/>
    <x v="5"/>
    <x v="1"/>
  </r>
  <r>
    <x v="1"/>
    <n v="540.61"/>
    <s v="ARRCO"/>
    <x v="3"/>
    <x v="5"/>
    <x v="59"/>
    <s v="non"/>
    <x v="0"/>
    <x v="5"/>
    <x v="1"/>
  </r>
  <r>
    <x v="0"/>
    <n v="-9.1"/>
    <s v="Banque frais"/>
    <x v="5"/>
    <x v="11"/>
    <x v="59"/>
    <s v="non"/>
    <x v="0"/>
    <x v="5"/>
    <x v="1"/>
  </r>
  <r>
    <x v="0"/>
    <n v="-15.99"/>
    <s v="SFAM"/>
    <x v="2"/>
    <x v="3"/>
    <x v="59"/>
    <s v="non"/>
    <x v="0"/>
    <x v="5"/>
    <x v="1"/>
  </r>
  <r>
    <x v="0"/>
    <n v="-74.03"/>
    <s v="Bouygues telecom"/>
    <x v="2"/>
    <x v="3"/>
    <x v="60"/>
    <s v="non"/>
    <x v="0"/>
    <x v="5"/>
    <x v="1"/>
  </r>
  <r>
    <x v="0"/>
    <n v="-367"/>
    <s v="cheque"/>
    <x v="5"/>
    <x v="17"/>
    <x v="60"/>
    <s v="non"/>
    <x v="0"/>
    <x v="5"/>
    <x v="1"/>
  </r>
  <r>
    <x v="0"/>
    <n v="-70"/>
    <s v="cheque psy"/>
    <x v="0"/>
    <x v="4"/>
    <x v="60"/>
    <s v="non"/>
    <x v="0"/>
    <x v="5"/>
    <x v="1"/>
  </r>
  <r>
    <x v="0"/>
    <n v="-65.75"/>
    <s v="GMF assurance "/>
    <x v="1"/>
    <x v="1"/>
    <x v="60"/>
    <s v="non"/>
    <x v="0"/>
    <x v="5"/>
    <x v="1"/>
  </r>
  <r>
    <x v="2"/>
    <n v="-175"/>
    <s v="Argent de poche"/>
    <x v="0"/>
    <x v="6"/>
    <x v="61"/>
    <s v="non"/>
    <x v="0"/>
    <x v="5"/>
    <x v="1"/>
  </r>
  <r>
    <x v="0"/>
    <n v="-128"/>
    <s v="ENI GAZ"/>
    <x v="2"/>
    <x v="15"/>
    <x v="61"/>
    <s v="non"/>
    <x v="0"/>
    <x v="5"/>
    <x v="1"/>
  </r>
  <r>
    <x v="0"/>
    <n v="-13"/>
    <s v="medecin du monde"/>
    <x v="0"/>
    <x v="0"/>
    <x v="61"/>
    <s v="non"/>
    <x v="0"/>
    <x v="5"/>
    <x v="1"/>
  </r>
  <r>
    <x v="1"/>
    <n v="1139.5"/>
    <s v="CNAVTS"/>
    <x v="3"/>
    <x v="5"/>
    <x v="62"/>
    <s v="non"/>
    <x v="0"/>
    <x v="5"/>
    <x v="1"/>
  </r>
  <r>
    <x v="0"/>
    <n v="-51"/>
    <s v="SICAE"/>
    <x v="2"/>
    <x v="8"/>
    <x v="63"/>
    <s v="non"/>
    <x v="0"/>
    <x v="5"/>
    <x v="1"/>
  </r>
  <r>
    <x v="2"/>
    <n v="-175"/>
    <s v="Argent de poche"/>
    <x v="0"/>
    <x v="6"/>
    <x v="64"/>
    <s v="non"/>
    <x v="0"/>
    <x v="5"/>
    <x v="1"/>
  </r>
  <r>
    <x v="0"/>
    <n v="-8.99"/>
    <s v="Free mobile"/>
    <x v="2"/>
    <x v="3"/>
    <x v="65"/>
    <s v="non"/>
    <x v="0"/>
    <x v="5"/>
    <x v="1"/>
  </r>
  <r>
    <x v="0"/>
    <n v="-75.91"/>
    <s v="ADREA MUTUELLE"/>
    <x v="1"/>
    <x v="7"/>
    <x v="66"/>
    <s v="non"/>
    <x v="0"/>
    <x v="5"/>
    <x v="1"/>
  </r>
  <r>
    <x v="0"/>
    <n v="-70"/>
    <s v="cheque psy "/>
    <x v="0"/>
    <x v="4"/>
    <x v="66"/>
    <s v="non"/>
    <x v="0"/>
    <x v="5"/>
    <x v="1"/>
  </r>
  <r>
    <x v="1"/>
    <n v="677.75"/>
    <s v="CPAM"/>
    <x v="3"/>
    <x v="13"/>
    <x v="66"/>
    <s v="non"/>
    <x v="0"/>
    <x v="5"/>
    <x v="1"/>
  </r>
  <r>
    <x v="0"/>
    <n v="-10.99"/>
    <s v="netflix"/>
    <x v="0"/>
    <x v="0"/>
    <x v="67"/>
    <s v="non"/>
    <x v="0"/>
    <x v="5"/>
    <x v="1"/>
  </r>
  <r>
    <x v="2"/>
    <n v="-175"/>
    <s v="Argent de poche"/>
    <x v="0"/>
    <x v="6"/>
    <x v="68"/>
    <s v="non"/>
    <x v="0"/>
    <x v="5"/>
    <x v="1"/>
  </r>
  <r>
    <x v="0"/>
    <n v="-6.99"/>
    <s v="SEPA SFA"/>
    <x v="1"/>
    <x v="7"/>
    <x v="69"/>
    <s v="non"/>
    <x v="0"/>
    <x v="5"/>
    <x v="1"/>
  </r>
  <r>
    <x v="0"/>
    <n v="-19.98"/>
    <s v="disons demain"/>
    <x v="0"/>
    <x v="0"/>
    <x v="70"/>
    <s v="non"/>
    <x v="0"/>
    <x v="5"/>
    <x v="1"/>
  </r>
  <r>
    <x v="0"/>
    <n v="-14.99"/>
    <s v="disons demain"/>
    <x v="0"/>
    <x v="0"/>
    <x v="70"/>
    <s v="non"/>
    <x v="0"/>
    <x v="5"/>
    <x v="1"/>
  </r>
  <r>
    <x v="0"/>
    <n v="-244.12"/>
    <s v="franfinance"/>
    <x v="6"/>
    <x v="12"/>
    <x v="70"/>
    <s v="non"/>
    <x v="0"/>
    <x v="5"/>
    <x v="1"/>
  </r>
  <r>
    <x v="1"/>
    <n v="540.61"/>
    <s v="Agirc"/>
    <x v="3"/>
    <x v="5"/>
    <x v="71"/>
    <s v="non"/>
    <x v="0"/>
    <x v="6"/>
    <x v="1"/>
  </r>
  <r>
    <x v="1"/>
    <n v="98.34"/>
    <s v="ARRCO"/>
    <x v="3"/>
    <x v="5"/>
    <x v="71"/>
    <s v="non"/>
    <x v="0"/>
    <x v="6"/>
    <x v="1"/>
  </r>
  <r>
    <x v="1"/>
    <n v="26.42"/>
    <s v="cpam bfcm"/>
    <x v="3"/>
    <x v="13"/>
    <x v="71"/>
    <s v="non"/>
    <x v="0"/>
    <x v="6"/>
    <x v="1"/>
  </r>
  <r>
    <x v="0"/>
    <n v="-9.1"/>
    <s v="frais bancaire"/>
    <x v="5"/>
    <x v="11"/>
    <x v="71"/>
    <s v="non"/>
    <x v="0"/>
    <x v="6"/>
    <x v="1"/>
  </r>
  <r>
    <x v="0"/>
    <n v="-15.99"/>
    <s v="SFAM"/>
    <x v="2"/>
    <x v="3"/>
    <x v="71"/>
    <s v="non"/>
    <x v="0"/>
    <x v="6"/>
    <x v="1"/>
  </r>
  <r>
    <x v="0"/>
    <n v="-65.75"/>
    <s v="GMF assurance "/>
    <x v="1"/>
    <x v="1"/>
    <x v="72"/>
    <s v="non"/>
    <x v="0"/>
    <x v="6"/>
    <x v="1"/>
  </r>
  <r>
    <x v="0"/>
    <n v="-70.239999999999995"/>
    <s v="Bouygues telecom"/>
    <x v="2"/>
    <x v="3"/>
    <x v="73"/>
    <s v="non"/>
    <x v="0"/>
    <x v="6"/>
    <x v="1"/>
  </r>
  <r>
    <x v="0"/>
    <n v="-70"/>
    <s v="cheque psy"/>
    <x v="0"/>
    <x v="4"/>
    <x v="73"/>
    <s v="non"/>
    <x v="0"/>
    <x v="6"/>
    <x v="1"/>
  </r>
  <r>
    <x v="0"/>
    <n v="-13"/>
    <s v="medecin du monde"/>
    <x v="0"/>
    <x v="0"/>
    <x v="73"/>
    <s v="non"/>
    <x v="0"/>
    <x v="6"/>
    <x v="1"/>
  </r>
  <r>
    <x v="2"/>
    <n v="-175"/>
    <s v="argent de poche"/>
    <x v="0"/>
    <x v="6"/>
    <x v="74"/>
    <s v="non"/>
    <x v="0"/>
    <x v="6"/>
    <x v="1"/>
  </r>
  <r>
    <x v="1"/>
    <n v="1139.5"/>
    <s v="CNAVTS"/>
    <x v="3"/>
    <x v="13"/>
    <x v="74"/>
    <s v="non"/>
    <x v="0"/>
    <x v="6"/>
    <x v="1"/>
  </r>
  <r>
    <x v="0"/>
    <n v="-27.49"/>
    <s v="Zoosk"/>
    <x v="0"/>
    <x v="0"/>
    <x v="75"/>
    <s v="non"/>
    <x v="0"/>
    <x v="6"/>
    <x v="1"/>
  </r>
  <r>
    <x v="0"/>
    <n v="-70"/>
    <s v="cheque psy"/>
    <x v="0"/>
    <x v="4"/>
    <x v="76"/>
    <s v="non"/>
    <x v="0"/>
    <x v="6"/>
    <x v="1"/>
  </r>
  <r>
    <x v="0"/>
    <n v="-51"/>
    <s v="SICAE"/>
    <x v="2"/>
    <x v="8"/>
    <x v="76"/>
    <s v="non"/>
    <x v="0"/>
    <x v="6"/>
    <x v="1"/>
  </r>
  <r>
    <x v="0"/>
    <n v="-8.99"/>
    <s v="free mobile"/>
    <x v="2"/>
    <x v="3"/>
    <x v="77"/>
    <s v="non"/>
    <x v="0"/>
    <x v="6"/>
    <x v="1"/>
  </r>
  <r>
    <x v="0"/>
    <n v="-2590.75"/>
    <s v="reparation portail"/>
    <x v="8"/>
    <x v="18"/>
    <x v="77"/>
    <s v="oui"/>
    <x v="0"/>
    <x v="6"/>
    <x v="1"/>
  </r>
  <r>
    <x v="0"/>
    <n v="-75.91"/>
    <s v="ADREA MUTUELLE"/>
    <x v="1"/>
    <x v="7"/>
    <x v="78"/>
    <s v="non"/>
    <x v="0"/>
    <x v="6"/>
    <x v="1"/>
  </r>
  <r>
    <x v="0"/>
    <n v="-19.2"/>
    <s v="Zoosk"/>
    <x v="0"/>
    <x v="0"/>
    <x v="78"/>
    <s v="non"/>
    <x v="0"/>
    <x v="6"/>
    <x v="1"/>
  </r>
  <r>
    <x v="0"/>
    <n v="-10.99"/>
    <s v="netflix"/>
    <x v="0"/>
    <x v="0"/>
    <x v="79"/>
    <s v="non"/>
    <x v="0"/>
    <x v="6"/>
    <x v="1"/>
  </r>
  <r>
    <x v="0"/>
    <n v="-6.99"/>
    <s v="SFAM"/>
    <x v="2"/>
    <x v="3"/>
    <x v="80"/>
    <s v="non"/>
    <x v="0"/>
    <x v="6"/>
    <x v="1"/>
  </r>
  <r>
    <x v="2"/>
    <n v="-175"/>
    <s v="Argent de poche"/>
    <x v="0"/>
    <x v="6"/>
    <x v="81"/>
    <s v="non"/>
    <x v="0"/>
    <x v="6"/>
    <x v="1"/>
  </r>
  <r>
    <x v="2"/>
    <n v="-175"/>
    <s v="Argent de poche"/>
    <x v="0"/>
    <x v="6"/>
    <x v="82"/>
    <s v="non"/>
    <x v="0"/>
    <x v="6"/>
    <x v="1"/>
  </r>
  <r>
    <x v="1"/>
    <n v="2590.75"/>
    <s v="réparation portail"/>
    <x v="8"/>
    <x v="18"/>
    <x v="82"/>
    <s v="non"/>
    <x v="0"/>
    <x v="6"/>
    <x v="1"/>
  </r>
  <r>
    <x v="2"/>
    <n v="-2590.75"/>
    <s v="réparation portail"/>
    <x v="8"/>
    <x v="18"/>
    <x v="82"/>
    <s v="non"/>
    <x v="1"/>
    <x v="6"/>
    <x v="1"/>
  </r>
  <r>
    <x v="0"/>
    <n v="-70"/>
    <s v="cheque psy"/>
    <x v="0"/>
    <x v="4"/>
    <x v="83"/>
    <s v="non"/>
    <x v="0"/>
    <x v="6"/>
    <x v="1"/>
  </r>
  <r>
    <x v="0"/>
    <n v="-34.97"/>
    <s v="disons demain"/>
    <x v="0"/>
    <x v="0"/>
    <x v="83"/>
    <s v="non"/>
    <x v="0"/>
    <x v="6"/>
    <x v="1"/>
  </r>
  <r>
    <x v="0"/>
    <n v="-1171.29"/>
    <s v="ENI GAZ"/>
    <x v="2"/>
    <x v="15"/>
    <x v="84"/>
    <s v="oui"/>
    <x v="0"/>
    <x v="6"/>
    <x v="1"/>
  </r>
  <r>
    <x v="1"/>
    <n v="6"/>
    <s v="frais bancaire"/>
    <x v="5"/>
    <x v="11"/>
    <x v="85"/>
    <s v="non"/>
    <x v="0"/>
    <x v="6"/>
    <x v="1"/>
  </r>
  <r>
    <x v="0"/>
    <n v="-6"/>
    <s v="frais bancaire"/>
    <x v="5"/>
    <x v="11"/>
    <x v="85"/>
    <s v="non"/>
    <x v="0"/>
    <x v="6"/>
    <x v="1"/>
  </r>
  <r>
    <x v="1"/>
    <n v="540.61"/>
    <s v="AGIRC"/>
    <x v="3"/>
    <x v="5"/>
    <x v="86"/>
    <s v="non"/>
    <x v="0"/>
    <x v="7"/>
    <x v="1"/>
  </r>
  <r>
    <x v="2"/>
    <n v="-175"/>
    <s v="Argent de poche"/>
    <x v="0"/>
    <x v="6"/>
    <x v="86"/>
    <s v="non"/>
    <x v="0"/>
    <x v="7"/>
    <x v="1"/>
  </r>
  <r>
    <x v="1"/>
    <n v="98.34"/>
    <s v="ARRCO"/>
    <x v="3"/>
    <x v="5"/>
    <x v="86"/>
    <s v="non"/>
    <x v="0"/>
    <x v="7"/>
    <x v="1"/>
  </r>
  <r>
    <x v="0"/>
    <n v="-9.1"/>
    <s v="frais bancaire"/>
    <x v="5"/>
    <x v="11"/>
    <x v="86"/>
    <s v="non"/>
    <x v="0"/>
    <x v="7"/>
    <x v="1"/>
  </r>
  <r>
    <x v="0"/>
    <n v="-244.12"/>
    <s v="franfinance"/>
    <x v="6"/>
    <x v="12"/>
    <x v="86"/>
    <s v="non"/>
    <x v="0"/>
    <x v="7"/>
    <x v="1"/>
  </r>
  <r>
    <x v="0"/>
    <n v="-15.99"/>
    <s v="SFAM"/>
    <x v="2"/>
    <x v="3"/>
    <x v="86"/>
    <s v="non"/>
    <x v="0"/>
    <x v="7"/>
    <x v="1"/>
  </r>
  <r>
    <x v="0"/>
    <n v="-120"/>
    <s v="cheque 9658624"/>
    <x v="5"/>
    <x v="17"/>
    <x v="87"/>
    <s v="non"/>
    <x v="0"/>
    <x v="7"/>
    <x v="1"/>
  </r>
  <r>
    <x v="0"/>
    <n v="-68.989999999999995"/>
    <s v="bouygues telecom"/>
    <x v="2"/>
    <x v="3"/>
    <x v="88"/>
    <s v="non"/>
    <x v="0"/>
    <x v="7"/>
    <x v="1"/>
  </r>
  <r>
    <x v="0"/>
    <n v="-65.73"/>
    <s v="gmf assurance "/>
    <x v="1"/>
    <x v="1"/>
    <x v="88"/>
    <s v="non"/>
    <x v="0"/>
    <x v="7"/>
    <x v="1"/>
  </r>
  <r>
    <x v="0"/>
    <n v="-184.38"/>
    <s v="ENI GAZ"/>
    <x v="2"/>
    <x v="15"/>
    <x v="89"/>
    <s v="non"/>
    <x v="0"/>
    <x v="7"/>
    <x v="1"/>
  </r>
  <r>
    <x v="0"/>
    <n v="-13"/>
    <s v="medecin du monde"/>
    <x v="0"/>
    <x v="0"/>
    <x v="89"/>
    <s v="non"/>
    <x v="0"/>
    <x v="7"/>
    <x v="1"/>
  </r>
  <r>
    <x v="2"/>
    <n v="-175"/>
    <s v="Argent de poche"/>
    <x v="0"/>
    <x v="6"/>
    <x v="90"/>
    <s v="non"/>
    <x v="0"/>
    <x v="7"/>
    <x v="1"/>
  </r>
  <r>
    <x v="1"/>
    <n v="1139.5"/>
    <s v="CNAVTS"/>
    <x v="3"/>
    <x v="5"/>
    <x v="91"/>
    <s v="non"/>
    <x v="0"/>
    <x v="7"/>
    <x v="1"/>
  </r>
  <r>
    <x v="0"/>
    <n v="-29.99"/>
    <s v="Zoosk"/>
    <x v="0"/>
    <x v="0"/>
    <x v="92"/>
    <s v="non"/>
    <x v="0"/>
    <x v="7"/>
    <x v="1"/>
  </r>
  <r>
    <x v="0"/>
    <n v="-70"/>
    <s v="cheque psy"/>
    <x v="0"/>
    <x v="4"/>
    <x v="93"/>
    <s v="non"/>
    <x v="0"/>
    <x v="7"/>
    <x v="1"/>
  </r>
  <r>
    <x v="0"/>
    <n v="-75.91"/>
    <s v="ADREA MUTUELLE"/>
    <x v="1"/>
    <x v="7"/>
    <x v="94"/>
    <s v="non"/>
    <x v="0"/>
    <x v="7"/>
    <x v="1"/>
  </r>
  <r>
    <x v="0"/>
    <n v="-8.99"/>
    <s v="Free mobile"/>
    <x v="2"/>
    <x v="3"/>
    <x v="94"/>
    <s v="non"/>
    <x v="0"/>
    <x v="7"/>
    <x v="1"/>
  </r>
  <r>
    <x v="1"/>
    <n v="251.37"/>
    <s v="Prevere"/>
    <x v="3"/>
    <x v="5"/>
    <x v="94"/>
    <s v="non"/>
    <x v="0"/>
    <x v="7"/>
    <x v="1"/>
  </r>
  <r>
    <x v="2"/>
    <n v="-175"/>
    <s v="Argent de poche"/>
    <x v="0"/>
    <x v="6"/>
    <x v="95"/>
    <s v="non"/>
    <x v="0"/>
    <x v="7"/>
    <x v="1"/>
  </r>
  <r>
    <x v="1"/>
    <n v="40.92"/>
    <s v="Agirc ARRCO"/>
    <x v="3"/>
    <x v="5"/>
    <x v="96"/>
    <s v="non"/>
    <x v="0"/>
    <x v="7"/>
    <x v="1"/>
  </r>
  <r>
    <x v="0"/>
    <n v="-6.99"/>
    <s v="SFAM assurance tel"/>
    <x v="2"/>
    <x v="3"/>
    <x v="97"/>
    <s v="non"/>
    <x v="0"/>
    <x v="7"/>
    <x v="1"/>
  </r>
  <r>
    <x v="1"/>
    <n v="7.44"/>
    <s v="Agirc ARRCO"/>
    <x v="3"/>
    <x v="5"/>
    <x v="98"/>
    <s v="non"/>
    <x v="0"/>
    <x v="7"/>
    <x v="1"/>
  </r>
  <r>
    <x v="0"/>
    <n v="-23.43"/>
    <s v="SICAE"/>
    <x v="2"/>
    <x v="8"/>
    <x v="98"/>
    <s v="non"/>
    <x v="0"/>
    <x v="7"/>
    <x v="1"/>
  </r>
  <r>
    <x v="2"/>
    <n v="-175"/>
    <s v="argent de poche"/>
    <x v="0"/>
    <x v="6"/>
    <x v="99"/>
    <s v="non"/>
    <x v="0"/>
    <x v="7"/>
    <x v="1"/>
  </r>
  <r>
    <x v="0"/>
    <n v="-70"/>
    <s v="cheque psy"/>
    <x v="0"/>
    <x v="4"/>
    <x v="100"/>
    <s v="non"/>
    <x v="0"/>
    <x v="7"/>
    <x v="1"/>
  </r>
  <r>
    <x v="0"/>
    <n v="-79.94"/>
    <s v="Disons demain"/>
    <x v="0"/>
    <x v="0"/>
    <x v="101"/>
    <s v="non"/>
    <x v="0"/>
    <x v="7"/>
    <x v="1"/>
  </r>
  <r>
    <x v="0"/>
    <n v="-244.12"/>
    <s v="franfinance"/>
    <x v="6"/>
    <x v="12"/>
    <x v="102"/>
    <s v="non"/>
    <x v="0"/>
    <x v="7"/>
    <x v="1"/>
  </r>
  <r>
    <x v="0"/>
    <n v="-15.99"/>
    <s v="SFAM"/>
    <x v="2"/>
    <x v="3"/>
    <x v="102"/>
    <s v="non"/>
    <x v="0"/>
    <x v="7"/>
    <x v="1"/>
  </r>
  <r>
    <x v="2"/>
    <n v="-175"/>
    <s v="argent de poche"/>
    <x v="0"/>
    <x v="6"/>
    <x v="103"/>
    <s v="non"/>
    <x v="0"/>
    <x v="8"/>
    <x v="1"/>
  </r>
  <r>
    <x v="1"/>
    <n v="550.84"/>
    <s v="Agirc ARRCO"/>
    <x v="3"/>
    <x v="5"/>
    <x v="104"/>
    <s v="non"/>
    <x v="0"/>
    <x v="8"/>
    <x v="1"/>
  </r>
  <r>
    <x v="1"/>
    <n v="100.2"/>
    <s v="Agirc ARRCO"/>
    <x v="3"/>
    <x v="5"/>
    <x v="104"/>
    <s v="non"/>
    <x v="0"/>
    <x v="8"/>
    <x v="1"/>
  </r>
  <r>
    <x v="0"/>
    <n v="-9.1"/>
    <s v="frais bancaire"/>
    <x v="5"/>
    <x v="11"/>
    <x v="104"/>
    <s v="non"/>
    <x v="0"/>
    <x v="8"/>
    <x v="1"/>
  </r>
  <r>
    <x v="0"/>
    <n v="-66.94"/>
    <s v="GMF assurance "/>
    <x v="1"/>
    <x v="1"/>
    <x v="105"/>
    <s v="non"/>
    <x v="0"/>
    <x v="8"/>
    <x v="1"/>
  </r>
  <r>
    <x v="0"/>
    <n v="-184.36"/>
    <s v="gaz "/>
    <x v="2"/>
    <x v="15"/>
    <x v="106"/>
    <s v="non"/>
    <x v="0"/>
    <x v="8"/>
    <x v="1"/>
  </r>
  <r>
    <x v="2"/>
    <n v="-175"/>
    <s v="argent de poche"/>
    <x v="0"/>
    <x v="6"/>
    <x v="107"/>
    <s v="non"/>
    <x v="0"/>
    <x v="8"/>
    <x v="1"/>
  </r>
  <r>
    <x v="0"/>
    <n v="-73.989999999999995"/>
    <s v="Bouygues telecom"/>
    <x v="2"/>
    <x v="3"/>
    <x v="108"/>
    <s v="non"/>
    <x v="0"/>
    <x v="8"/>
    <x v="1"/>
  </r>
  <r>
    <x v="2"/>
    <n v="-175"/>
    <s v="argent de poche"/>
    <x v="0"/>
    <x v="6"/>
    <x v="109"/>
    <s v="non"/>
    <x v="0"/>
    <x v="8"/>
    <x v="1"/>
  </r>
  <r>
    <x v="0"/>
    <n v="-120"/>
    <s v="cheque 9658625"/>
    <x v="5"/>
    <x v="17"/>
    <x v="107"/>
    <s v="non"/>
    <x v="0"/>
    <x v="8"/>
    <x v="1"/>
  </r>
  <r>
    <x v="1"/>
    <n v="85.85"/>
    <s v="CNAVTS"/>
    <x v="3"/>
    <x v="5"/>
    <x v="110"/>
    <s v="non"/>
    <x v="0"/>
    <x v="8"/>
    <x v="1"/>
  </r>
  <r>
    <x v="1"/>
    <n v="1139.5"/>
    <s v="CNAVTS"/>
    <x v="3"/>
    <x v="5"/>
    <x v="110"/>
    <s v="non"/>
    <x v="0"/>
    <x v="8"/>
    <x v="1"/>
  </r>
  <r>
    <x v="0"/>
    <n v="-8.99"/>
    <s v="Free mobile"/>
    <x v="2"/>
    <x v="3"/>
    <x v="111"/>
    <s v="non"/>
    <x v="0"/>
    <x v="8"/>
    <x v="1"/>
  </r>
  <r>
    <x v="2"/>
    <n v="-175"/>
    <s v="argent de poche"/>
    <x v="0"/>
    <x v="6"/>
    <x v="112"/>
    <s v="non"/>
    <x v="0"/>
    <x v="8"/>
    <x v="1"/>
  </r>
  <r>
    <x v="1"/>
    <n v="678.78"/>
    <s v="CPAM"/>
    <x v="3"/>
    <x v="13"/>
    <x v="113"/>
    <s v="non"/>
    <x v="0"/>
    <x v="8"/>
    <x v="1"/>
  </r>
  <r>
    <x v="0"/>
    <n v="-75.91"/>
    <s v="mutuelle"/>
    <x v="1"/>
    <x v="7"/>
    <x v="113"/>
    <s v="non"/>
    <x v="0"/>
    <x v="8"/>
    <x v="1"/>
  </r>
  <r>
    <x v="0"/>
    <n v="-70"/>
    <s v="cheque 9658643 PSY"/>
    <x v="0"/>
    <x v="4"/>
    <x v="109"/>
    <s v="non"/>
    <x v="0"/>
    <x v="8"/>
    <x v="1"/>
  </r>
  <r>
    <x v="0"/>
    <n v="-13"/>
    <s v="medecin du monde "/>
    <x v="0"/>
    <x v="0"/>
    <x v="106"/>
    <s v="non"/>
    <x v="0"/>
    <x v="8"/>
    <x v="1"/>
  </r>
  <r>
    <x v="0"/>
    <n v="-29.99"/>
    <s v="zoosk"/>
    <x v="0"/>
    <x v="0"/>
    <x v="114"/>
    <s v="non"/>
    <x v="0"/>
    <x v="8"/>
    <x v="1"/>
  </r>
  <r>
    <x v="0"/>
    <n v="-6.99"/>
    <s v="scte francaise d'assurance "/>
    <x v="0"/>
    <x v="0"/>
    <x v="115"/>
    <s v="non"/>
    <x v="0"/>
    <x v="8"/>
    <x v="1"/>
  </r>
  <r>
    <x v="0"/>
    <n v="-59.94"/>
    <s v="meetic"/>
    <x v="0"/>
    <x v="0"/>
    <x v="116"/>
    <s v="non"/>
    <x v="0"/>
    <x v="8"/>
    <x v="1"/>
  </r>
  <r>
    <x v="0"/>
    <n v="-15.99"/>
    <s v="sfam"/>
    <x v="2"/>
    <x v="3"/>
    <x v="117"/>
    <s v="non"/>
    <x v="0"/>
    <x v="8"/>
    <x v="1"/>
  </r>
  <r>
    <x v="0"/>
    <n v="-244.12"/>
    <s v="franfinance"/>
    <x v="6"/>
    <x v="12"/>
    <x v="118"/>
    <s v="non"/>
    <x v="0"/>
    <x v="8"/>
    <x v="1"/>
  </r>
  <r>
    <x v="2"/>
    <n v="-175"/>
    <s v="argent de poche"/>
    <x v="0"/>
    <x v="6"/>
    <x v="119"/>
    <s v="non"/>
    <x v="0"/>
    <x v="9"/>
    <x v="1"/>
  </r>
  <r>
    <x v="0"/>
    <n v="-70"/>
    <s v="cheque 9658644 PSY"/>
    <x v="0"/>
    <x v="4"/>
    <x v="120"/>
    <s v="non"/>
    <x v="0"/>
    <x v="9"/>
    <x v="1"/>
  </r>
  <r>
    <x v="1"/>
    <n v="100.2"/>
    <s v="Agirc ARRCO"/>
    <x v="3"/>
    <x v="5"/>
    <x v="120"/>
    <s v="non"/>
    <x v="0"/>
    <x v="9"/>
    <x v="1"/>
  </r>
  <r>
    <x v="1"/>
    <n v="550.84"/>
    <s v="Agirc ARRCO"/>
    <x v="3"/>
    <x v="5"/>
    <x v="120"/>
    <s v="non"/>
    <x v="0"/>
    <x v="9"/>
    <x v="1"/>
  </r>
  <r>
    <x v="0"/>
    <n v="-73.989999999999995"/>
    <s v="Bouygues telecom"/>
    <x v="2"/>
    <x v="3"/>
    <x v="120"/>
    <s v="non"/>
    <x v="0"/>
    <x v="9"/>
    <x v="1"/>
  </r>
  <r>
    <x v="0"/>
    <n v="-9.1"/>
    <s v="formule zen "/>
    <x v="0"/>
    <x v="0"/>
    <x v="120"/>
    <s v="non"/>
    <x v="0"/>
    <x v="9"/>
    <x v="1"/>
  </r>
  <r>
    <x v="0"/>
    <n v="-66.92"/>
    <s v="GMF"/>
    <x v="1"/>
    <x v="1"/>
    <x v="120"/>
    <s v="non"/>
    <x v="0"/>
    <x v="9"/>
    <x v="1"/>
  </r>
  <r>
    <x v="0"/>
    <n v="-13"/>
    <s v="medecin du monde "/>
    <x v="0"/>
    <x v="0"/>
    <x v="121"/>
    <s v="non"/>
    <x v="0"/>
    <x v="9"/>
    <x v="1"/>
  </r>
  <r>
    <x v="0"/>
    <n v="-120"/>
    <s v="chèque 9658626"/>
    <x v="5"/>
    <x v="17"/>
    <x v="122"/>
    <s v="non"/>
    <x v="0"/>
    <x v="9"/>
    <x v="1"/>
  </r>
  <r>
    <x v="0"/>
    <n v="-335.51"/>
    <s v="chèque 9658648"/>
    <x v="8"/>
    <x v="18"/>
    <x v="122"/>
    <s v="non"/>
    <x v="0"/>
    <x v="9"/>
    <x v="1"/>
  </r>
  <r>
    <x v="0"/>
    <n v="-184.38"/>
    <s v="GAZ"/>
    <x v="2"/>
    <x v="15"/>
    <x v="122"/>
    <s v="non"/>
    <x v="0"/>
    <x v="9"/>
    <x v="1"/>
  </r>
  <r>
    <x v="1"/>
    <n v="21.46"/>
    <s v="CNAVTS"/>
    <x v="3"/>
    <x v="5"/>
    <x v="123"/>
    <s v="non"/>
    <x v="0"/>
    <x v="9"/>
    <x v="1"/>
  </r>
  <r>
    <x v="1"/>
    <n v="1139.5"/>
    <s v="CNAVTS"/>
    <x v="3"/>
    <x v="5"/>
    <x v="123"/>
    <s v="non"/>
    <x v="0"/>
    <x v="9"/>
    <x v="1"/>
  </r>
  <r>
    <x v="2"/>
    <n v="-175"/>
    <s v="argent de poche"/>
    <x v="0"/>
    <x v="6"/>
    <x v="124"/>
    <s v="non"/>
    <x v="0"/>
    <x v="9"/>
    <x v="1"/>
  </r>
  <r>
    <x v="0"/>
    <n v="-49"/>
    <s v="SICAE"/>
    <x v="2"/>
    <x v="8"/>
    <x v="125"/>
    <s v="non"/>
    <x v="0"/>
    <x v="9"/>
    <x v="1"/>
  </r>
  <r>
    <x v="0"/>
    <n v="29.99"/>
    <s v="Zoosk"/>
    <x v="0"/>
    <x v="0"/>
    <x v="126"/>
    <s v="non"/>
    <x v="0"/>
    <x v="9"/>
    <x v="1"/>
  </r>
  <r>
    <x v="0"/>
    <n v="-8.99"/>
    <s v="free mobile "/>
    <x v="2"/>
    <x v="3"/>
    <x v="127"/>
    <s v="non"/>
    <x v="0"/>
    <x v="9"/>
    <x v="1"/>
  </r>
  <r>
    <x v="2"/>
    <n v="-175"/>
    <s v="argent de poche "/>
    <x v="0"/>
    <x v="6"/>
    <x v="128"/>
    <s v="non"/>
    <x v="0"/>
    <x v="9"/>
    <x v="1"/>
  </r>
  <r>
    <x v="0"/>
    <n v="-75.91"/>
    <s v="ADREA MUTUELLE"/>
    <x v="1"/>
    <x v="7"/>
    <x v="129"/>
    <s v="non"/>
    <x v="0"/>
    <x v="9"/>
    <x v="1"/>
  </r>
  <r>
    <x v="0"/>
    <n v="-18"/>
    <s v="SFAM"/>
    <x v="2"/>
    <x v="3"/>
    <x v="130"/>
    <s v="non"/>
    <x v="0"/>
    <x v="9"/>
    <x v="1"/>
  </r>
  <r>
    <x v="0"/>
    <n v="-19.989999999999998"/>
    <s v="SFAM"/>
    <x v="2"/>
    <x v="3"/>
    <x v="130"/>
    <s v="non"/>
    <x v="0"/>
    <x v="9"/>
    <x v="1"/>
  </r>
  <r>
    <x v="0"/>
    <n v="-209.05"/>
    <s v="eau prelevement "/>
    <x v="2"/>
    <x v="16"/>
    <x v="131"/>
    <s v="non"/>
    <x v="0"/>
    <x v="9"/>
    <x v="1"/>
  </r>
  <r>
    <x v="2"/>
    <n v="-175"/>
    <s v="argent de poche"/>
    <x v="0"/>
    <x v="6"/>
    <x v="132"/>
    <s v="non"/>
    <x v="0"/>
    <x v="9"/>
    <x v="1"/>
  </r>
  <r>
    <x v="0"/>
    <n v="-70"/>
    <s v="cheque 9658649"/>
    <x v="0"/>
    <x v="4"/>
    <x v="133"/>
    <s v="non"/>
    <x v="0"/>
    <x v="9"/>
    <x v="1"/>
  </r>
  <r>
    <x v="0"/>
    <n v="-70"/>
    <s v="cheque 9658650"/>
    <x v="0"/>
    <x v="4"/>
    <x v="133"/>
    <s v="non"/>
    <x v="0"/>
    <x v="9"/>
    <x v="1"/>
  </r>
  <r>
    <x v="1"/>
    <n v="5.87"/>
    <s v="CPAM"/>
    <x v="7"/>
    <x v="14"/>
    <x v="134"/>
    <s v="non"/>
    <x v="0"/>
    <x v="9"/>
    <x v="1"/>
  </r>
  <r>
    <x v="0"/>
    <n v="-6"/>
    <s v="LCL tenue de compte "/>
    <x v="5"/>
    <x v="11"/>
    <x v="135"/>
    <s v="non"/>
    <x v="0"/>
    <x v="9"/>
    <x v="1"/>
  </r>
  <r>
    <x v="1"/>
    <n v="6"/>
    <s v="LCL tenue de compte "/>
    <x v="5"/>
    <x v="11"/>
    <x v="135"/>
    <s v="non"/>
    <x v="0"/>
    <x v="9"/>
    <x v="1"/>
  </r>
  <r>
    <x v="1"/>
    <n v="550.84"/>
    <s v="Agirc ARRCO"/>
    <x v="3"/>
    <x v="5"/>
    <x v="136"/>
    <s v="non"/>
    <x v="0"/>
    <x v="10"/>
    <x v="1"/>
  </r>
  <r>
    <x v="1"/>
    <n v="100.2"/>
    <s v="Agirc ARRCO"/>
    <x v="3"/>
    <x v="5"/>
    <x v="136"/>
    <s v="non"/>
    <x v="0"/>
    <x v="10"/>
    <x v="1"/>
  </r>
  <r>
    <x v="2"/>
    <n v="-175"/>
    <s v="argent de poche "/>
    <x v="0"/>
    <x v="6"/>
    <x v="136"/>
    <s v="non"/>
    <x v="0"/>
    <x v="10"/>
    <x v="1"/>
  </r>
  <r>
    <x v="0"/>
    <n v="-9.1"/>
    <s v="banque"/>
    <x v="5"/>
    <x v="11"/>
    <x v="136"/>
    <s v="non"/>
    <x v="0"/>
    <x v="10"/>
    <x v="1"/>
  </r>
  <r>
    <x v="0"/>
    <n v="-120"/>
    <s v="cheque 627"/>
    <x v="5"/>
    <x v="17"/>
    <x v="136"/>
    <s v="non"/>
    <x v="0"/>
    <x v="10"/>
    <x v="1"/>
  </r>
  <r>
    <x v="0"/>
    <n v="-244.12"/>
    <s v="credit franfinance"/>
    <x v="6"/>
    <x v="12"/>
    <x v="136"/>
    <s v="non"/>
    <x v="0"/>
    <x v="10"/>
    <x v="1"/>
  </r>
  <r>
    <x v="0"/>
    <n v="-15.99"/>
    <s v="SFAM"/>
    <x v="2"/>
    <x v="3"/>
    <x v="136"/>
    <s v="non"/>
    <x v="0"/>
    <x v="10"/>
    <x v="1"/>
  </r>
  <r>
    <x v="0"/>
    <n v="-64.78"/>
    <s v="GMF assurance "/>
    <x v="1"/>
    <x v="1"/>
    <x v="137"/>
    <s v="non"/>
    <x v="0"/>
    <x v="10"/>
    <x v="1"/>
  </r>
  <r>
    <x v="0"/>
    <n v="-73.989999999999995"/>
    <s v="Bouygues telecom"/>
    <x v="2"/>
    <x v="3"/>
    <x v="138"/>
    <s v="non"/>
    <x v="0"/>
    <x v="10"/>
    <x v="1"/>
  </r>
  <r>
    <x v="1"/>
    <n v="54.41"/>
    <s v="CPAM"/>
    <x v="7"/>
    <x v="14"/>
    <x v="139"/>
    <s v="non"/>
    <x v="0"/>
    <x v="10"/>
    <x v="1"/>
  </r>
  <r>
    <x v="0"/>
    <n v="-184.38"/>
    <s v="gaz"/>
    <x v="2"/>
    <x v="15"/>
    <x v="139"/>
    <s v="non"/>
    <x v="0"/>
    <x v="10"/>
    <x v="1"/>
  </r>
  <r>
    <x v="0"/>
    <n v="-13"/>
    <s v="medecin du monde"/>
    <x v="0"/>
    <x v="0"/>
    <x v="139"/>
    <s v="non"/>
    <x v="0"/>
    <x v="10"/>
    <x v="1"/>
  </r>
  <r>
    <x v="2"/>
    <n v="-175"/>
    <s v="argent de poche "/>
    <x v="0"/>
    <x v="6"/>
    <x v="140"/>
    <s v="non"/>
    <x v="0"/>
    <x v="10"/>
    <x v="1"/>
  </r>
  <r>
    <x v="1"/>
    <n v="21.46"/>
    <s v="CNAVTS"/>
    <x v="3"/>
    <x v="5"/>
    <x v="141"/>
    <s v="non"/>
    <x v="0"/>
    <x v="10"/>
    <x v="1"/>
  </r>
  <r>
    <x v="1"/>
    <n v="1139.5"/>
    <s v="CNAVTS"/>
    <x v="3"/>
    <x v="5"/>
    <x v="141"/>
    <s v="non"/>
    <x v="0"/>
    <x v="10"/>
    <x v="1"/>
  </r>
  <r>
    <x v="1"/>
    <n v="2400"/>
    <s v="Impot revenu remboursement"/>
    <x v="4"/>
    <x v="19"/>
    <x v="142"/>
    <s v="non"/>
    <x v="0"/>
    <x v="10"/>
    <x v="1"/>
  </r>
  <r>
    <x v="0"/>
    <n v="-49"/>
    <s v="SICAE"/>
    <x v="2"/>
    <x v="8"/>
    <x v="142"/>
    <s v="non"/>
    <x v="0"/>
    <x v="10"/>
    <x v="1"/>
  </r>
  <r>
    <x v="1"/>
    <n v="252.89"/>
    <s v="Prevere"/>
    <x v="3"/>
    <x v="5"/>
    <x v="143"/>
    <s v="non"/>
    <x v="0"/>
    <x v="10"/>
    <x v="1"/>
  </r>
  <r>
    <x v="0"/>
    <n v="-29.99"/>
    <s v="Zoosk"/>
    <x v="0"/>
    <x v="0"/>
    <x v="143"/>
    <s v="non"/>
    <x v="0"/>
    <x v="10"/>
    <x v="1"/>
  </r>
  <r>
    <x v="0"/>
    <n v="-75.91"/>
    <s v="Adrea mutuelle"/>
    <x v="1"/>
    <x v="7"/>
    <x v="144"/>
    <s v="non"/>
    <x v="0"/>
    <x v="10"/>
    <x v="1"/>
  </r>
  <r>
    <x v="0"/>
    <n v="-70"/>
    <s v="cheque 651"/>
    <x v="0"/>
    <x v="4"/>
    <x v="144"/>
    <s v="non"/>
    <x v="0"/>
    <x v="10"/>
    <x v="1"/>
  </r>
  <r>
    <x v="0"/>
    <n v="-8.99"/>
    <s v="free mobile"/>
    <x v="2"/>
    <x v="3"/>
    <x v="144"/>
    <s v="non"/>
    <x v="0"/>
    <x v="10"/>
    <x v="1"/>
  </r>
  <r>
    <x v="2"/>
    <n v="-175"/>
    <s v="argent de poche"/>
    <x v="0"/>
    <x v="6"/>
    <x v="145"/>
    <s v="non"/>
    <x v="0"/>
    <x v="10"/>
    <x v="1"/>
  </r>
  <r>
    <x v="0"/>
    <n v="-19.989999999999998"/>
    <s v="SFAM"/>
    <x v="2"/>
    <x v="3"/>
    <x v="146"/>
    <s v="non"/>
    <x v="0"/>
    <x v="10"/>
    <x v="1"/>
  </r>
  <r>
    <x v="0"/>
    <n v="-18"/>
    <s v="SFAM"/>
    <x v="2"/>
    <x v="3"/>
    <x v="146"/>
    <s v="non"/>
    <x v="0"/>
    <x v="10"/>
    <x v="1"/>
  </r>
  <r>
    <x v="2"/>
    <n v="-175"/>
    <s v="argent de poche"/>
    <x v="0"/>
    <x v="6"/>
    <x v="147"/>
    <s v="non"/>
    <x v="0"/>
    <x v="10"/>
    <x v="1"/>
  </r>
  <r>
    <x v="1"/>
    <n v="28"/>
    <s v="impot revenu 2018"/>
    <x v="4"/>
    <x v="19"/>
    <x v="147"/>
    <s v="non"/>
    <x v="0"/>
    <x v="10"/>
    <x v="1"/>
  </r>
  <r>
    <x v="0"/>
    <n v="-45"/>
    <s v="cotisation annuelle carte"/>
    <x v="5"/>
    <x v="11"/>
    <x v="148"/>
    <s v="non"/>
    <x v="0"/>
    <x v="10"/>
    <x v="1"/>
  </r>
  <r>
    <x v="0"/>
    <n v="-244.12"/>
    <s v="franfinance"/>
    <x v="6"/>
    <x v="12"/>
    <x v="149"/>
    <s v="non"/>
    <x v="0"/>
    <x v="10"/>
    <x v="1"/>
  </r>
  <r>
    <x v="1"/>
    <n v="550.84"/>
    <s v="agirc arcco"/>
    <x v="3"/>
    <x v="5"/>
    <x v="150"/>
    <s v="non"/>
    <x v="0"/>
    <x v="11"/>
    <x v="1"/>
  </r>
  <r>
    <x v="1"/>
    <n v="100.2"/>
    <s v="agirc arcco"/>
    <x v="3"/>
    <x v="5"/>
    <x v="151"/>
    <s v="non"/>
    <x v="0"/>
    <x v="11"/>
    <x v="1"/>
  </r>
  <r>
    <x v="2"/>
    <n v="-175"/>
    <s v="argent de poche "/>
    <x v="0"/>
    <x v="6"/>
    <x v="150"/>
    <s v="non"/>
    <x v="0"/>
    <x v="11"/>
    <x v="1"/>
  </r>
  <r>
    <x v="0"/>
    <n v="-9.1"/>
    <s v="formule zen "/>
    <x v="0"/>
    <x v="0"/>
    <x v="151"/>
    <s v="non"/>
    <x v="0"/>
    <x v="11"/>
    <x v="1"/>
  </r>
  <r>
    <x v="0"/>
    <n v="-15.99"/>
    <s v="SFAM"/>
    <x v="2"/>
    <x v="3"/>
    <x v="152"/>
    <s v="non"/>
    <x v="0"/>
    <x v="12"/>
    <x v="1"/>
  </r>
  <r>
    <x v="0"/>
    <n v="-120"/>
    <s v="cheque 628"/>
    <x v="5"/>
    <x v="17"/>
    <x v="153"/>
    <s v="non"/>
    <x v="0"/>
    <x v="12"/>
    <x v="1"/>
  </r>
  <r>
    <x v="1"/>
    <n v="18.5"/>
    <s v="CPAM"/>
    <x v="7"/>
    <x v="14"/>
    <x v="154"/>
    <s v="non"/>
    <x v="0"/>
    <x v="12"/>
    <x v="1"/>
  </r>
  <r>
    <x v="0"/>
    <n v="-68.989999999999995"/>
    <s v="Bouygues telecom"/>
    <x v="2"/>
    <x v="3"/>
    <x v="155"/>
    <s v="non"/>
    <x v="0"/>
    <x v="12"/>
    <x v="1"/>
  </r>
  <r>
    <x v="0"/>
    <n v="-184.38"/>
    <s v="GAZ"/>
    <x v="2"/>
    <x v="15"/>
    <x v="155"/>
    <s v="non"/>
    <x v="0"/>
    <x v="12"/>
    <x v="1"/>
  </r>
  <r>
    <x v="0"/>
    <n v="-64.78"/>
    <s v="GMF assurance "/>
    <x v="1"/>
    <x v="1"/>
    <x v="155"/>
    <s v="non"/>
    <x v="0"/>
    <x v="12"/>
    <x v="1"/>
  </r>
  <r>
    <x v="0"/>
    <n v="-13"/>
    <s v="medecin du monde"/>
    <x v="0"/>
    <x v="0"/>
    <x v="155"/>
    <s v="non"/>
    <x v="0"/>
    <x v="12"/>
    <x v="1"/>
  </r>
  <r>
    <x v="2"/>
    <n v="-175"/>
    <s v="argent de poche "/>
    <x v="0"/>
    <x v="6"/>
    <x v="156"/>
    <s v="non"/>
    <x v="0"/>
    <x v="12"/>
    <x v="1"/>
  </r>
  <r>
    <x v="1"/>
    <n v="1139.5"/>
    <s v="CNAVTS"/>
    <x v="3"/>
    <x v="5"/>
    <x v="157"/>
    <s v="non"/>
    <x v="0"/>
    <x v="12"/>
    <x v="1"/>
  </r>
  <r>
    <x v="1"/>
    <n v="21.46"/>
    <s v="CNAVTS"/>
    <x v="3"/>
    <x v="5"/>
    <x v="157"/>
    <s v="non"/>
    <x v="0"/>
    <x v="12"/>
    <x v="1"/>
  </r>
  <r>
    <x v="0"/>
    <n v="-49"/>
    <s v="SICAE"/>
    <x v="2"/>
    <x v="8"/>
    <x v="158"/>
    <s v="non"/>
    <x v="0"/>
    <x v="12"/>
    <x v="1"/>
  </r>
  <r>
    <x v="0"/>
    <n v="-29.99"/>
    <s v="Zousk"/>
    <x v="0"/>
    <x v="0"/>
    <x v="158"/>
    <s v="non"/>
    <x v="0"/>
    <x v="12"/>
    <x v="1"/>
  </r>
  <r>
    <x v="0"/>
    <n v="-8.99"/>
    <s v="free mobile"/>
    <x v="2"/>
    <x v="3"/>
    <x v="159"/>
    <s v="non"/>
    <x v="0"/>
    <x v="12"/>
    <x v="1"/>
  </r>
  <r>
    <x v="1"/>
    <n v="679.68"/>
    <s v="CPAM"/>
    <x v="3"/>
    <x v="13"/>
    <x v="159"/>
    <s v="non"/>
    <x v="0"/>
    <x v="12"/>
    <x v="1"/>
  </r>
  <r>
    <x v="2"/>
    <n v="-175"/>
    <s v="argent de poche "/>
    <x v="0"/>
    <x v="6"/>
    <x v="160"/>
    <s v="non"/>
    <x v="0"/>
    <x v="12"/>
    <x v="1"/>
  </r>
  <r>
    <x v="0"/>
    <n v="-19.989999999999998"/>
    <s v="SFAM"/>
    <x v="2"/>
    <x v="3"/>
    <x v="160"/>
    <s v="non"/>
    <x v="0"/>
    <x v="12"/>
    <x v="1"/>
  </r>
  <r>
    <x v="0"/>
    <n v="-18"/>
    <s v="SFAM"/>
    <x v="2"/>
    <x v="3"/>
    <x v="160"/>
    <s v="non"/>
    <x v="0"/>
    <x v="12"/>
    <x v="1"/>
  </r>
  <r>
    <x v="0"/>
    <n v="-75.91"/>
    <s v="ADREA Mutuelle"/>
    <x v="1"/>
    <x v="7"/>
    <x v="160"/>
    <s v="non"/>
    <x v="0"/>
    <x v="12"/>
    <x v="1"/>
  </r>
  <r>
    <x v="2"/>
    <n v="-175"/>
    <s v="argent de poche "/>
    <x v="0"/>
    <x v="6"/>
    <x v="161"/>
    <s v="non"/>
    <x v="0"/>
    <x v="12"/>
    <x v="1"/>
  </r>
  <r>
    <x v="0"/>
    <n v="-34.97"/>
    <s v="disons demain site rencontre "/>
    <x v="0"/>
    <x v="0"/>
    <x v="162"/>
    <s v="non"/>
    <x v="0"/>
    <x v="12"/>
    <x v="1"/>
  </r>
  <r>
    <x v="0"/>
    <n v="-244.12"/>
    <s v="franfinance "/>
    <x v="6"/>
    <x v="12"/>
    <x v="163"/>
    <s v="non"/>
    <x v="0"/>
    <x v="12"/>
    <x v="1"/>
  </r>
  <r>
    <x v="0"/>
    <n v="-70"/>
    <s v="cheque 9658652 psy "/>
    <x v="0"/>
    <x v="4"/>
    <x v="163"/>
    <s v="non"/>
    <x v="0"/>
    <x v="12"/>
    <x v="1"/>
  </r>
  <r>
    <x v="2"/>
    <n v="-175"/>
    <s v="argent de poche "/>
    <x v="0"/>
    <x v="6"/>
    <x v="150"/>
    <s v="non"/>
    <x v="0"/>
    <x v="11"/>
    <x v="1"/>
  </r>
  <r>
    <x v="1"/>
    <n v="100.2"/>
    <s v="agirc arcco"/>
    <x v="3"/>
    <x v="5"/>
    <x v="151"/>
    <s v="non"/>
    <x v="0"/>
    <x v="11"/>
    <x v="1"/>
  </r>
  <r>
    <x v="0"/>
    <n v="-9.1"/>
    <s v="Formule zen "/>
    <x v="0"/>
    <x v="0"/>
    <x v="151"/>
    <s v="non"/>
    <x v="0"/>
    <x v="11"/>
    <x v="1"/>
  </r>
  <r>
    <x v="0"/>
    <n v="-120"/>
    <s v="cheque 9658629 avocat"/>
    <x v="5"/>
    <x v="17"/>
    <x v="151"/>
    <s v="non"/>
    <x v="0"/>
    <x v="11"/>
    <x v="1"/>
  </r>
  <r>
    <x v="0"/>
    <n v="-73.989999999999995"/>
    <s v="bouygues "/>
    <x v="2"/>
    <x v="3"/>
    <x v="164"/>
    <s v="non"/>
    <x v="0"/>
    <x v="11"/>
    <x v="1"/>
  </r>
  <r>
    <x v="0"/>
    <n v="-15.99"/>
    <s v="SFAM"/>
    <x v="2"/>
    <x v="3"/>
    <x v="164"/>
    <s v="non"/>
    <x v="0"/>
    <x v="11"/>
    <x v="1"/>
  </r>
  <r>
    <x v="0"/>
    <n v="-64.78"/>
    <s v="GMF assurance "/>
    <x v="1"/>
    <x v="1"/>
    <x v="164"/>
    <s v="non"/>
    <x v="0"/>
    <x v="11"/>
    <x v="1"/>
  </r>
  <r>
    <x v="0"/>
    <n v="-13"/>
    <s v="medecin du monde"/>
    <x v="0"/>
    <x v="0"/>
    <x v="165"/>
    <s v="non"/>
    <x v="0"/>
    <x v="11"/>
    <x v="1"/>
  </r>
  <r>
    <x v="0"/>
    <n v="-184.38"/>
    <s v="gaz"/>
    <x v="2"/>
    <x v="15"/>
    <x v="165"/>
    <s v="non"/>
    <x v="0"/>
    <x v="11"/>
    <x v="1"/>
  </r>
  <r>
    <x v="2"/>
    <n v="-175"/>
    <s v="argent de poche"/>
    <x v="0"/>
    <x v="6"/>
    <x v="166"/>
    <s v="non"/>
    <x v="0"/>
    <x v="11"/>
    <x v="1"/>
  </r>
  <r>
    <x v="1"/>
    <n v="21.46"/>
    <s v="CNAVTS"/>
    <x v="3"/>
    <x v="5"/>
    <x v="167"/>
    <s v="non"/>
    <x v="0"/>
    <x v="11"/>
    <x v="1"/>
  </r>
  <r>
    <x v="1"/>
    <n v="1137.1300000000001"/>
    <s v="CNAVTS"/>
    <x v="3"/>
    <x v="5"/>
    <x v="167"/>
    <s v="non"/>
    <x v="0"/>
    <x v="11"/>
    <x v="1"/>
  </r>
  <r>
    <x v="0"/>
    <n v="-49"/>
    <s v="sicAE"/>
    <x v="2"/>
    <x v="8"/>
    <x v="168"/>
    <s v="non"/>
    <x v="0"/>
    <x v="11"/>
    <x v="1"/>
  </r>
  <r>
    <x v="0"/>
    <n v="-29.99"/>
    <s v="Zoosk"/>
    <x v="0"/>
    <x v="0"/>
    <x v="169"/>
    <s v="non"/>
    <x v="0"/>
    <x v="11"/>
    <x v="1"/>
  </r>
  <r>
    <x v="0"/>
    <n v="-8.99"/>
    <s v="free mobile"/>
    <x v="2"/>
    <x v="3"/>
    <x v="170"/>
    <s v="non"/>
    <x v="0"/>
    <x v="11"/>
    <x v="1"/>
  </r>
  <r>
    <x v="1"/>
    <n v="46.36"/>
    <s v="CPAM"/>
    <x v="7"/>
    <x v="14"/>
    <x v="171"/>
    <s v="non"/>
    <x v="0"/>
    <x v="11"/>
    <x v="1"/>
  </r>
  <r>
    <x v="0"/>
    <n v="-70"/>
    <s v="cheque 645"/>
    <x v="0"/>
    <x v="4"/>
    <x v="171"/>
    <s v="non"/>
    <x v="0"/>
    <x v="11"/>
    <x v="1"/>
  </r>
  <r>
    <x v="2"/>
    <n v="-175"/>
    <s v="argent de poche"/>
    <x v="0"/>
    <x v="6"/>
    <x v="172"/>
    <s v="non"/>
    <x v="0"/>
    <x v="11"/>
    <x v="1"/>
  </r>
  <r>
    <x v="0"/>
    <n v="-19.989999999999998"/>
    <s v="sfAM"/>
    <x v="2"/>
    <x v="3"/>
    <x v="172"/>
    <s v="non"/>
    <x v="0"/>
    <x v="11"/>
    <x v="1"/>
  </r>
  <r>
    <x v="0"/>
    <n v="-18"/>
    <s v="sfAM"/>
    <x v="2"/>
    <x v="3"/>
    <x v="172"/>
    <s v="non"/>
    <x v="0"/>
    <x v="11"/>
    <x v="1"/>
  </r>
  <r>
    <x v="0"/>
    <n v="-75.91"/>
    <s v="adrea mutuelle"/>
    <x v="1"/>
    <x v="7"/>
    <x v="172"/>
    <s v="non"/>
    <x v="0"/>
    <x v="11"/>
    <x v="1"/>
  </r>
  <r>
    <x v="2"/>
    <n v="-175"/>
    <s v="argent de poche"/>
    <x v="0"/>
    <x v="6"/>
    <x v="173"/>
    <s v="non"/>
    <x v="0"/>
    <x v="11"/>
    <x v="1"/>
  </r>
  <r>
    <x v="0"/>
    <n v="-70"/>
    <s v="cheque 653"/>
    <x v="0"/>
    <x v="4"/>
    <x v="174"/>
    <s v="non"/>
    <x v="0"/>
    <x v="11"/>
    <x v="1"/>
  </r>
  <r>
    <x v="0"/>
    <n v="-34.97"/>
    <s v="disons demain"/>
    <x v="0"/>
    <x v="0"/>
    <x v="175"/>
    <s v="non"/>
    <x v="0"/>
    <x v="11"/>
    <x v="1"/>
  </r>
  <r>
    <x v="0"/>
    <n v="-244.12"/>
    <s v="franfinance"/>
    <x v="6"/>
    <x v="12"/>
    <x v="175"/>
    <s v="non"/>
    <x v="0"/>
    <x v="11"/>
    <x v="1"/>
  </r>
  <r>
    <x v="0"/>
    <n v="-6"/>
    <s v="lcL tenue de compte "/>
    <x v="5"/>
    <x v="11"/>
    <x v="175"/>
    <s v="non"/>
    <x v="0"/>
    <x v="11"/>
    <x v="1"/>
  </r>
  <r>
    <x v="1"/>
    <n v="6"/>
    <s v="lcL tenue de compte "/>
    <x v="5"/>
    <x v="11"/>
    <x v="175"/>
    <s v="non"/>
    <x v="0"/>
    <x v="11"/>
    <x v="1"/>
  </r>
  <r>
    <x v="0"/>
    <n v="-15.99"/>
    <s v="sfaM"/>
    <x v="2"/>
    <x v="3"/>
    <x v="176"/>
    <s v="non"/>
    <x v="0"/>
    <x v="13"/>
    <x v="1"/>
  </r>
  <r>
    <x v="0"/>
    <n v="-9.1"/>
    <s v="lcL tenue de compte "/>
    <x v="5"/>
    <x v="11"/>
    <x v="176"/>
    <s v="non"/>
    <x v="0"/>
    <x v="13"/>
    <x v="1"/>
  </r>
  <r>
    <x v="1"/>
    <n v="99.99"/>
    <s v="Agirc ARRCO"/>
    <x v="3"/>
    <x v="5"/>
    <x v="176"/>
    <s v="non"/>
    <x v="0"/>
    <x v="13"/>
    <x v="1"/>
  </r>
  <r>
    <x v="1"/>
    <n v="549.69000000000005"/>
    <s v="Agirc ARRCO"/>
    <x v="3"/>
    <x v="5"/>
    <x v="176"/>
    <s v="non"/>
    <x v="0"/>
    <x v="13"/>
    <x v="1"/>
  </r>
  <r>
    <x v="2"/>
    <n v="-175"/>
    <s v="argent de poche"/>
    <x v="0"/>
    <x v="6"/>
    <x v="176"/>
    <s v="non"/>
    <x v="0"/>
    <x v="13"/>
    <x v="1"/>
  </r>
  <r>
    <x v="0"/>
    <n v="-120"/>
    <s v="cheque 630"/>
    <x v="5"/>
    <x v="17"/>
    <x v="176"/>
    <s v="non"/>
    <x v="0"/>
    <x v="13"/>
    <x v="1"/>
  </r>
  <r>
    <x v="0"/>
    <n v="-64"/>
    <s v="gmF assurance "/>
    <x v="1"/>
    <x v="1"/>
    <x v="177"/>
    <s v="non"/>
    <x v="0"/>
    <x v="13"/>
    <x v="1"/>
  </r>
  <r>
    <x v="0"/>
    <n v="-73.989999999999995"/>
    <s v="bouygues telecom"/>
    <x v="2"/>
    <x v="3"/>
    <x v="178"/>
    <s v="non"/>
    <x v="0"/>
    <x v="13"/>
    <x v="1"/>
  </r>
  <r>
    <x v="0"/>
    <n v="-190"/>
    <s v="gaz facture"/>
    <x v="2"/>
    <x v="15"/>
    <x v="179"/>
    <s v="non"/>
    <x v="0"/>
    <x v="13"/>
    <x v="1"/>
  </r>
  <r>
    <x v="0"/>
    <n v="-13"/>
    <s v="MEDECIN DU monde"/>
    <x v="0"/>
    <x v="0"/>
    <x v="179"/>
    <s v="non"/>
    <x v="0"/>
    <x v="13"/>
    <x v="1"/>
  </r>
  <r>
    <x v="2"/>
    <n v="-175"/>
    <s v="ARGENT de poche "/>
    <x v="0"/>
    <x v="6"/>
    <x v="180"/>
    <s v="non"/>
    <x v="0"/>
    <x v="13"/>
    <x v="1"/>
  </r>
  <r>
    <x v="1"/>
    <n v="1137.1300000000001"/>
    <s v="CNAVTS"/>
    <x v="3"/>
    <x v="5"/>
    <x v="181"/>
    <s v="non"/>
    <x v="0"/>
    <x v="13"/>
    <x v="1"/>
  </r>
  <r>
    <x v="1"/>
    <n v="21.46"/>
    <s v="CNAVTS"/>
    <x v="3"/>
    <x v="5"/>
    <x v="181"/>
    <s v="non"/>
    <x v="0"/>
    <x v="13"/>
    <x v="1"/>
  </r>
  <r>
    <x v="0"/>
    <n v="-49"/>
    <s v="SICAE"/>
    <x v="2"/>
    <x v="8"/>
    <x v="182"/>
    <s v="non"/>
    <x v="0"/>
    <x v="13"/>
    <x v="1"/>
  </r>
  <r>
    <x v="1"/>
    <n v="251.6"/>
    <s v="Prevere"/>
    <x v="3"/>
    <x v="5"/>
    <x v="183"/>
    <s v="non"/>
    <x v="0"/>
    <x v="13"/>
    <x v="1"/>
  </r>
  <r>
    <x v="0"/>
    <n v="-29.99"/>
    <s v="Zousk"/>
    <x v="0"/>
    <x v="0"/>
    <x v="183"/>
    <s v="non"/>
    <x v="0"/>
    <x v="13"/>
    <x v="1"/>
  </r>
  <r>
    <x v="0"/>
    <n v="-19.989999999999998"/>
    <s v="free mobile"/>
    <x v="2"/>
    <x v="3"/>
    <x v="184"/>
    <s v="non"/>
    <x v="0"/>
    <x v="13"/>
    <x v="1"/>
  </r>
  <r>
    <x v="0"/>
    <n v="-669"/>
    <s v="Impots "/>
    <x v="4"/>
    <x v="9"/>
    <x v="184"/>
    <s v="non"/>
    <x v="0"/>
    <x v="13"/>
    <x v="1"/>
  </r>
  <r>
    <x v="0"/>
    <n v="-75.91"/>
    <s v="AdreA Mutuelle"/>
    <x v="1"/>
    <x v="7"/>
    <x v="185"/>
    <s v="non"/>
    <x v="0"/>
    <x v="13"/>
    <x v="1"/>
  </r>
  <r>
    <x v="0"/>
    <n v="-18"/>
    <s v="SFAM"/>
    <x v="2"/>
    <x v="3"/>
    <x v="185"/>
    <s v="non"/>
    <x v="0"/>
    <x v="13"/>
    <x v="1"/>
  </r>
  <r>
    <x v="0"/>
    <n v="-19.989999999999998"/>
    <s v="SFAM"/>
    <x v="2"/>
    <x v="3"/>
    <x v="186"/>
    <s v="non"/>
    <x v="0"/>
    <x v="13"/>
    <x v="1"/>
  </r>
  <r>
    <x v="0"/>
    <n v="-175"/>
    <s v="argent de poche "/>
    <x v="0"/>
    <x v="6"/>
    <x v="186"/>
    <s v="non"/>
    <x v="0"/>
    <x v="13"/>
    <x v="1"/>
  </r>
  <r>
    <x v="0"/>
    <n v="-30"/>
    <s v="credit social des fonctionnaires "/>
    <x v="5"/>
    <x v="11"/>
    <x v="187"/>
    <s v="non"/>
    <x v="0"/>
    <x v="13"/>
    <x v="1"/>
  </r>
  <r>
    <x v="1"/>
    <n v="-320"/>
    <s v="impots "/>
    <x v="4"/>
    <x v="10"/>
    <x v="188"/>
    <s v="non"/>
    <x v="0"/>
    <x v="13"/>
    <x v="1"/>
  </r>
  <r>
    <x v="2"/>
    <n v="-175"/>
    <s v="argent de poche"/>
    <x v="0"/>
    <x v="6"/>
    <x v="188"/>
    <s v="non"/>
    <x v="0"/>
    <x v="13"/>
    <x v="1"/>
  </r>
  <r>
    <x v="0"/>
    <n v="-2.5"/>
    <s v="SAEMES HMO"/>
    <x v="0"/>
    <x v="0"/>
    <x v="188"/>
    <s v="non"/>
    <x v="0"/>
    <x v="13"/>
    <x v="1"/>
  </r>
  <r>
    <x v="0"/>
    <n v="-79.94"/>
    <s v="disons demain site rencontre "/>
    <x v="0"/>
    <x v="0"/>
    <x v="189"/>
    <s v="non"/>
    <x v="0"/>
    <x v="13"/>
    <x v="1"/>
  </r>
  <r>
    <x v="0"/>
    <n v="-244.12"/>
    <s v="franfinance"/>
    <x v="6"/>
    <x v="12"/>
    <x v="190"/>
    <s v="non"/>
    <x v="0"/>
    <x v="13"/>
    <x v="1"/>
  </r>
  <r>
    <x v="0"/>
    <n v="-15.99"/>
    <s v="SFAM"/>
    <x v="2"/>
    <x v="3"/>
    <x v="191"/>
    <s v="non"/>
    <x v="0"/>
    <x v="13"/>
    <x v="1"/>
  </r>
  <r>
    <x v="2"/>
    <n v="-175"/>
    <s v="argent de poche"/>
    <x v="0"/>
    <x v="6"/>
    <x v="192"/>
    <s v="non"/>
    <x v="0"/>
    <x v="14"/>
    <x v="1"/>
  </r>
  <r>
    <x v="0"/>
    <n v="-75.989999999999995"/>
    <s v="bouygues "/>
    <x v="2"/>
    <x v="3"/>
    <x v="193"/>
    <s v="non"/>
    <x v="0"/>
    <x v="14"/>
    <x v="1"/>
  </r>
  <r>
    <x v="1"/>
    <n v="555.19000000000005"/>
    <s v="agirc arcco"/>
    <x v="3"/>
    <x v="5"/>
    <x v="193"/>
    <s v="non"/>
    <x v="0"/>
    <x v="14"/>
    <x v="1"/>
  </r>
  <r>
    <x v="1"/>
    <n v="100.99"/>
    <s v="agirc arcco"/>
    <x v="3"/>
    <x v="5"/>
    <x v="193"/>
    <s v="non"/>
    <x v="0"/>
    <x v="14"/>
    <x v="1"/>
  </r>
  <r>
    <x v="0"/>
    <n v="-64.92"/>
    <s v="GMF assurance "/>
    <x v="1"/>
    <x v="1"/>
    <x v="193"/>
    <s v="non"/>
    <x v="0"/>
    <x v="14"/>
    <x v="1"/>
  </r>
  <r>
    <x v="0"/>
    <n v="-9.1"/>
    <s v="formule zen "/>
    <x v="0"/>
    <x v="0"/>
    <x v="193"/>
    <s v="non"/>
    <x v="0"/>
    <x v="14"/>
    <x v="1"/>
  </r>
  <r>
    <x v="0"/>
    <n v="-13"/>
    <s v="medeCIN DU monde"/>
    <x v="0"/>
    <x v="0"/>
    <x v="194"/>
    <s v="non"/>
    <x v="0"/>
    <x v="14"/>
    <x v="1"/>
  </r>
  <r>
    <x v="0"/>
    <n v="-190"/>
    <s v="gaz facture"/>
    <x v="2"/>
    <x v="15"/>
    <x v="194"/>
    <s v="non"/>
    <x v="0"/>
    <x v="14"/>
    <x v="1"/>
  </r>
  <r>
    <x v="1"/>
    <n v="21.46"/>
    <s v="CNAVTS"/>
    <x v="3"/>
    <x v="5"/>
    <x v="195"/>
    <s v="non"/>
    <x v="0"/>
    <x v="14"/>
    <x v="1"/>
  </r>
  <r>
    <x v="1"/>
    <n v="1137.1300000000001"/>
    <s v="CNAVTS"/>
    <x v="3"/>
    <x v="5"/>
    <x v="195"/>
    <s v="non"/>
    <x v="0"/>
    <x v="14"/>
    <x v="1"/>
  </r>
  <r>
    <x v="2"/>
    <n v="-175"/>
    <s v="argent de poche"/>
    <x v="0"/>
    <x v="6"/>
    <x v="195"/>
    <s v="non"/>
    <x v="0"/>
    <x v="14"/>
    <x v="1"/>
  </r>
  <r>
    <x v="0"/>
    <n v="-120"/>
    <s v="cheque 9658631 avocat"/>
    <x v="5"/>
    <x v="17"/>
    <x v="195"/>
    <s v="non"/>
    <x v="0"/>
    <x v="14"/>
    <x v="1"/>
  </r>
  <r>
    <x v="0"/>
    <n v="-49"/>
    <s v="SICAE"/>
    <x v="2"/>
    <x v="8"/>
    <x v="196"/>
    <s v="non"/>
    <x v="0"/>
    <x v="14"/>
    <x v="1"/>
  </r>
  <r>
    <x v="0"/>
    <n v="-29.99"/>
    <s v="zousk"/>
    <x v="0"/>
    <x v="0"/>
    <x v="197"/>
    <s v="non"/>
    <x v="0"/>
    <x v="14"/>
    <x v="1"/>
  </r>
  <r>
    <x v="0"/>
    <n v="-19.989999999999998"/>
    <s v="SFAM"/>
    <x v="2"/>
    <x v="3"/>
    <x v="197"/>
    <s v="non"/>
    <x v="0"/>
    <x v="14"/>
    <x v="1"/>
  </r>
  <r>
    <x v="0"/>
    <n v="-18"/>
    <s v="SFAM"/>
    <x v="2"/>
    <x v="3"/>
    <x v="197"/>
    <s v="non"/>
    <x v="0"/>
    <x v="14"/>
    <x v="1"/>
  </r>
  <r>
    <x v="0"/>
    <n v="-19.989999999999998"/>
    <s v="FREE mobile"/>
    <x v="2"/>
    <x v="3"/>
    <x v="198"/>
    <s v="non"/>
    <x v="0"/>
    <x v="14"/>
    <x v="1"/>
  </r>
  <r>
    <x v="0"/>
    <n v="-75.91"/>
    <s v="adrea Mutuelle"/>
    <x v="1"/>
    <x v="7"/>
    <x v="199"/>
    <s v="non"/>
    <x v="0"/>
    <x v="14"/>
    <x v="1"/>
  </r>
  <r>
    <x v="1"/>
    <n v="679.78"/>
    <s v="CPAM"/>
    <x v="3"/>
    <x v="13"/>
    <x v="199"/>
    <s v="non"/>
    <x v="0"/>
    <x v="14"/>
    <x v="1"/>
  </r>
  <r>
    <x v="2"/>
    <n v="-175"/>
    <s v="argent de poche"/>
    <x v="0"/>
    <x v="6"/>
    <x v="200"/>
    <s v="non"/>
    <x v="0"/>
    <x v="14"/>
    <x v="1"/>
  </r>
  <r>
    <x v="0"/>
    <n v="-4.8"/>
    <s v="SAEMES parking hopital "/>
    <x v="0"/>
    <x v="0"/>
    <x v="201"/>
    <s v="non"/>
    <x v="0"/>
    <x v="14"/>
    <x v="1"/>
  </r>
  <r>
    <x v="2"/>
    <n v="-175"/>
    <s v="argent de poche"/>
    <x v="0"/>
    <x v="6"/>
    <x v="202"/>
    <s v="non"/>
    <x v="0"/>
    <x v="14"/>
    <x v="1"/>
  </r>
  <r>
    <x v="0"/>
    <n v="-59.95"/>
    <s v="MEETIC"/>
    <x v="0"/>
    <x v="0"/>
    <x v="203"/>
    <s v="non"/>
    <x v="0"/>
    <x v="14"/>
    <x v="1"/>
  </r>
  <r>
    <x v="0"/>
    <n v="-32"/>
    <s v="banque cotisation annuelle carte "/>
    <x v="5"/>
    <x v="11"/>
    <x v="203"/>
    <s v="non"/>
    <x v="0"/>
    <x v="14"/>
    <x v="1"/>
  </r>
  <r>
    <x v="2"/>
    <n v="-175"/>
    <s v="argent de poche "/>
    <x v="0"/>
    <x v="6"/>
    <x v="204"/>
    <s v="non"/>
    <x v="0"/>
    <x v="15"/>
    <x v="1"/>
  </r>
  <r>
    <x v="1"/>
    <n v="555.19000000000005"/>
    <s v="AGIRC arcco"/>
    <x v="3"/>
    <x v="5"/>
    <x v="205"/>
    <s v="non"/>
    <x v="0"/>
    <x v="15"/>
    <x v="1"/>
  </r>
  <r>
    <x v="1"/>
    <n v="100.99"/>
    <s v="agirc arcco"/>
    <x v="3"/>
    <x v="5"/>
    <x v="205"/>
    <s v="non"/>
    <x v="0"/>
    <x v="15"/>
    <x v="1"/>
  </r>
  <r>
    <x v="0"/>
    <n v="-4.4000000000000004"/>
    <s v="SAEMES parking hopital "/>
    <x v="0"/>
    <x v="0"/>
    <x v="205"/>
    <s v="non"/>
    <x v="0"/>
    <x v="15"/>
    <x v="1"/>
  </r>
  <r>
    <x v="0"/>
    <n v="-244.12"/>
    <s v="franfinance "/>
    <x v="6"/>
    <x v="12"/>
    <x v="205"/>
    <s v="non"/>
    <x v="0"/>
    <x v="15"/>
    <x v="1"/>
  </r>
  <r>
    <x v="0"/>
    <n v="-9.1"/>
    <s v="formule zen "/>
    <x v="0"/>
    <x v="0"/>
    <x v="205"/>
    <s v="non"/>
    <x v="0"/>
    <x v="15"/>
    <x v="1"/>
  </r>
  <r>
    <x v="0"/>
    <n v="-120"/>
    <s v="cheque 9658632 avocat"/>
    <x v="5"/>
    <x v="17"/>
    <x v="205"/>
    <s v="non"/>
    <x v="0"/>
    <x v="15"/>
    <x v="1"/>
  </r>
  <r>
    <x v="0"/>
    <n v="-15.99"/>
    <s v="SFAM"/>
    <x v="2"/>
    <x v="3"/>
    <x v="206"/>
    <s v="non"/>
    <x v="0"/>
    <x v="15"/>
    <x v="1"/>
  </r>
  <r>
    <x v="0"/>
    <n v="-64.92"/>
    <s v="GMF assurance "/>
    <x v="1"/>
    <x v="1"/>
    <x v="206"/>
    <s v="non"/>
    <x v="0"/>
    <x v="15"/>
    <x v="1"/>
  </r>
  <r>
    <x v="0"/>
    <n v="-5.3"/>
    <s v="SAEMES parking hopital "/>
    <x v="0"/>
    <x v="0"/>
    <x v="206"/>
    <s v="non"/>
    <x v="0"/>
    <x v="15"/>
    <x v="1"/>
  </r>
  <r>
    <x v="0"/>
    <n v="-3.4"/>
    <s v="SAEMES parking hopital "/>
    <x v="0"/>
    <x v="0"/>
    <x v="207"/>
    <s v="non"/>
    <x v="0"/>
    <x v="15"/>
    <x v="1"/>
  </r>
  <r>
    <x v="0"/>
    <n v="-84.34"/>
    <s v="bouygues "/>
    <x v="2"/>
    <x v="3"/>
    <x v="207"/>
    <s v="non"/>
    <x v="0"/>
    <x v="15"/>
    <x v="1"/>
  </r>
  <r>
    <x v="0"/>
    <n v="-190"/>
    <s v="gaz facture"/>
    <x v="2"/>
    <x v="15"/>
    <x v="208"/>
    <s v="non"/>
    <x v="0"/>
    <x v="15"/>
    <x v="1"/>
  </r>
  <r>
    <x v="0"/>
    <n v="-13"/>
    <s v="medeCIN DU monde"/>
    <x v="0"/>
    <x v="0"/>
    <x v="208"/>
    <s v="non"/>
    <x v="0"/>
    <x v="15"/>
    <x v="1"/>
  </r>
  <r>
    <x v="0"/>
    <n v="-3"/>
    <s v="SAEMES parking hopital "/>
    <x v="0"/>
    <x v="0"/>
    <x v="208"/>
    <s v="non"/>
    <x v="0"/>
    <x v="15"/>
    <x v="1"/>
  </r>
  <r>
    <x v="2"/>
    <n v="-175"/>
    <s v="argent de poche"/>
    <x v="0"/>
    <x v="6"/>
    <x v="209"/>
    <s v="non"/>
    <x v="0"/>
    <x v="15"/>
    <x v="1"/>
  </r>
  <r>
    <x v="0"/>
    <n v="-18"/>
    <s v="SFAM"/>
    <x v="2"/>
    <x v="3"/>
    <x v="210"/>
    <s v="non"/>
    <x v="0"/>
    <x v="15"/>
    <x v="1"/>
  </r>
  <r>
    <x v="0"/>
    <n v="-1.1000000000000001"/>
    <s v="SAEMES parking hopital "/>
    <x v="0"/>
    <x v="0"/>
    <x v="210"/>
    <s v="non"/>
    <x v="0"/>
    <x v="15"/>
    <x v="1"/>
  </r>
  <r>
    <x v="1"/>
    <n v="1137.1300000000001"/>
    <s v="CNAVTS"/>
    <x v="3"/>
    <x v="5"/>
    <x v="210"/>
    <s v="non"/>
    <x v="0"/>
    <x v="15"/>
    <x v="1"/>
  </r>
  <r>
    <x v="1"/>
    <n v="21.46"/>
    <s v="CNAVTS"/>
    <x v="3"/>
    <x v="5"/>
    <x v="210"/>
    <s v="non"/>
    <x v="0"/>
    <x v="15"/>
    <x v="1"/>
  </r>
  <r>
    <x v="0"/>
    <n v="-195.18"/>
    <s v="SFDE eau "/>
    <x v="2"/>
    <x v="16"/>
    <x v="211"/>
    <s v="non"/>
    <x v="0"/>
    <x v="15"/>
    <x v="1"/>
  </r>
  <r>
    <x v="0"/>
    <n v="-49"/>
    <s v="SICAE"/>
    <x v="2"/>
    <x v="8"/>
    <x v="211"/>
    <s v="non"/>
    <x v="0"/>
    <x v="15"/>
    <x v="1"/>
  </r>
  <r>
    <x v="0"/>
    <n v="-19.989999999999998"/>
    <s v="SFAM assurance tel"/>
    <x v="2"/>
    <x v="3"/>
    <x v="211"/>
    <s v="non"/>
    <x v="0"/>
    <x v="15"/>
    <x v="1"/>
  </r>
  <r>
    <x v="0"/>
    <n v="-29.99"/>
    <s v="Zoosk"/>
    <x v="0"/>
    <x v="0"/>
    <x v="212"/>
    <s v="non"/>
    <x v="0"/>
    <x v="15"/>
    <x v="1"/>
  </r>
  <r>
    <x v="0"/>
    <n v="-19.989999999999998"/>
    <s v="free mobile"/>
    <x v="2"/>
    <x v="3"/>
    <x v="213"/>
    <s v="non"/>
    <x v="0"/>
    <x v="15"/>
    <x v="1"/>
  </r>
  <r>
    <x v="2"/>
    <n v="-175"/>
    <s v="argent de poche"/>
    <x v="0"/>
    <x v="6"/>
    <x v="214"/>
    <s v="non"/>
    <x v="0"/>
    <x v="15"/>
    <x v="1"/>
  </r>
  <r>
    <x v="0"/>
    <n v="-75.91"/>
    <s v="adreA Mutuelle"/>
    <x v="1"/>
    <x v="7"/>
    <x v="215"/>
    <s v="non"/>
    <x v="0"/>
    <x v="15"/>
    <x v="1"/>
  </r>
  <r>
    <x v="0"/>
    <n v="-9.5"/>
    <s v="Zoosk"/>
    <x v="0"/>
    <x v="0"/>
    <x v="216"/>
    <s v="non"/>
    <x v="0"/>
    <x v="15"/>
    <x v="1"/>
  </r>
  <r>
    <x v="2"/>
    <n v="-124.98"/>
    <s v="darty"/>
    <x v="0"/>
    <x v="0"/>
    <x v="216"/>
    <s v="non"/>
    <x v="0"/>
    <x v="15"/>
    <x v="1"/>
  </r>
  <r>
    <x v="0"/>
    <n v="-175"/>
    <s v="argent de poche"/>
    <x v="0"/>
    <x v="6"/>
    <x v="217"/>
    <s v="non"/>
    <x v="0"/>
    <x v="15"/>
    <x v="1"/>
  </r>
  <r>
    <x v="0"/>
    <n v="-15.99"/>
    <s v="SFAM assurance tel"/>
    <x v="2"/>
    <x v="3"/>
    <x v="218"/>
    <s v="non"/>
    <x v="0"/>
    <x v="15"/>
    <x v="1"/>
  </r>
  <r>
    <x v="0"/>
    <n v="-244.12"/>
    <s v="franfinance "/>
    <x v="6"/>
    <x v="12"/>
    <x v="219"/>
    <s v="non"/>
    <x v="0"/>
    <x v="15"/>
    <x v="1"/>
  </r>
  <r>
    <x v="0"/>
    <n v="-19.989999999999998"/>
    <s v="SFAM assurance tel"/>
    <x v="2"/>
    <x v="3"/>
    <x v="219"/>
    <s v="non"/>
    <x v="0"/>
    <x v="15"/>
    <x v="1"/>
  </r>
  <r>
    <x v="0"/>
    <n v="-18"/>
    <s v="SFAM assurance tel"/>
    <x v="2"/>
    <x v="3"/>
    <x v="219"/>
    <s v="non"/>
    <x v="0"/>
    <x v="15"/>
    <x v="1"/>
  </r>
  <r>
    <x v="0"/>
    <n v="-6"/>
    <s v="banque"/>
    <x v="5"/>
    <x v="11"/>
    <x v="220"/>
    <s v="non"/>
    <x v="0"/>
    <x v="15"/>
    <x v="1"/>
  </r>
  <r>
    <x v="1"/>
    <n v="6"/>
    <s v="banque"/>
    <x v="5"/>
    <x v="11"/>
    <x v="220"/>
    <s v="non"/>
    <x v="0"/>
    <x v="15"/>
    <x v="1"/>
  </r>
  <r>
    <x v="3"/>
    <m/>
    <m/>
    <x v="9"/>
    <x v="20"/>
    <x v="221"/>
    <m/>
    <x v="2"/>
    <x v="16"/>
    <x v="2"/>
  </r>
  <r>
    <x v="3"/>
    <m/>
    <m/>
    <x v="9"/>
    <x v="20"/>
    <x v="221"/>
    <m/>
    <x v="2"/>
    <x v="16"/>
    <x v="2"/>
  </r>
  <r>
    <x v="3"/>
    <m/>
    <m/>
    <x v="9"/>
    <x v="20"/>
    <x v="221"/>
    <m/>
    <x v="2"/>
    <x v="16"/>
    <x v="2"/>
  </r>
  <r>
    <x v="0"/>
    <n v="-70"/>
    <s v="cheque 9658643 PSY"/>
    <x v="0"/>
    <x v="4"/>
    <x v="118"/>
    <s v="non"/>
    <x v="0"/>
    <x v="8"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53E28C83-E8D6-4126-9672-C2424861E2DF}" name="Tableau croisé dynamique3" cacheId="1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7:E37" firstHeaderRow="1" firstDataRow="2" firstDataCol="1" rowPageCount="4" colPageCount="1"/>
  <pivotFields count="10">
    <pivotField axis="axisCol" showAll="0">
      <items count="5">
        <item x="0"/>
        <item x="2"/>
        <item x="3"/>
        <item x="1"/>
        <item t="default"/>
      </items>
    </pivotField>
    <pivotField dataField="1" showAll="0"/>
    <pivotField showAll="0"/>
    <pivotField axis="axisRow" showAll="0">
      <items count="13">
        <item m="1" x="10"/>
        <item x="5"/>
        <item m="1" x="11"/>
        <item x="9"/>
        <item x="0"/>
        <item x="1"/>
        <item x="2"/>
        <item x="3"/>
        <item x="4"/>
        <item x="6"/>
        <item x="7"/>
        <item x="8"/>
        <item t="default"/>
      </items>
    </pivotField>
    <pivotField axis="axisRow" showAll="0">
      <items count="26">
        <item m="1" x="21"/>
        <item m="1" x="24"/>
        <item m="1" x="22"/>
        <item x="20"/>
        <item x="0"/>
        <item x="7"/>
        <item x="2"/>
        <item x="3"/>
        <item x="6"/>
        <item x="4"/>
        <item x="5"/>
        <item x="8"/>
        <item x="9"/>
        <item x="10"/>
        <item x="12"/>
        <item x="1"/>
        <item x="13"/>
        <item x="14"/>
        <item x="11"/>
        <item x="15"/>
        <item x="16"/>
        <item x="17"/>
        <item m="1" x="23"/>
        <item x="18"/>
        <item x="19"/>
        <item t="default"/>
      </items>
    </pivotField>
    <pivotField axis="axisPage" showAll="0">
      <items count="223">
        <item x="5"/>
        <item x="7"/>
        <item x="221"/>
        <item x="0"/>
        <item x="1"/>
        <item x="2"/>
        <item x="3"/>
        <item x="4"/>
        <item x="6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5"/>
        <item x="66"/>
        <item x="67"/>
        <item x="68"/>
        <item x="69"/>
        <item x="70"/>
        <item x="64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45"/>
        <item x="46"/>
        <item x="47"/>
        <item x="106"/>
        <item x="108"/>
        <item x="107"/>
        <item x="110"/>
        <item x="111"/>
        <item x="114"/>
        <item x="113"/>
        <item x="109"/>
        <item x="115"/>
        <item x="112"/>
        <item x="116"/>
        <item x="117"/>
        <item x="118"/>
        <item x="120"/>
        <item x="119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4"/>
        <item x="152"/>
        <item x="145"/>
        <item x="147"/>
        <item x="140"/>
        <item x="155"/>
        <item x="154"/>
        <item x="141"/>
        <item x="148"/>
        <item x="149"/>
        <item x="142"/>
        <item x="143"/>
        <item x="146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56"/>
        <item x="157"/>
        <item x="158"/>
        <item x="159"/>
        <item x="160"/>
        <item x="161"/>
        <item x="162"/>
        <item x="163"/>
        <item x="150"/>
        <item x="151"/>
        <item x="164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153"/>
        <item t="default"/>
      </items>
    </pivotField>
    <pivotField showAll="0"/>
    <pivotField axis="axisPage" multipleItemSelectionAllowed="1" showAll="0">
      <items count="4">
        <item x="0"/>
        <item h="1" x="1"/>
        <item h="1" x="2"/>
        <item t="default"/>
      </items>
    </pivotField>
    <pivotField axis="axisPage" showAll="0">
      <items count="19">
        <item x="0"/>
        <item x="1"/>
        <item x="3"/>
        <item x="2"/>
        <item x="16"/>
        <item x="4"/>
        <item x="5"/>
        <item x="6"/>
        <item x="7"/>
        <item x="8"/>
        <item x="9"/>
        <item x="10"/>
        <item x="12"/>
        <item x="11"/>
        <item x="13"/>
        <item m="1" x="17"/>
        <item x="14"/>
        <item x="15"/>
        <item t="default"/>
      </items>
    </pivotField>
    <pivotField axis="axisPage" multipleItemSelectionAllowed="1" showAll="0">
      <items count="4">
        <item h="1" x="0"/>
        <item x="1"/>
        <item h="1" x="2"/>
        <item t="default"/>
      </items>
    </pivotField>
  </pivotFields>
  <rowFields count="2">
    <field x="3"/>
    <field x="4"/>
  </rowFields>
  <rowItems count="29">
    <i>
      <x v="1"/>
    </i>
    <i r="1">
      <x v="18"/>
    </i>
    <i r="1">
      <x v="21"/>
    </i>
    <i>
      <x v="4"/>
    </i>
    <i r="1">
      <x v="4"/>
    </i>
    <i r="1">
      <x v="8"/>
    </i>
    <i r="1">
      <x v="9"/>
    </i>
    <i>
      <x v="5"/>
    </i>
    <i r="1">
      <x v="5"/>
    </i>
    <i r="1">
      <x v="15"/>
    </i>
    <i>
      <x v="6"/>
    </i>
    <i r="1">
      <x v="7"/>
    </i>
    <i r="1">
      <x v="11"/>
    </i>
    <i r="1">
      <x v="19"/>
    </i>
    <i r="1">
      <x v="20"/>
    </i>
    <i>
      <x v="7"/>
    </i>
    <i r="1">
      <x v="10"/>
    </i>
    <i r="1">
      <x v="16"/>
    </i>
    <i>
      <x v="8"/>
    </i>
    <i r="1">
      <x v="12"/>
    </i>
    <i r="1">
      <x v="13"/>
    </i>
    <i r="1">
      <x v="24"/>
    </i>
    <i>
      <x v="9"/>
    </i>
    <i r="1">
      <x v="14"/>
    </i>
    <i>
      <x v="10"/>
    </i>
    <i r="1">
      <x v="17"/>
    </i>
    <i>
      <x v="11"/>
    </i>
    <i r="1">
      <x v="23"/>
    </i>
    <i t="grand">
      <x/>
    </i>
  </rowItems>
  <colFields count="1">
    <field x="0"/>
  </colFields>
  <colItems count="4">
    <i>
      <x/>
    </i>
    <i>
      <x v="1"/>
    </i>
    <i>
      <x v="3"/>
    </i>
    <i t="grand">
      <x/>
    </i>
  </colItems>
  <pageFields count="4">
    <pageField fld="8" hier="-1"/>
    <pageField fld="9" hier="-1"/>
    <pageField fld="5" hier="-1"/>
    <pageField fld="7" hier="-1"/>
  </pageFields>
  <dataFields count="1">
    <dataField name="Somme de MONTANT" fld="1" baseField="0" baseItem="0"/>
  </dataFields>
  <formats count="2">
    <format dxfId="19">
      <pivotArea grandCol="1" outline="0" collapsedLevelsAreSubtotals="1" fieldPosition="0"/>
    </format>
    <format dxfId="18">
      <pivotArea dataOnly="0" labelOnly="1" grandCol="1" outline="0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D4E00460-39EE-4734-B7BF-9E33E6B4CF95}" name="Tableau croisé dynamique2" cacheId="1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 chartFormat="6">
  <location ref="A67:B77" firstHeaderRow="1" firstDataRow="1" firstDataCol="1" rowPageCount="4" colPageCount="1"/>
  <pivotFields count="10">
    <pivotField axis="axisPage" multipleItemSelectionAllowed="1" showAll="0">
      <items count="5">
        <item x="0"/>
        <item x="1"/>
        <item x="2"/>
        <item x="3"/>
        <item t="default"/>
      </items>
    </pivotField>
    <pivotField dataField="1" showAll="0"/>
    <pivotField showAll="0"/>
    <pivotField axis="axisRow" showAll="0">
      <items count="13">
        <item m="1" x="10"/>
        <item x="1"/>
        <item x="5"/>
        <item x="7"/>
        <item x="0"/>
        <item x="6"/>
        <item x="4"/>
        <item x="2"/>
        <item m="1" x="11"/>
        <item x="3"/>
        <item x="8"/>
        <item x="9"/>
        <item t="default"/>
      </items>
    </pivotField>
    <pivotField showAll="0"/>
    <pivotField showAll="0"/>
    <pivotField showAll="0"/>
    <pivotField axis="axisPage" showAll="0">
      <items count="4">
        <item x="0"/>
        <item x="1"/>
        <item x="2"/>
        <item t="default"/>
      </items>
    </pivotField>
    <pivotField axis="axisPage" multipleItemSelectionAllowed="1" showAll="0">
      <items count="19">
        <item x="4"/>
        <item x="5"/>
        <item x="6"/>
        <item x="7"/>
        <item x="8"/>
        <item x="0"/>
        <item x="1"/>
        <item x="3"/>
        <item x="2"/>
        <item x="16"/>
        <item x="9"/>
        <item x="10"/>
        <item x="12"/>
        <item x="11"/>
        <item x="13"/>
        <item m="1" x="17"/>
        <item x="14"/>
        <item x="15"/>
        <item t="default"/>
      </items>
    </pivotField>
    <pivotField axis="axisPage" multipleItemSelectionAllowed="1" showAll="0">
      <items count="4">
        <item h="1" x="0"/>
        <item x="1"/>
        <item h="1" x="2"/>
        <item t="default"/>
      </items>
    </pivotField>
  </pivotFields>
  <rowFields count="1">
    <field x="3"/>
  </rowFields>
  <rowItems count="10">
    <i>
      <x v="1"/>
    </i>
    <i>
      <x v="2"/>
    </i>
    <i>
      <x v="3"/>
    </i>
    <i>
      <x v="4"/>
    </i>
    <i>
      <x v="5"/>
    </i>
    <i>
      <x v="6"/>
    </i>
    <i>
      <x v="7"/>
    </i>
    <i>
      <x v="9"/>
    </i>
    <i>
      <x v="10"/>
    </i>
    <i t="grand">
      <x/>
    </i>
  </rowItems>
  <colItems count="1">
    <i/>
  </colItems>
  <pageFields count="4">
    <pageField fld="0" hier="-1"/>
    <pageField fld="9" hier="-1"/>
    <pageField fld="8" hier="-1"/>
    <pageField fld="7" hier="-1"/>
  </pageFields>
  <dataFields count="1">
    <dataField name="Somme de MONTANT" fld="1" baseField="0" baseItem="0"/>
  </dataFields>
  <chartFormats count="12">
    <chartFormat chart="0" format="0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0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"/>
          </reference>
        </references>
      </pivotArea>
    </chartFormat>
    <chartFormat chart="0" format="2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2"/>
          </reference>
        </references>
      </pivotArea>
    </chartFormat>
    <chartFormat chart="0" format="3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3"/>
          </reference>
        </references>
      </pivotArea>
    </chartFormat>
    <chartFormat chart="1" format="0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0"/>
          </reference>
        </references>
      </pivotArea>
    </chartFormat>
    <chartFormat chart="1" format="1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"/>
          </reference>
        </references>
      </pivotArea>
    </chartFormat>
    <chartFormat chart="1" format="2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2"/>
          </reference>
        </references>
      </pivotArea>
    </chartFormat>
    <chartFormat chart="1" format="3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3"/>
          </reference>
        </references>
      </pivotArea>
    </chartFormat>
    <chartFormat chart="1" format="4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4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5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F2C4EAB-CBE2-44E5-AAB4-53B0ED5773B6}" name="Tableau croisé dynamique1" cacheId="1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48:C52" firstHeaderRow="1" firstDataRow="2" firstDataCol="1" rowPageCount="3" colPageCount="1"/>
  <pivotFields count="10">
    <pivotField axis="axisCol" showAll="0">
      <items count="5">
        <item x="0"/>
        <item x="1"/>
        <item x="2"/>
        <item x="3"/>
        <item t="default"/>
      </items>
    </pivotField>
    <pivotField dataField="1" showAll="0"/>
    <pivotField showAll="0"/>
    <pivotField axis="axisRow" showAll="0">
      <items count="13">
        <item m="1" x="10"/>
        <item x="1"/>
        <item x="5"/>
        <item x="7"/>
        <item x="0"/>
        <item x="6"/>
        <item x="4"/>
        <item x="2"/>
        <item m="1" x="11"/>
        <item x="3"/>
        <item x="8"/>
        <item x="9"/>
        <item t="default"/>
      </items>
    </pivotField>
    <pivotField axis="axisRow" showAll="0">
      <items count="26">
        <item m="1" x="21"/>
        <item x="2"/>
        <item m="1" x="24"/>
        <item x="6"/>
        <item m="1" x="23"/>
        <item x="16"/>
        <item x="8"/>
        <item m="1" x="22"/>
        <item x="11"/>
        <item x="17"/>
        <item x="4"/>
        <item x="15"/>
        <item x="1"/>
        <item x="0"/>
        <item x="5"/>
        <item x="13"/>
        <item x="14"/>
        <item x="12"/>
        <item x="18"/>
        <item x="7"/>
        <item x="10"/>
        <item x="9"/>
        <item x="3"/>
        <item x="20"/>
        <item x="19"/>
        <item t="default"/>
      </items>
    </pivotField>
    <pivotField showAll="0"/>
    <pivotField showAll="0"/>
    <pivotField axis="axisPage" multipleItemSelectionAllowed="1" showAll="0">
      <items count="4">
        <item h="1" x="0"/>
        <item x="1"/>
        <item h="1" x="2"/>
        <item t="default"/>
      </items>
    </pivotField>
    <pivotField axis="axisPage" showAll="0">
      <items count="19">
        <item x="4"/>
        <item x="5"/>
        <item x="6"/>
        <item x="7"/>
        <item x="8"/>
        <item x="0"/>
        <item x="1"/>
        <item x="3"/>
        <item x="2"/>
        <item x="16"/>
        <item x="9"/>
        <item x="10"/>
        <item x="12"/>
        <item x="11"/>
        <item x="13"/>
        <item m="1" x="17"/>
        <item x="14"/>
        <item x="15"/>
        <item t="default"/>
      </items>
    </pivotField>
    <pivotField axis="axisPage" showAll="0">
      <items count="4">
        <item x="0"/>
        <item x="1"/>
        <item x="2"/>
        <item t="default"/>
      </items>
    </pivotField>
  </pivotFields>
  <rowFields count="2">
    <field x="3"/>
    <field x="4"/>
  </rowFields>
  <rowItems count="3">
    <i>
      <x v="10"/>
    </i>
    <i r="1">
      <x v="18"/>
    </i>
    <i t="grand">
      <x/>
    </i>
  </rowItems>
  <colFields count="1">
    <field x="0"/>
  </colFields>
  <colItems count="2">
    <i>
      <x v="2"/>
    </i>
    <i t="grand">
      <x/>
    </i>
  </colItems>
  <pageFields count="3">
    <pageField fld="9" hier="-1"/>
    <pageField fld="8" hier="-1"/>
    <pageField fld="7" hier="-1"/>
  </pageFields>
  <dataFields count="1">
    <dataField name="Somme de MONTANT" fld="1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20B357B-C580-234A-8B39-B346E0B8A6C0}" name="Tableau1" displayName="Tableau1" ref="A1:J38" totalsRowShown="0" headerRowDxfId="34" dataDxfId="32" headerRowBorderDxfId="33" tableBorderDxfId="31" totalsRowBorderDxfId="30">
  <autoFilter ref="A1:J38" xr:uid="{BC7F3812-8804-7747-83CD-2DF355CC7023}"/>
  <tableColumns count="10">
    <tableColumn id="1" xr3:uid="{E892E625-FDA2-AF46-931B-B01FE073CC60}" name="NATURE" dataDxfId="29"/>
    <tableColumn id="2" xr3:uid="{B7124983-2DA0-DD48-B038-5B14365858D2}" name="MONTANT" dataDxfId="28"/>
    <tableColumn id="3" xr3:uid="{4D959D04-D6EA-5648-A053-1B45CD68A536}" name="MOTIF" dataDxfId="27"/>
    <tableColumn id="4" xr3:uid="{3C6FFF99-7621-1846-8163-89D1D947ECDE}" name="CATEGORIE" dataDxfId="26"/>
    <tableColumn id="5" xr3:uid="{262399BD-DABA-1945-90A0-AE8D5B5DF5DC}" name="SOUS CATEGORIE" dataDxfId="25"/>
    <tableColumn id="6" xr3:uid="{6F03C01F-5789-DB47-B804-387B34FC0717}" name="DATE" dataDxfId="24"/>
    <tableColumn id="8" xr3:uid="{DB350E64-8134-504D-BE7E-1A7151E49455}" name="JUSTIFICATIF si &gt;400 euros" dataDxfId="23"/>
    <tableColumn id="7" xr3:uid="{6FD8DA96-B623-0449-9BF6-FD40C91A0DB2}" name="COMPTE EN BANQUE DEBITE" dataDxfId="22"/>
    <tableColumn id="9" xr3:uid="{9255C45C-A073-4C47-8E39-88FCDA7F28C9}" name="Mois" dataDxfId="21"/>
    <tableColumn id="10" xr3:uid="{20311161-AEF1-4C9C-8088-194ACBEBDD65}" name="annee" dataDxfId="20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777E1706-C197-4E54-8BF3-E3AA133C6BC0}" name="Tableau2" displayName="Tableau2" ref="A1:F9" totalsRowCount="1" headerRowDxfId="17" headerRowBorderDxfId="16" tableBorderDxfId="15" totalsRowBorderDxfId="14">
  <autoFilter ref="A1:F8" xr:uid="{FB417D46-4172-468D-97A5-9ED8FFE71282}"/>
  <sortState xmlns:xlrd2="http://schemas.microsoft.com/office/spreadsheetml/2017/richdata2" ref="A2:F8">
    <sortCondition ref="E1:E8"/>
  </sortState>
  <tableColumns count="6">
    <tableColumn id="1" xr3:uid="{C25C3D95-3FA1-4343-93D8-9A5087B6E1EC}" name="N°" dataDxfId="13" totalsRowDxfId="7"/>
    <tableColumn id="2" xr3:uid="{4A8AD693-F9FB-46C9-B938-F0941EEF052C}" name="Montant" dataDxfId="12" totalsRowDxfId="6"/>
    <tableColumn id="3" xr3:uid="{383E4D49-6CD3-4BBB-8400-6086FFA351DD}" name="Ordre" dataDxfId="11" totalsRowDxfId="5"/>
    <tableColumn id="4" xr3:uid="{9668C088-E9D3-46F8-90B0-6EB852B24B55}" name="Motif" dataDxfId="10" totalsRowDxfId="4"/>
    <tableColumn id="5" xr3:uid="{ACA9E47B-ABFD-4F23-983B-3DE8F8BF7950}" name="Date" dataDxfId="9" totalsRowDxfId="3"/>
    <tableColumn id="6" xr3:uid="{2705250A-2263-47AB-80BE-56CD0BA3808E}" name="Emeteur" dataDxfId="8" totalsRow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4AAE34-615B-DD47-8BF7-FA2084E06886}">
  <sheetPr>
    <tabColor theme="4"/>
  </sheetPr>
  <dimension ref="A1:J38"/>
  <sheetViews>
    <sheetView topLeftCell="C1" zoomScale="110" zoomScaleNormal="110" workbookViewId="0">
      <selection activeCell="E2" sqref="E2"/>
    </sheetView>
  </sheetViews>
  <sheetFormatPr baseColWidth="10" defaultRowHeight="16" x14ac:dyDescent="0.2"/>
  <cols>
    <col min="1" max="1" width="19.1640625" customWidth="1"/>
    <col min="2" max="2" width="18" customWidth="1"/>
    <col min="3" max="3" width="27.6640625" customWidth="1"/>
    <col min="4" max="4" width="29.33203125" customWidth="1"/>
    <col min="5" max="5" width="24.1640625" customWidth="1"/>
    <col min="6" max="6" width="21.1640625" customWidth="1"/>
    <col min="7" max="7" width="32.1640625" customWidth="1"/>
    <col min="8" max="8" width="29.83203125" customWidth="1"/>
  </cols>
  <sheetData>
    <row r="1" spans="1:10" x14ac:dyDescent="0.2">
      <c r="A1" s="14" t="s">
        <v>46</v>
      </c>
      <c r="B1" s="15" t="s">
        <v>42</v>
      </c>
      <c r="C1" s="15" t="s">
        <v>43</v>
      </c>
      <c r="D1" s="15" t="s">
        <v>4</v>
      </c>
      <c r="E1" s="15" t="s">
        <v>44</v>
      </c>
      <c r="F1" s="15" t="s">
        <v>45</v>
      </c>
      <c r="G1" s="16" t="s">
        <v>72</v>
      </c>
      <c r="H1" s="16" t="s">
        <v>88</v>
      </c>
      <c r="I1" s="15" t="s">
        <v>109</v>
      </c>
      <c r="J1" s="15" t="s">
        <v>136</v>
      </c>
    </row>
    <row r="2" spans="1:10" ht="17" x14ac:dyDescent="0.2">
      <c r="A2" s="80" t="s">
        <v>69</v>
      </c>
      <c r="B2" s="81"/>
      <c r="C2" s="81"/>
      <c r="D2" s="81"/>
      <c r="E2" s="81"/>
      <c r="F2" s="81"/>
      <c r="G2" s="82"/>
      <c r="H2" s="82"/>
      <c r="I2" s="81"/>
      <c r="J2" s="81"/>
    </row>
    <row r="3" spans="1:10" x14ac:dyDescent="0.2">
      <c r="A3" s="80"/>
      <c r="B3" s="81"/>
      <c r="C3" s="81"/>
      <c r="D3" s="81"/>
      <c r="E3" s="81"/>
      <c r="F3" s="81"/>
      <c r="G3" s="82"/>
      <c r="H3" s="82"/>
      <c r="I3" s="81"/>
      <c r="J3" s="81"/>
    </row>
    <row r="4" spans="1:10" x14ac:dyDescent="0.2">
      <c r="A4" s="102"/>
      <c r="B4" s="103"/>
      <c r="C4" s="103"/>
      <c r="D4" s="103"/>
      <c r="E4" s="81"/>
      <c r="F4" s="103"/>
      <c r="G4" s="104"/>
      <c r="H4" s="104"/>
      <c r="I4" s="103"/>
      <c r="J4" s="103"/>
    </row>
    <row r="5" spans="1:10" x14ac:dyDescent="0.2">
      <c r="A5" s="80"/>
      <c r="B5" s="81"/>
      <c r="C5" s="81"/>
      <c r="D5" s="81"/>
      <c r="E5" s="81"/>
      <c r="F5" s="81"/>
      <c r="G5" s="82"/>
      <c r="H5" s="82"/>
      <c r="I5" s="81"/>
      <c r="J5" s="81"/>
    </row>
    <row r="6" spans="1:10" x14ac:dyDescent="0.2">
      <c r="A6" s="80"/>
      <c r="B6" s="81"/>
      <c r="C6" s="81"/>
      <c r="D6" s="81"/>
      <c r="E6" s="81"/>
      <c r="F6" s="81"/>
      <c r="G6" s="82"/>
      <c r="H6" s="82"/>
      <c r="I6" s="81"/>
      <c r="J6" s="81"/>
    </row>
    <row r="7" spans="1:10" x14ac:dyDescent="0.2">
      <c r="A7" s="80"/>
      <c r="B7" s="81"/>
      <c r="C7" s="81"/>
      <c r="D7" s="81"/>
      <c r="E7" s="81"/>
      <c r="F7" s="81"/>
      <c r="G7" s="82"/>
      <c r="H7" s="82"/>
      <c r="I7" s="81"/>
      <c r="J7" s="81"/>
    </row>
    <row r="8" spans="1:10" x14ac:dyDescent="0.2">
      <c r="A8" s="80"/>
      <c r="B8" s="81"/>
      <c r="C8" s="81"/>
      <c r="D8" s="81"/>
      <c r="E8" s="81"/>
      <c r="F8" s="81"/>
      <c r="G8" s="82"/>
      <c r="H8" s="82"/>
      <c r="I8" s="81"/>
      <c r="J8" s="81"/>
    </row>
    <row r="9" spans="1:10" x14ac:dyDescent="0.2">
      <c r="A9" s="80"/>
      <c r="B9" s="81"/>
      <c r="C9" s="81"/>
      <c r="D9" s="81"/>
      <c r="E9" s="81"/>
      <c r="F9" s="81"/>
      <c r="G9" s="82"/>
      <c r="H9" s="82"/>
      <c r="I9" s="81"/>
      <c r="J9" s="81"/>
    </row>
    <row r="10" spans="1:10" x14ac:dyDescent="0.2">
      <c r="A10" s="80"/>
      <c r="B10" s="81"/>
      <c r="C10" s="81"/>
      <c r="D10" s="81"/>
      <c r="E10" s="81"/>
      <c r="F10" s="81"/>
      <c r="G10" s="82"/>
      <c r="H10" s="82"/>
      <c r="I10" s="81"/>
      <c r="J10" s="81"/>
    </row>
    <row r="11" spans="1:10" x14ac:dyDescent="0.2">
      <c r="A11" s="80"/>
      <c r="B11" s="81"/>
      <c r="C11" s="81"/>
      <c r="D11" s="81"/>
      <c r="E11" s="81"/>
      <c r="F11" s="81"/>
      <c r="G11" s="82"/>
      <c r="H11" s="82"/>
      <c r="I11" s="81"/>
      <c r="J11" s="81"/>
    </row>
    <row r="12" spans="1:10" x14ac:dyDescent="0.2">
      <c r="A12" s="80"/>
      <c r="B12" s="81"/>
      <c r="C12" s="81"/>
      <c r="D12" s="81"/>
      <c r="E12" s="81"/>
      <c r="F12" s="81"/>
      <c r="G12" s="82"/>
      <c r="H12" s="82"/>
      <c r="I12" s="81"/>
      <c r="J12" s="81"/>
    </row>
    <row r="13" spans="1:10" x14ac:dyDescent="0.2">
      <c r="A13" s="80"/>
      <c r="B13" s="81"/>
      <c r="C13" s="81"/>
      <c r="D13" s="81"/>
      <c r="E13" s="81"/>
      <c r="F13" s="81"/>
      <c r="G13" s="82"/>
      <c r="H13" s="82"/>
      <c r="I13" s="81"/>
      <c r="J13" s="81"/>
    </row>
    <row r="14" spans="1:10" x14ac:dyDescent="0.2">
      <c r="A14" s="80"/>
      <c r="B14" s="81"/>
      <c r="C14" s="81"/>
      <c r="D14" s="81"/>
      <c r="E14" s="81"/>
      <c r="F14" s="81"/>
      <c r="G14" s="82"/>
      <c r="H14" s="82"/>
      <c r="I14" s="81"/>
      <c r="J14" s="81"/>
    </row>
    <row r="15" spans="1:10" x14ac:dyDescent="0.2">
      <c r="A15" s="80"/>
      <c r="B15" s="81"/>
      <c r="C15" s="81"/>
      <c r="D15" s="81"/>
      <c r="E15" s="81"/>
      <c r="F15" s="81"/>
      <c r="G15" s="82"/>
      <c r="H15" s="82"/>
      <c r="I15" s="81"/>
      <c r="J15" s="81"/>
    </row>
    <row r="16" spans="1:10" x14ac:dyDescent="0.2">
      <c r="A16" s="80"/>
      <c r="B16" s="81"/>
      <c r="C16" s="81"/>
      <c r="D16" s="81"/>
      <c r="E16" s="81"/>
      <c r="F16" s="81"/>
      <c r="G16" s="82"/>
      <c r="H16" s="82"/>
      <c r="I16" s="81"/>
      <c r="J16" s="81"/>
    </row>
    <row r="17" spans="1:10" x14ac:dyDescent="0.2">
      <c r="A17" s="80"/>
      <c r="B17" s="81"/>
      <c r="C17" s="81"/>
      <c r="D17" s="81"/>
      <c r="E17" s="81"/>
      <c r="F17" s="81"/>
      <c r="G17" s="82"/>
      <c r="H17" s="82"/>
      <c r="I17" s="81"/>
      <c r="J17" s="81"/>
    </row>
    <row r="18" spans="1:10" x14ac:dyDescent="0.2">
      <c r="A18" s="80"/>
      <c r="B18" s="81"/>
      <c r="C18" s="81"/>
      <c r="D18" s="81"/>
      <c r="E18" s="81"/>
      <c r="F18" s="81"/>
      <c r="G18" s="82"/>
      <c r="H18" s="82"/>
      <c r="I18" s="81"/>
      <c r="J18" s="81"/>
    </row>
    <row r="19" spans="1:10" x14ac:dyDescent="0.2">
      <c r="A19" s="80"/>
      <c r="B19" s="81"/>
      <c r="C19" s="81"/>
      <c r="D19" s="81"/>
      <c r="E19" s="81"/>
      <c r="F19" s="81"/>
      <c r="G19" s="82"/>
      <c r="H19" s="82"/>
      <c r="I19" s="81"/>
      <c r="J19" s="81"/>
    </row>
    <row r="20" spans="1:10" x14ac:dyDescent="0.2">
      <c r="A20" s="80"/>
      <c r="B20" s="81"/>
      <c r="C20" s="81"/>
      <c r="D20" s="81"/>
      <c r="E20" s="81"/>
      <c r="F20" s="81"/>
      <c r="G20" s="82"/>
      <c r="H20" s="82"/>
      <c r="I20" s="81"/>
      <c r="J20" s="81"/>
    </row>
    <row r="21" spans="1:10" x14ac:dyDescent="0.2">
      <c r="A21" s="80"/>
      <c r="B21" s="81"/>
      <c r="C21" s="81"/>
      <c r="D21" s="81"/>
      <c r="E21" s="81"/>
      <c r="F21" s="81"/>
      <c r="G21" s="82"/>
      <c r="H21" s="82"/>
      <c r="I21" s="81"/>
      <c r="J21" s="81"/>
    </row>
    <row r="22" spans="1:10" x14ac:dyDescent="0.2">
      <c r="A22" s="80"/>
      <c r="B22" s="81"/>
      <c r="C22" s="81"/>
      <c r="D22" s="81"/>
      <c r="E22" s="81"/>
      <c r="F22" s="81"/>
      <c r="G22" s="82"/>
      <c r="H22" s="82"/>
      <c r="I22" s="81"/>
      <c r="J22" s="81"/>
    </row>
    <row r="23" spans="1:10" x14ac:dyDescent="0.2">
      <c r="A23" s="80"/>
      <c r="B23" s="81"/>
      <c r="C23" s="81"/>
      <c r="D23" s="81"/>
      <c r="E23" s="81"/>
      <c r="F23" s="81"/>
      <c r="G23" s="82"/>
      <c r="H23" s="82"/>
      <c r="I23" s="81"/>
      <c r="J23" s="81"/>
    </row>
    <row r="24" spans="1:10" x14ac:dyDescent="0.2">
      <c r="A24" s="80"/>
      <c r="B24" s="81"/>
      <c r="C24" s="81"/>
      <c r="D24" s="81"/>
      <c r="E24" s="81"/>
      <c r="F24" s="81"/>
      <c r="G24" s="82"/>
      <c r="H24" s="82"/>
      <c r="I24" s="81"/>
      <c r="J24" s="81"/>
    </row>
    <row r="25" spans="1:10" x14ac:dyDescent="0.2">
      <c r="A25" s="102"/>
      <c r="B25" s="103"/>
      <c r="C25" s="103"/>
      <c r="D25" s="103"/>
      <c r="E25" s="81"/>
      <c r="F25" s="103"/>
      <c r="G25" s="104"/>
      <c r="H25" s="104"/>
      <c r="I25" s="103"/>
      <c r="J25" s="103"/>
    </row>
    <row r="26" spans="1:10" x14ac:dyDescent="0.2">
      <c r="A26" s="80"/>
      <c r="B26" s="81"/>
      <c r="C26" s="81"/>
      <c r="D26" s="81"/>
      <c r="E26" s="81"/>
      <c r="F26" s="81"/>
      <c r="G26" s="82"/>
      <c r="H26" s="82"/>
      <c r="I26" s="81"/>
      <c r="J26" s="81"/>
    </row>
    <row r="27" spans="1:10" x14ac:dyDescent="0.2">
      <c r="A27" s="80"/>
      <c r="B27" s="81"/>
      <c r="C27" s="81"/>
      <c r="D27" s="81"/>
      <c r="E27" s="81"/>
      <c r="F27" s="81"/>
      <c r="G27" s="82"/>
      <c r="H27" s="82"/>
      <c r="I27" s="81"/>
      <c r="J27" s="81"/>
    </row>
    <row r="28" spans="1:10" x14ac:dyDescent="0.2">
      <c r="A28" s="80"/>
      <c r="B28" s="81"/>
      <c r="C28" s="81"/>
      <c r="D28" s="81"/>
      <c r="E28" s="81"/>
      <c r="F28" s="81"/>
      <c r="G28" s="82"/>
      <c r="H28" s="82"/>
      <c r="I28" s="81"/>
      <c r="J28" s="81"/>
    </row>
    <row r="29" spans="1:10" x14ac:dyDescent="0.2">
      <c r="A29" s="80"/>
      <c r="B29" s="81"/>
      <c r="C29" s="81"/>
      <c r="D29" s="81"/>
      <c r="E29" s="81"/>
      <c r="F29" s="81"/>
      <c r="G29" s="82"/>
      <c r="H29" s="82"/>
      <c r="I29" s="81"/>
      <c r="J29" s="81"/>
    </row>
    <row r="30" spans="1:10" x14ac:dyDescent="0.2">
      <c r="A30" s="80"/>
      <c r="B30" s="81"/>
      <c r="C30" s="81"/>
      <c r="D30" s="81"/>
      <c r="E30" s="81"/>
      <c r="F30" s="81"/>
      <c r="G30" s="82"/>
      <c r="H30" s="82"/>
      <c r="I30" s="81"/>
      <c r="J30" s="81"/>
    </row>
    <row r="31" spans="1:10" x14ac:dyDescent="0.2">
      <c r="A31" s="80"/>
      <c r="B31" s="81"/>
      <c r="C31" s="81"/>
      <c r="D31" s="81"/>
      <c r="E31" s="81"/>
      <c r="F31" s="81"/>
      <c r="G31" s="82"/>
      <c r="H31" s="82"/>
      <c r="I31" s="81"/>
      <c r="J31" s="81"/>
    </row>
    <row r="32" spans="1:10" x14ac:dyDescent="0.2">
      <c r="A32" s="80"/>
      <c r="B32" s="81"/>
      <c r="C32" s="81"/>
      <c r="D32" s="81"/>
      <c r="E32" s="81"/>
      <c r="F32" s="81"/>
      <c r="G32" s="82"/>
      <c r="H32" s="82"/>
      <c r="I32" s="81"/>
      <c r="J32" s="81"/>
    </row>
    <row r="33" spans="1:10" x14ac:dyDescent="0.2">
      <c r="A33" s="80"/>
      <c r="B33" s="81"/>
      <c r="C33" s="81"/>
      <c r="D33" s="81"/>
      <c r="E33" s="81"/>
      <c r="F33" s="81"/>
      <c r="G33" s="82"/>
      <c r="H33" s="82"/>
      <c r="I33" s="81"/>
      <c r="J33" s="81"/>
    </row>
    <row r="34" spans="1:10" x14ac:dyDescent="0.2">
      <c r="A34" s="80"/>
      <c r="B34" s="81"/>
      <c r="C34" s="81"/>
      <c r="D34" s="81"/>
      <c r="E34" s="81"/>
      <c r="F34" s="81"/>
      <c r="G34" s="82"/>
      <c r="H34" s="82"/>
      <c r="I34" s="81"/>
      <c r="J34" s="81"/>
    </row>
    <row r="35" spans="1:10" x14ac:dyDescent="0.2">
      <c r="A35" s="80"/>
      <c r="B35" s="81"/>
      <c r="C35" s="81"/>
      <c r="D35" s="81"/>
      <c r="E35" s="81"/>
      <c r="F35" s="81"/>
      <c r="G35" s="82"/>
      <c r="H35" s="82"/>
      <c r="I35" s="81"/>
      <c r="J35" s="81"/>
    </row>
    <row r="36" spans="1:10" x14ac:dyDescent="0.2">
      <c r="A36" s="80"/>
      <c r="B36" s="81"/>
      <c r="C36" s="81"/>
      <c r="D36" s="81"/>
      <c r="E36" s="81"/>
      <c r="F36" s="81"/>
      <c r="G36" s="82"/>
      <c r="H36" s="82"/>
      <c r="I36" s="81"/>
      <c r="J36" s="81"/>
    </row>
    <row r="37" spans="1:10" x14ac:dyDescent="0.2">
      <c r="A37" s="80"/>
      <c r="B37" s="81"/>
      <c r="C37" s="81"/>
      <c r="D37" s="81"/>
      <c r="E37" s="81"/>
      <c r="F37" s="81"/>
      <c r="G37" s="82"/>
      <c r="H37" s="82"/>
      <c r="I37" s="81"/>
      <c r="J37" s="81"/>
    </row>
    <row r="38" spans="1:10" x14ac:dyDescent="0.2">
      <c r="A38" s="102"/>
      <c r="B38" s="103"/>
      <c r="C38" s="103"/>
      <c r="D38" s="103"/>
      <c r="E38" s="81"/>
      <c r="F38" s="103"/>
      <c r="G38" s="104"/>
      <c r="H38" s="104"/>
      <c r="I38" s="103"/>
      <c r="J38" s="103"/>
    </row>
  </sheetData>
  <phoneticPr fontId="13" type="noConversion"/>
  <dataValidations count="2">
    <dataValidation type="list" allowBlank="1" showInputMessage="1" showErrorMessage="1" sqref="D2:D38" xr:uid="{98B85F84-EC7E-024C-BEC6-D3423081B1EC}">
      <formula1>CATEGORIE</formula1>
    </dataValidation>
    <dataValidation type="list" allowBlank="1" showInputMessage="1" showErrorMessage="1" sqref="E2:E38" xr:uid="{40C18826-5892-C246-8E37-C2006A9A9148}">
      <formula1>INDIRECT(D2)</formula1>
    </dataValidation>
  </dataValidations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27E8B6B3-6A8F-3F48-AA59-3A02F7DAE622}">
          <x14:formula1>
            <xm:f>'NE PAS TOUCHER'!$A$15:$A$16</xm:f>
          </x14:formula1>
          <xm:sqref>G2:G38</xm:sqref>
        </x14:dataValidation>
        <x14:dataValidation type="list" allowBlank="1" showInputMessage="1" showErrorMessage="1" xr:uid="{007954F1-B11F-4FE8-BF5B-81D9B85C5895}">
          <x14:formula1>
            <xm:f>'NE PAS TOUCHER'!$A$11:$A$13</xm:f>
          </x14:formula1>
          <xm:sqref>A2:A38</xm:sqref>
        </x14:dataValidation>
        <x14:dataValidation type="list" allowBlank="1" showInputMessage="1" showErrorMessage="1" xr:uid="{A6182D53-0009-4259-A75B-8C7CEE62D332}">
          <x14:formula1>
            <xm:f>'NE PAS TOUCHER'!$A$18:$A$27</xm:f>
          </x14:formula1>
          <xm:sqref>H2:H38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C90562-B16E-495A-97FC-31BEE0DBDD64}">
  <sheetPr>
    <tabColor theme="4"/>
  </sheetPr>
  <dimension ref="A1:F84"/>
  <sheetViews>
    <sheetView workbookViewId="0">
      <selection activeCell="E17" sqref="E17"/>
    </sheetView>
  </sheetViews>
  <sheetFormatPr baseColWidth="10" defaultRowHeight="16" x14ac:dyDescent="0.2"/>
  <cols>
    <col min="1" max="1" width="37.33203125" bestFit="1" customWidth="1"/>
    <col min="2" max="2" width="22.83203125" bestFit="1" customWidth="1"/>
    <col min="3" max="3" width="8.83203125" bestFit="1" customWidth="1"/>
    <col min="4" max="4" width="9.1640625" bestFit="1" customWidth="1"/>
    <col min="5" max="5" width="12" bestFit="1" customWidth="1"/>
    <col min="6" max="6" width="11.6640625" bestFit="1" customWidth="1"/>
    <col min="7" max="7" width="16.1640625" bestFit="1" customWidth="1"/>
    <col min="8" max="8" width="23.83203125" bestFit="1" customWidth="1"/>
    <col min="9" max="9" width="20.83203125" bestFit="1" customWidth="1"/>
    <col min="10" max="10" width="16.5" bestFit="1" customWidth="1"/>
    <col min="11" max="11" width="24.33203125" bestFit="1" customWidth="1"/>
    <col min="12" max="12" width="20.33203125" bestFit="1" customWidth="1"/>
    <col min="13" max="13" width="21.1640625" bestFit="1" customWidth="1"/>
  </cols>
  <sheetData>
    <row r="1" spans="1:5" x14ac:dyDescent="0.2">
      <c r="A1" s="97" t="s">
        <v>139</v>
      </c>
      <c r="B1" s="96"/>
    </row>
    <row r="2" spans="1:5" x14ac:dyDescent="0.2">
      <c r="A2" s="18" t="s">
        <v>109</v>
      </c>
      <c r="B2" t="s">
        <v>99</v>
      </c>
    </row>
    <row r="3" spans="1:5" x14ac:dyDescent="0.2">
      <c r="A3" s="18" t="s">
        <v>136</v>
      </c>
      <c r="B3" s="19">
        <v>2019</v>
      </c>
    </row>
    <row r="4" spans="1:5" x14ac:dyDescent="0.2">
      <c r="A4" s="18" t="s">
        <v>45</v>
      </c>
      <c r="B4" t="s">
        <v>99</v>
      </c>
    </row>
    <row r="5" spans="1:5" x14ac:dyDescent="0.2">
      <c r="A5" s="18" t="s">
        <v>88</v>
      </c>
      <c r="B5" t="s">
        <v>90</v>
      </c>
    </row>
    <row r="7" spans="1:5" x14ac:dyDescent="0.2">
      <c r="A7" s="18" t="s">
        <v>100</v>
      </c>
      <c r="B7" s="18" t="s">
        <v>96</v>
      </c>
    </row>
    <row r="8" spans="1:5" x14ac:dyDescent="0.2">
      <c r="A8" s="18" t="s">
        <v>98</v>
      </c>
      <c r="B8" t="s">
        <v>68</v>
      </c>
      <c r="C8" t="s">
        <v>87</v>
      </c>
      <c r="D8" t="s">
        <v>69</v>
      </c>
      <c r="E8" s="106" t="s">
        <v>97</v>
      </c>
    </row>
    <row r="9" spans="1:5" x14ac:dyDescent="0.2">
      <c r="A9" s="19" t="s">
        <v>66</v>
      </c>
      <c r="B9" s="83">
        <v>-1671.7</v>
      </c>
      <c r="C9" s="83"/>
      <c r="D9" s="83">
        <v>24</v>
      </c>
      <c r="E9" s="107">
        <v>-1647.7</v>
      </c>
    </row>
    <row r="10" spans="1:5" x14ac:dyDescent="0.2">
      <c r="A10" s="20" t="s">
        <v>106</v>
      </c>
      <c r="B10" s="83">
        <v>-224.69999999999996</v>
      </c>
      <c r="C10" s="83"/>
      <c r="D10" s="83">
        <v>24</v>
      </c>
      <c r="E10" s="107">
        <v>-200.69999999999996</v>
      </c>
    </row>
    <row r="11" spans="1:5" x14ac:dyDescent="0.2">
      <c r="A11" s="20" t="s">
        <v>137</v>
      </c>
      <c r="B11" s="83">
        <v>-1447</v>
      </c>
      <c r="C11" s="83"/>
      <c r="D11" s="83"/>
      <c r="E11" s="107">
        <v>-1447</v>
      </c>
    </row>
    <row r="12" spans="1:5" x14ac:dyDescent="0.2">
      <c r="A12" s="19" t="s">
        <v>67</v>
      </c>
      <c r="B12" s="83">
        <v>-2626.7300000000005</v>
      </c>
      <c r="C12" s="83">
        <v>-7824.98</v>
      </c>
      <c r="D12" s="83"/>
      <c r="E12" s="107">
        <v>-10451.710000000001</v>
      </c>
    </row>
    <row r="13" spans="1:5" x14ac:dyDescent="0.2">
      <c r="A13" s="20" t="s">
        <v>11</v>
      </c>
      <c r="B13" s="83">
        <v>-951.73000000000036</v>
      </c>
      <c r="C13" s="83">
        <v>-124.98</v>
      </c>
      <c r="D13" s="83"/>
      <c r="E13" s="107">
        <v>-1076.7100000000003</v>
      </c>
    </row>
    <row r="14" spans="1:5" x14ac:dyDescent="0.2">
      <c r="A14" s="20" t="s">
        <v>13</v>
      </c>
      <c r="B14" s="83">
        <v>-350</v>
      </c>
      <c r="C14" s="83">
        <v>-7700</v>
      </c>
      <c r="D14" s="83"/>
      <c r="E14" s="107">
        <v>-8050</v>
      </c>
    </row>
    <row r="15" spans="1:5" x14ac:dyDescent="0.2">
      <c r="A15" s="20" t="s">
        <v>12</v>
      </c>
      <c r="B15" s="83">
        <v>-1325</v>
      </c>
      <c r="C15" s="83"/>
      <c r="D15" s="83"/>
      <c r="E15" s="107">
        <v>-1325</v>
      </c>
    </row>
    <row r="16" spans="1:5" x14ac:dyDescent="0.2">
      <c r="A16" s="19" t="s">
        <v>25</v>
      </c>
      <c r="B16" s="83">
        <v>-1708.0899999999997</v>
      </c>
      <c r="C16" s="83"/>
      <c r="D16" s="83">
        <v>251.37</v>
      </c>
      <c r="E16" s="107">
        <v>-1456.7199999999998</v>
      </c>
    </row>
    <row r="17" spans="1:5" x14ac:dyDescent="0.2">
      <c r="A17" s="20" t="s">
        <v>27</v>
      </c>
      <c r="B17" s="83">
        <v>-924.89999999999975</v>
      </c>
      <c r="C17" s="83"/>
      <c r="D17" s="83">
        <v>251.37</v>
      </c>
      <c r="E17" s="107">
        <v>-673.52999999999975</v>
      </c>
    </row>
    <row r="18" spans="1:5" x14ac:dyDescent="0.2">
      <c r="A18" s="20" t="s">
        <v>20</v>
      </c>
      <c r="B18" s="83">
        <v>-783.18999999999994</v>
      </c>
      <c r="C18" s="83"/>
      <c r="D18" s="83"/>
      <c r="E18" s="107">
        <v>-783.18999999999994</v>
      </c>
    </row>
    <row r="19" spans="1:5" x14ac:dyDescent="0.2">
      <c r="A19" s="19" t="s">
        <v>28</v>
      </c>
      <c r="B19" s="83">
        <v>-6239.0900000000011</v>
      </c>
      <c r="C19" s="83"/>
      <c r="D19" s="83"/>
      <c r="E19" s="107">
        <v>-6239.0900000000011</v>
      </c>
    </row>
    <row r="20" spans="1:5" x14ac:dyDescent="0.2">
      <c r="A20" s="20" t="s">
        <v>19</v>
      </c>
      <c r="B20" s="83">
        <v>-1553.2100000000003</v>
      </c>
      <c r="C20" s="83"/>
      <c r="D20" s="83"/>
      <c r="E20" s="107">
        <v>-1553.2100000000003</v>
      </c>
    </row>
    <row r="21" spans="1:5" x14ac:dyDescent="0.2">
      <c r="A21" s="20" t="s">
        <v>16</v>
      </c>
      <c r="B21" s="83">
        <v>-519.43000000000006</v>
      </c>
      <c r="C21" s="83"/>
      <c r="D21" s="83"/>
      <c r="E21" s="107">
        <v>-519.43000000000006</v>
      </c>
    </row>
    <row r="22" spans="1:5" x14ac:dyDescent="0.2">
      <c r="A22" s="20" t="s">
        <v>17</v>
      </c>
      <c r="B22" s="83">
        <v>-3613.2800000000007</v>
      </c>
      <c r="C22" s="83"/>
      <c r="D22" s="83"/>
      <c r="E22" s="107">
        <v>-3613.2800000000007</v>
      </c>
    </row>
    <row r="23" spans="1:5" x14ac:dyDescent="0.2">
      <c r="A23" s="20" t="s">
        <v>18</v>
      </c>
      <c r="B23" s="83">
        <v>-553.17000000000007</v>
      </c>
      <c r="C23" s="83"/>
      <c r="D23" s="83"/>
      <c r="E23" s="107">
        <v>-553.17000000000007</v>
      </c>
    </row>
    <row r="24" spans="1:5" x14ac:dyDescent="0.2">
      <c r="A24" s="19" t="s">
        <v>58</v>
      </c>
      <c r="B24" s="83"/>
      <c r="C24" s="83"/>
      <c r="D24" s="83">
        <v>24755.030000000002</v>
      </c>
      <c r="E24" s="107">
        <v>24755.030000000002</v>
      </c>
    </row>
    <row r="25" spans="1:5" x14ac:dyDescent="0.2">
      <c r="A25" s="20" t="s">
        <v>2</v>
      </c>
      <c r="B25" s="83"/>
      <c r="C25" s="83"/>
      <c r="D25" s="83">
        <v>20873.120000000003</v>
      </c>
      <c r="E25" s="107">
        <v>20873.120000000003</v>
      </c>
    </row>
    <row r="26" spans="1:5" x14ac:dyDescent="0.2">
      <c r="A26" s="20" t="s">
        <v>3</v>
      </c>
      <c r="B26" s="83"/>
      <c r="C26" s="83"/>
      <c r="D26" s="83">
        <v>3881.9099999999994</v>
      </c>
      <c r="E26" s="107">
        <v>3881.9099999999994</v>
      </c>
    </row>
    <row r="27" spans="1:5" x14ac:dyDescent="0.2">
      <c r="A27" s="19" t="s">
        <v>62</v>
      </c>
      <c r="B27" s="83">
        <v>-669</v>
      </c>
      <c r="C27" s="83"/>
      <c r="D27" s="83">
        <v>2108</v>
      </c>
      <c r="E27" s="107">
        <v>1439</v>
      </c>
    </row>
    <row r="28" spans="1:5" x14ac:dyDescent="0.2">
      <c r="A28" s="20" t="s">
        <v>34</v>
      </c>
      <c r="B28" s="83">
        <v>-669</v>
      </c>
      <c r="C28" s="83"/>
      <c r="D28" s="83"/>
      <c r="E28" s="107">
        <v>-669</v>
      </c>
    </row>
    <row r="29" spans="1:5" x14ac:dyDescent="0.2">
      <c r="A29" s="20" t="s">
        <v>33</v>
      </c>
      <c r="B29" s="83"/>
      <c r="C29" s="83"/>
      <c r="D29" s="83">
        <v>-320</v>
      </c>
      <c r="E29" s="107">
        <v>-320</v>
      </c>
    </row>
    <row r="30" spans="1:5" x14ac:dyDescent="0.2">
      <c r="A30" s="20" t="s">
        <v>32</v>
      </c>
      <c r="B30" s="83"/>
      <c r="C30" s="83"/>
      <c r="D30" s="83">
        <v>2428</v>
      </c>
      <c r="E30" s="107">
        <v>2428</v>
      </c>
    </row>
    <row r="31" spans="1:5" x14ac:dyDescent="0.2">
      <c r="A31" s="19" t="s">
        <v>65</v>
      </c>
      <c r="B31" s="83">
        <v>-2929.4399999999991</v>
      </c>
      <c r="C31" s="83"/>
      <c r="D31" s="83"/>
      <c r="E31" s="107">
        <v>-2929.4399999999991</v>
      </c>
    </row>
    <row r="32" spans="1:5" x14ac:dyDescent="0.2">
      <c r="A32" s="20" t="s">
        <v>50</v>
      </c>
      <c r="B32" s="83">
        <v>-2929.4399999999991</v>
      </c>
      <c r="C32" s="83"/>
      <c r="D32" s="83"/>
      <c r="E32" s="107">
        <v>-2929.4399999999991</v>
      </c>
    </row>
    <row r="33" spans="1:5" x14ac:dyDescent="0.2">
      <c r="A33" s="19" t="s">
        <v>60</v>
      </c>
      <c r="B33" s="83"/>
      <c r="C33" s="83"/>
      <c r="D33" s="83">
        <v>125.14</v>
      </c>
      <c r="E33" s="107">
        <v>125.14</v>
      </c>
    </row>
    <row r="34" spans="1:5" x14ac:dyDescent="0.2">
      <c r="A34" s="20" t="s">
        <v>8</v>
      </c>
      <c r="B34" s="83"/>
      <c r="C34" s="83"/>
      <c r="D34" s="83">
        <v>125.14</v>
      </c>
      <c r="E34" s="107">
        <v>125.14</v>
      </c>
    </row>
    <row r="35" spans="1:5" x14ac:dyDescent="0.2">
      <c r="A35" s="19" t="s">
        <v>64</v>
      </c>
      <c r="B35" s="83">
        <v>-2926.26</v>
      </c>
      <c r="C35" s="83"/>
      <c r="D35" s="83">
        <v>2590.75</v>
      </c>
      <c r="E35" s="107">
        <v>-335.51000000000022</v>
      </c>
    </row>
    <row r="36" spans="1:5" x14ac:dyDescent="0.2">
      <c r="A36" s="20" t="s">
        <v>48</v>
      </c>
      <c r="B36" s="83">
        <v>-2926.26</v>
      </c>
      <c r="C36" s="83"/>
      <c r="D36" s="83">
        <v>2590.75</v>
      </c>
      <c r="E36" s="107">
        <v>-335.51000000000022</v>
      </c>
    </row>
    <row r="37" spans="1:5" x14ac:dyDescent="0.2">
      <c r="A37" s="19" t="s">
        <v>97</v>
      </c>
      <c r="B37" s="83">
        <v>-18770.309999999998</v>
      </c>
      <c r="C37" s="83">
        <v>-7824.98</v>
      </c>
      <c r="D37" s="83">
        <v>29854.29</v>
      </c>
      <c r="E37" s="107">
        <v>3259.0000000000018</v>
      </c>
    </row>
    <row r="38" spans="1:5" x14ac:dyDescent="0.2">
      <c r="A38" s="19"/>
      <c r="B38" s="83"/>
      <c r="C38" s="83"/>
      <c r="D38" s="83"/>
      <c r="E38" s="83"/>
    </row>
    <row r="39" spans="1:5" x14ac:dyDescent="0.2">
      <c r="A39" s="19"/>
      <c r="B39" s="83"/>
      <c r="C39" s="83"/>
      <c r="D39" s="83"/>
      <c r="E39" s="83"/>
    </row>
    <row r="40" spans="1:5" x14ac:dyDescent="0.2">
      <c r="A40" s="19"/>
      <c r="B40" s="83"/>
      <c r="C40" s="83"/>
      <c r="D40" s="83"/>
      <c r="E40" s="83"/>
    </row>
    <row r="41" spans="1:5" x14ac:dyDescent="0.2">
      <c r="A41" s="19"/>
      <c r="B41" s="83"/>
      <c r="C41" s="83"/>
      <c r="D41" s="83"/>
      <c r="E41" s="83"/>
    </row>
    <row r="42" spans="1:5" x14ac:dyDescent="0.2">
      <c r="A42" s="19"/>
      <c r="B42" s="83"/>
      <c r="C42" s="83"/>
      <c r="D42" s="83"/>
      <c r="E42" s="83"/>
    </row>
    <row r="43" spans="1:5" x14ac:dyDescent="0.2">
      <c r="A43" s="95" t="s">
        <v>141</v>
      </c>
      <c r="B43" s="98"/>
      <c r="C43" s="83"/>
      <c r="D43" s="83"/>
      <c r="E43" s="83"/>
    </row>
    <row r="44" spans="1:5" x14ac:dyDescent="0.2">
      <c r="A44" s="18" t="s">
        <v>136</v>
      </c>
      <c r="B44" t="s">
        <v>99</v>
      </c>
      <c r="C44" s="83"/>
      <c r="D44" s="83"/>
      <c r="E44" s="83"/>
    </row>
    <row r="45" spans="1:5" x14ac:dyDescent="0.2">
      <c r="A45" s="18" t="s">
        <v>109</v>
      </c>
      <c r="B45" t="s">
        <v>99</v>
      </c>
      <c r="C45" s="83"/>
      <c r="D45" s="83"/>
      <c r="E45" s="83"/>
    </row>
    <row r="46" spans="1:5" x14ac:dyDescent="0.2">
      <c r="A46" s="18" t="s">
        <v>88</v>
      </c>
      <c r="B46" t="s">
        <v>92</v>
      </c>
    </row>
    <row r="48" spans="1:5" x14ac:dyDescent="0.2">
      <c r="A48" s="18" t="s">
        <v>100</v>
      </c>
      <c r="B48" s="18" t="s">
        <v>96</v>
      </c>
    </row>
    <row r="49" spans="1:3" x14ac:dyDescent="0.2">
      <c r="A49" s="18" t="s">
        <v>98</v>
      </c>
      <c r="B49" t="s">
        <v>87</v>
      </c>
      <c r="C49" t="s">
        <v>97</v>
      </c>
    </row>
    <row r="50" spans="1:3" x14ac:dyDescent="0.2">
      <c r="A50" s="19" t="s">
        <v>64</v>
      </c>
      <c r="B50" s="83">
        <v>-2590.75</v>
      </c>
      <c r="C50" s="83">
        <v>-2590.75</v>
      </c>
    </row>
    <row r="51" spans="1:3" x14ac:dyDescent="0.2">
      <c r="A51" s="20" t="s">
        <v>48</v>
      </c>
      <c r="B51" s="83">
        <v>-2590.75</v>
      </c>
      <c r="C51" s="83">
        <v>-2590.75</v>
      </c>
    </row>
    <row r="52" spans="1:3" x14ac:dyDescent="0.2">
      <c r="A52" s="19" t="s">
        <v>97</v>
      </c>
      <c r="B52" s="83">
        <v>-2590.75</v>
      </c>
      <c r="C52" s="83">
        <v>-2590.75</v>
      </c>
    </row>
    <row r="53" spans="1:3" x14ac:dyDescent="0.2">
      <c r="A53" s="19"/>
      <c r="B53" s="83"/>
      <c r="C53" s="83"/>
    </row>
    <row r="54" spans="1:3" x14ac:dyDescent="0.2">
      <c r="A54" s="19"/>
      <c r="B54" s="83"/>
      <c r="C54" s="83"/>
    </row>
    <row r="55" spans="1:3" x14ac:dyDescent="0.2">
      <c r="A55" s="19"/>
      <c r="B55" s="83"/>
      <c r="C55" s="83"/>
    </row>
    <row r="56" spans="1:3" x14ac:dyDescent="0.2">
      <c r="A56" s="19"/>
      <c r="B56" s="83"/>
      <c r="C56" s="83"/>
    </row>
    <row r="57" spans="1:3" x14ac:dyDescent="0.2">
      <c r="A57" s="19"/>
      <c r="B57" s="83"/>
      <c r="C57" s="83"/>
    </row>
    <row r="58" spans="1:3" x14ac:dyDescent="0.2">
      <c r="A58" s="19"/>
      <c r="B58" s="83"/>
      <c r="C58" s="83"/>
    </row>
    <row r="59" spans="1:3" x14ac:dyDescent="0.2">
      <c r="A59" s="19"/>
      <c r="B59" s="83"/>
      <c r="C59" s="83"/>
    </row>
    <row r="60" spans="1:3" x14ac:dyDescent="0.2">
      <c r="A60" s="19"/>
      <c r="B60" s="83"/>
      <c r="C60" s="83"/>
    </row>
    <row r="61" spans="1:3" x14ac:dyDescent="0.2">
      <c r="A61" s="97" t="s">
        <v>140</v>
      </c>
      <c r="B61" s="96"/>
      <c r="C61" s="83"/>
    </row>
    <row r="62" spans="1:3" x14ac:dyDescent="0.2">
      <c r="A62" s="18" t="s">
        <v>46</v>
      </c>
      <c r="B62" t="s">
        <v>99</v>
      </c>
      <c r="C62" s="83"/>
    </row>
    <row r="63" spans="1:3" x14ac:dyDescent="0.2">
      <c r="A63" s="18" t="s">
        <v>136</v>
      </c>
      <c r="B63" s="19">
        <v>2019</v>
      </c>
    </row>
    <row r="64" spans="1:3" x14ac:dyDescent="0.2">
      <c r="A64" s="18" t="s">
        <v>109</v>
      </c>
      <c r="B64" t="s">
        <v>99</v>
      </c>
    </row>
    <row r="65" spans="1:2" x14ac:dyDescent="0.2">
      <c r="A65" s="18" t="s">
        <v>88</v>
      </c>
      <c r="B65" t="s">
        <v>99</v>
      </c>
    </row>
    <row r="66" spans="1:2" x14ac:dyDescent="0.2">
      <c r="A66" s="99"/>
      <c r="B66" s="92"/>
    </row>
    <row r="67" spans="1:2" x14ac:dyDescent="0.2">
      <c r="A67" s="18" t="s">
        <v>98</v>
      </c>
      <c r="B67" t="s">
        <v>100</v>
      </c>
    </row>
    <row r="68" spans="1:2" x14ac:dyDescent="0.2">
      <c r="A68" s="19" t="s">
        <v>25</v>
      </c>
      <c r="B68" s="83">
        <v>-1456.72</v>
      </c>
    </row>
    <row r="69" spans="1:2" x14ac:dyDescent="0.2">
      <c r="A69" s="19" t="s">
        <v>66</v>
      </c>
      <c r="B69" s="83">
        <v>-1647.7</v>
      </c>
    </row>
    <row r="70" spans="1:2" x14ac:dyDescent="0.2">
      <c r="A70" s="19" t="s">
        <v>60</v>
      </c>
      <c r="B70" s="83">
        <v>125.14</v>
      </c>
    </row>
    <row r="71" spans="1:2" x14ac:dyDescent="0.2">
      <c r="A71" s="19" t="s">
        <v>67</v>
      </c>
      <c r="B71" s="83">
        <v>-10451.709999999997</v>
      </c>
    </row>
    <row r="72" spans="1:2" x14ac:dyDescent="0.2">
      <c r="A72" s="19" t="s">
        <v>65</v>
      </c>
      <c r="B72" s="83">
        <v>-2929.4399999999991</v>
      </c>
    </row>
    <row r="73" spans="1:2" x14ac:dyDescent="0.2">
      <c r="A73" s="19" t="s">
        <v>62</v>
      </c>
      <c r="B73" s="83">
        <v>1439</v>
      </c>
    </row>
    <row r="74" spans="1:2" x14ac:dyDescent="0.2">
      <c r="A74" s="19" t="s">
        <v>28</v>
      </c>
      <c r="B74" s="83">
        <v>-6239.0899999999938</v>
      </c>
    </row>
    <row r="75" spans="1:2" x14ac:dyDescent="0.2">
      <c r="A75" s="19" t="s">
        <v>58</v>
      </c>
      <c r="B75" s="83">
        <v>24755.030000000006</v>
      </c>
    </row>
    <row r="76" spans="1:2" x14ac:dyDescent="0.2">
      <c r="A76" s="19" t="s">
        <v>64</v>
      </c>
      <c r="B76" s="83">
        <v>-2926.26</v>
      </c>
    </row>
    <row r="77" spans="1:2" x14ac:dyDescent="0.2">
      <c r="A77" s="19" t="s">
        <v>97</v>
      </c>
      <c r="B77" s="83">
        <v>668.25000000001637</v>
      </c>
    </row>
    <row r="84" spans="3:6" x14ac:dyDescent="0.2">
      <c r="C84" s="18"/>
      <c r="D84" s="18"/>
      <c r="E84" s="18"/>
      <c r="F84" s="18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D80B75-5543-8149-ABDA-340FCD318522}">
  <sheetPr>
    <tabColor rgb="FFFF0000"/>
    <pageSetUpPr fitToPage="1"/>
  </sheetPr>
  <dimension ref="A1:Q201"/>
  <sheetViews>
    <sheetView tabSelected="1" zoomScaleNormal="100" workbookViewId="0">
      <pane xSplit="2" topLeftCell="C1" activePane="topRight" state="frozen"/>
      <selection pane="topRight" activeCell="C2" sqref="C2"/>
    </sheetView>
  </sheetViews>
  <sheetFormatPr baseColWidth="10" defaultRowHeight="16" x14ac:dyDescent="0.2"/>
  <cols>
    <col min="1" max="1" width="35.33203125" customWidth="1"/>
    <col min="2" max="2" width="39.83203125" style="3" customWidth="1"/>
    <col min="3" max="3" width="18.33203125" style="3" customWidth="1"/>
    <col min="4" max="4" width="17" style="78" customWidth="1"/>
    <col min="5" max="5" width="17" style="79" customWidth="1"/>
    <col min="6" max="6" width="17" style="91" customWidth="1"/>
    <col min="7" max="12" width="17" customWidth="1"/>
    <col min="13" max="15" width="16.83203125" customWidth="1"/>
  </cols>
  <sheetData>
    <row r="1" spans="1:15" ht="31.5" customHeight="1" thickBot="1" x14ac:dyDescent="0.25">
      <c r="A1" s="44"/>
      <c r="B1" s="45"/>
      <c r="C1" s="84" t="s">
        <v>127</v>
      </c>
      <c r="D1" s="109" t="s">
        <v>135</v>
      </c>
      <c r="E1" s="110" t="s">
        <v>128</v>
      </c>
      <c r="F1" s="111" t="s">
        <v>129</v>
      </c>
      <c r="G1" s="89" t="s">
        <v>130</v>
      </c>
      <c r="H1" s="49" t="s">
        <v>131</v>
      </c>
      <c r="I1" s="46" t="s">
        <v>132</v>
      </c>
      <c r="J1" s="47" t="s">
        <v>133</v>
      </c>
      <c r="K1" s="49" t="s">
        <v>134</v>
      </c>
      <c r="L1" s="46" t="s">
        <v>103</v>
      </c>
      <c r="M1" s="47" t="s">
        <v>0</v>
      </c>
      <c r="N1" s="49" t="s">
        <v>1</v>
      </c>
      <c r="O1" s="43" t="s">
        <v>56</v>
      </c>
    </row>
    <row r="2" spans="1:15" ht="18" thickBot="1" x14ac:dyDescent="0.25">
      <c r="A2" s="114" t="s">
        <v>21</v>
      </c>
      <c r="B2" s="31" t="s">
        <v>147</v>
      </c>
      <c r="C2" s="112"/>
      <c r="D2" s="113"/>
      <c r="E2" s="88"/>
      <c r="F2" s="112"/>
      <c r="G2" s="78"/>
      <c r="H2" s="79"/>
      <c r="I2" s="90"/>
      <c r="J2" s="78"/>
      <c r="K2" s="88"/>
      <c r="L2" s="108"/>
      <c r="M2" s="48"/>
      <c r="N2" s="50"/>
      <c r="O2" s="11">
        <f>SUM(C2:N2)</f>
        <v>0</v>
      </c>
    </row>
    <row r="3" spans="1:15" ht="35" thickBot="1" x14ac:dyDescent="0.25">
      <c r="A3" s="5" t="s">
        <v>22</v>
      </c>
      <c r="B3" s="24" t="s">
        <v>5</v>
      </c>
      <c r="C3" s="90"/>
      <c r="F3" s="90"/>
      <c r="G3" s="78"/>
      <c r="H3" s="79"/>
      <c r="I3" s="90"/>
      <c r="J3" s="78"/>
      <c r="K3" s="88"/>
      <c r="L3" s="108"/>
      <c r="M3" s="48"/>
      <c r="N3" s="50"/>
      <c r="O3" s="11">
        <f t="shared" ref="O3:O33" si="0">SUM(C3:N3)</f>
        <v>0</v>
      </c>
    </row>
    <row r="4" spans="1:15" ht="18" thickBot="1" x14ac:dyDescent="0.25">
      <c r="A4" s="121" t="s">
        <v>23</v>
      </c>
      <c r="B4" s="22" t="s">
        <v>6</v>
      </c>
      <c r="C4" s="76"/>
      <c r="F4" s="76"/>
      <c r="G4" s="78"/>
      <c r="H4" s="79"/>
      <c r="I4" s="90"/>
      <c r="J4" s="78"/>
      <c r="K4" s="88"/>
      <c r="L4" s="108"/>
      <c r="M4" s="48"/>
      <c r="N4" s="50"/>
      <c r="O4" s="11">
        <f t="shared" si="0"/>
        <v>0</v>
      </c>
    </row>
    <row r="5" spans="1:15" ht="35" thickBot="1" x14ac:dyDescent="0.25">
      <c r="A5" s="122"/>
      <c r="B5" s="21" t="s">
        <v>7</v>
      </c>
      <c r="C5" s="76"/>
      <c r="F5" s="76"/>
      <c r="G5" s="78"/>
      <c r="H5" s="79"/>
      <c r="I5" s="90"/>
      <c r="J5" s="78"/>
      <c r="K5" s="88"/>
      <c r="L5" s="108"/>
      <c r="M5" s="48"/>
      <c r="N5" s="50"/>
      <c r="O5" s="11">
        <f t="shared" si="0"/>
        <v>0</v>
      </c>
    </row>
    <row r="6" spans="1:15" ht="18" thickBot="1" x14ac:dyDescent="0.25">
      <c r="A6" s="123"/>
      <c r="B6" s="23" t="s">
        <v>8</v>
      </c>
      <c r="C6" s="91"/>
      <c r="F6" s="76"/>
      <c r="G6" s="78"/>
      <c r="H6" s="79"/>
      <c r="I6" s="90"/>
      <c r="J6" s="78"/>
      <c r="K6" s="88"/>
      <c r="L6" s="108"/>
      <c r="M6" s="48"/>
      <c r="N6" s="50"/>
      <c r="O6" s="11">
        <f t="shared" si="0"/>
        <v>0</v>
      </c>
    </row>
    <row r="7" spans="1:15" ht="18" thickBot="1" x14ac:dyDescent="0.25">
      <c r="A7" s="121" t="s">
        <v>24</v>
      </c>
      <c r="B7" s="22" t="s">
        <v>9</v>
      </c>
      <c r="C7" s="76"/>
      <c r="F7" s="76"/>
      <c r="G7" s="78"/>
      <c r="H7" s="79"/>
      <c r="I7" s="90"/>
      <c r="J7" s="78"/>
      <c r="K7" s="88"/>
      <c r="L7" s="108"/>
      <c r="M7" s="48"/>
      <c r="N7" s="50"/>
      <c r="O7" s="11">
        <f t="shared" si="0"/>
        <v>0</v>
      </c>
    </row>
    <row r="8" spans="1:15" ht="18" thickBot="1" x14ac:dyDescent="0.25">
      <c r="A8" s="122"/>
      <c r="B8" s="21" t="s">
        <v>10</v>
      </c>
      <c r="C8" s="91"/>
      <c r="G8" s="78"/>
      <c r="H8" s="79"/>
      <c r="I8" s="90"/>
      <c r="J8" s="78"/>
      <c r="K8" s="88"/>
      <c r="L8" s="108"/>
      <c r="M8" s="48"/>
      <c r="N8" s="50"/>
      <c r="O8" s="11">
        <f t="shared" si="0"/>
        <v>0</v>
      </c>
    </row>
    <row r="9" spans="1:15" ht="18" thickBot="1" x14ac:dyDescent="0.25">
      <c r="A9" s="122"/>
      <c r="B9" s="21" t="s">
        <v>11</v>
      </c>
      <c r="C9" s="112"/>
      <c r="D9" s="113"/>
      <c r="E9" s="88"/>
      <c r="F9" s="112"/>
      <c r="G9" s="78"/>
      <c r="H9" s="79"/>
      <c r="I9" s="90"/>
      <c r="J9" s="78"/>
      <c r="K9" s="88"/>
      <c r="L9" s="108"/>
      <c r="M9" s="48"/>
      <c r="N9" s="50"/>
      <c r="O9" s="11">
        <f t="shared" si="0"/>
        <v>0</v>
      </c>
    </row>
    <row r="10" spans="1:15" ht="18" thickBot="1" x14ac:dyDescent="0.25">
      <c r="A10" s="122"/>
      <c r="B10" s="21" t="s">
        <v>12</v>
      </c>
      <c r="C10" s="112"/>
      <c r="D10" s="113"/>
      <c r="E10" s="88"/>
      <c r="F10" s="112"/>
      <c r="G10" s="78"/>
      <c r="H10" s="79"/>
      <c r="I10" s="90"/>
      <c r="J10" s="78"/>
      <c r="K10" s="88"/>
      <c r="L10" s="108"/>
      <c r="M10" s="48"/>
      <c r="N10" s="50"/>
      <c r="O10" s="11">
        <f t="shared" si="0"/>
        <v>0</v>
      </c>
    </row>
    <row r="11" spans="1:15" ht="18" thickBot="1" x14ac:dyDescent="0.25">
      <c r="A11" s="123"/>
      <c r="B11" s="23" t="s">
        <v>148</v>
      </c>
      <c r="C11" s="112"/>
      <c r="D11" s="113"/>
      <c r="E11" s="88"/>
      <c r="F11" s="112"/>
      <c r="G11" s="78"/>
      <c r="H11" s="79"/>
      <c r="I11" s="90"/>
      <c r="J11" s="78"/>
      <c r="K11" s="88"/>
      <c r="L11" s="108"/>
      <c r="M11" s="48"/>
      <c r="N11" s="50"/>
      <c r="O11" s="11">
        <f t="shared" si="0"/>
        <v>0</v>
      </c>
    </row>
    <row r="12" spans="1:15" ht="18" thickBot="1" x14ac:dyDescent="0.25">
      <c r="A12" s="121" t="s">
        <v>28</v>
      </c>
      <c r="B12" s="22" t="s">
        <v>14</v>
      </c>
      <c r="C12" s="76"/>
      <c r="F12" s="76"/>
      <c r="G12" s="78"/>
      <c r="H12" s="79"/>
      <c r="I12" s="90"/>
      <c r="J12" s="78"/>
      <c r="K12" s="88"/>
      <c r="L12" s="108"/>
      <c r="M12" s="48"/>
      <c r="N12" s="50"/>
      <c r="O12" s="11">
        <f t="shared" si="0"/>
        <v>0</v>
      </c>
    </row>
    <row r="13" spans="1:15" ht="18" thickBot="1" x14ac:dyDescent="0.25">
      <c r="A13" s="122"/>
      <c r="B13" s="21" t="s">
        <v>15</v>
      </c>
      <c r="C13" s="76"/>
      <c r="F13" s="76"/>
      <c r="G13" s="78"/>
      <c r="H13" s="79"/>
      <c r="I13" s="90"/>
      <c r="J13" s="78"/>
      <c r="K13" s="88"/>
      <c r="L13" s="108"/>
      <c r="M13" s="48"/>
      <c r="N13" s="50"/>
      <c r="O13" s="11">
        <f t="shared" si="0"/>
        <v>0</v>
      </c>
    </row>
    <row r="14" spans="1:15" ht="18" thickBot="1" x14ac:dyDescent="0.25">
      <c r="A14" s="122"/>
      <c r="B14" s="21" t="s">
        <v>16</v>
      </c>
      <c r="C14" s="112"/>
      <c r="D14" s="113"/>
      <c r="E14" s="88"/>
      <c r="F14" s="112"/>
      <c r="G14" s="78"/>
      <c r="H14" s="79"/>
      <c r="I14" s="90"/>
      <c r="J14" s="78"/>
      <c r="K14" s="88"/>
      <c r="L14" s="108"/>
      <c r="M14" s="48"/>
      <c r="N14" s="50"/>
      <c r="O14" s="11">
        <f t="shared" si="0"/>
        <v>0</v>
      </c>
    </row>
    <row r="15" spans="1:15" ht="18" thickBot="1" x14ac:dyDescent="0.25">
      <c r="A15" s="122"/>
      <c r="B15" s="21" t="s">
        <v>18</v>
      </c>
      <c r="C15" s="112"/>
      <c r="F15" s="76"/>
      <c r="G15" s="78"/>
      <c r="H15" s="79"/>
      <c r="I15" s="90"/>
      <c r="J15" s="78"/>
      <c r="K15" s="88"/>
      <c r="L15" s="108"/>
      <c r="M15" s="48"/>
      <c r="N15" s="50"/>
      <c r="O15" s="11">
        <f t="shared" si="0"/>
        <v>0</v>
      </c>
    </row>
    <row r="16" spans="1:15" ht="18" thickBot="1" x14ac:dyDescent="0.25">
      <c r="A16" s="123"/>
      <c r="B16" s="23" t="s">
        <v>73</v>
      </c>
      <c r="C16" s="112"/>
      <c r="D16" s="113"/>
      <c r="E16" s="88"/>
      <c r="F16" s="112"/>
      <c r="G16" s="78"/>
      <c r="H16" s="79"/>
      <c r="I16" s="90"/>
      <c r="J16" s="78"/>
      <c r="K16" s="88"/>
      <c r="L16" s="108"/>
      <c r="M16" s="48"/>
      <c r="N16" s="50"/>
      <c r="O16" s="11">
        <f t="shared" si="0"/>
        <v>0</v>
      </c>
    </row>
    <row r="17" spans="1:15" ht="18" thickBot="1" x14ac:dyDescent="0.25">
      <c r="A17" s="121" t="s">
        <v>25</v>
      </c>
      <c r="B17" s="22" t="s">
        <v>20</v>
      </c>
      <c r="C17" s="112"/>
      <c r="D17" s="113"/>
      <c r="E17" s="88"/>
      <c r="F17" s="112"/>
      <c r="G17" s="78"/>
      <c r="H17" s="79"/>
      <c r="I17" s="90"/>
      <c r="J17" s="78"/>
      <c r="K17" s="88"/>
      <c r="L17" s="108"/>
      <c r="M17" s="48"/>
      <c r="N17" s="50"/>
      <c r="O17" s="11">
        <f t="shared" si="0"/>
        <v>0</v>
      </c>
    </row>
    <row r="18" spans="1:15" ht="18" thickBot="1" x14ac:dyDescent="0.25">
      <c r="A18" s="122"/>
      <c r="B18" s="21" t="s">
        <v>26</v>
      </c>
      <c r="C18" s="76"/>
      <c r="E18" s="88"/>
      <c r="F18" s="112"/>
      <c r="G18" s="78"/>
      <c r="H18" s="79"/>
      <c r="I18" s="90"/>
      <c r="J18" s="78"/>
      <c r="K18" s="88"/>
      <c r="L18" s="108"/>
      <c r="M18" s="48"/>
      <c r="N18" s="50"/>
      <c r="O18" s="11">
        <f t="shared" si="0"/>
        <v>0</v>
      </c>
    </row>
    <row r="19" spans="1:15" ht="18" thickBot="1" x14ac:dyDescent="0.25">
      <c r="A19" s="123"/>
      <c r="B19" s="23" t="s">
        <v>27</v>
      </c>
      <c r="C19" s="112"/>
      <c r="D19" s="113"/>
      <c r="E19" s="88"/>
      <c r="F19" s="112"/>
      <c r="G19" s="78"/>
      <c r="H19" s="79"/>
      <c r="I19" s="90"/>
      <c r="J19" s="78"/>
      <c r="K19" s="88"/>
      <c r="L19" s="108"/>
      <c r="M19" s="48"/>
      <c r="N19" s="50"/>
      <c r="O19" s="11">
        <f t="shared" si="0"/>
        <v>0</v>
      </c>
    </row>
    <row r="20" spans="1:15" ht="18" thickBot="1" x14ac:dyDescent="0.25">
      <c r="A20" s="121" t="s">
        <v>149</v>
      </c>
      <c r="B20" s="22" t="s">
        <v>29</v>
      </c>
      <c r="C20" s="76"/>
      <c r="F20" s="76"/>
      <c r="G20" s="78"/>
      <c r="H20" s="79"/>
      <c r="I20" s="90"/>
      <c r="J20" s="78"/>
      <c r="K20" s="88"/>
      <c r="L20" s="108"/>
      <c r="M20" s="48"/>
      <c r="N20" s="50"/>
      <c r="O20" s="11">
        <f t="shared" si="0"/>
        <v>0</v>
      </c>
    </row>
    <row r="21" spans="1:15" ht="18" thickBot="1" x14ac:dyDescent="0.25">
      <c r="A21" s="123"/>
      <c r="B21" s="23" t="s">
        <v>30</v>
      </c>
      <c r="C21" s="76"/>
      <c r="F21" s="76"/>
      <c r="G21" s="78"/>
      <c r="H21" s="79"/>
      <c r="I21" s="90"/>
      <c r="J21" s="78"/>
      <c r="K21" s="88"/>
      <c r="L21" s="108"/>
      <c r="M21" s="48"/>
      <c r="N21" s="50"/>
      <c r="O21" s="11">
        <f t="shared" si="0"/>
        <v>0</v>
      </c>
    </row>
    <row r="22" spans="1:15" ht="18" thickBot="1" x14ac:dyDescent="0.25">
      <c r="A22" s="121" t="s">
        <v>31</v>
      </c>
      <c r="B22" s="22" t="s">
        <v>32</v>
      </c>
      <c r="C22" s="76"/>
      <c r="F22" s="76"/>
      <c r="G22" s="78"/>
      <c r="H22" s="79"/>
      <c r="I22" s="90"/>
      <c r="J22" s="78"/>
      <c r="K22" s="88"/>
      <c r="L22" s="108"/>
      <c r="M22" s="48"/>
      <c r="N22" s="50"/>
      <c r="O22" s="11">
        <f t="shared" si="0"/>
        <v>0</v>
      </c>
    </row>
    <row r="23" spans="1:15" ht="18" thickBot="1" x14ac:dyDescent="0.25">
      <c r="A23" s="122"/>
      <c r="B23" s="21" t="s">
        <v>33</v>
      </c>
      <c r="C23" s="91"/>
      <c r="G23" s="78"/>
      <c r="H23" s="79"/>
      <c r="I23" s="90"/>
      <c r="J23" s="78"/>
      <c r="K23" s="88"/>
      <c r="L23" s="108"/>
      <c r="M23" s="48"/>
      <c r="N23" s="50"/>
      <c r="O23" s="11">
        <f t="shared" si="0"/>
        <v>0</v>
      </c>
    </row>
    <row r="24" spans="1:15" ht="18" thickBot="1" x14ac:dyDescent="0.25">
      <c r="A24" s="122"/>
      <c r="B24" s="21" t="s">
        <v>34</v>
      </c>
      <c r="C24" s="91"/>
      <c r="G24" s="78"/>
      <c r="H24" s="79"/>
      <c r="I24" s="90"/>
      <c r="J24" s="78"/>
      <c r="K24" s="88"/>
      <c r="L24" s="108"/>
      <c r="M24" s="48"/>
      <c r="N24" s="50"/>
      <c r="O24" s="11">
        <f t="shared" si="0"/>
        <v>0</v>
      </c>
    </row>
    <row r="25" spans="1:15" ht="18" thickBot="1" x14ac:dyDescent="0.25">
      <c r="A25" s="123"/>
      <c r="B25" s="23" t="s">
        <v>35</v>
      </c>
      <c r="C25" s="76"/>
      <c r="F25" s="76"/>
      <c r="G25" s="78"/>
      <c r="H25" s="79"/>
      <c r="I25" s="90"/>
      <c r="J25" s="78"/>
      <c r="K25" s="88"/>
      <c r="L25" s="108"/>
      <c r="M25" s="48"/>
      <c r="N25" s="50"/>
      <c r="O25" s="11">
        <f t="shared" si="0"/>
        <v>0</v>
      </c>
    </row>
    <row r="26" spans="1:15" ht="18" thickBot="1" x14ac:dyDescent="0.25">
      <c r="A26" s="121" t="s">
        <v>36</v>
      </c>
      <c r="B26" s="22" t="s">
        <v>37</v>
      </c>
      <c r="C26" s="76"/>
      <c r="F26" s="76"/>
      <c r="G26" s="78"/>
      <c r="H26" s="79"/>
      <c r="I26" s="90"/>
      <c r="J26" s="78"/>
      <c r="K26" s="88"/>
      <c r="L26" s="108"/>
      <c r="M26" s="48"/>
      <c r="N26" s="50"/>
      <c r="O26" s="11">
        <f t="shared" si="0"/>
        <v>0</v>
      </c>
    </row>
    <row r="27" spans="1:15" ht="18" thickBot="1" x14ac:dyDescent="0.25">
      <c r="A27" s="122"/>
      <c r="B27" s="21" t="s">
        <v>26</v>
      </c>
      <c r="C27" s="76"/>
      <c r="F27" s="76"/>
      <c r="G27" s="78"/>
      <c r="H27" s="79"/>
      <c r="I27" s="90"/>
      <c r="J27" s="78"/>
      <c r="K27" s="88"/>
      <c r="L27" s="108"/>
      <c r="M27" s="48"/>
      <c r="N27" s="50"/>
      <c r="O27" s="11">
        <f t="shared" si="0"/>
        <v>0</v>
      </c>
    </row>
    <row r="28" spans="1:15" ht="18" thickBot="1" x14ac:dyDescent="0.25">
      <c r="A28" s="123"/>
      <c r="B28" s="23" t="s">
        <v>38</v>
      </c>
      <c r="C28" s="76"/>
      <c r="F28" s="76"/>
      <c r="G28" s="78"/>
      <c r="H28" s="79"/>
      <c r="I28" s="90"/>
      <c r="J28" s="78"/>
      <c r="K28" s="88"/>
      <c r="L28" s="108"/>
      <c r="M28" s="48"/>
      <c r="N28" s="50"/>
      <c r="O28" s="11">
        <f t="shared" si="0"/>
        <v>0</v>
      </c>
    </row>
    <row r="29" spans="1:15" ht="18" thickBot="1" x14ac:dyDescent="0.25">
      <c r="A29" s="5" t="s">
        <v>39</v>
      </c>
      <c r="B29" s="25" t="s">
        <v>40</v>
      </c>
      <c r="C29" s="76"/>
      <c r="F29" s="76"/>
      <c r="G29" s="78"/>
      <c r="H29" s="79"/>
      <c r="I29" s="90"/>
      <c r="J29" s="78"/>
      <c r="K29" s="88"/>
      <c r="L29" s="108"/>
      <c r="M29" s="48"/>
      <c r="N29" s="50"/>
      <c r="O29" s="11">
        <f t="shared" si="0"/>
        <v>0</v>
      </c>
    </row>
    <row r="30" spans="1:15" ht="35" thickBot="1" x14ac:dyDescent="0.25">
      <c r="A30" s="121" t="s">
        <v>41</v>
      </c>
      <c r="B30" s="22" t="s">
        <v>47</v>
      </c>
      <c r="C30" s="76"/>
      <c r="E30" s="88"/>
      <c r="F30" s="76"/>
      <c r="G30" s="78"/>
      <c r="H30" s="79"/>
      <c r="I30" s="90"/>
      <c r="J30" s="78"/>
      <c r="K30" s="88"/>
      <c r="L30" s="108"/>
      <c r="M30" s="48"/>
      <c r="N30" s="50"/>
      <c r="O30" s="11">
        <f t="shared" si="0"/>
        <v>0</v>
      </c>
    </row>
    <row r="31" spans="1:15" ht="18" thickBot="1" x14ac:dyDescent="0.25">
      <c r="A31" s="123"/>
      <c r="B31" s="23" t="s">
        <v>48</v>
      </c>
      <c r="C31" s="76"/>
      <c r="E31" s="88"/>
      <c r="F31" s="76"/>
      <c r="G31" s="78"/>
      <c r="H31" s="79"/>
      <c r="I31" s="90"/>
      <c r="J31" s="78"/>
      <c r="K31" s="88"/>
      <c r="L31" s="108"/>
      <c r="M31" s="48"/>
      <c r="N31" s="50"/>
      <c r="O31" s="11">
        <f t="shared" si="0"/>
        <v>0</v>
      </c>
    </row>
    <row r="32" spans="1:15" ht="18" thickBot="1" x14ac:dyDescent="0.25">
      <c r="A32" s="77" t="s">
        <v>49</v>
      </c>
      <c r="B32" s="26" t="s">
        <v>50</v>
      </c>
      <c r="C32" s="112"/>
      <c r="D32" s="113"/>
      <c r="F32" s="112"/>
      <c r="G32" s="78"/>
      <c r="H32" s="79"/>
      <c r="I32" s="90"/>
      <c r="J32" s="78"/>
      <c r="K32" s="88"/>
      <c r="L32" s="108"/>
      <c r="M32" s="48"/>
      <c r="N32" s="50"/>
      <c r="O32" s="11">
        <f t="shared" si="0"/>
        <v>0</v>
      </c>
    </row>
    <row r="33" spans="1:17" ht="17" x14ac:dyDescent="0.2">
      <c r="A33" s="77" t="s">
        <v>51</v>
      </c>
      <c r="B33" s="21" t="s">
        <v>106</v>
      </c>
      <c r="C33" s="76"/>
      <c r="F33" s="76"/>
      <c r="G33" s="78"/>
      <c r="H33" s="79"/>
      <c r="I33" s="90"/>
      <c r="J33" s="78"/>
      <c r="K33" s="88"/>
      <c r="L33" s="108"/>
      <c r="M33" s="48"/>
      <c r="N33" s="50"/>
      <c r="O33" s="11">
        <f t="shared" si="0"/>
        <v>0</v>
      </c>
    </row>
    <row r="34" spans="1:17" ht="17" thickBot="1" x14ac:dyDescent="0.25">
      <c r="A34" s="8" t="s">
        <v>52</v>
      </c>
      <c r="B34" s="9"/>
      <c r="C34" s="85">
        <v>0</v>
      </c>
      <c r="D34" s="85" t="e">
        <f>C38</f>
        <v>#REF!</v>
      </c>
      <c r="E34" s="85" t="e">
        <f>D38</f>
        <v>#REF!</v>
      </c>
      <c r="F34" s="85" t="e">
        <f t="shared" ref="F34:H34" si="1">E38</f>
        <v>#REF!</v>
      </c>
      <c r="G34" s="85" t="e">
        <f t="shared" si="1"/>
        <v>#REF!</v>
      </c>
      <c r="H34" s="85" t="e">
        <f t="shared" si="1"/>
        <v>#REF!</v>
      </c>
      <c r="I34" s="10" t="e">
        <f t="shared" ref="I34:N34" si="2">H38</f>
        <v>#REF!</v>
      </c>
      <c r="J34" s="10" t="e">
        <f t="shared" si="2"/>
        <v>#REF!</v>
      </c>
      <c r="K34" s="10" t="e">
        <f t="shared" si="2"/>
        <v>#REF!</v>
      </c>
      <c r="L34" s="10" t="e">
        <f t="shared" si="2"/>
        <v>#REF!</v>
      </c>
      <c r="M34" s="10" t="e">
        <f t="shared" si="2"/>
        <v>#REF!</v>
      </c>
      <c r="N34" s="10" t="e">
        <f t="shared" si="2"/>
        <v>#REF!</v>
      </c>
      <c r="O34" s="10">
        <f>C34</f>
        <v>0</v>
      </c>
    </row>
    <row r="35" spans="1:17" ht="17" thickBot="1" x14ac:dyDescent="0.25">
      <c r="A35" s="6" t="s">
        <v>54</v>
      </c>
      <c r="B35" s="7"/>
      <c r="C35" s="86" t="e">
        <f>C2+#REF!+#REF!+#REF!+#REF!+C3+C4+C5+C6</f>
        <v>#REF!</v>
      </c>
      <c r="D35" s="86" t="e">
        <f>D2+#REF!+#REF!+#REF!+#REF!+D3+D4+D5+D6</f>
        <v>#REF!</v>
      </c>
      <c r="E35" s="86" t="e">
        <f>E2+#REF!+#REF!+#REF!+#REF!+E3+E4+E5+E6</f>
        <v>#REF!</v>
      </c>
      <c r="F35" s="86" t="e">
        <f>F2+#REF!+#REF!+#REF!+#REF!+F3+F4+F5+F6</f>
        <v>#REF!</v>
      </c>
      <c r="G35" s="86" t="e">
        <f>G2+#REF!+#REF!+#REF!+#REF!+G3+G4+G5+G6</f>
        <v>#REF!</v>
      </c>
      <c r="H35" s="86" t="e">
        <f>H2+#REF!+#REF!+#REF!+#REF!+H3+H4+H5+H6</f>
        <v>#REF!</v>
      </c>
      <c r="I35" s="86" t="e">
        <f>I2+#REF!+#REF!+#REF!+#REF!+I3+I4+I5+I6</f>
        <v>#REF!</v>
      </c>
      <c r="J35" s="86" t="e">
        <f>J2+#REF!+#REF!+#REF!+#REF!+J3+J4+J5+J6</f>
        <v>#REF!</v>
      </c>
      <c r="K35" s="86" t="e">
        <f>K2+#REF!+#REF!+#REF!+#REF!+K3+K4+K5+K6</f>
        <v>#REF!</v>
      </c>
      <c r="L35" s="86" t="e">
        <f>L2+#REF!+#REF!+#REF!+#REF!+L3+L4+L5+L6</f>
        <v>#REF!</v>
      </c>
      <c r="M35" s="86" t="e">
        <f>M2+#REF!+#REF!+#REF!+#REF!+M3+M4+M5+M6</f>
        <v>#REF!</v>
      </c>
      <c r="N35" s="86" t="e">
        <f>N2+#REF!+#REF!+#REF!+#REF!+N3+N4+N5+N6</f>
        <v>#REF!</v>
      </c>
      <c r="O35" s="86" t="e">
        <f>C35+D35+E35+F35+G35+H35+I35+J35+K35+L35+M35+N35</f>
        <v>#REF!</v>
      </c>
    </row>
    <row r="36" spans="1:17" ht="17" thickBot="1" x14ac:dyDescent="0.25">
      <c r="A36" s="6" t="s">
        <v>55</v>
      </c>
      <c r="B36" s="7"/>
      <c r="C36" s="87" t="e">
        <f>C7+C8+C9+C10+C11+C12+C13+C14+#REF!+C15+C16+C17+C18+C19+C20+C21+C22+C23+C24+C25+C26+C27+C28+C29+C30+C31+C32+C33+#REF!+#REF!</f>
        <v>#REF!</v>
      </c>
      <c r="D36" s="87" t="e">
        <f>D7+D8+D9+D10+D11+D12+D13+D14+#REF!+D15+D16+D17+D18+D19+D20+D21+D22+D23+D24+D25+D26+D27+D28+D29+D30+D31+D32+D33+#REF!+#REF!</f>
        <v>#REF!</v>
      </c>
      <c r="E36" s="87" t="e">
        <f>E7+E8+E9+E10+E11+E12+E13+E14+#REF!+E15+E16+E17+E18+E19+E20+E21+E22+E23+E24+E25+E26+E27+E28+E29+E30+E31+E32+E33+#REF!+#REF!</f>
        <v>#REF!</v>
      </c>
      <c r="F36" s="87" t="e">
        <f>F7+F8+F9+F10+F11+F12+F13+F14+#REF!+F15+F16+F17+F18+F19+F20+F21+F22+F23+F24+F25+F26+F27+F28+F29+F30+F31+F32+F33+#REF!+#REF!</f>
        <v>#REF!</v>
      </c>
      <c r="G36" s="87" t="e">
        <f>G7+G8+G9+G10+G11+G12+G13+G14+#REF!+G15+G16+G17+G18+G19+G20+G21+G22+G23+G24+G25+G26+G27+G28+G29+G30+G31+G32+G33+#REF!+#REF!</f>
        <v>#REF!</v>
      </c>
      <c r="H36" s="87" t="e">
        <f>H7+H8+H9+H10+H11+H12+H13+H14+#REF!+H15+H16+H17+H18+H19+H20+H21+H22+H23+H24+H25+H26+H27+H28+H29+H30+H31+H32+H33+#REF!+#REF!</f>
        <v>#REF!</v>
      </c>
      <c r="I36" s="87" t="e">
        <f>I7+I8+I9+I10+I11+I12+I13+I14+#REF!+I15+I16+I17+I18+I19+I20+I21+I22+I23+I24+I25+I26+I27+I28+I29+I30+I31+I32+I33+#REF!+#REF!</f>
        <v>#REF!</v>
      </c>
      <c r="J36" s="87" t="e">
        <f>J7+J8+J9+J10+J11+J12+J13+J14+#REF!+J15+J16+J17+J18+J19+J20+J21+J22+J23+J24+J25+J26+J27+J28+J29+J30+J31+J32+J33+#REF!+#REF!</f>
        <v>#REF!</v>
      </c>
      <c r="K36" s="87" t="e">
        <f>K7+K8+K9+K10+K11+K12+K13+K14+#REF!+K15+K16+K17+K18+K19+K20+K21+K22+K23+K24+K25+K26+K27+K28+K29+K30+K31+K32+K33+#REF!+#REF!</f>
        <v>#REF!</v>
      </c>
      <c r="L36" s="87" t="e">
        <f>L7+L8+L9+L10+L11+L12+L13+L14+#REF!+L15+L16+L17+L18+L19+L20+L21+L22+L23+L24+L25+L26+L27+L28+L29+L30+L31+L32+L33+#REF!+#REF!</f>
        <v>#REF!</v>
      </c>
      <c r="M36" s="87" t="e">
        <f>M7+M8+M9+M10+M11+M12+M13+M14+#REF!+M15+M16+M17+M18+M19+M20+M21+M22+M23+M24+M25+M26+M27+M28+M29+M30+M31+M32+M33+#REF!</f>
        <v>#REF!</v>
      </c>
      <c r="N36" s="87" t="e">
        <f>N7+N8+N9+N10+N11+N12+N13+N14+#REF!+N15+N16+N17+N18+N19+N20+N21+N22+N23+N24+N25+N26+N27+N28+N29+N30+N31+N32+N33+#REF!</f>
        <v>#REF!</v>
      </c>
      <c r="O36" s="87" t="e">
        <f>C36+D36+E36+F36+G36+H36+I36+K36+J36+L36+M36+N36</f>
        <v>#REF!</v>
      </c>
    </row>
    <row r="37" spans="1:17" ht="17" thickBot="1" x14ac:dyDescent="0.25">
      <c r="A37" s="8" t="s">
        <v>53</v>
      </c>
      <c r="B37" s="9"/>
      <c r="C37" s="85" t="e">
        <f>C35+C36</f>
        <v>#REF!</v>
      </c>
      <c r="D37" s="85" t="e">
        <f t="shared" ref="D37:O37" si="3">D35+D36</f>
        <v>#REF!</v>
      </c>
      <c r="E37" s="85" t="e">
        <f t="shared" si="3"/>
        <v>#REF!</v>
      </c>
      <c r="F37" s="85" t="e">
        <f t="shared" si="3"/>
        <v>#REF!</v>
      </c>
      <c r="G37" s="85" t="e">
        <f t="shared" si="3"/>
        <v>#REF!</v>
      </c>
      <c r="H37" s="85" t="e">
        <f t="shared" si="3"/>
        <v>#REF!</v>
      </c>
      <c r="I37" s="85" t="e">
        <f t="shared" si="3"/>
        <v>#REF!</v>
      </c>
      <c r="J37" s="85" t="e">
        <f t="shared" si="3"/>
        <v>#REF!</v>
      </c>
      <c r="K37" s="85" t="e">
        <f t="shared" si="3"/>
        <v>#REF!</v>
      </c>
      <c r="L37" s="85" t="e">
        <f t="shared" si="3"/>
        <v>#REF!</v>
      </c>
      <c r="M37" s="85" t="e">
        <f t="shared" si="3"/>
        <v>#REF!</v>
      </c>
      <c r="N37" s="85" t="e">
        <f t="shared" si="3"/>
        <v>#REF!</v>
      </c>
      <c r="O37" s="85" t="e">
        <f t="shared" si="3"/>
        <v>#REF!</v>
      </c>
      <c r="P37" s="61"/>
      <c r="Q37" s="61"/>
    </row>
    <row r="38" spans="1:17" ht="22" thickBot="1" x14ac:dyDescent="0.25">
      <c r="A38" s="164" t="s">
        <v>138</v>
      </c>
      <c r="B38" s="165"/>
      <c r="C38" s="87" t="e">
        <f t="shared" ref="C38:O38" si="4">C34+C37</f>
        <v>#REF!</v>
      </c>
      <c r="D38" s="87" t="e">
        <f t="shared" si="4"/>
        <v>#REF!</v>
      </c>
      <c r="E38" s="87" t="e">
        <f t="shared" si="4"/>
        <v>#REF!</v>
      </c>
      <c r="F38" s="166" t="e">
        <f t="shared" si="4"/>
        <v>#REF!</v>
      </c>
      <c r="G38" s="85" t="e">
        <f>G34+G37</f>
        <v>#REF!</v>
      </c>
      <c r="H38" s="85" t="e">
        <f t="shared" si="4"/>
        <v>#REF!</v>
      </c>
      <c r="I38" s="85" t="e">
        <f t="shared" si="4"/>
        <v>#REF!</v>
      </c>
      <c r="J38" s="85" t="e">
        <f t="shared" si="4"/>
        <v>#REF!</v>
      </c>
      <c r="K38" s="85" t="e">
        <f t="shared" si="4"/>
        <v>#REF!</v>
      </c>
      <c r="L38" s="85" t="e">
        <f t="shared" si="4"/>
        <v>#REF!</v>
      </c>
      <c r="M38" s="85" t="e">
        <f t="shared" si="4"/>
        <v>#REF!</v>
      </c>
      <c r="N38" s="85" t="e">
        <f t="shared" si="4"/>
        <v>#REF!</v>
      </c>
      <c r="O38" s="85" t="e">
        <f t="shared" si="4"/>
        <v>#REF!</v>
      </c>
    </row>
    <row r="39" spans="1:17" s="92" customFormat="1" ht="17" x14ac:dyDescent="0.2">
      <c r="B39" s="161" t="s">
        <v>145</v>
      </c>
      <c r="C39" s="161"/>
      <c r="D39" s="105"/>
      <c r="E39" s="105"/>
      <c r="F39" s="105"/>
      <c r="J39" s="105"/>
      <c r="K39" s="105"/>
      <c r="L39" s="105"/>
      <c r="M39" s="105"/>
      <c r="N39" s="105"/>
      <c r="O39" s="92">
        <f>C39+D39+E39+F39+G39+H39+I39+J39+K39+L39+M39+N39</f>
        <v>0</v>
      </c>
    </row>
    <row r="40" spans="1:17" s="92" customFormat="1" ht="17" x14ac:dyDescent="0.2">
      <c r="B40" s="161" t="s">
        <v>144</v>
      </c>
      <c r="C40" s="161">
        <v>0</v>
      </c>
      <c r="D40" s="105">
        <v>0</v>
      </c>
      <c r="E40" s="105">
        <v>0</v>
      </c>
      <c r="F40" s="105">
        <v>0</v>
      </c>
      <c r="G40" s="92" t="e">
        <f>G39-G38</f>
        <v>#REF!</v>
      </c>
      <c r="H40" s="92" t="e">
        <f t="shared" ref="H40:N40" si="5">H39-H38</f>
        <v>#REF!</v>
      </c>
      <c r="I40" s="92" t="e">
        <f t="shared" si="5"/>
        <v>#REF!</v>
      </c>
      <c r="J40" s="92" t="e">
        <f t="shared" si="5"/>
        <v>#REF!</v>
      </c>
      <c r="K40" s="92" t="e">
        <f t="shared" si="5"/>
        <v>#REF!</v>
      </c>
      <c r="L40" s="92" t="e">
        <f t="shared" si="5"/>
        <v>#REF!</v>
      </c>
      <c r="M40" s="92" t="e">
        <f t="shared" si="5"/>
        <v>#REF!</v>
      </c>
      <c r="N40" s="92" t="e">
        <f t="shared" si="5"/>
        <v>#REF!</v>
      </c>
      <c r="O40" s="92" t="e">
        <f>O38-N39</f>
        <v>#REF!</v>
      </c>
    </row>
    <row r="41" spans="1:17" s="92" customFormat="1" ht="18" thickBot="1" x14ac:dyDescent="0.25">
      <c r="B41" s="162" t="s">
        <v>146</v>
      </c>
      <c r="C41" s="162">
        <f>C40</f>
        <v>0</v>
      </c>
      <c r="D41" s="163">
        <f t="shared" ref="D41:N41" si="6">D40-C40</f>
        <v>0</v>
      </c>
      <c r="E41" s="163">
        <f t="shared" si="6"/>
        <v>0</v>
      </c>
      <c r="F41" s="163">
        <f t="shared" si="6"/>
        <v>0</v>
      </c>
      <c r="G41" s="100" t="e">
        <f t="shared" si="6"/>
        <v>#REF!</v>
      </c>
      <c r="H41" s="100" t="e">
        <f t="shared" si="6"/>
        <v>#REF!</v>
      </c>
      <c r="I41" s="100" t="e">
        <f t="shared" si="6"/>
        <v>#REF!</v>
      </c>
      <c r="J41" s="100" t="e">
        <f t="shared" si="6"/>
        <v>#REF!</v>
      </c>
      <c r="K41" s="100" t="e">
        <f t="shared" si="6"/>
        <v>#REF!</v>
      </c>
      <c r="L41" s="100" t="e">
        <f t="shared" si="6"/>
        <v>#REF!</v>
      </c>
      <c r="M41" s="100" t="e">
        <f t="shared" si="6"/>
        <v>#REF!</v>
      </c>
      <c r="N41" s="100" t="e">
        <f t="shared" si="6"/>
        <v>#REF!</v>
      </c>
    </row>
    <row r="42" spans="1:17" s="92" customFormat="1" x14ac:dyDescent="0.2">
      <c r="B42" s="161"/>
      <c r="C42" s="161"/>
      <c r="D42" s="105"/>
      <c r="E42" s="105"/>
      <c r="F42" s="105"/>
    </row>
    <row r="43" spans="1:17" s="92" customFormat="1" x14ac:dyDescent="0.2">
      <c r="B43" s="161"/>
      <c r="C43" s="161"/>
      <c r="D43" s="105"/>
      <c r="E43" s="105"/>
      <c r="F43" s="105"/>
    </row>
    <row r="44" spans="1:17" s="92" customFormat="1" x14ac:dyDescent="0.2">
      <c r="B44" s="161"/>
      <c r="C44" s="161"/>
      <c r="D44" s="105"/>
      <c r="E44" s="105"/>
      <c r="F44" s="105"/>
    </row>
    <row r="45" spans="1:17" s="92" customFormat="1" x14ac:dyDescent="0.2">
      <c r="B45" s="161"/>
      <c r="C45" s="161"/>
      <c r="D45" s="105"/>
      <c r="E45" s="105"/>
      <c r="F45" s="105"/>
    </row>
    <row r="46" spans="1:17" s="92" customFormat="1" x14ac:dyDescent="0.2">
      <c r="B46" s="161"/>
      <c r="C46" s="161"/>
      <c r="D46" s="105"/>
      <c r="E46" s="105"/>
      <c r="F46" s="105"/>
    </row>
    <row r="47" spans="1:17" s="92" customFormat="1" x14ac:dyDescent="0.2">
      <c r="B47" s="161"/>
      <c r="C47" s="161"/>
      <c r="D47" s="105"/>
      <c r="E47" s="105"/>
      <c r="F47" s="105"/>
    </row>
    <row r="48" spans="1:17" s="92" customFormat="1" x14ac:dyDescent="0.2">
      <c r="B48" s="161"/>
      <c r="C48" s="161"/>
      <c r="D48" s="105"/>
      <c r="E48" s="105"/>
      <c r="F48" s="105"/>
    </row>
    <row r="49" spans="2:6" s="92" customFormat="1" x14ac:dyDescent="0.2">
      <c r="B49" s="161"/>
      <c r="C49" s="161"/>
      <c r="D49" s="105"/>
      <c r="E49" s="105"/>
      <c r="F49" s="105"/>
    </row>
    <row r="50" spans="2:6" s="92" customFormat="1" x14ac:dyDescent="0.2">
      <c r="B50" s="161"/>
      <c r="C50" s="161"/>
      <c r="D50" s="105"/>
      <c r="E50" s="105"/>
      <c r="F50" s="105"/>
    </row>
    <row r="51" spans="2:6" s="92" customFormat="1" x14ac:dyDescent="0.2">
      <c r="B51" s="161"/>
      <c r="C51" s="161"/>
      <c r="D51" s="105"/>
      <c r="E51" s="105"/>
      <c r="F51" s="105"/>
    </row>
    <row r="52" spans="2:6" s="92" customFormat="1" x14ac:dyDescent="0.2">
      <c r="B52" s="161"/>
      <c r="C52" s="161"/>
      <c r="D52" s="105"/>
      <c r="E52" s="105"/>
      <c r="F52" s="105"/>
    </row>
    <row r="53" spans="2:6" s="92" customFormat="1" x14ac:dyDescent="0.2">
      <c r="B53" s="161"/>
      <c r="C53" s="161"/>
      <c r="D53" s="105"/>
      <c r="E53" s="105"/>
      <c r="F53" s="105"/>
    </row>
    <row r="54" spans="2:6" s="92" customFormat="1" x14ac:dyDescent="0.2">
      <c r="B54" s="161"/>
      <c r="C54" s="161"/>
      <c r="D54" s="105"/>
      <c r="E54" s="105"/>
      <c r="F54" s="105"/>
    </row>
    <row r="55" spans="2:6" s="92" customFormat="1" x14ac:dyDescent="0.2">
      <c r="B55" s="161"/>
      <c r="C55" s="161"/>
      <c r="D55" s="105"/>
      <c r="E55" s="105"/>
      <c r="F55" s="105"/>
    </row>
    <row r="56" spans="2:6" s="92" customFormat="1" x14ac:dyDescent="0.2">
      <c r="B56" s="161"/>
      <c r="C56" s="161"/>
      <c r="D56" s="105"/>
      <c r="E56" s="105"/>
      <c r="F56" s="105"/>
    </row>
    <row r="57" spans="2:6" s="92" customFormat="1" x14ac:dyDescent="0.2">
      <c r="B57" s="161"/>
      <c r="C57" s="161"/>
      <c r="D57" s="105"/>
      <c r="E57" s="105"/>
      <c r="F57" s="105"/>
    </row>
    <row r="58" spans="2:6" s="92" customFormat="1" x14ac:dyDescent="0.2">
      <c r="B58" s="161"/>
      <c r="C58" s="161"/>
      <c r="D58" s="105"/>
      <c r="E58" s="105"/>
      <c r="F58" s="105"/>
    </row>
    <row r="59" spans="2:6" s="92" customFormat="1" x14ac:dyDescent="0.2">
      <c r="B59" s="161"/>
      <c r="C59" s="161"/>
      <c r="D59" s="105"/>
      <c r="E59" s="105"/>
      <c r="F59" s="105"/>
    </row>
    <row r="60" spans="2:6" s="92" customFormat="1" x14ac:dyDescent="0.2">
      <c r="B60" s="161"/>
      <c r="C60" s="161"/>
      <c r="D60" s="105"/>
      <c r="E60" s="105"/>
      <c r="F60" s="105"/>
    </row>
    <row r="61" spans="2:6" s="92" customFormat="1" x14ac:dyDescent="0.2">
      <c r="B61" s="161"/>
      <c r="C61" s="161"/>
      <c r="D61" s="105"/>
      <c r="E61" s="105"/>
      <c r="F61" s="105"/>
    </row>
    <row r="62" spans="2:6" s="92" customFormat="1" x14ac:dyDescent="0.2">
      <c r="B62" s="161"/>
      <c r="C62" s="161"/>
      <c r="D62" s="105"/>
      <c r="E62" s="105"/>
      <c r="F62" s="105"/>
    </row>
    <row r="63" spans="2:6" s="92" customFormat="1" x14ac:dyDescent="0.2">
      <c r="B63" s="161"/>
      <c r="C63" s="161"/>
      <c r="D63" s="105"/>
      <c r="E63" s="105"/>
      <c r="F63" s="105"/>
    </row>
    <row r="64" spans="2:6" s="92" customFormat="1" x14ac:dyDescent="0.2">
      <c r="B64" s="161"/>
      <c r="C64" s="161"/>
      <c r="D64" s="105"/>
      <c r="E64" s="105"/>
      <c r="F64" s="105"/>
    </row>
    <row r="65" spans="2:6" s="92" customFormat="1" x14ac:dyDescent="0.2">
      <c r="B65" s="161"/>
      <c r="C65" s="161"/>
      <c r="D65" s="105"/>
      <c r="E65" s="105"/>
      <c r="F65" s="105"/>
    </row>
    <row r="66" spans="2:6" s="92" customFormat="1" x14ac:dyDescent="0.2">
      <c r="B66" s="161"/>
      <c r="C66" s="161"/>
      <c r="D66" s="105"/>
      <c r="E66" s="105"/>
      <c r="F66" s="105"/>
    </row>
    <row r="67" spans="2:6" s="92" customFormat="1" x14ac:dyDescent="0.2">
      <c r="B67" s="161"/>
      <c r="C67" s="161"/>
      <c r="D67" s="105"/>
      <c r="E67" s="105"/>
      <c r="F67" s="105"/>
    </row>
    <row r="68" spans="2:6" s="92" customFormat="1" x14ac:dyDescent="0.2">
      <c r="B68" s="161"/>
      <c r="C68" s="161"/>
      <c r="D68" s="105"/>
      <c r="E68" s="105"/>
      <c r="F68" s="105"/>
    </row>
    <row r="69" spans="2:6" s="92" customFormat="1" x14ac:dyDescent="0.2">
      <c r="B69" s="161"/>
      <c r="C69" s="161"/>
      <c r="D69" s="105"/>
      <c r="E69" s="105"/>
      <c r="F69" s="105"/>
    </row>
    <row r="70" spans="2:6" s="92" customFormat="1" x14ac:dyDescent="0.2">
      <c r="B70" s="161"/>
      <c r="C70" s="161"/>
      <c r="D70" s="105"/>
      <c r="E70" s="105"/>
      <c r="F70" s="105"/>
    </row>
    <row r="71" spans="2:6" s="92" customFormat="1" x14ac:dyDescent="0.2">
      <c r="B71" s="161"/>
      <c r="C71" s="161"/>
      <c r="D71" s="105"/>
      <c r="E71" s="105"/>
      <c r="F71" s="105"/>
    </row>
    <row r="72" spans="2:6" s="92" customFormat="1" x14ac:dyDescent="0.2">
      <c r="B72" s="161"/>
      <c r="C72" s="161"/>
      <c r="D72" s="105"/>
      <c r="E72" s="105"/>
      <c r="F72" s="105"/>
    </row>
    <row r="73" spans="2:6" s="92" customFormat="1" x14ac:dyDescent="0.2">
      <c r="B73" s="161"/>
      <c r="C73" s="161"/>
      <c r="D73" s="105"/>
      <c r="E73" s="105"/>
      <c r="F73" s="105"/>
    </row>
    <row r="74" spans="2:6" s="92" customFormat="1" x14ac:dyDescent="0.2">
      <c r="B74" s="161"/>
      <c r="C74" s="161"/>
      <c r="D74" s="105"/>
      <c r="E74" s="105"/>
      <c r="F74" s="105"/>
    </row>
    <row r="75" spans="2:6" s="92" customFormat="1" x14ac:dyDescent="0.2">
      <c r="B75" s="161"/>
      <c r="C75" s="161"/>
      <c r="D75" s="105"/>
      <c r="E75" s="105"/>
      <c r="F75" s="105"/>
    </row>
    <row r="76" spans="2:6" s="92" customFormat="1" x14ac:dyDescent="0.2">
      <c r="B76" s="161"/>
      <c r="C76" s="161"/>
      <c r="D76" s="105"/>
      <c r="E76" s="105"/>
      <c r="F76" s="105"/>
    </row>
    <row r="77" spans="2:6" s="92" customFormat="1" x14ac:dyDescent="0.2">
      <c r="B77" s="161"/>
      <c r="C77" s="161"/>
      <c r="D77" s="105"/>
      <c r="E77" s="105"/>
      <c r="F77" s="105"/>
    </row>
    <row r="78" spans="2:6" s="92" customFormat="1" x14ac:dyDescent="0.2">
      <c r="B78" s="161"/>
      <c r="C78" s="161"/>
      <c r="D78" s="105"/>
      <c r="E78" s="105"/>
      <c r="F78" s="105"/>
    </row>
    <row r="79" spans="2:6" s="92" customFormat="1" x14ac:dyDescent="0.2">
      <c r="B79" s="161"/>
      <c r="C79" s="161"/>
      <c r="D79" s="105"/>
      <c r="E79" s="105"/>
      <c r="F79" s="105"/>
    </row>
    <row r="80" spans="2:6" s="92" customFormat="1" x14ac:dyDescent="0.2">
      <c r="B80" s="161"/>
      <c r="C80" s="161"/>
      <c r="D80" s="105"/>
      <c r="E80" s="105"/>
      <c r="F80" s="105"/>
    </row>
    <row r="81" spans="2:6" s="92" customFormat="1" x14ac:dyDescent="0.2">
      <c r="B81" s="161"/>
      <c r="C81" s="161"/>
      <c r="D81" s="105"/>
      <c r="E81" s="105"/>
      <c r="F81" s="105"/>
    </row>
    <row r="82" spans="2:6" s="92" customFormat="1" x14ac:dyDescent="0.2">
      <c r="B82" s="161"/>
      <c r="C82" s="161"/>
      <c r="D82" s="105"/>
      <c r="E82" s="105"/>
      <c r="F82" s="105"/>
    </row>
    <row r="83" spans="2:6" s="92" customFormat="1" x14ac:dyDescent="0.2">
      <c r="B83" s="161"/>
      <c r="C83" s="161"/>
      <c r="D83" s="105"/>
      <c r="E83" s="105"/>
      <c r="F83" s="105"/>
    </row>
    <row r="84" spans="2:6" s="92" customFormat="1" x14ac:dyDescent="0.2">
      <c r="B84" s="161"/>
      <c r="C84" s="161"/>
      <c r="D84" s="105"/>
      <c r="E84" s="105"/>
      <c r="F84" s="105"/>
    </row>
    <row r="85" spans="2:6" s="92" customFormat="1" x14ac:dyDescent="0.2">
      <c r="B85" s="161"/>
      <c r="C85" s="161"/>
      <c r="D85" s="105"/>
      <c r="E85" s="105"/>
      <c r="F85" s="105"/>
    </row>
    <row r="86" spans="2:6" s="92" customFormat="1" x14ac:dyDescent="0.2">
      <c r="B86" s="161"/>
      <c r="C86" s="161"/>
      <c r="D86" s="105"/>
      <c r="E86" s="105"/>
      <c r="F86" s="105"/>
    </row>
    <row r="87" spans="2:6" s="92" customFormat="1" x14ac:dyDescent="0.2">
      <c r="B87" s="161"/>
      <c r="C87" s="161"/>
      <c r="D87" s="105"/>
      <c r="E87" s="105"/>
      <c r="F87" s="105"/>
    </row>
    <row r="88" spans="2:6" s="92" customFormat="1" x14ac:dyDescent="0.2">
      <c r="B88" s="161"/>
      <c r="C88" s="161"/>
      <c r="D88" s="105"/>
      <c r="E88" s="105"/>
      <c r="F88" s="105"/>
    </row>
    <row r="89" spans="2:6" s="92" customFormat="1" x14ac:dyDescent="0.2">
      <c r="B89" s="161"/>
      <c r="C89" s="161"/>
      <c r="D89" s="105"/>
      <c r="E89" s="105"/>
      <c r="F89" s="105"/>
    </row>
    <row r="90" spans="2:6" s="92" customFormat="1" x14ac:dyDescent="0.2">
      <c r="B90" s="93"/>
      <c r="C90" s="93"/>
      <c r="D90" s="160"/>
      <c r="E90" s="160"/>
      <c r="F90" s="160"/>
    </row>
    <row r="91" spans="2:6" s="92" customFormat="1" x14ac:dyDescent="0.2">
      <c r="B91" s="93"/>
      <c r="C91" s="93"/>
      <c r="D91" s="94"/>
      <c r="E91" s="94"/>
      <c r="F91" s="94"/>
    </row>
    <row r="92" spans="2:6" s="92" customFormat="1" x14ac:dyDescent="0.2">
      <c r="B92" s="93"/>
      <c r="C92" s="93"/>
      <c r="D92" s="94"/>
      <c r="E92" s="94"/>
      <c r="F92" s="94"/>
    </row>
    <row r="93" spans="2:6" s="92" customFormat="1" x14ac:dyDescent="0.2">
      <c r="B93" s="93"/>
      <c r="C93" s="93"/>
      <c r="D93" s="94"/>
      <c r="E93" s="94"/>
      <c r="F93" s="94"/>
    </row>
    <row r="94" spans="2:6" s="92" customFormat="1" x14ac:dyDescent="0.2">
      <c r="B94" s="93"/>
      <c r="C94" s="93"/>
      <c r="D94" s="94"/>
      <c r="E94" s="94"/>
      <c r="F94" s="94"/>
    </row>
    <row r="95" spans="2:6" s="92" customFormat="1" x14ac:dyDescent="0.2">
      <c r="B95" s="93"/>
      <c r="C95" s="93"/>
      <c r="D95" s="94"/>
      <c r="E95" s="94"/>
      <c r="F95" s="94"/>
    </row>
    <row r="96" spans="2:6" s="92" customFormat="1" x14ac:dyDescent="0.2">
      <c r="B96" s="93"/>
      <c r="C96" s="93"/>
      <c r="D96" s="94"/>
      <c r="E96" s="94"/>
      <c r="F96" s="94"/>
    </row>
    <row r="97" spans="2:6" s="92" customFormat="1" x14ac:dyDescent="0.2">
      <c r="B97" s="93"/>
      <c r="C97" s="93"/>
      <c r="D97" s="94"/>
      <c r="E97" s="94"/>
      <c r="F97" s="94"/>
    </row>
    <row r="98" spans="2:6" s="92" customFormat="1" x14ac:dyDescent="0.2">
      <c r="B98" s="93"/>
      <c r="C98" s="93"/>
      <c r="D98" s="94"/>
      <c r="E98" s="94"/>
      <c r="F98" s="94"/>
    </row>
    <row r="99" spans="2:6" s="92" customFormat="1" x14ac:dyDescent="0.2">
      <c r="B99" s="93"/>
      <c r="C99" s="93"/>
      <c r="D99" s="94"/>
      <c r="E99" s="94"/>
      <c r="F99" s="94"/>
    </row>
    <row r="100" spans="2:6" s="92" customFormat="1" x14ac:dyDescent="0.2">
      <c r="B100" s="93"/>
      <c r="C100" s="93"/>
      <c r="D100" s="94"/>
      <c r="E100" s="94"/>
      <c r="F100" s="94"/>
    </row>
    <row r="101" spans="2:6" s="92" customFormat="1" x14ac:dyDescent="0.2">
      <c r="B101" s="93"/>
      <c r="C101" s="93"/>
      <c r="D101" s="94"/>
      <c r="E101" s="94"/>
      <c r="F101" s="94"/>
    </row>
    <row r="102" spans="2:6" s="92" customFormat="1" x14ac:dyDescent="0.2">
      <c r="B102" s="93"/>
      <c r="C102" s="93"/>
      <c r="D102" s="94"/>
      <c r="E102" s="94"/>
      <c r="F102" s="94"/>
    </row>
    <row r="103" spans="2:6" s="92" customFormat="1" x14ac:dyDescent="0.2">
      <c r="B103" s="93"/>
      <c r="C103" s="93"/>
      <c r="D103" s="94"/>
      <c r="E103" s="94"/>
      <c r="F103" s="94"/>
    </row>
    <row r="104" spans="2:6" s="92" customFormat="1" x14ac:dyDescent="0.2">
      <c r="B104" s="93"/>
      <c r="C104" s="93"/>
      <c r="D104" s="94"/>
      <c r="E104" s="94"/>
      <c r="F104" s="94"/>
    </row>
    <row r="105" spans="2:6" s="92" customFormat="1" x14ac:dyDescent="0.2">
      <c r="B105" s="93"/>
      <c r="C105" s="93"/>
      <c r="D105" s="94"/>
      <c r="E105" s="94"/>
      <c r="F105" s="94"/>
    </row>
    <row r="106" spans="2:6" s="92" customFormat="1" x14ac:dyDescent="0.2">
      <c r="B106" s="93"/>
      <c r="C106" s="93"/>
      <c r="D106" s="94"/>
      <c r="E106" s="94"/>
      <c r="F106" s="94"/>
    </row>
    <row r="107" spans="2:6" s="92" customFormat="1" x14ac:dyDescent="0.2">
      <c r="B107" s="93"/>
      <c r="C107" s="93"/>
      <c r="D107" s="94"/>
      <c r="E107" s="94"/>
      <c r="F107" s="94"/>
    </row>
    <row r="108" spans="2:6" s="92" customFormat="1" x14ac:dyDescent="0.2">
      <c r="B108" s="93"/>
      <c r="C108" s="93"/>
      <c r="D108" s="94"/>
      <c r="E108" s="94"/>
      <c r="F108" s="94"/>
    </row>
    <row r="109" spans="2:6" s="92" customFormat="1" x14ac:dyDescent="0.2">
      <c r="B109" s="93"/>
      <c r="C109" s="93"/>
      <c r="D109" s="94"/>
      <c r="E109" s="94"/>
      <c r="F109" s="94"/>
    </row>
    <row r="110" spans="2:6" s="92" customFormat="1" x14ac:dyDescent="0.2">
      <c r="B110" s="93"/>
      <c r="C110" s="93"/>
      <c r="D110" s="94"/>
      <c r="E110" s="94"/>
      <c r="F110" s="94"/>
    </row>
    <row r="111" spans="2:6" s="92" customFormat="1" x14ac:dyDescent="0.2">
      <c r="B111" s="93"/>
      <c r="C111" s="93"/>
      <c r="D111" s="94"/>
      <c r="E111" s="94"/>
      <c r="F111" s="94"/>
    </row>
    <row r="112" spans="2:6" s="92" customFormat="1" x14ac:dyDescent="0.2">
      <c r="B112" s="93"/>
      <c r="C112" s="93"/>
      <c r="D112" s="94"/>
      <c r="E112" s="94"/>
      <c r="F112" s="94"/>
    </row>
    <row r="113" spans="2:6" s="92" customFormat="1" x14ac:dyDescent="0.2">
      <c r="B113" s="93"/>
      <c r="C113" s="93"/>
      <c r="D113" s="94"/>
      <c r="E113" s="94"/>
      <c r="F113" s="94"/>
    </row>
    <row r="114" spans="2:6" s="92" customFormat="1" x14ac:dyDescent="0.2">
      <c r="B114" s="93"/>
      <c r="C114" s="93"/>
      <c r="D114" s="94"/>
      <c r="E114" s="94"/>
      <c r="F114" s="94"/>
    </row>
    <row r="115" spans="2:6" s="92" customFormat="1" x14ac:dyDescent="0.2">
      <c r="B115" s="93"/>
      <c r="C115" s="93"/>
      <c r="D115" s="94"/>
      <c r="E115" s="94"/>
      <c r="F115" s="94"/>
    </row>
    <row r="116" spans="2:6" s="92" customFormat="1" x14ac:dyDescent="0.2">
      <c r="B116" s="93"/>
      <c r="C116" s="93"/>
      <c r="D116" s="94"/>
      <c r="E116" s="94"/>
      <c r="F116" s="94"/>
    </row>
    <row r="117" spans="2:6" s="92" customFormat="1" x14ac:dyDescent="0.2">
      <c r="B117" s="93"/>
      <c r="C117" s="93"/>
      <c r="D117" s="94"/>
      <c r="E117" s="94"/>
      <c r="F117" s="94"/>
    </row>
    <row r="118" spans="2:6" s="92" customFormat="1" x14ac:dyDescent="0.2">
      <c r="B118" s="93"/>
      <c r="C118" s="93"/>
      <c r="D118" s="94"/>
      <c r="E118" s="94"/>
      <c r="F118" s="94"/>
    </row>
    <row r="119" spans="2:6" s="92" customFormat="1" x14ac:dyDescent="0.2">
      <c r="B119" s="93"/>
      <c r="C119" s="93"/>
      <c r="D119" s="94"/>
      <c r="E119" s="94"/>
      <c r="F119" s="94"/>
    </row>
    <row r="120" spans="2:6" s="92" customFormat="1" x14ac:dyDescent="0.2">
      <c r="B120" s="93"/>
      <c r="C120" s="93"/>
      <c r="D120" s="94"/>
      <c r="E120" s="94"/>
      <c r="F120" s="94"/>
    </row>
    <row r="121" spans="2:6" s="92" customFormat="1" x14ac:dyDescent="0.2">
      <c r="B121" s="93"/>
      <c r="C121" s="93"/>
      <c r="D121" s="94"/>
      <c r="E121" s="94"/>
      <c r="F121" s="94"/>
    </row>
    <row r="122" spans="2:6" s="92" customFormat="1" x14ac:dyDescent="0.2">
      <c r="B122" s="93"/>
      <c r="C122" s="93"/>
      <c r="D122" s="94"/>
      <c r="E122" s="94"/>
      <c r="F122" s="94"/>
    </row>
    <row r="123" spans="2:6" s="92" customFormat="1" x14ac:dyDescent="0.2">
      <c r="B123" s="93"/>
      <c r="C123" s="93"/>
      <c r="D123" s="94"/>
      <c r="E123" s="94"/>
      <c r="F123" s="94"/>
    </row>
    <row r="124" spans="2:6" s="92" customFormat="1" x14ac:dyDescent="0.2">
      <c r="B124" s="93"/>
      <c r="C124" s="93"/>
      <c r="D124" s="94"/>
      <c r="E124" s="94"/>
      <c r="F124" s="94"/>
    </row>
    <row r="125" spans="2:6" s="92" customFormat="1" x14ac:dyDescent="0.2">
      <c r="B125" s="93"/>
      <c r="C125" s="93"/>
      <c r="D125" s="94"/>
      <c r="E125" s="94"/>
      <c r="F125" s="94"/>
    </row>
    <row r="126" spans="2:6" s="92" customFormat="1" x14ac:dyDescent="0.2">
      <c r="B126" s="93"/>
      <c r="C126" s="93"/>
      <c r="D126" s="94"/>
      <c r="E126" s="94"/>
      <c r="F126" s="94"/>
    </row>
    <row r="127" spans="2:6" s="92" customFormat="1" x14ac:dyDescent="0.2">
      <c r="B127" s="93"/>
      <c r="C127" s="93"/>
      <c r="D127" s="94"/>
      <c r="E127" s="94"/>
      <c r="F127" s="94"/>
    </row>
    <row r="128" spans="2:6" s="92" customFormat="1" x14ac:dyDescent="0.2">
      <c r="B128" s="93"/>
      <c r="C128" s="93"/>
      <c r="D128" s="94"/>
      <c r="E128" s="94"/>
      <c r="F128" s="94"/>
    </row>
    <row r="129" spans="2:6" s="92" customFormat="1" x14ac:dyDescent="0.2">
      <c r="B129" s="93"/>
      <c r="C129" s="93"/>
      <c r="D129" s="94"/>
      <c r="E129" s="94"/>
      <c r="F129" s="94"/>
    </row>
    <row r="130" spans="2:6" s="92" customFormat="1" x14ac:dyDescent="0.2">
      <c r="B130" s="93"/>
      <c r="C130" s="93"/>
      <c r="D130" s="94"/>
      <c r="E130" s="94"/>
      <c r="F130" s="94"/>
    </row>
    <row r="131" spans="2:6" s="92" customFormat="1" x14ac:dyDescent="0.2">
      <c r="B131" s="93"/>
      <c r="C131" s="93"/>
      <c r="D131" s="94"/>
      <c r="E131" s="94"/>
      <c r="F131" s="94"/>
    </row>
    <row r="132" spans="2:6" s="92" customFormat="1" x14ac:dyDescent="0.2">
      <c r="B132" s="93"/>
      <c r="C132" s="93"/>
      <c r="D132" s="94"/>
      <c r="E132" s="94"/>
      <c r="F132" s="94"/>
    </row>
    <row r="133" spans="2:6" s="92" customFormat="1" x14ac:dyDescent="0.2">
      <c r="B133" s="93"/>
      <c r="C133" s="93"/>
      <c r="D133" s="94"/>
      <c r="E133" s="94"/>
      <c r="F133" s="94"/>
    </row>
    <row r="134" spans="2:6" s="92" customFormat="1" x14ac:dyDescent="0.2">
      <c r="B134" s="93"/>
      <c r="C134" s="93"/>
      <c r="D134" s="94"/>
      <c r="E134" s="94"/>
      <c r="F134" s="94"/>
    </row>
    <row r="135" spans="2:6" s="92" customFormat="1" x14ac:dyDescent="0.2">
      <c r="B135" s="93"/>
      <c r="C135" s="93"/>
      <c r="D135" s="94"/>
      <c r="E135" s="94"/>
      <c r="F135" s="94"/>
    </row>
    <row r="136" spans="2:6" s="92" customFormat="1" x14ac:dyDescent="0.2">
      <c r="B136" s="93"/>
      <c r="C136" s="93"/>
      <c r="D136" s="94"/>
      <c r="E136" s="94"/>
      <c r="F136" s="94"/>
    </row>
    <row r="137" spans="2:6" s="92" customFormat="1" x14ac:dyDescent="0.2">
      <c r="B137" s="93"/>
      <c r="C137" s="93"/>
      <c r="D137" s="94"/>
      <c r="E137" s="94"/>
      <c r="F137" s="94"/>
    </row>
    <row r="138" spans="2:6" s="92" customFormat="1" x14ac:dyDescent="0.2">
      <c r="B138" s="93"/>
      <c r="C138" s="93"/>
      <c r="D138" s="94"/>
      <c r="E138" s="94"/>
      <c r="F138" s="94"/>
    </row>
    <row r="139" spans="2:6" s="92" customFormat="1" x14ac:dyDescent="0.2">
      <c r="B139" s="93"/>
      <c r="C139" s="93"/>
      <c r="D139" s="94"/>
      <c r="E139" s="94"/>
      <c r="F139" s="94"/>
    </row>
    <row r="140" spans="2:6" s="92" customFormat="1" x14ac:dyDescent="0.2">
      <c r="B140" s="93"/>
      <c r="C140" s="93"/>
      <c r="D140" s="94"/>
      <c r="E140" s="94"/>
      <c r="F140" s="94"/>
    </row>
    <row r="141" spans="2:6" s="92" customFormat="1" x14ac:dyDescent="0.2">
      <c r="B141" s="93"/>
      <c r="C141" s="93"/>
      <c r="D141" s="94"/>
      <c r="E141" s="94"/>
      <c r="F141" s="94"/>
    </row>
    <row r="142" spans="2:6" s="92" customFormat="1" x14ac:dyDescent="0.2">
      <c r="B142" s="93"/>
      <c r="C142" s="93"/>
      <c r="D142" s="94"/>
      <c r="E142" s="94"/>
      <c r="F142" s="94"/>
    </row>
    <row r="143" spans="2:6" s="92" customFormat="1" x14ac:dyDescent="0.2">
      <c r="B143" s="93"/>
      <c r="C143" s="93"/>
      <c r="D143" s="94"/>
      <c r="E143" s="94"/>
      <c r="F143" s="94"/>
    </row>
    <row r="144" spans="2:6" s="92" customFormat="1" x14ac:dyDescent="0.2">
      <c r="B144" s="93"/>
      <c r="C144" s="93"/>
      <c r="D144" s="94"/>
      <c r="E144" s="94"/>
      <c r="F144" s="94"/>
    </row>
    <row r="145" spans="2:6" s="92" customFormat="1" x14ac:dyDescent="0.2">
      <c r="B145" s="93"/>
      <c r="C145" s="93"/>
      <c r="D145" s="94"/>
      <c r="E145" s="94"/>
      <c r="F145" s="94"/>
    </row>
    <row r="146" spans="2:6" s="92" customFormat="1" x14ac:dyDescent="0.2">
      <c r="B146" s="93"/>
      <c r="C146" s="93"/>
      <c r="D146" s="94"/>
      <c r="E146" s="94"/>
      <c r="F146" s="94"/>
    </row>
    <row r="147" spans="2:6" s="92" customFormat="1" x14ac:dyDescent="0.2">
      <c r="B147" s="93"/>
      <c r="C147" s="93"/>
      <c r="D147" s="94"/>
      <c r="E147" s="94"/>
      <c r="F147" s="94"/>
    </row>
    <row r="148" spans="2:6" s="92" customFormat="1" x14ac:dyDescent="0.2">
      <c r="B148" s="93"/>
      <c r="C148" s="93"/>
      <c r="D148" s="94"/>
      <c r="E148" s="94"/>
      <c r="F148" s="94"/>
    </row>
    <row r="149" spans="2:6" s="92" customFormat="1" x14ac:dyDescent="0.2">
      <c r="B149" s="93"/>
      <c r="C149" s="93"/>
      <c r="D149" s="94"/>
      <c r="E149" s="94"/>
      <c r="F149" s="94"/>
    </row>
    <row r="150" spans="2:6" s="92" customFormat="1" x14ac:dyDescent="0.2">
      <c r="B150" s="93"/>
      <c r="C150" s="93"/>
      <c r="D150" s="94"/>
      <c r="E150" s="94"/>
      <c r="F150" s="94"/>
    </row>
    <row r="151" spans="2:6" s="92" customFormat="1" x14ac:dyDescent="0.2">
      <c r="B151" s="93"/>
      <c r="C151" s="93"/>
      <c r="D151" s="94"/>
      <c r="E151" s="94"/>
      <c r="F151" s="94"/>
    </row>
    <row r="152" spans="2:6" s="92" customFormat="1" x14ac:dyDescent="0.2">
      <c r="B152" s="93"/>
      <c r="C152" s="93"/>
      <c r="D152" s="94"/>
      <c r="E152" s="94"/>
      <c r="F152" s="94"/>
    </row>
    <row r="153" spans="2:6" s="92" customFormat="1" x14ac:dyDescent="0.2">
      <c r="B153" s="93"/>
      <c r="C153" s="93"/>
      <c r="D153" s="94"/>
      <c r="E153" s="94"/>
      <c r="F153" s="94"/>
    </row>
    <row r="154" spans="2:6" s="92" customFormat="1" x14ac:dyDescent="0.2">
      <c r="B154" s="93"/>
      <c r="C154" s="93"/>
      <c r="D154" s="94"/>
      <c r="E154" s="94"/>
      <c r="F154" s="94"/>
    </row>
    <row r="155" spans="2:6" s="92" customFormat="1" x14ac:dyDescent="0.2">
      <c r="B155" s="93"/>
      <c r="C155" s="93"/>
      <c r="D155" s="94"/>
      <c r="E155" s="94"/>
      <c r="F155" s="94"/>
    </row>
    <row r="156" spans="2:6" s="92" customFormat="1" x14ac:dyDescent="0.2">
      <c r="B156" s="93"/>
      <c r="C156" s="93"/>
      <c r="D156" s="94"/>
      <c r="E156" s="94"/>
      <c r="F156" s="94"/>
    </row>
    <row r="157" spans="2:6" s="92" customFormat="1" x14ac:dyDescent="0.2">
      <c r="B157" s="93"/>
      <c r="C157" s="93"/>
      <c r="D157" s="94"/>
      <c r="E157" s="94"/>
      <c r="F157" s="94"/>
    </row>
    <row r="158" spans="2:6" s="92" customFormat="1" x14ac:dyDescent="0.2">
      <c r="B158" s="93"/>
      <c r="C158" s="93"/>
      <c r="D158" s="94"/>
      <c r="E158" s="94"/>
      <c r="F158" s="94"/>
    </row>
    <row r="159" spans="2:6" s="92" customFormat="1" x14ac:dyDescent="0.2">
      <c r="B159" s="93"/>
      <c r="C159" s="93"/>
      <c r="D159" s="94"/>
      <c r="E159" s="94"/>
      <c r="F159" s="94"/>
    </row>
    <row r="160" spans="2:6" s="92" customFormat="1" x14ac:dyDescent="0.2">
      <c r="B160" s="93"/>
      <c r="C160" s="93"/>
      <c r="D160" s="94"/>
      <c r="E160" s="94"/>
      <c r="F160" s="94"/>
    </row>
    <row r="161" spans="2:6" s="92" customFormat="1" x14ac:dyDescent="0.2">
      <c r="B161" s="93"/>
      <c r="C161" s="93"/>
      <c r="D161" s="94"/>
      <c r="E161" s="94"/>
      <c r="F161" s="94"/>
    </row>
    <row r="162" spans="2:6" s="92" customFormat="1" x14ac:dyDescent="0.2">
      <c r="B162" s="93"/>
      <c r="C162" s="93"/>
      <c r="D162" s="94"/>
      <c r="E162" s="94"/>
      <c r="F162" s="94"/>
    </row>
    <row r="163" spans="2:6" s="92" customFormat="1" x14ac:dyDescent="0.2">
      <c r="B163" s="93"/>
      <c r="C163" s="93"/>
      <c r="D163" s="94"/>
      <c r="E163" s="94"/>
      <c r="F163" s="94"/>
    </row>
    <row r="164" spans="2:6" s="92" customFormat="1" x14ac:dyDescent="0.2">
      <c r="B164" s="93"/>
      <c r="C164" s="93"/>
      <c r="D164" s="94"/>
      <c r="E164" s="94"/>
      <c r="F164" s="94"/>
    </row>
    <row r="165" spans="2:6" s="92" customFormat="1" x14ac:dyDescent="0.2">
      <c r="B165" s="93"/>
      <c r="C165" s="93"/>
      <c r="D165" s="94"/>
      <c r="E165" s="94"/>
      <c r="F165" s="94"/>
    </row>
    <row r="166" spans="2:6" s="92" customFormat="1" x14ac:dyDescent="0.2">
      <c r="B166" s="93"/>
      <c r="C166" s="93"/>
      <c r="D166" s="94"/>
      <c r="E166" s="94"/>
      <c r="F166" s="94"/>
    </row>
    <row r="167" spans="2:6" s="92" customFormat="1" x14ac:dyDescent="0.2">
      <c r="B167" s="93"/>
      <c r="C167" s="93"/>
      <c r="D167" s="94"/>
      <c r="E167" s="94"/>
      <c r="F167" s="94"/>
    </row>
    <row r="168" spans="2:6" s="92" customFormat="1" x14ac:dyDescent="0.2">
      <c r="B168" s="93"/>
      <c r="C168" s="93"/>
      <c r="D168" s="94"/>
      <c r="E168" s="94"/>
      <c r="F168" s="94"/>
    </row>
    <row r="169" spans="2:6" s="92" customFormat="1" x14ac:dyDescent="0.2">
      <c r="B169" s="93"/>
      <c r="C169" s="93"/>
      <c r="D169" s="94"/>
      <c r="E169" s="94"/>
      <c r="F169" s="94"/>
    </row>
    <row r="170" spans="2:6" s="92" customFormat="1" x14ac:dyDescent="0.2">
      <c r="B170" s="93"/>
      <c r="C170" s="93"/>
      <c r="D170" s="94"/>
      <c r="E170" s="94"/>
      <c r="F170" s="94"/>
    </row>
    <row r="171" spans="2:6" s="92" customFormat="1" x14ac:dyDescent="0.2">
      <c r="B171" s="93"/>
      <c r="C171" s="93"/>
      <c r="D171" s="94"/>
      <c r="E171" s="94"/>
      <c r="F171" s="94"/>
    </row>
    <row r="172" spans="2:6" s="92" customFormat="1" x14ac:dyDescent="0.2">
      <c r="B172" s="93"/>
      <c r="C172" s="93"/>
      <c r="D172" s="94"/>
      <c r="E172" s="94"/>
      <c r="F172" s="94"/>
    </row>
    <row r="173" spans="2:6" s="92" customFormat="1" x14ac:dyDescent="0.2">
      <c r="B173" s="93"/>
      <c r="C173" s="93"/>
      <c r="D173" s="94"/>
      <c r="E173" s="94"/>
      <c r="F173" s="94"/>
    </row>
    <row r="174" spans="2:6" s="92" customFormat="1" x14ac:dyDescent="0.2">
      <c r="B174" s="93"/>
      <c r="C174" s="93"/>
      <c r="D174" s="94"/>
      <c r="E174" s="94"/>
      <c r="F174" s="94"/>
    </row>
    <row r="175" spans="2:6" s="92" customFormat="1" x14ac:dyDescent="0.2">
      <c r="B175" s="93"/>
      <c r="C175" s="93"/>
      <c r="D175" s="94"/>
      <c r="E175" s="94"/>
      <c r="F175" s="94"/>
    </row>
    <row r="176" spans="2:6" s="92" customFormat="1" x14ac:dyDescent="0.2">
      <c r="B176" s="93"/>
      <c r="C176" s="93"/>
      <c r="D176" s="94"/>
      <c r="E176" s="94"/>
      <c r="F176" s="94"/>
    </row>
    <row r="177" spans="2:6" s="92" customFormat="1" x14ac:dyDescent="0.2">
      <c r="B177" s="93"/>
      <c r="C177" s="93"/>
      <c r="D177" s="94"/>
      <c r="E177" s="94"/>
      <c r="F177" s="94"/>
    </row>
    <row r="178" spans="2:6" s="92" customFormat="1" x14ac:dyDescent="0.2">
      <c r="B178" s="93"/>
      <c r="C178" s="93"/>
      <c r="D178" s="94"/>
      <c r="E178" s="94"/>
      <c r="F178" s="94"/>
    </row>
    <row r="179" spans="2:6" s="92" customFormat="1" x14ac:dyDescent="0.2">
      <c r="B179" s="93"/>
      <c r="C179" s="93"/>
      <c r="D179" s="94"/>
      <c r="E179" s="94"/>
      <c r="F179" s="94"/>
    </row>
    <row r="180" spans="2:6" s="92" customFormat="1" x14ac:dyDescent="0.2">
      <c r="B180" s="93"/>
      <c r="C180" s="93"/>
      <c r="D180" s="94"/>
      <c r="E180" s="94"/>
      <c r="F180" s="94"/>
    </row>
    <row r="181" spans="2:6" s="92" customFormat="1" x14ac:dyDescent="0.2">
      <c r="B181" s="93"/>
      <c r="C181" s="93"/>
      <c r="D181" s="94"/>
      <c r="E181" s="94"/>
      <c r="F181" s="94"/>
    </row>
    <row r="182" spans="2:6" s="92" customFormat="1" x14ac:dyDescent="0.2">
      <c r="B182" s="93"/>
      <c r="C182" s="93"/>
      <c r="D182" s="94"/>
      <c r="E182" s="94"/>
      <c r="F182" s="94"/>
    </row>
    <row r="183" spans="2:6" s="92" customFormat="1" x14ac:dyDescent="0.2">
      <c r="B183" s="93"/>
      <c r="C183" s="93"/>
      <c r="D183" s="94"/>
      <c r="E183" s="94"/>
      <c r="F183" s="94"/>
    </row>
    <row r="184" spans="2:6" s="92" customFormat="1" x14ac:dyDescent="0.2">
      <c r="B184" s="93"/>
      <c r="C184" s="93"/>
      <c r="D184" s="94"/>
      <c r="E184" s="94"/>
      <c r="F184" s="94"/>
    </row>
    <row r="185" spans="2:6" s="92" customFormat="1" x14ac:dyDescent="0.2">
      <c r="B185" s="93"/>
      <c r="C185" s="93"/>
      <c r="D185" s="94"/>
      <c r="E185" s="94"/>
      <c r="F185" s="94"/>
    </row>
    <row r="186" spans="2:6" s="92" customFormat="1" x14ac:dyDescent="0.2">
      <c r="B186" s="93"/>
      <c r="C186" s="93"/>
      <c r="D186" s="94"/>
      <c r="E186" s="94"/>
      <c r="F186" s="94"/>
    </row>
    <row r="187" spans="2:6" s="92" customFormat="1" x14ac:dyDescent="0.2">
      <c r="B187" s="93"/>
      <c r="C187" s="93"/>
      <c r="D187" s="94"/>
      <c r="E187" s="94"/>
      <c r="F187" s="94"/>
    </row>
    <row r="188" spans="2:6" s="92" customFormat="1" x14ac:dyDescent="0.2">
      <c r="B188" s="93"/>
      <c r="C188" s="93"/>
      <c r="D188" s="94"/>
      <c r="E188" s="94"/>
      <c r="F188" s="94"/>
    </row>
    <row r="189" spans="2:6" s="92" customFormat="1" x14ac:dyDescent="0.2">
      <c r="B189" s="93"/>
      <c r="C189" s="93"/>
      <c r="D189" s="94"/>
      <c r="E189" s="94"/>
      <c r="F189" s="94"/>
    </row>
    <row r="190" spans="2:6" s="92" customFormat="1" x14ac:dyDescent="0.2">
      <c r="B190" s="93"/>
      <c r="C190" s="93"/>
      <c r="D190" s="94"/>
      <c r="E190" s="94"/>
      <c r="F190" s="94"/>
    </row>
    <row r="191" spans="2:6" s="92" customFormat="1" x14ac:dyDescent="0.2">
      <c r="B191" s="93"/>
      <c r="C191" s="93"/>
      <c r="D191" s="94"/>
      <c r="E191" s="94"/>
      <c r="F191" s="94"/>
    </row>
    <row r="192" spans="2:6" s="92" customFormat="1" x14ac:dyDescent="0.2">
      <c r="B192" s="93"/>
      <c r="C192" s="93"/>
      <c r="D192" s="94"/>
      <c r="E192" s="94"/>
      <c r="F192" s="94"/>
    </row>
    <row r="193" spans="2:6" s="92" customFormat="1" x14ac:dyDescent="0.2">
      <c r="B193" s="93"/>
      <c r="C193" s="93"/>
      <c r="D193" s="94"/>
      <c r="E193" s="94"/>
      <c r="F193" s="94"/>
    </row>
    <row r="194" spans="2:6" s="92" customFormat="1" x14ac:dyDescent="0.2">
      <c r="B194" s="93"/>
      <c r="C194" s="93"/>
      <c r="D194" s="94"/>
      <c r="E194" s="94"/>
      <c r="F194" s="94"/>
    </row>
    <row r="195" spans="2:6" s="92" customFormat="1" x14ac:dyDescent="0.2">
      <c r="B195" s="93"/>
      <c r="C195" s="93"/>
      <c r="D195" s="94"/>
      <c r="E195" s="94"/>
      <c r="F195" s="94"/>
    </row>
    <row r="196" spans="2:6" s="92" customFormat="1" x14ac:dyDescent="0.2">
      <c r="B196" s="93"/>
      <c r="C196" s="93"/>
      <c r="D196" s="94"/>
      <c r="E196" s="94"/>
      <c r="F196" s="94"/>
    </row>
    <row r="197" spans="2:6" s="92" customFormat="1" x14ac:dyDescent="0.2">
      <c r="B197" s="93"/>
      <c r="C197" s="93"/>
      <c r="D197" s="94"/>
      <c r="E197" s="94"/>
      <c r="F197" s="94"/>
    </row>
    <row r="198" spans="2:6" s="92" customFormat="1" x14ac:dyDescent="0.2">
      <c r="B198" s="93"/>
      <c r="C198" s="93"/>
      <c r="D198" s="94"/>
      <c r="E198" s="94"/>
      <c r="F198" s="94"/>
    </row>
    <row r="199" spans="2:6" s="92" customFormat="1" x14ac:dyDescent="0.2">
      <c r="B199" s="93"/>
      <c r="C199" s="93"/>
      <c r="D199" s="94"/>
      <c r="E199" s="94"/>
      <c r="F199" s="94"/>
    </row>
    <row r="200" spans="2:6" s="92" customFormat="1" x14ac:dyDescent="0.2">
      <c r="B200" s="93"/>
      <c r="C200" s="93"/>
      <c r="D200" s="94"/>
      <c r="E200" s="94"/>
      <c r="F200" s="94"/>
    </row>
    <row r="201" spans="2:6" s="92" customFormat="1" x14ac:dyDescent="0.2">
      <c r="B201" s="93"/>
      <c r="C201" s="93"/>
      <c r="D201" s="94"/>
      <c r="E201" s="94"/>
      <c r="F201" s="94"/>
    </row>
  </sheetData>
  <mergeCells count="8">
    <mergeCell ref="A4:A6"/>
    <mergeCell ref="A7:A11"/>
    <mergeCell ref="A26:A28"/>
    <mergeCell ref="A30:A31"/>
    <mergeCell ref="A12:A16"/>
    <mergeCell ref="A17:A19"/>
    <mergeCell ref="A20:A21"/>
    <mergeCell ref="A22:A25"/>
  </mergeCells>
  <pageMargins left="0.7" right="0.7" top="0.75" bottom="0.75" header="0.3" footer="0.3"/>
  <pageSetup paperSize="9" scale="82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F32B20-9E2F-4D0A-BC78-45CB1B05D90C}">
  <sheetPr>
    <tabColor rgb="FFFF0000"/>
    <pageSetUpPr fitToPage="1"/>
  </sheetPr>
  <dimension ref="A1:BG15"/>
  <sheetViews>
    <sheetView zoomScale="96" zoomScaleNormal="96" workbookViewId="0">
      <pane xSplit="3" ySplit="1" topLeftCell="D2" activePane="bottomRight" state="frozen"/>
      <selection pane="topRight" activeCell="D1" sqref="D1"/>
      <selection pane="bottomLeft" activeCell="A2" sqref="A2"/>
      <selection pane="bottomRight" activeCell="BD1" sqref="BD1:BD10"/>
    </sheetView>
  </sheetViews>
  <sheetFormatPr baseColWidth="10" defaultRowHeight="16" x14ac:dyDescent="0.2"/>
  <cols>
    <col min="1" max="1" width="31.33203125" customWidth="1"/>
    <col min="2" max="2" width="40" customWidth="1"/>
    <col min="3" max="3" width="20.1640625" customWidth="1"/>
    <col min="4" max="7" width="15.1640625" customWidth="1"/>
    <col min="8" max="9" width="10.6640625" customWidth="1"/>
    <col min="10" max="10" width="15.1640625" customWidth="1"/>
    <col min="11" max="11" width="15" customWidth="1"/>
    <col min="12" max="13" width="10.6640625" customWidth="1"/>
    <col min="14" max="14" width="15.5" customWidth="1"/>
    <col min="15" max="15" width="14.5" customWidth="1"/>
    <col min="16" max="17" width="10.6640625" customWidth="1"/>
    <col min="18" max="18" width="16.33203125" customWidth="1"/>
    <col min="19" max="19" width="16.83203125" customWidth="1"/>
    <col min="20" max="20" width="12.6640625" customWidth="1"/>
    <col min="21" max="21" width="11.1640625" customWidth="1"/>
    <col min="22" max="50" width="10.83203125" customWidth="1"/>
    <col min="51" max="51" width="14.33203125" customWidth="1"/>
    <col min="54" max="54" width="10.6640625" customWidth="1"/>
    <col min="55" max="55" width="14.83203125" customWidth="1"/>
    <col min="56" max="56" width="17" customWidth="1"/>
  </cols>
  <sheetData>
    <row r="1" spans="1:59" ht="28" customHeight="1" thickBot="1" x14ac:dyDescent="0.25">
      <c r="A1" s="140" t="s">
        <v>74</v>
      </c>
      <c r="B1" s="140" t="s">
        <v>75</v>
      </c>
      <c r="C1" s="141" t="s">
        <v>76</v>
      </c>
      <c r="D1" s="124" t="s">
        <v>115</v>
      </c>
      <c r="E1" s="125"/>
      <c r="F1" s="125"/>
      <c r="G1" s="126"/>
      <c r="H1" s="127" t="s">
        <v>116</v>
      </c>
      <c r="I1" s="128"/>
      <c r="J1" s="128"/>
      <c r="K1" s="129"/>
      <c r="L1" s="130" t="s">
        <v>117</v>
      </c>
      <c r="M1" s="131"/>
      <c r="N1" s="131"/>
      <c r="O1" s="132"/>
      <c r="P1" s="124" t="s">
        <v>118</v>
      </c>
      <c r="Q1" s="125"/>
      <c r="R1" s="125"/>
      <c r="S1" s="126"/>
      <c r="T1" s="127" t="s">
        <v>119</v>
      </c>
      <c r="U1" s="128"/>
      <c r="V1" s="128"/>
      <c r="W1" s="129"/>
      <c r="X1" s="130" t="s">
        <v>120</v>
      </c>
      <c r="Y1" s="131"/>
      <c r="Z1" s="131"/>
      <c r="AA1" s="132"/>
      <c r="AB1" s="124" t="s">
        <v>121</v>
      </c>
      <c r="AC1" s="125"/>
      <c r="AD1" s="125"/>
      <c r="AE1" s="126"/>
      <c r="AF1" s="127" t="s">
        <v>122</v>
      </c>
      <c r="AG1" s="128"/>
      <c r="AH1" s="128"/>
      <c r="AI1" s="129"/>
      <c r="AJ1" s="130" t="s">
        <v>123</v>
      </c>
      <c r="AK1" s="131"/>
      <c r="AL1" s="131"/>
      <c r="AM1" s="132"/>
      <c r="AN1" s="124" t="s">
        <v>124</v>
      </c>
      <c r="AO1" s="125"/>
      <c r="AP1" s="125"/>
      <c r="AQ1" s="126"/>
      <c r="AR1" s="127" t="s">
        <v>125</v>
      </c>
      <c r="AS1" s="128"/>
      <c r="AT1" s="128"/>
      <c r="AU1" s="129"/>
      <c r="AV1" s="130" t="s">
        <v>126</v>
      </c>
      <c r="AW1" s="131"/>
      <c r="AX1" s="131"/>
      <c r="AY1" s="132"/>
      <c r="AZ1" s="135" t="s">
        <v>104</v>
      </c>
      <c r="BA1" s="136"/>
      <c r="BB1" s="136"/>
      <c r="BC1" s="137"/>
      <c r="BD1" s="179" t="s">
        <v>105</v>
      </c>
      <c r="BE1" s="167"/>
      <c r="BF1" s="168"/>
      <c r="BG1" s="153"/>
    </row>
    <row r="2" spans="1:59" ht="17" thickBot="1" x14ac:dyDescent="0.25">
      <c r="A2" s="140"/>
      <c r="B2" s="140"/>
      <c r="C2" s="142"/>
      <c r="D2" s="34" t="s">
        <v>77</v>
      </c>
      <c r="E2" s="35" t="s">
        <v>78</v>
      </c>
      <c r="F2" s="133" t="s">
        <v>80</v>
      </c>
      <c r="G2" s="134"/>
      <c r="H2" s="34" t="s">
        <v>77</v>
      </c>
      <c r="I2" s="35" t="s">
        <v>78</v>
      </c>
      <c r="J2" s="133" t="s">
        <v>80</v>
      </c>
      <c r="K2" s="134"/>
      <c r="L2" s="34" t="s">
        <v>77</v>
      </c>
      <c r="M2" s="36" t="s">
        <v>78</v>
      </c>
      <c r="N2" s="133" t="s">
        <v>80</v>
      </c>
      <c r="O2" s="134"/>
      <c r="P2" s="34" t="s">
        <v>77</v>
      </c>
      <c r="Q2" s="35" t="s">
        <v>78</v>
      </c>
      <c r="R2" s="133" t="s">
        <v>80</v>
      </c>
      <c r="S2" s="134"/>
      <c r="T2" s="34" t="s">
        <v>77</v>
      </c>
      <c r="U2" s="35" t="s">
        <v>78</v>
      </c>
      <c r="V2" s="133" t="s">
        <v>80</v>
      </c>
      <c r="W2" s="134"/>
      <c r="X2" s="34" t="s">
        <v>77</v>
      </c>
      <c r="Y2" s="36" t="s">
        <v>78</v>
      </c>
      <c r="Z2" s="133" t="s">
        <v>80</v>
      </c>
      <c r="AA2" s="134"/>
      <c r="AB2" s="34" t="s">
        <v>77</v>
      </c>
      <c r="AC2" s="35" t="s">
        <v>78</v>
      </c>
      <c r="AD2" s="133" t="s">
        <v>80</v>
      </c>
      <c r="AE2" s="134"/>
      <c r="AF2" s="34" t="s">
        <v>77</v>
      </c>
      <c r="AG2" s="35" t="s">
        <v>78</v>
      </c>
      <c r="AH2" s="133" t="s">
        <v>80</v>
      </c>
      <c r="AI2" s="134"/>
      <c r="AJ2" s="34" t="s">
        <v>77</v>
      </c>
      <c r="AK2" s="36" t="s">
        <v>78</v>
      </c>
      <c r="AL2" s="133" t="s">
        <v>80</v>
      </c>
      <c r="AM2" s="134"/>
      <c r="AN2" s="34" t="s">
        <v>77</v>
      </c>
      <c r="AO2" s="35" t="s">
        <v>78</v>
      </c>
      <c r="AP2" s="133" t="s">
        <v>80</v>
      </c>
      <c r="AQ2" s="134"/>
      <c r="AR2" s="34" t="s">
        <v>77</v>
      </c>
      <c r="AS2" s="35" t="s">
        <v>78</v>
      </c>
      <c r="AT2" s="133" t="s">
        <v>80</v>
      </c>
      <c r="AU2" s="134"/>
      <c r="AV2" s="34" t="s">
        <v>77</v>
      </c>
      <c r="AW2" s="36" t="s">
        <v>78</v>
      </c>
      <c r="AX2" s="133" t="s">
        <v>80</v>
      </c>
      <c r="AY2" s="134"/>
      <c r="AZ2" s="41" t="s">
        <v>77</v>
      </c>
      <c r="BA2" s="42" t="s">
        <v>78</v>
      </c>
      <c r="BB2" s="138" t="s">
        <v>80</v>
      </c>
      <c r="BC2" s="139"/>
      <c r="BD2" s="180"/>
      <c r="BE2" s="167"/>
      <c r="BF2" s="168"/>
      <c r="BG2" s="153"/>
    </row>
    <row r="3" spans="1:59" ht="17" thickBot="1" x14ac:dyDescent="0.25">
      <c r="A3" s="140"/>
      <c r="B3" s="140"/>
      <c r="C3" s="143"/>
      <c r="D3" s="151" t="s">
        <v>79</v>
      </c>
      <c r="E3" s="152" t="s">
        <v>79</v>
      </c>
      <c r="F3" s="32" t="s">
        <v>81</v>
      </c>
      <c r="G3" s="33" t="s">
        <v>82</v>
      </c>
      <c r="H3" s="151" t="s">
        <v>79</v>
      </c>
      <c r="I3" s="152" t="s">
        <v>79</v>
      </c>
      <c r="J3" s="32" t="s">
        <v>81</v>
      </c>
      <c r="K3" s="33" t="s">
        <v>82</v>
      </c>
      <c r="L3" s="32" t="s">
        <v>79</v>
      </c>
      <c r="M3" s="33" t="s">
        <v>79</v>
      </c>
      <c r="N3" s="151" t="s">
        <v>81</v>
      </c>
      <c r="O3" s="152" t="s">
        <v>82</v>
      </c>
      <c r="P3" s="32" t="s">
        <v>79</v>
      </c>
      <c r="Q3" s="33" t="s">
        <v>79</v>
      </c>
      <c r="R3" s="74" t="s">
        <v>81</v>
      </c>
      <c r="S3" s="75" t="s">
        <v>82</v>
      </c>
      <c r="T3" s="151" t="s">
        <v>79</v>
      </c>
      <c r="U3" s="152" t="s">
        <v>79</v>
      </c>
      <c r="V3" s="32" t="s">
        <v>81</v>
      </c>
      <c r="W3" s="33" t="s">
        <v>82</v>
      </c>
      <c r="X3" s="32" t="s">
        <v>79</v>
      </c>
      <c r="Y3" s="33" t="s">
        <v>79</v>
      </c>
      <c r="Z3" s="32" t="s">
        <v>81</v>
      </c>
      <c r="AA3" s="33" t="s">
        <v>82</v>
      </c>
      <c r="AB3" s="32" t="s">
        <v>79</v>
      </c>
      <c r="AC3" s="33" t="s">
        <v>79</v>
      </c>
      <c r="AD3" s="32" t="s">
        <v>81</v>
      </c>
      <c r="AE3" s="33" t="s">
        <v>82</v>
      </c>
      <c r="AF3" s="151" t="s">
        <v>79</v>
      </c>
      <c r="AG3" s="152" t="s">
        <v>79</v>
      </c>
      <c r="AH3" s="151" t="s">
        <v>81</v>
      </c>
      <c r="AI3" s="152" t="s">
        <v>82</v>
      </c>
      <c r="AJ3" s="32" t="s">
        <v>79</v>
      </c>
      <c r="AK3" s="33" t="s">
        <v>79</v>
      </c>
      <c r="AL3" s="32" t="s">
        <v>81</v>
      </c>
      <c r="AM3" s="33" t="s">
        <v>82</v>
      </c>
      <c r="AN3" s="32" t="s">
        <v>79</v>
      </c>
      <c r="AO3" s="33" t="s">
        <v>79</v>
      </c>
      <c r="AP3" s="32" t="s">
        <v>81</v>
      </c>
      <c r="AQ3" s="33" t="s">
        <v>82</v>
      </c>
      <c r="AR3" s="32" t="s">
        <v>79</v>
      </c>
      <c r="AS3" s="33" t="s">
        <v>79</v>
      </c>
      <c r="AT3" s="32" t="s">
        <v>81</v>
      </c>
      <c r="AU3" s="33" t="s">
        <v>82</v>
      </c>
      <c r="AV3" s="32" t="s">
        <v>79</v>
      </c>
      <c r="AW3" s="33" t="s">
        <v>79</v>
      </c>
      <c r="AX3" s="32" t="s">
        <v>81</v>
      </c>
      <c r="AY3" s="33" t="s">
        <v>82</v>
      </c>
      <c r="AZ3" s="115" t="s">
        <v>79</v>
      </c>
      <c r="BA3" s="116" t="s">
        <v>79</v>
      </c>
      <c r="BB3" s="115" t="s">
        <v>81</v>
      </c>
      <c r="BC3" s="117" t="s">
        <v>82</v>
      </c>
      <c r="BD3" s="181"/>
      <c r="BE3" s="167"/>
      <c r="BF3" s="168"/>
      <c r="BG3" s="153"/>
    </row>
    <row r="4" spans="1:59" x14ac:dyDescent="0.2">
      <c r="A4" s="29" t="s">
        <v>83</v>
      </c>
      <c r="B4" s="38"/>
      <c r="C4" s="158"/>
      <c r="D4" s="72"/>
      <c r="E4" s="73"/>
      <c r="F4" s="155"/>
      <c r="G4" s="157"/>
      <c r="H4" s="72"/>
      <c r="I4" s="73"/>
      <c r="J4" s="155"/>
      <c r="K4" s="52"/>
      <c r="L4" s="51"/>
      <c r="M4" s="157"/>
      <c r="N4" s="72"/>
      <c r="O4" s="73"/>
      <c r="P4" s="155"/>
      <c r="Q4" s="52"/>
      <c r="R4" s="51"/>
      <c r="S4" s="157"/>
      <c r="T4" s="72"/>
      <c r="U4" s="73"/>
      <c r="V4" s="149"/>
      <c r="W4" s="53"/>
      <c r="X4" s="51"/>
      <c r="Y4" s="52"/>
      <c r="Z4" s="53"/>
      <c r="AA4" s="53"/>
      <c r="AB4" s="51"/>
      <c r="AC4" s="52"/>
      <c r="AD4" s="53"/>
      <c r="AE4" s="145"/>
      <c r="AF4" s="72"/>
      <c r="AG4" s="154"/>
      <c r="AH4" s="72"/>
      <c r="AI4" s="73"/>
      <c r="AJ4" s="155"/>
      <c r="AK4" s="52"/>
      <c r="AL4" s="51"/>
      <c r="AM4" s="52"/>
      <c r="AN4" s="51"/>
      <c r="AO4" s="52"/>
      <c r="AP4" s="51"/>
      <c r="AQ4" s="52"/>
      <c r="AR4" s="51"/>
      <c r="AS4" s="52"/>
      <c r="AT4" s="51"/>
      <c r="AU4" s="52"/>
      <c r="AV4" s="51"/>
      <c r="AW4" s="52"/>
      <c r="AX4" s="51"/>
      <c r="AY4" s="52"/>
      <c r="AZ4" s="118">
        <f t="shared" ref="AZ4:BC9" si="0">D4+H4+L4+P4+T4+X4+AB4+AF4+AJ4+AN4+AR4+AV4</f>
        <v>0</v>
      </c>
      <c r="BA4" s="118">
        <f t="shared" si="0"/>
        <v>0</v>
      </c>
      <c r="BB4" s="119">
        <f t="shared" si="0"/>
        <v>0</v>
      </c>
      <c r="BC4" s="120">
        <f t="shared" si="0"/>
        <v>0</v>
      </c>
      <c r="BD4" s="182">
        <f>SUM(AZ4:BC4)+C4</f>
        <v>0</v>
      </c>
      <c r="BE4" s="169"/>
      <c r="BF4" s="170"/>
      <c r="BG4" s="153"/>
    </row>
    <row r="5" spans="1:59" x14ac:dyDescent="0.2">
      <c r="A5" s="29" t="s">
        <v>151</v>
      </c>
      <c r="B5" s="28"/>
      <c r="C5" s="158"/>
      <c r="D5" s="53"/>
      <c r="E5" s="54"/>
      <c r="F5" s="149"/>
      <c r="G5" s="146"/>
      <c r="H5" s="53"/>
      <c r="I5" s="54"/>
      <c r="J5" s="149"/>
      <c r="K5" s="54"/>
      <c r="L5" s="53"/>
      <c r="M5" s="146"/>
      <c r="N5" s="53"/>
      <c r="O5" s="54"/>
      <c r="P5" s="149"/>
      <c r="Q5" s="146"/>
      <c r="R5" s="53"/>
      <c r="S5" s="146"/>
      <c r="T5" s="53"/>
      <c r="U5" s="54"/>
      <c r="V5" s="149"/>
      <c r="W5" s="54"/>
      <c r="X5" s="53"/>
      <c r="Y5" s="52"/>
      <c r="Z5" s="53"/>
      <c r="AA5" s="54"/>
      <c r="AB5" s="53"/>
      <c r="AC5" s="54"/>
      <c r="AD5" s="53"/>
      <c r="AE5" s="146"/>
      <c r="AF5" s="53"/>
      <c r="AG5" s="146"/>
      <c r="AH5" s="53"/>
      <c r="AI5" s="54"/>
      <c r="AJ5" s="149"/>
      <c r="AK5" s="54"/>
      <c r="AL5" s="53"/>
      <c r="AM5" s="54"/>
      <c r="AN5" s="53"/>
      <c r="AO5" s="54"/>
      <c r="AP5" s="53"/>
      <c r="AQ5" s="54"/>
      <c r="AR5" s="53"/>
      <c r="AS5" s="54"/>
      <c r="AT5" s="53"/>
      <c r="AU5" s="54"/>
      <c r="AV5" s="53"/>
      <c r="AW5" s="54"/>
      <c r="AX5" s="53"/>
      <c r="AY5" s="54"/>
      <c r="AZ5" s="118">
        <f t="shared" si="0"/>
        <v>0</v>
      </c>
      <c r="BA5" s="118">
        <f t="shared" si="0"/>
        <v>0</v>
      </c>
      <c r="BB5" s="119">
        <f t="shared" si="0"/>
        <v>0</v>
      </c>
      <c r="BC5" s="120">
        <f t="shared" si="0"/>
        <v>0</v>
      </c>
      <c r="BD5" s="182">
        <f t="shared" ref="BD5:BD9" si="1">SUM(AZ5:BC5)+C5</f>
        <v>0</v>
      </c>
      <c r="BE5" s="169"/>
      <c r="BF5" s="170"/>
      <c r="BG5" s="153"/>
    </row>
    <row r="6" spans="1:59" x14ac:dyDescent="0.2">
      <c r="A6" s="29" t="s">
        <v>107</v>
      </c>
      <c r="B6" s="57"/>
      <c r="C6" s="158"/>
      <c r="D6" s="27"/>
      <c r="E6" s="28"/>
      <c r="F6" s="63"/>
      <c r="G6" s="147"/>
      <c r="H6" s="27"/>
      <c r="I6" s="28"/>
      <c r="J6" s="63"/>
      <c r="K6" s="28"/>
      <c r="L6" s="62"/>
      <c r="M6" s="147"/>
      <c r="N6" s="27"/>
      <c r="O6" s="28"/>
      <c r="P6" s="63"/>
      <c r="Q6" s="28"/>
      <c r="R6" s="27"/>
      <c r="S6" s="147"/>
      <c r="T6" s="27"/>
      <c r="U6" s="28"/>
      <c r="V6" s="63"/>
      <c r="W6" s="28"/>
      <c r="X6" s="62"/>
      <c r="Y6" s="28"/>
      <c r="Z6" s="27"/>
      <c r="AA6" s="28"/>
      <c r="AB6" s="27"/>
      <c r="AC6" s="28"/>
      <c r="AD6" s="27"/>
      <c r="AE6" s="147"/>
      <c r="AF6" s="27"/>
      <c r="AG6" s="147"/>
      <c r="AH6" s="27"/>
      <c r="AI6" s="28"/>
      <c r="AJ6" s="156"/>
      <c r="AK6" s="28"/>
      <c r="AL6" s="27"/>
      <c r="AM6" s="28"/>
      <c r="AN6" s="27"/>
      <c r="AO6" s="28"/>
      <c r="AP6" s="27"/>
      <c r="AQ6" s="28"/>
      <c r="AR6" s="27"/>
      <c r="AS6" s="28"/>
      <c r="AT6" s="27"/>
      <c r="AU6" s="28"/>
      <c r="AV6" s="62"/>
      <c r="AW6" s="28"/>
      <c r="AX6" s="27"/>
      <c r="AY6" s="28"/>
      <c r="AZ6" s="118">
        <f t="shared" si="0"/>
        <v>0</v>
      </c>
      <c r="BA6" s="118">
        <f t="shared" si="0"/>
        <v>0</v>
      </c>
      <c r="BB6" s="119">
        <f t="shared" si="0"/>
        <v>0</v>
      </c>
      <c r="BC6" s="120">
        <f t="shared" si="0"/>
        <v>0</v>
      </c>
      <c r="BD6" s="182">
        <f t="shared" si="1"/>
        <v>0</v>
      </c>
      <c r="BE6" s="169"/>
      <c r="BF6" s="170"/>
      <c r="BG6" s="153"/>
    </row>
    <row r="7" spans="1:59" x14ac:dyDescent="0.2">
      <c r="A7" s="29" t="s">
        <v>108</v>
      </c>
      <c r="B7" s="60"/>
      <c r="C7" s="158"/>
      <c r="D7" s="27"/>
      <c r="E7" s="28"/>
      <c r="F7" s="63"/>
      <c r="G7" s="147"/>
      <c r="H7" s="27"/>
      <c r="I7" s="28"/>
      <c r="J7" s="63"/>
      <c r="K7" s="28"/>
      <c r="L7" s="27"/>
      <c r="M7" s="147"/>
      <c r="N7" s="27"/>
      <c r="O7" s="28"/>
      <c r="P7" s="63"/>
      <c r="Q7" s="28"/>
      <c r="R7" s="27"/>
      <c r="S7" s="147"/>
      <c r="T7" s="27"/>
      <c r="U7" s="28"/>
      <c r="V7" s="63"/>
      <c r="W7" s="28"/>
      <c r="X7" s="27"/>
      <c r="Y7" s="28"/>
      <c r="Z7" s="27"/>
      <c r="AA7" s="28"/>
      <c r="AB7" s="27"/>
      <c r="AC7" s="28"/>
      <c r="AD7" s="27"/>
      <c r="AE7" s="147"/>
      <c r="AF7" s="27"/>
      <c r="AG7" s="147"/>
      <c r="AH7" s="27"/>
      <c r="AI7" s="28"/>
      <c r="AJ7" s="63"/>
      <c r="AK7" s="28"/>
      <c r="AL7" s="27"/>
      <c r="AM7" s="28"/>
      <c r="AN7" s="27"/>
      <c r="AO7" s="28"/>
      <c r="AP7" s="27"/>
      <c r="AQ7" s="28"/>
      <c r="AR7" s="27"/>
      <c r="AS7" s="28"/>
      <c r="AT7" s="27"/>
      <c r="AU7" s="28"/>
      <c r="AV7" s="27"/>
      <c r="AW7" s="28"/>
      <c r="AX7" s="27"/>
      <c r="AY7" s="28"/>
      <c r="AZ7" s="118">
        <f t="shared" si="0"/>
        <v>0</v>
      </c>
      <c r="BA7" s="118">
        <f t="shared" si="0"/>
        <v>0</v>
      </c>
      <c r="BB7" s="119">
        <f t="shared" si="0"/>
        <v>0</v>
      </c>
      <c r="BC7" s="120">
        <f t="shared" si="0"/>
        <v>0</v>
      </c>
      <c r="BD7" s="182">
        <f t="shared" si="1"/>
        <v>0</v>
      </c>
      <c r="BE7" s="169"/>
      <c r="BF7" s="170"/>
      <c r="BG7" s="153"/>
    </row>
    <row r="8" spans="1:59" x14ac:dyDescent="0.2">
      <c r="A8" s="29" t="s">
        <v>102</v>
      </c>
      <c r="B8" s="28"/>
      <c r="C8" s="158"/>
      <c r="D8" s="53"/>
      <c r="E8" s="54"/>
      <c r="F8" s="149"/>
      <c r="G8" s="146"/>
      <c r="H8" s="53"/>
      <c r="I8" s="54"/>
      <c r="J8" s="149"/>
      <c r="K8" s="54"/>
      <c r="L8" s="53"/>
      <c r="M8" s="146"/>
      <c r="N8" s="53"/>
      <c r="O8" s="54"/>
      <c r="P8" s="149"/>
      <c r="Q8" s="54"/>
      <c r="R8" s="53"/>
      <c r="S8" s="146"/>
      <c r="T8" s="53"/>
      <c r="U8" s="54"/>
      <c r="V8" s="149"/>
      <c r="W8" s="54"/>
      <c r="X8" s="53"/>
      <c r="Y8" s="54"/>
      <c r="Z8" s="53"/>
      <c r="AA8" s="54"/>
      <c r="AB8" s="53"/>
      <c r="AC8" s="54"/>
      <c r="AD8" s="53"/>
      <c r="AE8" s="146"/>
      <c r="AF8" s="53"/>
      <c r="AG8" s="146"/>
      <c r="AH8" s="53"/>
      <c r="AI8" s="54"/>
      <c r="AJ8" s="149"/>
      <c r="AK8" s="54"/>
      <c r="AL8" s="53"/>
      <c r="AM8" s="54"/>
      <c r="AN8" s="53"/>
      <c r="AO8" s="54"/>
      <c r="AP8" s="53"/>
      <c r="AQ8" s="54"/>
      <c r="AR8" s="53"/>
      <c r="AS8" s="54"/>
      <c r="AT8" s="53"/>
      <c r="AU8" s="54"/>
      <c r="AV8" s="53"/>
      <c r="AW8" s="54"/>
      <c r="AX8" s="53"/>
      <c r="AY8" s="54"/>
      <c r="AZ8" s="118">
        <f t="shared" si="0"/>
        <v>0</v>
      </c>
      <c r="BA8" s="118">
        <f t="shared" si="0"/>
        <v>0</v>
      </c>
      <c r="BB8" s="119">
        <f t="shared" si="0"/>
        <v>0</v>
      </c>
      <c r="BC8" s="120">
        <f t="shared" si="0"/>
        <v>0</v>
      </c>
      <c r="BD8" s="182">
        <f t="shared" si="1"/>
        <v>0</v>
      </c>
      <c r="BE8" s="169"/>
      <c r="BF8" s="170"/>
      <c r="BG8" s="153"/>
    </row>
    <row r="9" spans="1:59" ht="17" thickBot="1" x14ac:dyDescent="0.25">
      <c r="A9" s="30" t="s">
        <v>101</v>
      </c>
      <c r="B9" s="39"/>
      <c r="C9" s="159"/>
      <c r="D9" s="55"/>
      <c r="E9" s="56"/>
      <c r="F9" s="150"/>
      <c r="G9" s="148"/>
      <c r="H9" s="55"/>
      <c r="I9" s="56"/>
      <c r="J9" s="150"/>
      <c r="K9" s="56"/>
      <c r="L9" s="55"/>
      <c r="M9" s="148"/>
      <c r="N9" s="55"/>
      <c r="O9" s="56"/>
      <c r="P9" s="150"/>
      <c r="Q9" s="56"/>
      <c r="R9" s="55"/>
      <c r="S9" s="148"/>
      <c r="T9" s="55"/>
      <c r="U9" s="56"/>
      <c r="V9" s="150"/>
      <c r="W9" s="56"/>
      <c r="X9" s="55"/>
      <c r="Y9" s="56"/>
      <c r="Z9" s="55"/>
      <c r="AA9" s="56"/>
      <c r="AB9" s="55"/>
      <c r="AC9" s="56"/>
      <c r="AD9" s="55"/>
      <c r="AE9" s="148"/>
      <c r="AF9" s="55"/>
      <c r="AG9" s="148"/>
      <c r="AH9" s="55"/>
      <c r="AI9" s="56"/>
      <c r="AJ9" s="150"/>
      <c r="AK9" s="56"/>
      <c r="AL9" s="55"/>
      <c r="AM9" s="56"/>
      <c r="AN9" s="55"/>
      <c r="AO9" s="56"/>
      <c r="AP9" s="55"/>
      <c r="AQ9" s="56"/>
      <c r="AR9" s="55"/>
      <c r="AS9" s="56"/>
      <c r="AT9" s="55"/>
      <c r="AU9" s="56"/>
      <c r="AV9" s="55"/>
      <c r="AW9" s="56"/>
      <c r="AX9" s="55"/>
      <c r="AY9" s="56"/>
      <c r="AZ9" s="118">
        <f t="shared" si="0"/>
        <v>0</v>
      </c>
      <c r="BA9" s="118">
        <f t="shared" si="0"/>
        <v>0</v>
      </c>
      <c r="BB9" s="119">
        <f t="shared" si="0"/>
        <v>0</v>
      </c>
      <c r="BC9" s="120">
        <f t="shared" si="0"/>
        <v>0</v>
      </c>
      <c r="BD9" s="182">
        <f t="shared" si="1"/>
        <v>0</v>
      </c>
      <c r="BE9" s="169"/>
      <c r="BF9" s="170"/>
      <c r="BG9" s="153"/>
    </row>
    <row r="10" spans="1:59" ht="17" thickBot="1" x14ac:dyDescent="0.25">
      <c r="B10" s="40" t="s">
        <v>56</v>
      </c>
      <c r="C10" s="40">
        <f>SUM(C4:C9)</f>
        <v>0</v>
      </c>
      <c r="S10" s="37"/>
      <c r="T10" s="37"/>
      <c r="BC10" s="58" t="s">
        <v>56</v>
      </c>
      <c r="BD10" s="183">
        <f>SUM(BD4:BD9)</f>
        <v>0</v>
      </c>
      <c r="BE10" s="169"/>
      <c r="BF10" s="171"/>
      <c r="BG10" s="153"/>
    </row>
    <row r="11" spans="1:59" x14ac:dyDescent="0.2">
      <c r="S11" s="37"/>
      <c r="T11" s="37"/>
      <c r="U11" s="59"/>
      <c r="BC11" s="178"/>
      <c r="BD11" s="173"/>
      <c r="BE11" s="172"/>
      <c r="BF11" s="173"/>
      <c r="BG11" s="153"/>
    </row>
    <row r="12" spans="1:59" x14ac:dyDescent="0.2">
      <c r="BC12" s="92"/>
      <c r="BD12" s="92"/>
      <c r="BE12" s="174"/>
      <c r="BF12" s="175"/>
      <c r="BG12" s="153"/>
    </row>
    <row r="13" spans="1:59" x14ac:dyDescent="0.2">
      <c r="BC13" s="92"/>
      <c r="BD13" s="177"/>
      <c r="BE13" s="176"/>
      <c r="BF13" s="175"/>
      <c r="BG13" s="153"/>
    </row>
    <row r="14" spans="1:59" x14ac:dyDescent="0.2">
      <c r="A14" s="100" t="s">
        <v>142</v>
      </c>
    </row>
    <row r="15" spans="1:59" x14ac:dyDescent="0.2">
      <c r="A15" s="101" t="s">
        <v>143</v>
      </c>
    </row>
  </sheetData>
  <mergeCells count="32">
    <mergeCell ref="A1:A3"/>
    <mergeCell ref="B1:B3"/>
    <mergeCell ref="C1:C3"/>
    <mergeCell ref="D1:G1"/>
    <mergeCell ref="R2:S2"/>
    <mergeCell ref="V2:W2"/>
    <mergeCell ref="Z2:AA2"/>
    <mergeCell ref="BD1:BD3"/>
    <mergeCell ref="F2:G2"/>
    <mergeCell ref="H1:K1"/>
    <mergeCell ref="J2:K2"/>
    <mergeCell ref="L1:O1"/>
    <mergeCell ref="N2:O2"/>
    <mergeCell ref="AZ1:BC1"/>
    <mergeCell ref="BB2:BC2"/>
    <mergeCell ref="P1:S1"/>
    <mergeCell ref="T1:W1"/>
    <mergeCell ref="X1:AA1"/>
    <mergeCell ref="AJ1:AM1"/>
    <mergeCell ref="AH2:AI2"/>
    <mergeCell ref="AL2:AM2"/>
    <mergeCell ref="AB1:AE1"/>
    <mergeCell ref="AF1:AI1"/>
    <mergeCell ref="AD2:AE2"/>
    <mergeCell ref="BE1:BE3"/>
    <mergeCell ref="BF1:BF3"/>
    <mergeCell ref="AN1:AQ1"/>
    <mergeCell ref="AR1:AU1"/>
    <mergeCell ref="AV1:AY1"/>
    <mergeCell ref="AP2:AQ2"/>
    <mergeCell ref="AT2:AU2"/>
    <mergeCell ref="AX2:AY2"/>
  </mergeCells>
  <pageMargins left="0.7" right="0.7" top="0.75" bottom="0.75" header="0.3" footer="0.3"/>
  <pageSetup paperSize="9" scale="16" orientation="landscape" horizontalDpi="1200" verticalDpi="12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049C86-8ED1-4C09-8983-AFE71F9D4651}">
  <sheetPr>
    <tabColor theme="4"/>
  </sheetPr>
  <dimension ref="A1:F9"/>
  <sheetViews>
    <sheetView workbookViewId="0">
      <selection activeCell="I1" sqref="I1"/>
    </sheetView>
  </sheetViews>
  <sheetFormatPr baseColWidth="10" defaultRowHeight="16" x14ac:dyDescent="0.2"/>
  <cols>
    <col min="3" max="3" width="16.33203125" customWidth="1"/>
  </cols>
  <sheetData>
    <row r="1" spans="1:6" x14ac:dyDescent="0.2">
      <c r="A1" s="69" t="s">
        <v>110</v>
      </c>
      <c r="B1" s="70" t="s">
        <v>79</v>
      </c>
      <c r="C1" s="70" t="s">
        <v>111</v>
      </c>
      <c r="D1" s="70" t="s">
        <v>113</v>
      </c>
      <c r="E1" s="71" t="s">
        <v>112</v>
      </c>
      <c r="F1" s="70" t="s">
        <v>114</v>
      </c>
    </row>
    <row r="2" spans="1:6" x14ac:dyDescent="0.2">
      <c r="A2" s="63"/>
      <c r="B2" s="66"/>
      <c r="C2" s="66"/>
      <c r="D2" s="66"/>
      <c r="E2" s="17"/>
      <c r="F2" s="1"/>
    </row>
    <row r="3" spans="1:6" x14ac:dyDescent="0.2">
      <c r="A3" s="63"/>
      <c r="B3" s="66"/>
      <c r="C3" s="66"/>
      <c r="D3" s="66"/>
      <c r="E3" s="17"/>
      <c r="F3" s="1"/>
    </row>
    <row r="4" spans="1:6" x14ac:dyDescent="0.2">
      <c r="A4" s="63"/>
      <c r="B4" s="66"/>
      <c r="C4" s="66"/>
      <c r="D4" s="66"/>
      <c r="E4" s="17"/>
      <c r="F4" s="1"/>
    </row>
    <row r="5" spans="1:6" x14ac:dyDescent="0.2">
      <c r="A5" s="63"/>
      <c r="B5" s="66"/>
      <c r="C5" s="66"/>
      <c r="D5" s="66"/>
      <c r="E5" s="17"/>
      <c r="F5" s="1"/>
    </row>
    <row r="6" spans="1:6" x14ac:dyDescent="0.2">
      <c r="A6" s="63"/>
      <c r="B6" s="66"/>
      <c r="C6" s="66"/>
      <c r="D6" s="66"/>
      <c r="E6" s="17"/>
      <c r="F6" s="1"/>
    </row>
    <row r="7" spans="1:6" x14ac:dyDescent="0.2">
      <c r="A7" s="63"/>
      <c r="B7" s="66"/>
      <c r="C7" s="66"/>
      <c r="D7" s="66"/>
      <c r="E7" s="17"/>
      <c r="F7" s="1"/>
    </row>
    <row r="8" spans="1:6" x14ac:dyDescent="0.2">
      <c r="A8" s="64"/>
      <c r="B8" s="67"/>
      <c r="C8" s="67"/>
      <c r="D8" s="67"/>
      <c r="E8" s="68"/>
      <c r="F8" s="65"/>
    </row>
    <row r="9" spans="1:6" x14ac:dyDescent="0.2">
      <c r="A9" s="64"/>
      <c r="B9" s="67"/>
      <c r="C9" s="67"/>
      <c r="D9" s="67"/>
      <c r="E9" s="68"/>
      <c r="F9" s="64"/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CF885C-4F56-DA4E-B5E4-0DFEA68DDE9C}">
  <sheetPr>
    <tabColor theme="1"/>
  </sheetPr>
  <dimension ref="A1:N27"/>
  <sheetViews>
    <sheetView workbookViewId="0">
      <selection activeCell="D1" sqref="D1:D1048576"/>
    </sheetView>
  </sheetViews>
  <sheetFormatPr baseColWidth="10" defaultRowHeight="16" x14ac:dyDescent="0.2"/>
  <cols>
    <col min="1" max="1" width="17.1640625" customWidth="1"/>
    <col min="2" max="14" width="20.33203125" customWidth="1"/>
  </cols>
  <sheetData>
    <row r="1" spans="1:14" x14ac:dyDescent="0.2">
      <c r="A1" s="1" t="s">
        <v>4</v>
      </c>
      <c r="B1" s="13" t="s">
        <v>66</v>
      </c>
      <c r="C1" s="12" t="s">
        <v>60</v>
      </c>
      <c r="D1" s="12" t="s">
        <v>63</v>
      </c>
      <c r="E1" s="12" t="s">
        <v>25</v>
      </c>
      <c r="F1" s="12" t="s">
        <v>67</v>
      </c>
      <c r="G1" s="13" t="s">
        <v>65</v>
      </c>
      <c r="H1" s="12" t="s">
        <v>61</v>
      </c>
      <c r="I1" s="12" t="s">
        <v>62</v>
      </c>
      <c r="J1" s="12" t="s">
        <v>28</v>
      </c>
      <c r="K1" s="13" t="s">
        <v>39</v>
      </c>
      <c r="L1" s="12" t="s">
        <v>58</v>
      </c>
      <c r="M1" s="13" t="s">
        <v>59</v>
      </c>
      <c r="N1" s="12" t="s">
        <v>64</v>
      </c>
    </row>
    <row r="2" spans="1:14" ht="85" x14ac:dyDescent="0.2">
      <c r="A2" s="144" t="s">
        <v>57</v>
      </c>
      <c r="B2" s="1" t="s">
        <v>106</v>
      </c>
      <c r="C2" s="4" t="s">
        <v>6</v>
      </c>
      <c r="D2" s="4" t="s">
        <v>37</v>
      </c>
      <c r="E2" s="4" t="s">
        <v>20</v>
      </c>
      <c r="F2" s="4" t="s">
        <v>9</v>
      </c>
      <c r="G2" s="4" t="s">
        <v>50</v>
      </c>
      <c r="H2" s="4" t="s">
        <v>29</v>
      </c>
      <c r="I2" s="4" t="s">
        <v>32</v>
      </c>
      <c r="J2" s="4" t="s">
        <v>14</v>
      </c>
      <c r="K2" s="4" t="s">
        <v>40</v>
      </c>
      <c r="L2" s="4" t="s">
        <v>150</v>
      </c>
      <c r="M2" s="2" t="s">
        <v>5</v>
      </c>
      <c r="N2" s="4" t="s">
        <v>47</v>
      </c>
    </row>
    <row r="3" spans="1:14" ht="51" x14ac:dyDescent="0.2">
      <c r="A3" s="144"/>
      <c r="B3" s="1" t="s">
        <v>137</v>
      </c>
      <c r="C3" s="4" t="s">
        <v>7</v>
      </c>
      <c r="D3" s="4" t="s">
        <v>26</v>
      </c>
      <c r="E3" s="4" t="s">
        <v>26</v>
      </c>
      <c r="F3" s="4" t="s">
        <v>10</v>
      </c>
      <c r="G3" s="1"/>
      <c r="H3" s="4" t="s">
        <v>30</v>
      </c>
      <c r="I3" s="4" t="s">
        <v>33</v>
      </c>
      <c r="J3" s="4" t="s">
        <v>15</v>
      </c>
      <c r="K3" s="1"/>
      <c r="L3" s="4"/>
      <c r="M3" s="1"/>
      <c r="N3" s="4" t="s">
        <v>48</v>
      </c>
    </row>
    <row r="4" spans="1:14" ht="34" x14ac:dyDescent="0.2">
      <c r="A4" s="144"/>
      <c r="B4" s="1"/>
      <c r="C4" s="4" t="s">
        <v>8</v>
      </c>
      <c r="D4" s="4" t="s">
        <v>38</v>
      </c>
      <c r="E4" s="4" t="s">
        <v>27</v>
      </c>
      <c r="F4" s="4" t="s">
        <v>11</v>
      </c>
      <c r="G4" s="1"/>
      <c r="H4" s="1"/>
      <c r="I4" s="4" t="s">
        <v>34</v>
      </c>
      <c r="J4" s="4" t="s">
        <v>16</v>
      </c>
      <c r="K4" s="1"/>
      <c r="L4" s="1"/>
      <c r="M4" s="1"/>
      <c r="N4" s="1"/>
    </row>
    <row r="5" spans="1:14" ht="17" x14ac:dyDescent="0.2">
      <c r="A5" s="144"/>
      <c r="B5" s="1"/>
      <c r="C5" s="1"/>
      <c r="D5" s="1"/>
      <c r="E5" s="1"/>
      <c r="F5" s="4" t="s">
        <v>12</v>
      </c>
      <c r="G5" s="1"/>
      <c r="H5" s="1"/>
      <c r="I5" s="4" t="s">
        <v>35</v>
      </c>
      <c r="J5" s="4" t="s">
        <v>17</v>
      </c>
      <c r="K5" s="1"/>
      <c r="L5" s="1"/>
      <c r="M5" s="1"/>
      <c r="N5" s="1"/>
    </row>
    <row r="6" spans="1:14" ht="17" x14ac:dyDescent="0.2">
      <c r="A6" s="144"/>
      <c r="B6" s="1"/>
      <c r="C6" s="1"/>
      <c r="D6" s="1"/>
      <c r="E6" s="1"/>
      <c r="F6" s="4" t="s">
        <v>13</v>
      </c>
      <c r="G6" s="1"/>
      <c r="H6" s="1"/>
      <c r="I6" s="1"/>
      <c r="J6" s="4" t="s">
        <v>18</v>
      </c>
      <c r="K6" s="1"/>
      <c r="L6" s="1"/>
      <c r="M6" s="1"/>
      <c r="N6" s="1"/>
    </row>
    <row r="7" spans="1:14" ht="17" x14ac:dyDescent="0.2">
      <c r="A7" s="144"/>
      <c r="B7" s="1"/>
      <c r="C7" s="1"/>
      <c r="D7" s="1"/>
      <c r="E7" s="1"/>
      <c r="F7" s="1"/>
      <c r="G7" s="1"/>
      <c r="H7" s="1"/>
      <c r="I7" s="1"/>
      <c r="J7" s="4" t="s">
        <v>19</v>
      </c>
      <c r="K7" s="1"/>
      <c r="L7" s="1"/>
      <c r="M7" s="1"/>
      <c r="N7" s="1"/>
    </row>
    <row r="11" spans="1:14" x14ac:dyDescent="0.2">
      <c r="A11" s="1" t="s">
        <v>68</v>
      </c>
    </row>
    <row r="12" spans="1:14" x14ac:dyDescent="0.2">
      <c r="A12" s="1" t="s">
        <v>69</v>
      </c>
    </row>
    <row r="13" spans="1:14" x14ac:dyDescent="0.2">
      <c r="A13" s="1" t="s">
        <v>87</v>
      </c>
    </row>
    <row r="15" spans="1:14" x14ac:dyDescent="0.2">
      <c r="A15" s="1" t="s">
        <v>70</v>
      </c>
    </row>
    <row r="16" spans="1:14" x14ac:dyDescent="0.2">
      <c r="A16" s="1" t="s">
        <v>71</v>
      </c>
    </row>
    <row r="18" spans="1:1" x14ac:dyDescent="0.2">
      <c r="A18" s="1" t="s">
        <v>90</v>
      </c>
    </row>
    <row r="19" spans="1:1" x14ac:dyDescent="0.2">
      <c r="A19" s="1" t="s">
        <v>91</v>
      </c>
    </row>
    <row r="20" spans="1:1" x14ac:dyDescent="0.2">
      <c r="A20" s="1" t="s">
        <v>92</v>
      </c>
    </row>
    <row r="21" spans="1:1" x14ac:dyDescent="0.2">
      <c r="A21" t="s">
        <v>93</v>
      </c>
    </row>
    <row r="22" spans="1:1" x14ac:dyDescent="0.2">
      <c r="A22" t="s">
        <v>94</v>
      </c>
    </row>
    <row r="23" spans="1:1" x14ac:dyDescent="0.2">
      <c r="A23" t="s">
        <v>84</v>
      </c>
    </row>
    <row r="24" spans="1:1" x14ac:dyDescent="0.2">
      <c r="A24" t="s">
        <v>85</v>
      </c>
    </row>
    <row r="25" spans="1:1" x14ac:dyDescent="0.2">
      <c r="A25" t="s">
        <v>86</v>
      </c>
    </row>
    <row r="26" spans="1:1" x14ac:dyDescent="0.2">
      <c r="A26" t="s">
        <v>89</v>
      </c>
    </row>
    <row r="27" spans="1:1" x14ac:dyDescent="0.2">
      <c r="A27" t="s">
        <v>95</v>
      </c>
    </row>
  </sheetData>
  <mergeCells count="1">
    <mergeCell ref="A2:A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14</vt:i4>
      </vt:variant>
    </vt:vector>
  </HeadingPairs>
  <TitlesOfParts>
    <vt:vector size="20" baseType="lpstr">
      <vt:lpstr>liste des paiements</vt:lpstr>
      <vt:lpstr>TCD</vt:lpstr>
      <vt:lpstr>Déclaration mensuelle</vt:lpstr>
      <vt:lpstr>Mouvements comptes à comptes</vt:lpstr>
      <vt:lpstr>Chèques </vt:lpstr>
      <vt:lpstr>NE PAS TOUCHER</vt:lpstr>
      <vt:lpstr>ACHATS.IMPORTANTS</vt:lpstr>
      <vt:lpstr>ASSURANCE</vt:lpstr>
      <vt:lpstr>AUTRES.DEPENSES</vt:lpstr>
      <vt:lpstr>AUTRES.RESSOURCES</vt:lpstr>
      <vt:lpstr>CATEGORIE</vt:lpstr>
      <vt:lpstr>DEPENSES.VIE.COURANTE</vt:lpstr>
      <vt:lpstr>EMPRUNTS.EN.COURS</vt:lpstr>
      <vt:lpstr>FRAIS.DE.MAINTIEN.A.DOMICILE</vt:lpstr>
      <vt:lpstr>IMPOTS.ET.TAXES</vt:lpstr>
      <vt:lpstr>LOGEMENT</vt:lpstr>
      <vt:lpstr>PLACEMENTS</vt:lpstr>
      <vt:lpstr>REVENUS</vt:lpstr>
      <vt:lpstr>REVENUS.MOBILIERS</vt:lpstr>
      <vt:lpstr>TRAVAUX.ET.REPARATIONS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Florent PARFAIT</dc:creator>
  <cp:lastModifiedBy>Microsoft Office User</cp:lastModifiedBy>
  <cp:lastPrinted>2020-03-05T16:04:14Z</cp:lastPrinted>
  <dcterms:created xsi:type="dcterms:W3CDTF">2018-10-15T09:01:49Z</dcterms:created>
  <dcterms:modified xsi:type="dcterms:W3CDTF">2020-11-20T16:02:35Z</dcterms:modified>
</cp:coreProperties>
</file>