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ocuments\2020\GESTION\"/>
    </mc:Choice>
  </mc:AlternateContent>
  <xr:revisionPtr revIDLastSave="0" documentId="8_{96E50667-F45B-4F8A-B82C-022F97689E7C}" xr6:coauthVersionLast="45" xr6:coauthVersionMax="45" xr10:uidLastSave="{00000000-0000-0000-0000-000000000000}"/>
  <bookViews>
    <workbookView xWindow="-120" yWindow="-120" windowWidth="29040" windowHeight="15840" xr2:uid="{653D4135-FE16-4CFC-B9EA-2584CB1D3C54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 l="1"/>
  <c r="AB11" i="1" s="1"/>
  <c r="AL11" i="1" s="1"/>
  <c r="AV11" i="1" s="1"/>
  <c r="H11" i="1"/>
  <c r="F11" i="1"/>
  <c r="E11" i="1"/>
  <c r="D11" i="1"/>
  <c r="H10" i="1"/>
  <c r="F10" i="1"/>
  <c r="E10" i="1"/>
  <c r="D10" i="1"/>
  <c r="F9" i="1"/>
  <c r="E9" i="1"/>
  <c r="D9" i="1"/>
  <c r="H8" i="1"/>
  <c r="R8" i="1" s="1"/>
  <c r="AB8" i="1" s="1"/>
  <c r="AL8" i="1" s="1"/>
  <c r="AV8" i="1" s="1"/>
  <c r="F8" i="1"/>
  <c r="E8" i="1"/>
  <c r="D8" i="1"/>
  <c r="F7" i="1"/>
  <c r="E7" i="1"/>
  <c r="D7" i="1"/>
  <c r="R6" i="1"/>
  <c r="AB6" i="1" s="1"/>
  <c r="AL6" i="1" s="1"/>
  <c r="AV6" i="1" s="1"/>
  <c r="H6" i="1"/>
  <c r="G6" i="1"/>
  <c r="Q6" i="1" s="1"/>
  <c r="AA6" i="1" s="1"/>
  <c r="AK6" i="1" s="1"/>
  <c r="AU6" i="1" s="1"/>
  <c r="F6" i="1"/>
  <c r="E6" i="1"/>
  <c r="D6" i="1"/>
  <c r="B6" i="1"/>
  <c r="B8" i="1" s="1"/>
  <c r="F5" i="1"/>
  <c r="E5" i="1"/>
  <c r="D5" i="1"/>
  <c r="H4" i="1"/>
  <c r="R4" i="1" s="1"/>
  <c r="AB4" i="1" s="1"/>
  <c r="AL4" i="1" s="1"/>
  <c r="AV4" i="1" s="1"/>
  <c r="G4" i="1"/>
  <c r="Q4" i="1" s="1"/>
  <c r="AA4" i="1" s="1"/>
  <c r="AK4" i="1" s="1"/>
  <c r="AU4" i="1" s="1"/>
  <c r="F4" i="1"/>
  <c r="E4" i="1"/>
  <c r="D4" i="1"/>
  <c r="BD2" i="1"/>
  <c r="BB2" i="1"/>
  <c r="AY2" i="1"/>
  <c r="AU2" i="1"/>
  <c r="AT2" i="1"/>
  <c r="AR2" i="1"/>
  <c r="AO2" i="1"/>
  <c r="AK2" i="1"/>
  <c r="AJ2" i="1"/>
  <c r="AI2" i="1"/>
  <c r="AG2" i="1"/>
  <c r="AE2" i="1"/>
  <c r="AA2" i="1"/>
  <c r="Z2" i="1"/>
  <c r="Y2" i="1"/>
  <c r="W2" i="1"/>
  <c r="U2" i="1"/>
  <c r="Q2" i="1"/>
  <c r="P2" i="1"/>
  <c r="O2" i="1"/>
  <c r="M2" i="1"/>
  <c r="K2" i="1"/>
  <c r="G2" i="1"/>
  <c r="AU1" i="1"/>
  <c r="AK1" i="1"/>
  <c r="AI1" i="1"/>
  <c r="AE1" i="1"/>
  <c r="Y1" i="1"/>
  <c r="U1" i="1"/>
  <c r="O1" i="1"/>
  <c r="K1" i="1"/>
  <c r="G8" i="1" l="1"/>
  <c r="Q8" i="1" s="1"/>
  <c r="AA8" i="1" s="1"/>
  <c r="AK8" i="1" s="1"/>
  <c r="AU8" i="1" s="1"/>
  <c r="B10" i="1"/>
  <c r="G10" i="1" l="1"/>
  <c r="Q10" i="1" s="1"/>
  <c r="AA10" i="1" s="1"/>
  <c r="AK10" i="1" s="1"/>
  <c r="AU10" i="1" s="1"/>
  <c r="B11" i="1"/>
  <c r="G11" i="1" s="1"/>
  <c r="Q11" i="1" s="1"/>
  <c r="AA11" i="1" s="1"/>
  <c r="AK11" i="1" s="1"/>
  <c r="AU11" i="1" s="1"/>
</calcChain>
</file>

<file path=xl/sharedStrings.xml><?xml version="1.0" encoding="utf-8"?>
<sst xmlns="http://schemas.openxmlformats.org/spreadsheetml/2006/main" count="114" uniqueCount="28">
  <si>
    <t>JANVIER</t>
  </si>
  <si>
    <t>FF Option</t>
  </si>
  <si>
    <t>TRADI Options</t>
  </si>
  <si>
    <t>TRADI Validé</t>
  </si>
  <si>
    <t>FF validé</t>
  </si>
  <si>
    <t>Nbre d'options</t>
  </si>
  <si>
    <t>Nbre de 1/2 j formations</t>
  </si>
  <si>
    <t xml:space="preserve">Mise à jour : </t>
  </si>
  <si>
    <t>SEM</t>
  </si>
  <si>
    <t>DATE</t>
  </si>
  <si>
    <t>JOUR</t>
  </si>
  <si>
    <t xml:space="preserve">LIEU </t>
  </si>
  <si>
    <t>DPT</t>
  </si>
  <si>
    <t xml:space="preserve">FORMATEUR </t>
  </si>
  <si>
    <t>HEURE</t>
  </si>
  <si>
    <t xml:space="preserve">CLIENT </t>
  </si>
  <si>
    <t>CIAL</t>
  </si>
  <si>
    <t xml:space="preserve">DIVERS </t>
  </si>
  <si>
    <t>LIEU</t>
  </si>
  <si>
    <t xml:space="preserve">THEME </t>
  </si>
  <si>
    <t>ETAT</t>
  </si>
  <si>
    <t>Mercredi</t>
  </si>
  <si>
    <t>9h00</t>
  </si>
  <si>
    <t>14h00</t>
  </si>
  <si>
    <t>Jeudi</t>
  </si>
  <si>
    <t>vendredi</t>
  </si>
  <si>
    <t xml:space="preserve">Samedi 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</si>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</sst>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33">
    <xf numFmtId="0" fontId="0" fillId="0" borderId="0" xfId="0"/>
    <xf numFmtId="0" fontId="3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vertical="center"/>
    </xf>
    <xf numFmtId="0" fontId="6" fillId="4" borderId="0" xfId="1" applyFont="1" applyFill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4" borderId="0" xfId="1" applyFont="1" applyFill="1" applyAlignment="1">
      <alignment horizontal="left" vertical="center"/>
    </xf>
    <xf numFmtId="0" fontId="7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horizontal="left" vertical="center"/>
    </xf>
    <xf numFmtId="0" fontId="8" fillId="4" borderId="0" xfId="1" applyFont="1" applyFill="1" applyAlignment="1">
      <alignment horizontal="center" vertical="center"/>
    </xf>
    <xf numFmtId="0" fontId="4" fillId="4" borderId="0" xfId="1" applyFont="1" applyFill="1" applyAlignment="1">
      <alignment vertical="center"/>
    </xf>
    <xf numFmtId="0" fontId="6" fillId="5" borderId="0" xfId="1" applyFont="1" applyFill="1" applyAlignment="1">
      <alignment vertical="center"/>
    </xf>
    <xf numFmtId="0" fontId="4" fillId="5" borderId="0" xfId="1" applyFont="1" applyFill="1" applyAlignment="1">
      <alignment horizontal="center" vertical="center"/>
    </xf>
    <xf numFmtId="0" fontId="4" fillId="5" borderId="0" xfId="1" applyFont="1" applyFill="1" applyAlignment="1">
      <alignment horizontal="left" vertical="center"/>
    </xf>
    <xf numFmtId="0" fontId="7" fillId="5" borderId="0" xfId="1" applyFont="1" applyFill="1" applyAlignment="1">
      <alignment horizontal="center" vertical="center"/>
    </xf>
    <xf numFmtId="0" fontId="2" fillId="5" borderId="0" xfId="1" applyFont="1" applyFill="1" applyAlignment="1">
      <alignment horizontal="left" vertical="center"/>
    </xf>
    <xf numFmtId="0" fontId="8" fillId="5" borderId="0" xfId="1" applyFont="1" applyFill="1" applyAlignment="1">
      <alignment horizontal="center" vertical="center"/>
    </xf>
    <xf numFmtId="0" fontId="4" fillId="5" borderId="0" xfId="1" applyFont="1" applyFill="1" applyAlignment="1">
      <alignment vertical="center"/>
    </xf>
    <xf numFmtId="0" fontId="6" fillId="6" borderId="0" xfId="1" applyFont="1" applyFill="1" applyAlignment="1">
      <alignment vertical="center"/>
    </xf>
    <xf numFmtId="0" fontId="4" fillId="6" borderId="0" xfId="1" applyFont="1" applyFill="1" applyAlignment="1">
      <alignment horizontal="center" vertical="center"/>
    </xf>
    <xf numFmtId="0" fontId="4" fillId="6" borderId="0" xfId="1" applyFont="1" applyFill="1" applyAlignment="1">
      <alignment horizontal="left" vertical="center"/>
    </xf>
    <xf numFmtId="0" fontId="7" fillId="6" borderId="0" xfId="1" applyFont="1" applyFill="1" applyAlignment="1">
      <alignment horizontal="center" vertical="center"/>
    </xf>
    <xf numFmtId="0" fontId="2" fillId="6" borderId="0" xfId="1" applyFont="1" applyFill="1" applyAlignment="1">
      <alignment horizontal="left" vertical="center"/>
    </xf>
    <xf numFmtId="0" fontId="8" fillId="6" borderId="0" xfId="1" applyFont="1" applyFill="1" applyAlignment="1">
      <alignment horizontal="center" vertical="center"/>
    </xf>
    <xf numFmtId="0" fontId="4" fillId="6" borderId="0" xfId="1" applyFont="1" applyFill="1" applyAlignment="1">
      <alignment vertical="center"/>
    </xf>
    <xf numFmtId="0" fontId="7" fillId="7" borderId="0" xfId="1" applyFont="1" applyFill="1" applyAlignment="1">
      <alignment horizontal="center" vertical="center"/>
    </xf>
    <xf numFmtId="0" fontId="7" fillId="8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2" fillId="4" borderId="0" xfId="1" applyFont="1" applyFill="1" applyAlignment="1">
      <alignment horizontal="right" vertical="center"/>
    </xf>
    <xf numFmtId="0" fontId="9" fillId="4" borderId="0" xfId="1" applyFont="1" applyFill="1" applyAlignment="1">
      <alignment horizontal="center" vertical="center"/>
    </xf>
    <xf numFmtId="164" fontId="2" fillId="4" borderId="0" xfId="1" applyNumberFormat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0" fontId="2" fillId="5" borderId="0" xfId="1" applyFont="1" applyFill="1" applyAlignment="1">
      <alignment horizontal="right" vertical="center"/>
    </xf>
    <xf numFmtId="0" fontId="9" fillId="5" borderId="0" xfId="1" applyFont="1" applyFill="1" applyAlignment="1">
      <alignment horizontal="center" vertical="center"/>
    </xf>
    <xf numFmtId="164" fontId="2" fillId="5" borderId="0" xfId="1" applyNumberFormat="1" applyFont="1" applyFill="1" applyAlignment="1">
      <alignment horizontal="center" vertical="center"/>
    </xf>
    <xf numFmtId="0" fontId="4" fillId="6" borderId="0" xfId="1" applyFont="1" applyFill="1" applyAlignment="1">
      <alignment horizontal="center" vertical="center"/>
    </xf>
    <xf numFmtId="0" fontId="2" fillId="6" borderId="0" xfId="1" applyFont="1" applyFill="1" applyAlignment="1">
      <alignment horizontal="right" vertical="center"/>
    </xf>
    <xf numFmtId="0" fontId="9" fillId="6" borderId="0" xfId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/>
    </xf>
    <xf numFmtId="0" fontId="2" fillId="7" borderId="0" xfId="1" applyFont="1" applyFill="1" applyAlignment="1">
      <alignment horizontal="center" vertical="center"/>
    </xf>
    <xf numFmtId="0" fontId="2" fillId="7" borderId="0" xfId="1" applyFont="1" applyFill="1" applyAlignment="1">
      <alignment horizontal="right" vertical="center"/>
    </xf>
    <xf numFmtId="0" fontId="8" fillId="2" borderId="0" xfId="1" applyFont="1" applyFill="1" applyAlignment="1">
      <alignment horizontal="center" vertical="center"/>
    </xf>
    <xf numFmtId="0" fontId="2" fillId="7" borderId="0" xfId="1" applyFont="1" applyFill="1" applyAlignment="1">
      <alignment horizontal="right" vertical="center"/>
    </xf>
    <xf numFmtId="0" fontId="9" fillId="2" borderId="0" xfId="1" applyFont="1" applyFill="1" applyAlignment="1">
      <alignment horizontal="center" vertical="center"/>
    </xf>
    <xf numFmtId="164" fontId="2" fillId="7" borderId="0" xfId="1" applyNumberFormat="1" applyFont="1" applyFill="1" applyAlignment="1">
      <alignment horizontal="left" vertical="center"/>
    </xf>
    <xf numFmtId="0" fontId="2" fillId="8" borderId="0" xfId="1" applyFont="1" applyFill="1" applyAlignment="1">
      <alignment horizontal="center" vertical="center"/>
    </xf>
    <xf numFmtId="0" fontId="2" fillId="8" borderId="0" xfId="1" applyFont="1" applyFill="1" applyAlignment="1">
      <alignment horizontal="right" vertical="center"/>
    </xf>
    <xf numFmtId="0" fontId="2" fillId="8" borderId="0" xfId="1" applyFont="1" applyFill="1" applyAlignment="1">
      <alignment horizontal="right" vertical="center"/>
    </xf>
    <xf numFmtId="164" fontId="2" fillId="8" borderId="0" xfId="1" applyNumberFormat="1" applyFont="1" applyFill="1" applyAlignment="1">
      <alignment horizontal="left" vertical="center"/>
    </xf>
    <xf numFmtId="0" fontId="10" fillId="9" borderId="0" xfId="1" applyFont="1" applyFill="1" applyAlignment="1">
      <alignment horizontal="center"/>
    </xf>
    <xf numFmtId="0" fontId="10" fillId="9" borderId="4" xfId="1" applyFont="1" applyFill="1" applyBorder="1" applyAlignment="1">
      <alignment horizontal="center"/>
    </xf>
    <xf numFmtId="0" fontId="10" fillId="9" borderId="5" xfId="1" applyFont="1" applyFill="1" applyBorder="1" applyAlignment="1">
      <alignment horizontal="center"/>
    </xf>
    <xf numFmtId="0" fontId="10" fillId="9" borderId="6" xfId="1" applyFont="1" applyFill="1" applyBorder="1" applyAlignment="1">
      <alignment horizontal="center"/>
    </xf>
    <xf numFmtId="0" fontId="10" fillId="9" borderId="7" xfId="1" applyFont="1" applyFill="1" applyBorder="1" applyAlignment="1">
      <alignment horizontal="center"/>
    </xf>
    <xf numFmtId="0" fontId="10" fillId="9" borderId="8" xfId="1" applyFont="1" applyFill="1" applyBorder="1" applyAlignment="1">
      <alignment horizontal="center"/>
    </xf>
    <xf numFmtId="0" fontId="10" fillId="9" borderId="9" xfId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 applyProtection="1">
      <alignment horizontal="center" vertical="center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12" fillId="3" borderId="16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 applyProtection="1">
      <alignment horizontal="center" vertical="center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0" fontId="12" fillId="3" borderId="18" xfId="0" applyFont="1" applyFill="1" applyBorder="1" applyAlignment="1" applyProtection="1">
      <alignment horizontal="center" vertical="center" wrapText="1"/>
      <protection locked="0"/>
    </xf>
    <xf numFmtId="0" fontId="12" fillId="3" borderId="23" xfId="0" applyFont="1" applyFill="1" applyBorder="1" applyAlignment="1" applyProtection="1">
      <alignment horizontal="center" vertical="center" wrapText="1"/>
      <protection locked="0"/>
    </xf>
    <xf numFmtId="0" fontId="13" fillId="3" borderId="18" xfId="0" applyFont="1" applyFill="1" applyBorder="1" applyAlignment="1" applyProtection="1">
      <alignment horizontal="center" vertical="center" wrapText="1"/>
      <protection locked="0"/>
    </xf>
    <xf numFmtId="0" fontId="11" fillId="3" borderId="21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23" xfId="0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1" fillId="10" borderId="10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/>
    </xf>
    <xf numFmtId="0" fontId="11" fillId="10" borderId="11" xfId="0" applyFont="1" applyFill="1" applyBorder="1" applyProtection="1">
      <protection locked="0"/>
    </xf>
    <xf numFmtId="0" fontId="12" fillId="10" borderId="25" xfId="0" applyFont="1" applyFill="1" applyBorder="1" applyAlignment="1" applyProtection="1">
      <alignment horizontal="center" vertical="center" wrapText="1"/>
      <protection locked="0"/>
    </xf>
    <xf numFmtId="0" fontId="12" fillId="10" borderId="11" xfId="0" applyFont="1" applyFill="1" applyBorder="1" applyAlignment="1" applyProtection="1">
      <alignment horizontal="center" vertical="center" wrapText="1"/>
      <protection locked="0"/>
    </xf>
    <xf numFmtId="0" fontId="13" fillId="10" borderId="11" xfId="0" applyFont="1" applyFill="1" applyBorder="1" applyAlignment="1" applyProtection="1">
      <alignment horizontal="center" vertical="center" wrapText="1"/>
      <protection locked="0"/>
    </xf>
    <xf numFmtId="0" fontId="0" fillId="10" borderId="11" xfId="0" applyFill="1" applyBorder="1" applyProtection="1">
      <protection locked="0"/>
    </xf>
    <xf numFmtId="0" fontId="12" fillId="10" borderId="1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1" fillId="10" borderId="17" xfId="0" applyFont="1" applyFill="1" applyBorder="1" applyAlignment="1">
      <alignment horizontal="center" vertical="center"/>
    </xf>
    <xf numFmtId="0" fontId="11" fillId="10" borderId="18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11" fillId="10" borderId="18" xfId="0" applyFont="1" applyFill="1" applyBorder="1" applyProtection="1">
      <protection locked="0"/>
    </xf>
    <xf numFmtId="0" fontId="12" fillId="10" borderId="18" xfId="0" applyFont="1" applyFill="1" applyBorder="1" applyAlignment="1" applyProtection="1">
      <alignment horizontal="center" vertical="center" wrapText="1"/>
      <protection locked="0"/>
    </xf>
    <xf numFmtId="0" fontId="13" fillId="10" borderId="18" xfId="0" applyFont="1" applyFill="1" applyBorder="1" applyAlignment="1" applyProtection="1">
      <alignment horizontal="center" vertical="center" wrapText="1"/>
      <protection locked="0"/>
    </xf>
    <xf numFmtId="0" fontId="0" fillId="10" borderId="18" xfId="0" applyFill="1" applyBorder="1" applyProtection="1">
      <protection locked="0"/>
    </xf>
    <xf numFmtId="0" fontId="12" fillId="10" borderId="19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61977CFA-B64A-4C25-A3B1-A4BB569DD978}"/>
  </cellStyles>
  <dxfs count="130"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Documents/2020/PLANNING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TS"/>
      <sheetName val="JANVIER"/>
      <sheetName val="LISTES"/>
      <sheetName val="PROGRAMMES"/>
    </sheetNames>
    <sheetDataSet>
      <sheetData sheetId="0"/>
      <sheetData sheetId="1"/>
      <sheetData sheetId="2">
        <row r="1">
          <cell r="A1" t="str">
            <v>Yves</v>
          </cell>
        </row>
        <row r="2">
          <cell r="A2" t="str">
            <v>Albert</v>
          </cell>
        </row>
        <row r="3">
          <cell r="A3" t="str">
            <v>Jean</v>
          </cell>
        </row>
        <row r="4">
          <cell r="A4" t="str">
            <v>Pierre</v>
          </cell>
        </row>
        <row r="5">
          <cell r="A5" t="str">
            <v>Philippe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34BC-7E70-429B-8D1D-411633909114}">
  <dimension ref="A1:BD11"/>
  <sheetViews>
    <sheetView tabSelected="1" workbookViewId="0">
      <selection activeCell="C23" sqref="C23"/>
    </sheetView>
  </sheetViews>
  <sheetFormatPr baseColWidth="10" defaultRowHeight="15" x14ac:dyDescent="0.25"/>
  <sheetData>
    <row r="1" spans="1:56" ht="21" x14ac:dyDescent="0.25">
      <c r="A1" s="1">
        <v>2021</v>
      </c>
      <c r="B1" s="2" t="s">
        <v>0</v>
      </c>
      <c r="C1" s="3"/>
      <c r="D1" s="4"/>
      <c r="E1" s="4"/>
      <c r="F1" s="5"/>
      <c r="G1" s="6"/>
      <c r="H1" s="7"/>
      <c r="I1" s="6"/>
      <c r="J1" s="8"/>
      <c r="K1" s="9" t="str">
        <f>[1]LISTES!$A1</f>
        <v>Yves</v>
      </c>
      <c r="L1" s="9"/>
      <c r="M1" s="9"/>
      <c r="N1" s="10" t="s">
        <v>1</v>
      </c>
      <c r="O1" s="11">
        <f>COUNTIF($P$4:$P$82,"Option FORMAFEU")</f>
        <v>0</v>
      </c>
      <c r="P1" s="12"/>
      <c r="Q1" s="13"/>
      <c r="R1" s="14"/>
      <c r="S1" s="13"/>
      <c r="T1" s="15"/>
      <c r="U1" s="16" t="str">
        <f>[1]LISTES!$A2</f>
        <v>Albert</v>
      </c>
      <c r="V1" s="16"/>
      <c r="W1" s="16"/>
      <c r="X1" s="17" t="s">
        <v>1</v>
      </c>
      <c r="Y1" s="18">
        <f>COUNTIF($Z$4:$Z$82,"Option FORMAFEU")</f>
        <v>0</v>
      </c>
      <c r="Z1" s="19"/>
      <c r="AA1" s="20"/>
      <c r="AB1" s="21"/>
      <c r="AC1" s="20"/>
      <c r="AD1" s="22"/>
      <c r="AE1" s="23" t="str">
        <f>[1]LISTES!$A3</f>
        <v>Jean</v>
      </c>
      <c r="AF1" s="23"/>
      <c r="AG1" s="23"/>
      <c r="AH1" s="24" t="s">
        <v>1</v>
      </c>
      <c r="AI1" s="25">
        <f>COUNTIF($AJ$4:$AJ$82,"Option FORMAFEU")</f>
        <v>0</v>
      </c>
      <c r="AJ1" s="26"/>
      <c r="AK1" s="27" t="str">
        <f>[1]LISTES!$A4</f>
        <v>Pierre</v>
      </c>
      <c r="AL1" s="27"/>
      <c r="AM1" s="27"/>
      <c r="AN1" s="27"/>
      <c r="AO1" s="27"/>
      <c r="AP1" s="27"/>
      <c r="AQ1" s="27"/>
      <c r="AR1" s="27"/>
      <c r="AS1" s="27"/>
      <c r="AT1" s="27"/>
      <c r="AU1" s="28" t="str">
        <f>[1]LISTES!$A5</f>
        <v>Philippe</v>
      </c>
      <c r="AV1" s="28"/>
      <c r="AW1" s="28"/>
      <c r="AX1" s="28"/>
      <c r="AY1" s="28"/>
      <c r="AZ1" s="28"/>
      <c r="BA1" s="28"/>
      <c r="BB1" s="28"/>
      <c r="BC1" s="28"/>
      <c r="BD1" s="28"/>
    </row>
    <row r="2" spans="1:56" ht="18.75" x14ac:dyDescent="0.25">
      <c r="A2" s="1"/>
      <c r="B2" s="29"/>
      <c r="C2" s="30"/>
      <c r="D2" s="31"/>
      <c r="E2" s="31"/>
      <c r="F2" s="32"/>
      <c r="G2" s="33" t="str">
        <f>$B$1</f>
        <v>JANVIER</v>
      </c>
      <c r="H2" s="33"/>
      <c r="I2" s="33"/>
      <c r="J2" s="34" t="s">
        <v>2</v>
      </c>
      <c r="K2" s="11">
        <f>COUNTIF($P$4:$P$82,"Option TRADI")</f>
        <v>0</v>
      </c>
      <c r="L2" s="34" t="s">
        <v>3</v>
      </c>
      <c r="M2" s="35">
        <f>COUNTIF($P$4:$P$82,"TRADI")</f>
        <v>0</v>
      </c>
      <c r="N2" s="10" t="s">
        <v>4</v>
      </c>
      <c r="O2" s="35">
        <f>COUNTIF($P$4:$P$82,"FORMAFEU")</f>
        <v>0</v>
      </c>
      <c r="P2" s="36">
        <f ca="1">TODAY()</f>
        <v>44144</v>
      </c>
      <c r="Q2" s="37" t="str">
        <f>$B$1</f>
        <v>JANVIER</v>
      </c>
      <c r="R2" s="37"/>
      <c r="S2" s="37"/>
      <c r="T2" s="38" t="s">
        <v>2</v>
      </c>
      <c r="U2" s="18">
        <f>COUNTIF($Z$4:$Z$82,"Option TRADI")</f>
        <v>0</v>
      </c>
      <c r="V2" s="38" t="s">
        <v>3</v>
      </c>
      <c r="W2" s="39">
        <f>COUNTIF($Z$4:$Z$82,"TRADI")</f>
        <v>0</v>
      </c>
      <c r="X2" s="17" t="s">
        <v>4</v>
      </c>
      <c r="Y2" s="39">
        <f>COUNTIF($Z$4:$Z$82,"FORMAFEU")</f>
        <v>0</v>
      </c>
      <c r="Z2" s="40">
        <f ca="1">TODAY()</f>
        <v>44144</v>
      </c>
      <c r="AA2" s="41" t="str">
        <f>$B$1</f>
        <v>JANVIER</v>
      </c>
      <c r="AB2" s="41"/>
      <c r="AC2" s="41"/>
      <c r="AD2" s="42" t="s">
        <v>2</v>
      </c>
      <c r="AE2" s="25">
        <f>COUNTIF($AJ$4:$AJ$82,"Option TRADI")</f>
        <v>0</v>
      </c>
      <c r="AF2" s="42" t="s">
        <v>3</v>
      </c>
      <c r="AG2" s="43">
        <f>COUNTIF($AJ$4:$AJ$82,"TRADI")</f>
        <v>0</v>
      </c>
      <c r="AH2" s="24" t="s">
        <v>4</v>
      </c>
      <c r="AI2" s="43">
        <f>COUNTIF($AJ$4:$AJ$82,"FORMAFEU")</f>
        <v>0</v>
      </c>
      <c r="AJ2" s="44">
        <f ca="1">TODAY()</f>
        <v>44144</v>
      </c>
      <c r="AK2" s="45" t="str">
        <f>$B$1</f>
        <v>JANVIER</v>
      </c>
      <c r="AL2" s="45"/>
      <c r="AM2" s="45"/>
      <c r="AN2" s="46" t="s">
        <v>5</v>
      </c>
      <c r="AO2" s="47">
        <f>COUNTIF(AT4:AT82,"Option")</f>
        <v>0</v>
      </c>
      <c r="AP2" s="48" t="s">
        <v>6</v>
      </c>
      <c r="AQ2" s="48"/>
      <c r="AR2" s="49">
        <f>COUNTIF(AT4:AT82,"Validé")</f>
        <v>0</v>
      </c>
      <c r="AS2" s="46" t="s">
        <v>7</v>
      </c>
      <c r="AT2" s="50">
        <f ca="1">TODAY()</f>
        <v>44144</v>
      </c>
      <c r="AU2" s="51" t="str">
        <f>$B$1</f>
        <v>JANVIER</v>
      </c>
      <c r="AV2" s="51"/>
      <c r="AW2" s="51"/>
      <c r="AX2" s="52" t="s">
        <v>5</v>
      </c>
      <c r="AY2" s="47">
        <f>COUNTIF(BD4:BD82,"Option")</f>
        <v>0</v>
      </c>
      <c r="AZ2" s="53" t="s">
        <v>6</v>
      </c>
      <c r="BA2" s="53"/>
      <c r="BB2" s="49">
        <f>COUNTIF(BD4:BD82,"Validé")</f>
        <v>0</v>
      </c>
      <c r="BC2" s="52" t="s">
        <v>7</v>
      </c>
      <c r="BD2" s="54">
        <f ca="1">TODAY()</f>
        <v>44144</v>
      </c>
    </row>
    <row r="3" spans="1:56" x14ac:dyDescent="0.25">
      <c r="A3" s="55" t="s">
        <v>8</v>
      </c>
      <c r="B3" s="56" t="s">
        <v>9</v>
      </c>
      <c r="C3" s="57" t="s">
        <v>10</v>
      </c>
      <c r="D3" s="57" t="s">
        <v>11</v>
      </c>
      <c r="E3" s="57" t="s">
        <v>12</v>
      </c>
      <c r="F3" s="58" t="s">
        <v>13</v>
      </c>
      <c r="G3" s="59" t="s">
        <v>9</v>
      </c>
      <c r="H3" s="60" t="s">
        <v>10</v>
      </c>
      <c r="I3" s="60" t="s">
        <v>14</v>
      </c>
      <c r="J3" s="60" t="s">
        <v>15</v>
      </c>
      <c r="K3" s="60" t="s">
        <v>16</v>
      </c>
      <c r="L3" s="60" t="s">
        <v>17</v>
      </c>
      <c r="M3" s="60" t="s">
        <v>18</v>
      </c>
      <c r="N3" s="60" t="s">
        <v>12</v>
      </c>
      <c r="O3" s="60" t="s">
        <v>19</v>
      </c>
      <c r="P3" s="61" t="s">
        <v>20</v>
      </c>
      <c r="Q3" s="59" t="s">
        <v>9</v>
      </c>
      <c r="R3" s="60" t="s">
        <v>10</v>
      </c>
      <c r="S3" s="60" t="s">
        <v>14</v>
      </c>
      <c r="T3" s="60" t="s">
        <v>15</v>
      </c>
      <c r="U3" s="60" t="s">
        <v>16</v>
      </c>
      <c r="V3" s="60" t="s">
        <v>17</v>
      </c>
      <c r="W3" s="60" t="s">
        <v>18</v>
      </c>
      <c r="X3" s="60" t="s">
        <v>12</v>
      </c>
      <c r="Y3" s="60" t="s">
        <v>19</v>
      </c>
      <c r="Z3" s="61" t="s">
        <v>20</v>
      </c>
      <c r="AA3" s="59" t="s">
        <v>9</v>
      </c>
      <c r="AB3" s="60" t="s">
        <v>10</v>
      </c>
      <c r="AC3" s="60" t="s">
        <v>14</v>
      </c>
      <c r="AD3" s="60" t="s">
        <v>15</v>
      </c>
      <c r="AE3" s="60" t="s">
        <v>16</v>
      </c>
      <c r="AF3" s="60" t="s">
        <v>17</v>
      </c>
      <c r="AG3" s="60" t="s">
        <v>18</v>
      </c>
      <c r="AH3" s="60" t="s">
        <v>12</v>
      </c>
      <c r="AI3" s="60" t="s">
        <v>19</v>
      </c>
      <c r="AJ3" s="61" t="s">
        <v>20</v>
      </c>
      <c r="AK3" s="59" t="s">
        <v>9</v>
      </c>
      <c r="AL3" s="60" t="s">
        <v>10</v>
      </c>
      <c r="AM3" s="60" t="s">
        <v>14</v>
      </c>
      <c r="AN3" s="60" t="s">
        <v>15</v>
      </c>
      <c r="AO3" s="60" t="s">
        <v>16</v>
      </c>
      <c r="AP3" s="60" t="s">
        <v>17</v>
      </c>
      <c r="AQ3" s="60" t="s">
        <v>18</v>
      </c>
      <c r="AR3" s="60" t="s">
        <v>12</v>
      </c>
      <c r="AS3" s="60" t="s">
        <v>19</v>
      </c>
      <c r="AT3" s="61" t="s">
        <v>20</v>
      </c>
      <c r="AU3" s="59" t="s">
        <v>9</v>
      </c>
      <c r="AV3" s="60" t="s">
        <v>10</v>
      </c>
      <c r="AW3" s="60" t="s">
        <v>14</v>
      </c>
      <c r="AX3" s="60" t="s">
        <v>15</v>
      </c>
      <c r="AY3" s="60" t="s">
        <v>16</v>
      </c>
      <c r="AZ3" s="60" t="s">
        <v>17</v>
      </c>
      <c r="BA3" s="60" t="s">
        <v>18</v>
      </c>
      <c r="BB3" s="60" t="s">
        <v>12</v>
      </c>
      <c r="BC3" s="60" t="s">
        <v>19</v>
      </c>
      <c r="BD3" s="61" t="s">
        <v>20</v>
      </c>
    </row>
    <row r="4" spans="1:56" x14ac:dyDescent="0.25">
      <c r="A4" s="62">
        <v>1</v>
      </c>
      <c r="B4" s="63">
        <v>1</v>
      </c>
      <c r="C4" s="64" t="s">
        <v>21</v>
      </c>
      <c r="D4" s="65" t="str">
        <f t="shared" ref="D4:D11" si="0">IF(OR($P4="Option FORMAFEU",$P4="FORMAFEU"),$M4,IF(OR($Z4="Option FORMAFEU",$Z4="FORMAFEU"),$W4,IF(OR($AJ4="Option FORMAFEU",$AJ4="FORMAFEU"),$AG4,"")))</f>
        <v/>
      </c>
      <c r="E4" s="65" t="str">
        <f t="shared" ref="E4:E11" si="1">IF(OR($P4="Option FORMAFEU",$P4="FORMAFEU"),$N4,IF(OR($Z4="Option FORMAFEU",$Z4="FORMAFEU"),$X4,IF(OR($AJ4="Option FORMAFEU",$AJ4="FORMAFEU"),$AH4,"")))</f>
        <v/>
      </c>
      <c r="F4" s="66" t="str">
        <f t="shared" ref="F4:F11" si="2">IF(OR($P4="Option FORMAFEU",$P4="FORMAFEU"),"CREYSSON",IF(OR($Z4="Option FORMAFEU",$Z4="FORMAFEU"),"MARTINEAU",IF(OR($AJ4="Option FORMAFEU",$AJ4="FORMAFEU"),"HUGUET","")))</f>
        <v/>
      </c>
      <c r="G4" s="67">
        <f>B4</f>
        <v>1</v>
      </c>
      <c r="H4" s="68" t="str">
        <f>C4</f>
        <v>Mercredi</v>
      </c>
      <c r="I4" s="69" t="s">
        <v>22</v>
      </c>
      <c r="J4" s="70"/>
      <c r="K4" s="71"/>
      <c r="L4" s="72"/>
      <c r="M4" s="70"/>
      <c r="N4" s="70"/>
      <c r="O4" s="70"/>
      <c r="P4" s="70"/>
      <c r="Q4" s="67">
        <f>G4</f>
        <v>1</v>
      </c>
      <c r="R4" s="68" t="str">
        <f>H4</f>
        <v>Mercredi</v>
      </c>
      <c r="S4" s="69" t="s">
        <v>22</v>
      </c>
      <c r="T4" s="70"/>
      <c r="U4" s="71"/>
      <c r="V4" s="72"/>
      <c r="W4" s="70"/>
      <c r="X4" s="70"/>
      <c r="Y4" s="70"/>
      <c r="Z4" s="70"/>
      <c r="AA4" s="67">
        <f>Q4</f>
        <v>1</v>
      </c>
      <c r="AB4" s="68" t="str">
        <f>R4</f>
        <v>Mercredi</v>
      </c>
      <c r="AC4" s="69" t="s">
        <v>22</v>
      </c>
      <c r="AD4" s="70"/>
      <c r="AE4" s="71"/>
      <c r="AF4" s="72"/>
      <c r="AG4" s="70"/>
      <c r="AH4" s="70"/>
      <c r="AI4" s="70"/>
      <c r="AJ4" s="70"/>
      <c r="AK4" s="67">
        <f>AA4</f>
        <v>1</v>
      </c>
      <c r="AL4" s="73" t="str">
        <f>AB4</f>
        <v>Mercredi</v>
      </c>
      <c r="AM4" s="74" t="s">
        <v>22</v>
      </c>
      <c r="AN4" s="70"/>
      <c r="AO4" s="70"/>
      <c r="AP4" s="72"/>
      <c r="AQ4" s="70"/>
      <c r="AR4" s="70"/>
      <c r="AS4" s="70"/>
      <c r="AT4" s="75"/>
      <c r="AU4" s="67">
        <f>AK4</f>
        <v>1</v>
      </c>
      <c r="AV4" s="73" t="str">
        <f>AL4</f>
        <v>Mercredi</v>
      </c>
      <c r="AW4" s="74" t="s">
        <v>22</v>
      </c>
      <c r="AX4" s="70"/>
      <c r="AY4" s="70"/>
      <c r="AZ4" s="72"/>
      <c r="BA4" s="70"/>
      <c r="BB4" s="70"/>
      <c r="BC4" s="70"/>
      <c r="BD4" s="75"/>
    </row>
    <row r="5" spans="1:56" x14ac:dyDescent="0.25">
      <c r="A5" s="62"/>
      <c r="B5" s="76"/>
      <c r="C5" s="77"/>
      <c r="D5" s="78" t="str">
        <f t="shared" si="0"/>
        <v/>
      </c>
      <c r="E5" s="78" t="str">
        <f t="shared" si="1"/>
        <v/>
      </c>
      <c r="F5" s="79" t="str">
        <f t="shared" si="2"/>
        <v/>
      </c>
      <c r="G5" s="80"/>
      <c r="H5" s="81"/>
      <c r="I5" s="82" t="s">
        <v>23</v>
      </c>
      <c r="J5" s="83"/>
      <c r="K5" s="84"/>
      <c r="L5" s="85"/>
      <c r="M5" s="83"/>
      <c r="N5" s="83"/>
      <c r="O5" s="83"/>
      <c r="P5" s="83"/>
      <c r="Q5" s="80"/>
      <c r="R5" s="81"/>
      <c r="S5" s="82" t="s">
        <v>23</v>
      </c>
      <c r="T5" s="83"/>
      <c r="U5" s="84"/>
      <c r="V5" s="85"/>
      <c r="W5" s="83"/>
      <c r="X5" s="83"/>
      <c r="Y5" s="83"/>
      <c r="Z5" s="83"/>
      <c r="AA5" s="80"/>
      <c r="AB5" s="81"/>
      <c r="AC5" s="82" t="s">
        <v>23</v>
      </c>
      <c r="AD5" s="83"/>
      <c r="AE5" s="84"/>
      <c r="AF5" s="85"/>
      <c r="AG5" s="83"/>
      <c r="AH5" s="83"/>
      <c r="AI5" s="83"/>
      <c r="AJ5" s="83"/>
      <c r="AK5" s="80"/>
      <c r="AL5" s="86"/>
      <c r="AM5" s="87" t="s">
        <v>23</v>
      </c>
      <c r="AN5" s="83"/>
      <c r="AO5" s="83"/>
      <c r="AP5" s="85"/>
      <c r="AQ5" s="83"/>
      <c r="AR5" s="83"/>
      <c r="AS5" s="83"/>
      <c r="AT5" s="88"/>
      <c r="AU5" s="80"/>
      <c r="AV5" s="86"/>
      <c r="AW5" s="87" t="s">
        <v>23</v>
      </c>
      <c r="AX5" s="83"/>
      <c r="AY5" s="83"/>
      <c r="AZ5" s="85"/>
      <c r="BA5" s="83"/>
      <c r="BB5" s="83"/>
      <c r="BC5" s="83"/>
      <c r="BD5" s="88"/>
    </row>
    <row r="6" spans="1:56" x14ac:dyDescent="0.25">
      <c r="A6" s="62"/>
      <c r="B6" s="89">
        <f>B4+1</f>
        <v>2</v>
      </c>
      <c r="C6" s="90" t="s">
        <v>24</v>
      </c>
      <c r="D6" s="91" t="str">
        <f t="shared" si="0"/>
        <v/>
      </c>
      <c r="E6" s="91" t="str">
        <f t="shared" si="1"/>
        <v/>
      </c>
      <c r="F6" s="92" t="str">
        <f t="shared" si="2"/>
        <v/>
      </c>
      <c r="G6" s="93">
        <f>B6</f>
        <v>2</v>
      </c>
      <c r="H6" s="94" t="str">
        <f>C6</f>
        <v>Jeudi</v>
      </c>
      <c r="I6" s="95" t="s">
        <v>22</v>
      </c>
      <c r="J6" s="96"/>
      <c r="K6" s="97"/>
      <c r="L6" s="98"/>
      <c r="M6" s="96"/>
      <c r="N6" s="96"/>
      <c r="O6" s="96"/>
      <c r="P6" s="96"/>
      <c r="Q6" s="93">
        <f>G6</f>
        <v>2</v>
      </c>
      <c r="R6" s="94" t="str">
        <f>H6</f>
        <v>Jeudi</v>
      </c>
      <c r="S6" s="95" t="s">
        <v>22</v>
      </c>
      <c r="T6" s="96"/>
      <c r="U6" s="97"/>
      <c r="V6" s="98"/>
      <c r="W6" s="96"/>
      <c r="X6" s="96"/>
      <c r="Y6" s="96"/>
      <c r="Z6" s="96"/>
      <c r="AA6" s="93">
        <f>Q6</f>
        <v>2</v>
      </c>
      <c r="AB6" s="94" t="str">
        <f>R6</f>
        <v>Jeudi</v>
      </c>
      <c r="AC6" s="95" t="s">
        <v>22</v>
      </c>
      <c r="AD6" s="96"/>
      <c r="AE6" s="97"/>
      <c r="AF6" s="98"/>
      <c r="AG6" s="96"/>
      <c r="AH6" s="96"/>
      <c r="AI6" s="96"/>
      <c r="AJ6" s="96"/>
      <c r="AK6" s="93">
        <f>AA6</f>
        <v>2</v>
      </c>
      <c r="AL6" s="94" t="str">
        <f>AB6</f>
        <v>Jeudi</v>
      </c>
      <c r="AM6" s="99" t="s">
        <v>22</v>
      </c>
      <c r="AN6" s="96"/>
      <c r="AO6" s="96"/>
      <c r="AP6" s="98"/>
      <c r="AQ6" s="96"/>
      <c r="AR6" s="96"/>
      <c r="AS6" s="96"/>
      <c r="AT6" s="96"/>
      <c r="AU6" s="93">
        <f>AK6</f>
        <v>2</v>
      </c>
      <c r="AV6" s="94" t="str">
        <f>AL6</f>
        <v>Jeudi</v>
      </c>
      <c r="AW6" s="99" t="s">
        <v>22</v>
      </c>
      <c r="AX6" s="96"/>
      <c r="AY6" s="96"/>
      <c r="AZ6" s="98"/>
      <c r="BA6" s="96"/>
      <c r="BB6" s="96"/>
      <c r="BC6" s="96"/>
      <c r="BD6" s="96"/>
    </row>
    <row r="7" spans="1:56" x14ac:dyDescent="0.25">
      <c r="A7" s="62"/>
      <c r="B7" s="100"/>
      <c r="C7" s="101"/>
      <c r="D7" s="102" t="str">
        <f t="shared" si="0"/>
        <v/>
      </c>
      <c r="E7" s="102" t="str">
        <f t="shared" si="1"/>
        <v/>
      </c>
      <c r="F7" s="103" t="str">
        <f t="shared" si="2"/>
        <v/>
      </c>
      <c r="G7" s="104"/>
      <c r="H7" s="105"/>
      <c r="I7" s="106" t="s">
        <v>23</v>
      </c>
      <c r="J7" s="107"/>
      <c r="K7" s="108"/>
      <c r="L7" s="109"/>
      <c r="M7" s="107"/>
      <c r="N7" s="107"/>
      <c r="O7" s="107"/>
      <c r="P7" s="107"/>
      <c r="Q7" s="104"/>
      <c r="R7" s="105"/>
      <c r="S7" s="106" t="s">
        <v>23</v>
      </c>
      <c r="T7" s="107"/>
      <c r="U7" s="108"/>
      <c r="V7" s="109"/>
      <c r="W7" s="107"/>
      <c r="X7" s="107"/>
      <c r="Y7" s="107"/>
      <c r="Z7" s="107"/>
      <c r="AA7" s="104"/>
      <c r="AB7" s="105"/>
      <c r="AC7" s="106" t="s">
        <v>23</v>
      </c>
      <c r="AD7" s="107"/>
      <c r="AE7" s="108"/>
      <c r="AF7" s="109"/>
      <c r="AG7" s="107"/>
      <c r="AH7" s="107"/>
      <c r="AI7" s="107"/>
      <c r="AJ7" s="107"/>
      <c r="AK7" s="104"/>
      <c r="AL7" s="105"/>
      <c r="AM7" s="110" t="s">
        <v>23</v>
      </c>
      <c r="AN7" s="107"/>
      <c r="AO7" s="107"/>
      <c r="AP7" s="109"/>
      <c r="AQ7" s="107"/>
      <c r="AR7" s="107"/>
      <c r="AS7" s="107"/>
      <c r="AT7" s="107"/>
      <c r="AU7" s="104"/>
      <c r="AV7" s="105"/>
      <c r="AW7" s="110" t="s">
        <v>23</v>
      </c>
      <c r="AX7" s="107"/>
      <c r="AY7" s="107"/>
      <c r="AZ7" s="109"/>
      <c r="BA7" s="107"/>
      <c r="BB7" s="107"/>
      <c r="BC7" s="107"/>
      <c r="BD7" s="107"/>
    </row>
    <row r="8" spans="1:56" x14ac:dyDescent="0.25">
      <c r="A8" s="62"/>
      <c r="B8" s="89">
        <f>B6+1</f>
        <v>3</v>
      </c>
      <c r="C8" s="90" t="s">
        <v>25</v>
      </c>
      <c r="D8" s="91" t="str">
        <f t="shared" si="0"/>
        <v/>
      </c>
      <c r="E8" s="91" t="str">
        <f t="shared" si="1"/>
        <v/>
      </c>
      <c r="F8" s="92" t="str">
        <f t="shared" si="2"/>
        <v/>
      </c>
      <c r="G8" s="93">
        <f>B8</f>
        <v>3</v>
      </c>
      <c r="H8" s="94" t="str">
        <f>C8</f>
        <v>vendredi</v>
      </c>
      <c r="I8" s="95" t="s">
        <v>22</v>
      </c>
      <c r="J8" s="96"/>
      <c r="K8" s="97"/>
      <c r="L8" s="98"/>
      <c r="M8" s="96"/>
      <c r="N8" s="96"/>
      <c r="O8" s="96"/>
      <c r="P8" s="96"/>
      <c r="Q8" s="93">
        <f>G8</f>
        <v>3</v>
      </c>
      <c r="R8" s="94" t="str">
        <f>H8</f>
        <v>vendredi</v>
      </c>
      <c r="S8" s="95" t="s">
        <v>22</v>
      </c>
      <c r="T8" s="96"/>
      <c r="U8" s="97"/>
      <c r="V8" s="98"/>
      <c r="W8" s="96"/>
      <c r="X8" s="96"/>
      <c r="Y8" s="96"/>
      <c r="Z8" s="96"/>
      <c r="AA8" s="93">
        <f>Q8</f>
        <v>3</v>
      </c>
      <c r="AB8" s="94" t="str">
        <f>R8</f>
        <v>vendredi</v>
      </c>
      <c r="AC8" s="95" t="s">
        <v>22</v>
      </c>
      <c r="AD8" s="96"/>
      <c r="AE8" s="97"/>
      <c r="AF8" s="98"/>
      <c r="AG8" s="96"/>
      <c r="AH8" s="96"/>
      <c r="AI8" s="96"/>
      <c r="AJ8" s="96"/>
      <c r="AK8" s="93">
        <f>AA8</f>
        <v>3</v>
      </c>
      <c r="AL8" s="94" t="str">
        <f>AB8</f>
        <v>vendredi</v>
      </c>
      <c r="AM8" s="99" t="s">
        <v>22</v>
      </c>
      <c r="AN8" s="96"/>
      <c r="AO8" s="96"/>
      <c r="AP8" s="98"/>
      <c r="AQ8" s="96"/>
      <c r="AR8" s="96"/>
      <c r="AS8" s="96"/>
      <c r="AT8" s="111"/>
      <c r="AU8" s="93">
        <f>AK8</f>
        <v>3</v>
      </c>
      <c r="AV8" s="94" t="str">
        <f>AL8</f>
        <v>vendredi</v>
      </c>
      <c r="AW8" s="99" t="s">
        <v>22</v>
      </c>
      <c r="AX8" s="96"/>
      <c r="AY8" s="96"/>
      <c r="AZ8" s="98"/>
      <c r="BA8" s="96"/>
      <c r="BB8" s="96"/>
      <c r="BC8" s="96"/>
      <c r="BD8" s="111"/>
    </row>
    <row r="9" spans="1:56" x14ac:dyDescent="0.25">
      <c r="A9" s="62"/>
      <c r="B9" s="100"/>
      <c r="C9" s="112"/>
      <c r="D9" s="113" t="str">
        <f t="shared" si="0"/>
        <v/>
      </c>
      <c r="E9" s="113" t="str">
        <f t="shared" si="1"/>
        <v/>
      </c>
      <c r="F9" s="103" t="str">
        <f t="shared" si="2"/>
        <v/>
      </c>
      <c r="G9" s="104"/>
      <c r="H9" s="105"/>
      <c r="I9" s="106" t="s">
        <v>23</v>
      </c>
      <c r="J9" s="107"/>
      <c r="K9" s="108"/>
      <c r="L9" s="109"/>
      <c r="M9" s="107"/>
      <c r="N9" s="107"/>
      <c r="O9" s="107"/>
      <c r="P9" s="107"/>
      <c r="Q9" s="104"/>
      <c r="R9" s="105"/>
      <c r="S9" s="106" t="s">
        <v>23</v>
      </c>
      <c r="T9" s="107"/>
      <c r="U9" s="108"/>
      <c r="V9" s="109"/>
      <c r="W9" s="107"/>
      <c r="X9" s="107"/>
      <c r="Y9" s="107"/>
      <c r="Z9" s="107"/>
      <c r="AA9" s="104"/>
      <c r="AB9" s="105"/>
      <c r="AC9" s="106" t="s">
        <v>23</v>
      </c>
      <c r="AD9" s="107"/>
      <c r="AE9" s="108"/>
      <c r="AF9" s="109"/>
      <c r="AG9" s="107"/>
      <c r="AH9" s="107"/>
      <c r="AI9" s="107"/>
      <c r="AJ9" s="107"/>
      <c r="AK9" s="104"/>
      <c r="AL9" s="105"/>
      <c r="AM9" s="110" t="s">
        <v>23</v>
      </c>
      <c r="AN9" s="107"/>
      <c r="AO9" s="107"/>
      <c r="AP9" s="109"/>
      <c r="AQ9" s="107"/>
      <c r="AR9" s="107"/>
      <c r="AS9" s="107"/>
      <c r="AT9" s="114"/>
      <c r="AU9" s="104"/>
      <c r="AV9" s="105"/>
      <c r="AW9" s="110" t="s">
        <v>23</v>
      </c>
      <c r="AX9" s="107"/>
      <c r="AY9" s="107"/>
      <c r="AZ9" s="109"/>
      <c r="BA9" s="107"/>
      <c r="BB9" s="107"/>
      <c r="BC9" s="107"/>
      <c r="BD9" s="114"/>
    </row>
    <row r="10" spans="1:56" x14ac:dyDescent="0.25">
      <c r="A10" s="62"/>
      <c r="B10" s="115">
        <f>B8+1</f>
        <v>4</v>
      </c>
      <c r="C10" s="116" t="s">
        <v>26</v>
      </c>
      <c r="D10" s="116" t="str">
        <f t="shared" si="0"/>
        <v/>
      </c>
      <c r="E10" s="116" t="str">
        <f t="shared" si="1"/>
        <v/>
      </c>
      <c r="F10" s="117" t="str">
        <f t="shared" si="2"/>
        <v/>
      </c>
      <c r="G10" s="115">
        <f t="shared" ref="G10:H11" si="3">B10</f>
        <v>4</v>
      </c>
      <c r="H10" s="116" t="str">
        <f t="shared" si="3"/>
        <v xml:space="preserve">Samedi </v>
      </c>
      <c r="I10" s="118"/>
      <c r="J10" s="119"/>
      <c r="K10" s="120"/>
      <c r="L10" s="121"/>
      <c r="M10" s="120"/>
      <c r="N10" s="120"/>
      <c r="O10" s="120"/>
      <c r="P10" s="119"/>
      <c r="Q10" s="115">
        <f>G10</f>
        <v>4</v>
      </c>
      <c r="R10" s="116" t="s">
        <v>26</v>
      </c>
      <c r="S10" s="118"/>
      <c r="T10" s="119"/>
      <c r="U10" s="120"/>
      <c r="V10" s="121"/>
      <c r="W10" s="120"/>
      <c r="X10" s="120"/>
      <c r="Y10" s="120"/>
      <c r="Z10" s="119"/>
      <c r="AA10" s="115">
        <f>Q10</f>
        <v>4</v>
      </c>
      <c r="AB10" s="116" t="s">
        <v>26</v>
      </c>
      <c r="AC10" s="118"/>
      <c r="AD10" s="119"/>
      <c r="AE10" s="120"/>
      <c r="AF10" s="121"/>
      <c r="AG10" s="120"/>
      <c r="AH10" s="120"/>
      <c r="AI10" s="120"/>
      <c r="AJ10" s="119"/>
      <c r="AK10" s="115">
        <f>AA10</f>
        <v>4</v>
      </c>
      <c r="AL10" s="116" t="s">
        <v>26</v>
      </c>
      <c r="AM10" s="122"/>
      <c r="AN10" s="120"/>
      <c r="AO10" s="120"/>
      <c r="AP10" s="121"/>
      <c r="AQ10" s="120"/>
      <c r="AR10" s="120"/>
      <c r="AS10" s="120"/>
      <c r="AT10" s="123"/>
      <c r="AU10" s="115">
        <f>AK10</f>
        <v>4</v>
      </c>
      <c r="AV10" s="116" t="s">
        <v>26</v>
      </c>
      <c r="AW10" s="122"/>
      <c r="AX10" s="120"/>
      <c r="AY10" s="120"/>
      <c r="AZ10" s="121"/>
      <c r="BA10" s="120"/>
      <c r="BB10" s="120"/>
      <c r="BC10" s="120"/>
      <c r="BD10" s="123"/>
    </row>
    <row r="11" spans="1:56" x14ac:dyDescent="0.25">
      <c r="A11" s="124"/>
      <c r="B11" s="125">
        <f>B10+1</f>
        <v>5</v>
      </c>
      <c r="C11" s="126" t="s">
        <v>27</v>
      </c>
      <c r="D11" s="126" t="str">
        <f t="shared" si="0"/>
        <v/>
      </c>
      <c r="E11" s="126" t="str">
        <f t="shared" si="1"/>
        <v/>
      </c>
      <c r="F11" s="127" t="str">
        <f t="shared" si="2"/>
        <v/>
      </c>
      <c r="G11" s="125">
        <f t="shared" si="3"/>
        <v>5</v>
      </c>
      <c r="H11" s="126" t="str">
        <f t="shared" si="3"/>
        <v>Dimanche</v>
      </c>
      <c r="I11" s="128"/>
      <c r="J11" s="129"/>
      <c r="K11" s="129"/>
      <c r="L11" s="130"/>
      <c r="M11" s="129"/>
      <c r="N11" s="129"/>
      <c r="O11" s="129"/>
      <c r="P11" s="129"/>
      <c r="Q11" s="125">
        <f>G11</f>
        <v>5</v>
      </c>
      <c r="R11" s="126" t="str">
        <f>H11</f>
        <v>Dimanche</v>
      </c>
      <c r="S11" s="128"/>
      <c r="T11" s="129"/>
      <c r="U11" s="129"/>
      <c r="V11" s="130"/>
      <c r="W11" s="129"/>
      <c r="X11" s="129"/>
      <c r="Y11" s="129"/>
      <c r="Z11" s="129"/>
      <c r="AA11" s="125">
        <f>Q11</f>
        <v>5</v>
      </c>
      <c r="AB11" s="126" t="str">
        <f>R11</f>
        <v>Dimanche</v>
      </c>
      <c r="AC11" s="128"/>
      <c r="AD11" s="129"/>
      <c r="AE11" s="129"/>
      <c r="AF11" s="130"/>
      <c r="AG11" s="129"/>
      <c r="AH11" s="129"/>
      <c r="AI11" s="129"/>
      <c r="AJ11" s="129"/>
      <c r="AK11" s="125">
        <f>AA11</f>
        <v>5</v>
      </c>
      <c r="AL11" s="126" t="str">
        <f>AB11</f>
        <v>Dimanche</v>
      </c>
      <c r="AM11" s="131"/>
      <c r="AN11" s="129"/>
      <c r="AO11" s="129"/>
      <c r="AP11" s="130"/>
      <c r="AQ11" s="129"/>
      <c r="AR11" s="129"/>
      <c r="AS11" s="129"/>
      <c r="AT11" s="132"/>
      <c r="AU11" s="125">
        <f>AK11</f>
        <v>5</v>
      </c>
      <c r="AV11" s="126" t="str">
        <f>AL11</f>
        <v>Dimanche</v>
      </c>
      <c r="AW11" s="131"/>
      <c r="AX11" s="129"/>
      <c r="AY11" s="129"/>
      <c r="AZ11" s="130"/>
      <c r="BA11" s="129"/>
      <c r="BB11" s="129"/>
      <c r="BC11" s="129"/>
      <c r="BD11" s="132"/>
    </row>
  </sheetData>
  <mergeCells count="52">
    <mergeCell ref="AB8:AB9"/>
    <mergeCell ref="AK8:AK9"/>
    <mergeCell ref="AL8:AL9"/>
    <mergeCell ref="AU8:AU9"/>
    <mergeCell ref="AV8:AV9"/>
    <mergeCell ref="AL6:AL7"/>
    <mergeCell ref="AU6:AU7"/>
    <mergeCell ref="AV6:AV7"/>
    <mergeCell ref="B8:B9"/>
    <mergeCell ref="C8:C9"/>
    <mergeCell ref="G8:G9"/>
    <mergeCell ref="H8:H9"/>
    <mergeCell ref="Q8:Q9"/>
    <mergeCell ref="R8:R9"/>
    <mergeCell ref="AA8:AA9"/>
    <mergeCell ref="AV4:AV5"/>
    <mergeCell ref="B6:B7"/>
    <mergeCell ref="C6:C7"/>
    <mergeCell ref="G6:G7"/>
    <mergeCell ref="H6:H7"/>
    <mergeCell ref="Q6:Q7"/>
    <mergeCell ref="R6:R7"/>
    <mergeCell ref="AA6:AA7"/>
    <mergeCell ref="AB6:AB7"/>
    <mergeCell ref="AK6:AK7"/>
    <mergeCell ref="R4:R5"/>
    <mergeCell ref="AA4:AA5"/>
    <mergeCell ref="AB4:AB5"/>
    <mergeCell ref="AK4:AK5"/>
    <mergeCell ref="AL4:AL5"/>
    <mergeCell ref="AU4:AU5"/>
    <mergeCell ref="A4:A11"/>
    <mergeCell ref="B4:B5"/>
    <mergeCell ref="C4:C5"/>
    <mergeCell ref="G4:G5"/>
    <mergeCell ref="H4:H5"/>
    <mergeCell ref="Q4:Q5"/>
    <mergeCell ref="AK1:AT1"/>
    <mergeCell ref="AU1:BD1"/>
    <mergeCell ref="G2:I2"/>
    <mergeCell ref="Q2:S2"/>
    <mergeCell ref="AA2:AC2"/>
    <mergeCell ref="AK2:AM2"/>
    <mergeCell ref="AP2:AQ2"/>
    <mergeCell ref="AU2:AW2"/>
    <mergeCell ref="AZ2:BA2"/>
    <mergeCell ref="A1:A2"/>
    <mergeCell ref="B1:C2"/>
    <mergeCell ref="D1:E2"/>
    <mergeCell ref="K1:M1"/>
    <mergeCell ref="U1:W1"/>
    <mergeCell ref="AE1:AG1"/>
  </mergeCells>
  <conditionalFormatting sqref="I4 I6 I8">
    <cfRule type="cellIs" dxfId="64" priority="65" operator="notEqual">
      <formula>"9h00"</formula>
    </cfRule>
  </conditionalFormatting>
  <conditionalFormatting sqref="I5 I7 I9">
    <cfRule type="cellIs" dxfId="63" priority="64" operator="notEqual">
      <formula>"14h00"</formula>
    </cfRule>
  </conditionalFormatting>
  <conditionalFormatting sqref="AT4:AT11 BD4:BD11">
    <cfRule type="cellIs" dxfId="62" priority="62" operator="equal">
      <formula>"Option"</formula>
    </cfRule>
    <cfRule type="cellIs" dxfId="61" priority="63" operator="equal">
      <formula>"Validé"</formula>
    </cfRule>
  </conditionalFormatting>
  <conditionalFormatting sqref="AM4 AM6 AM8">
    <cfRule type="cellIs" dxfId="60" priority="61" operator="notEqual">
      <formula>"9h00"</formula>
    </cfRule>
  </conditionalFormatting>
  <conditionalFormatting sqref="AM5 AM7 AM9">
    <cfRule type="cellIs" dxfId="59" priority="60" operator="notEqual">
      <formula>"14h00"</formula>
    </cfRule>
  </conditionalFormatting>
  <conditionalFormatting sqref="AN11">
    <cfRule type="expression" dxfId="58" priority="44">
      <formula>AT11="Option"</formula>
    </cfRule>
    <cfRule type="expression" dxfId="57" priority="45">
      <formula>AT11="Validé"</formula>
    </cfRule>
  </conditionalFormatting>
  <conditionalFormatting sqref="AN4">
    <cfRule type="expression" dxfId="56" priority="58">
      <formula>AT4="Option"</formula>
    </cfRule>
    <cfRule type="expression" dxfId="55" priority="59">
      <formula>AT4="Validé"</formula>
    </cfRule>
  </conditionalFormatting>
  <conditionalFormatting sqref="AN5">
    <cfRule type="expression" dxfId="54" priority="56">
      <formula>AT5="Option"</formula>
    </cfRule>
    <cfRule type="expression" dxfId="53" priority="57">
      <formula>AT5="Validé"</formula>
    </cfRule>
  </conditionalFormatting>
  <conditionalFormatting sqref="AN6">
    <cfRule type="expression" dxfId="52" priority="54">
      <formula>AT6="Option"</formula>
    </cfRule>
    <cfRule type="expression" dxfId="51" priority="55">
      <formula>AT6="Validé"</formula>
    </cfRule>
  </conditionalFormatting>
  <conditionalFormatting sqref="AN7">
    <cfRule type="expression" dxfId="50" priority="52">
      <formula>AT7="Option"</formula>
    </cfRule>
    <cfRule type="expression" dxfId="49" priority="53">
      <formula>AT7="Validé"</formula>
    </cfRule>
  </conditionalFormatting>
  <conditionalFormatting sqref="AN8">
    <cfRule type="expression" dxfId="48" priority="50">
      <formula>AT8="Option"</formula>
    </cfRule>
    <cfRule type="expression" dxfId="47" priority="51">
      <formula>AT8="Validé"</formula>
    </cfRule>
  </conditionalFormatting>
  <conditionalFormatting sqref="AN9">
    <cfRule type="expression" dxfId="46" priority="48">
      <formula>AT9="Option"</formula>
    </cfRule>
    <cfRule type="expression" dxfId="45" priority="49">
      <formula>AT9="Validé"</formula>
    </cfRule>
  </conditionalFormatting>
  <conditionalFormatting sqref="AN10">
    <cfRule type="expression" dxfId="44" priority="46">
      <formula>AT10="Option"</formula>
    </cfRule>
    <cfRule type="expression" dxfId="43" priority="47">
      <formula>AT10="Validé"</formula>
    </cfRule>
  </conditionalFormatting>
  <conditionalFormatting sqref="J4:J11 T4:T11 AD4:AD11">
    <cfRule type="expression" dxfId="42" priority="40">
      <formula>P4="Option FORMAFEU"</formula>
    </cfRule>
    <cfRule type="expression" dxfId="41" priority="41">
      <formula>P4="FORMAFEU"</formula>
    </cfRule>
    <cfRule type="expression" dxfId="40" priority="42">
      <formula>P4="TRADI"</formula>
    </cfRule>
    <cfRule type="expression" dxfId="39" priority="43">
      <formula>P4="Option TRADI"</formula>
    </cfRule>
  </conditionalFormatting>
  <conditionalFormatting sqref="P4:P11 Z4:Z11 AJ4:AJ11">
    <cfRule type="expression" dxfId="38" priority="36">
      <formula>P4="Option FORMAFEU"</formula>
    </cfRule>
    <cfRule type="expression" dxfId="37" priority="37">
      <formula>P4="FORMAFEU"</formula>
    </cfRule>
    <cfRule type="expression" dxfId="36" priority="38">
      <formula>P4="TRADI"</formula>
    </cfRule>
    <cfRule type="expression" dxfId="35" priority="39">
      <formula>P4="Option TRADI"</formula>
    </cfRule>
  </conditionalFormatting>
  <conditionalFormatting sqref="D4:F11">
    <cfRule type="expression" dxfId="34" priority="33">
      <formula>$F4="HUGUET"</formula>
    </cfRule>
    <cfRule type="expression" dxfId="33" priority="34">
      <formula>$F4="MARTINEAU"</formula>
    </cfRule>
    <cfRule type="expression" dxfId="32" priority="35">
      <formula>$F4="CREYSSON"</formula>
    </cfRule>
  </conditionalFormatting>
  <conditionalFormatting sqref="S4 S6 S8">
    <cfRule type="cellIs" dxfId="31" priority="32" operator="notEqual">
      <formula>"9h00"</formula>
    </cfRule>
  </conditionalFormatting>
  <conditionalFormatting sqref="S5 S7 S9">
    <cfRule type="cellIs" dxfId="30" priority="31" operator="notEqual">
      <formula>"14h00"</formula>
    </cfRule>
  </conditionalFormatting>
  <conditionalFormatting sqref="AC4 AC6 AC8">
    <cfRule type="cellIs" dxfId="29" priority="30" operator="notEqual">
      <formula>"9h00"</formula>
    </cfRule>
  </conditionalFormatting>
  <conditionalFormatting sqref="AC5 AC7 AC9">
    <cfRule type="cellIs" dxfId="28" priority="29" operator="notEqual">
      <formula>"14h00"</formula>
    </cfRule>
  </conditionalFormatting>
  <conditionalFormatting sqref="J4:J11 T4:T11 AD4:AD11 AN4:AN11 AX4:AX11">
    <cfRule type="expression" dxfId="27" priority="28">
      <formula>P4="APPEL CLIENT"</formula>
    </cfRule>
  </conditionalFormatting>
  <conditionalFormatting sqref="P4:P11 Z4:Z11 AJ4:AJ11 AT4:AT11 BD4:BD11">
    <cfRule type="expression" dxfId="26" priority="27">
      <formula>P4="APPEL CLIENT"</formula>
    </cfRule>
  </conditionalFormatting>
  <conditionalFormatting sqref="AW4 AW6 AW8">
    <cfRule type="cellIs" dxfId="25" priority="26" operator="notEqual">
      <formula>"9h00"</formula>
    </cfRule>
  </conditionalFormatting>
  <conditionalFormatting sqref="AW5 AW7 AW9">
    <cfRule type="cellIs" dxfId="24" priority="25" operator="notEqual">
      <formula>"14h00"</formula>
    </cfRule>
  </conditionalFormatting>
  <conditionalFormatting sqref="AX11">
    <cfRule type="expression" dxfId="23" priority="9">
      <formula>BD11="Option"</formula>
    </cfRule>
    <cfRule type="expression" dxfId="22" priority="10">
      <formula>BD11="Validé"</formula>
    </cfRule>
  </conditionalFormatting>
  <conditionalFormatting sqref="AX4">
    <cfRule type="expression" dxfId="21" priority="23">
      <formula>BD4="Option"</formula>
    </cfRule>
    <cfRule type="expression" dxfId="20" priority="24">
      <formula>BD4="Validé"</formula>
    </cfRule>
  </conditionalFormatting>
  <conditionalFormatting sqref="AX5">
    <cfRule type="expression" dxfId="19" priority="21">
      <formula>BD5="Option"</formula>
    </cfRule>
    <cfRule type="expression" dxfId="18" priority="22">
      <formula>BD5="Validé"</formula>
    </cfRule>
  </conditionalFormatting>
  <conditionalFormatting sqref="AX6">
    <cfRule type="expression" dxfId="17" priority="19">
      <formula>BD6="Option"</formula>
    </cfRule>
    <cfRule type="expression" dxfId="16" priority="20">
      <formula>BD6="Validé"</formula>
    </cfRule>
  </conditionalFormatting>
  <conditionalFormatting sqref="AX7">
    <cfRule type="expression" dxfId="15" priority="17">
      <formula>BD7="Option"</formula>
    </cfRule>
    <cfRule type="expression" dxfId="14" priority="18">
      <formula>BD7="Validé"</formula>
    </cfRule>
  </conditionalFormatting>
  <conditionalFormatting sqref="AX8">
    <cfRule type="expression" dxfId="13" priority="15">
      <formula>BD8="Option"</formula>
    </cfRule>
    <cfRule type="expression" dxfId="12" priority="16">
      <formula>BD8="Validé"</formula>
    </cfRule>
  </conditionalFormatting>
  <conditionalFormatting sqref="AX9">
    <cfRule type="expression" dxfId="11" priority="13">
      <formula>BD9="Option"</formula>
    </cfRule>
    <cfRule type="expression" dxfId="10" priority="14">
      <formula>BD9="Validé"</formula>
    </cfRule>
  </conditionalFormatting>
  <conditionalFormatting sqref="AX10">
    <cfRule type="expression" dxfId="9" priority="11">
      <formula>BD10="Option"</formula>
    </cfRule>
    <cfRule type="expression" dxfId="8" priority="12">
      <formula>BD10="Validé"</formula>
    </cfRule>
  </conditionalFormatting>
  <conditionalFormatting sqref="AT6:AT7">
    <cfRule type="expression" dxfId="7" priority="5">
      <formula>AT6="Option FORMAFEU"</formula>
    </cfRule>
    <cfRule type="expression" dxfId="6" priority="6">
      <formula>AT6="FORMAFEU"</formula>
    </cfRule>
    <cfRule type="expression" dxfId="5" priority="7">
      <formula>AT6="TRADI"</formula>
    </cfRule>
    <cfRule type="expression" dxfId="4" priority="8">
      <formula>AT6="Option TRADI"</formula>
    </cfRule>
  </conditionalFormatting>
  <conditionalFormatting sqref="BD6:BD7">
    <cfRule type="expression" dxfId="3" priority="1">
      <formula>BD6="Option FORMAFEU"</formula>
    </cfRule>
    <cfRule type="expression" dxfId="2" priority="2">
      <formula>BD6="FORMAFEU"</formula>
    </cfRule>
    <cfRule type="expression" dxfId="1" priority="3">
      <formula>BD6="TRADI"</formula>
    </cfRule>
    <cfRule type="expression" dxfId="0" priority="4">
      <formula>BD6="Option TRADI"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2020-11-09T16:29:58Z</dcterms:created>
  <dcterms:modified xsi:type="dcterms:W3CDTF">2020-11-09T16:30:29Z</dcterms:modified>
</cp:coreProperties>
</file>