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vinch\Desktop\Fancy_Fair\"/>
    </mc:Choice>
  </mc:AlternateContent>
  <xr:revisionPtr revIDLastSave="0" documentId="13_ncr:1_{BDDA7281-E5F7-480A-95F3-4EDEDD3726D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ommande" sheetId="1" r:id="rId1"/>
    <sheet name="BD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K2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2" i="1"/>
  <c r="V10" i="1"/>
  <c r="L10" i="1"/>
  <c r="K10" i="1"/>
  <c r="H10" i="1"/>
  <c r="I10" i="1"/>
  <c r="F10" i="1"/>
  <c r="M10" i="1"/>
  <c r="E10" i="1"/>
  <c r="D10" i="1"/>
  <c r="M3" i="1"/>
  <c r="L3" i="1" s="1"/>
  <c r="M4" i="1"/>
  <c r="L4" i="1" s="1"/>
  <c r="M5" i="1"/>
  <c r="K5" i="1" s="1"/>
  <c r="M6" i="1"/>
  <c r="K6" i="1" s="1"/>
  <c r="M7" i="1"/>
  <c r="K7" i="1" s="1"/>
  <c r="M8" i="1"/>
  <c r="L8" i="1" s="1"/>
  <c r="M9" i="1"/>
  <c r="K9" i="1" s="1"/>
  <c r="M11" i="1"/>
  <c r="L11" i="1" s="1"/>
  <c r="M12" i="1"/>
  <c r="K12" i="1" s="1"/>
  <c r="M13" i="1"/>
  <c r="K13" i="1" s="1"/>
  <c r="M14" i="1"/>
  <c r="L14" i="1" s="1"/>
  <c r="M15" i="1"/>
  <c r="K15" i="1" s="1"/>
  <c r="M16" i="1"/>
  <c r="L16" i="1" s="1"/>
  <c r="M17" i="1"/>
  <c r="M18" i="1"/>
  <c r="L18" i="1" s="1"/>
  <c r="M19" i="1"/>
  <c r="L19" i="1" s="1"/>
  <c r="M20" i="1"/>
  <c r="L20" i="1" s="1"/>
  <c r="M21" i="1"/>
  <c r="L21" i="1" s="1"/>
  <c r="M22" i="1"/>
  <c r="L22" i="1" s="1"/>
  <c r="M23" i="1"/>
  <c r="M24" i="1"/>
  <c r="L24" i="1" s="1"/>
  <c r="M25" i="1"/>
  <c r="L25" i="1" s="1"/>
  <c r="M26" i="1"/>
  <c r="L26" i="1" s="1"/>
  <c r="M27" i="1"/>
  <c r="L27" i="1" s="1"/>
  <c r="M28" i="1"/>
  <c r="L28" i="1" s="1"/>
  <c r="M29" i="1"/>
  <c r="L29" i="1" s="1"/>
  <c r="M30" i="1"/>
  <c r="L30" i="1" s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2" i="1"/>
  <c r="T3" i="1"/>
  <c r="T4" i="1"/>
  <c r="T5" i="1"/>
  <c r="T2" i="1"/>
  <c r="N86" i="1" l="1"/>
  <c r="L31" i="1"/>
  <c r="L23" i="1"/>
  <c r="K17" i="1"/>
  <c r="E5" i="1" l="1"/>
  <c r="T6" i="1"/>
  <c r="T7" i="1"/>
  <c r="T8" i="1"/>
  <c r="T9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E4" i="1" l="1"/>
  <c r="E6" i="1"/>
  <c r="E7" i="1"/>
  <c r="E8" i="1"/>
  <c r="E9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3" i="1"/>
  <c r="E2" i="1"/>
  <c r="D3" i="1"/>
  <c r="D4" i="1"/>
  <c r="D5" i="1"/>
  <c r="D6" i="1"/>
  <c r="D7" i="1"/>
  <c r="D8" i="1"/>
  <c r="D9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2" i="1"/>
  <c r="D86" i="1" l="1"/>
  <c r="V25" i="1"/>
  <c r="K25" i="1" s="1"/>
  <c r="V17" i="1"/>
  <c r="L17" i="1" s="1"/>
  <c r="V8" i="1"/>
  <c r="K8" i="1" s="1"/>
  <c r="F84" i="1"/>
  <c r="F76" i="1"/>
  <c r="F68" i="1"/>
  <c r="F60" i="1"/>
  <c r="H60" i="1" s="1"/>
  <c r="I60" i="1" s="1"/>
  <c r="F52" i="1"/>
  <c r="F44" i="1"/>
  <c r="F36" i="1"/>
  <c r="H36" i="1" s="1"/>
  <c r="I36" i="1" s="1"/>
  <c r="F12" i="1"/>
  <c r="V24" i="1"/>
  <c r="K24" i="1" s="1"/>
  <c r="V16" i="1"/>
  <c r="K16" i="1" s="1"/>
  <c r="V7" i="1"/>
  <c r="L7" i="1" s="1"/>
  <c r="V31" i="1"/>
  <c r="K31" i="1" s="1"/>
  <c r="V23" i="1"/>
  <c r="K23" i="1" s="1"/>
  <c r="V15" i="1"/>
  <c r="L15" i="1" s="1"/>
  <c r="V6" i="1"/>
  <c r="L6" i="1" s="1"/>
  <c r="V30" i="1"/>
  <c r="K30" i="1" s="1"/>
  <c r="V22" i="1"/>
  <c r="K22" i="1" s="1"/>
  <c r="V14" i="1"/>
  <c r="K14" i="1" s="1"/>
  <c r="V5" i="1"/>
  <c r="L5" i="1" s="1"/>
  <c r="V2" i="1"/>
  <c r="V29" i="1"/>
  <c r="K29" i="1" s="1"/>
  <c r="V21" i="1"/>
  <c r="K21" i="1" s="1"/>
  <c r="V13" i="1"/>
  <c r="L13" i="1" s="1"/>
  <c r="V4" i="1"/>
  <c r="K4" i="1" s="1"/>
  <c r="V28" i="1"/>
  <c r="K28" i="1" s="1"/>
  <c r="V20" i="1"/>
  <c r="K20" i="1" s="1"/>
  <c r="V12" i="1"/>
  <c r="L12" i="1" s="1"/>
  <c r="V3" i="1"/>
  <c r="K3" i="1" s="1"/>
  <c r="F55" i="1"/>
  <c r="H55" i="1" s="1"/>
  <c r="I55" i="1" s="1"/>
  <c r="V27" i="1"/>
  <c r="K27" i="1" s="1"/>
  <c r="V19" i="1"/>
  <c r="K19" i="1" s="1"/>
  <c r="V11" i="1"/>
  <c r="K11" i="1" s="1"/>
  <c r="V26" i="1"/>
  <c r="K26" i="1" s="1"/>
  <c r="V18" i="1"/>
  <c r="K18" i="1" s="1"/>
  <c r="V9" i="1"/>
  <c r="L9" i="1" s="1"/>
  <c r="F82" i="1"/>
  <c r="H82" i="1" s="1"/>
  <c r="I82" i="1" s="1"/>
  <c r="F74" i="1"/>
  <c r="F66" i="1"/>
  <c r="F58" i="1"/>
  <c r="H58" i="1" s="1"/>
  <c r="I58" i="1" s="1"/>
  <c r="F50" i="1"/>
  <c r="F42" i="1"/>
  <c r="H42" i="1" s="1"/>
  <c r="I42" i="1" s="1"/>
  <c r="F34" i="1"/>
  <c r="H34" i="1" s="1"/>
  <c r="I34" i="1" s="1"/>
  <c r="F9" i="1"/>
  <c r="H9" i="1" s="1"/>
  <c r="I9" i="1" s="1"/>
  <c r="F81" i="1"/>
  <c r="H81" i="1" s="1"/>
  <c r="I81" i="1" s="1"/>
  <c r="F73" i="1"/>
  <c r="H73" i="1" s="1"/>
  <c r="I73" i="1" s="1"/>
  <c r="F65" i="1"/>
  <c r="H65" i="1" s="1"/>
  <c r="I65" i="1" s="1"/>
  <c r="F57" i="1"/>
  <c r="H57" i="1" s="1"/>
  <c r="I57" i="1" s="1"/>
  <c r="F49" i="1"/>
  <c r="H49" i="1" s="1"/>
  <c r="I49" i="1" s="1"/>
  <c r="F41" i="1"/>
  <c r="H41" i="1" s="1"/>
  <c r="I41" i="1" s="1"/>
  <c r="F33" i="1"/>
  <c r="H33" i="1" s="1"/>
  <c r="I33" i="1" s="1"/>
  <c r="F56" i="1"/>
  <c r="H56" i="1" s="1"/>
  <c r="I56" i="1" s="1"/>
  <c r="F48" i="1"/>
  <c r="H48" i="1" s="1"/>
  <c r="I48" i="1" s="1"/>
  <c r="F32" i="1"/>
  <c r="H32" i="1" s="1"/>
  <c r="I32" i="1" s="1"/>
  <c r="F39" i="1"/>
  <c r="H39" i="1" s="1"/>
  <c r="I39" i="1" s="1"/>
  <c r="F78" i="1"/>
  <c r="F70" i="1"/>
  <c r="H70" i="1" s="1"/>
  <c r="I70" i="1" s="1"/>
  <c r="F62" i="1"/>
  <c r="H62" i="1" s="1"/>
  <c r="I62" i="1" s="1"/>
  <c r="F54" i="1"/>
  <c r="H54" i="1" s="1"/>
  <c r="I54" i="1" s="1"/>
  <c r="F46" i="1"/>
  <c r="H46" i="1" s="1"/>
  <c r="I46" i="1" s="1"/>
  <c r="F38" i="1"/>
  <c r="H38" i="1" s="1"/>
  <c r="I38" i="1" s="1"/>
  <c r="F4" i="1"/>
  <c r="F77" i="1"/>
  <c r="H77" i="1" s="1"/>
  <c r="I77" i="1" s="1"/>
  <c r="F69" i="1"/>
  <c r="H69" i="1" s="1"/>
  <c r="I69" i="1" s="1"/>
  <c r="F61" i="1"/>
  <c r="H61" i="1" s="1"/>
  <c r="I61" i="1" s="1"/>
  <c r="F53" i="1"/>
  <c r="H53" i="1" s="1"/>
  <c r="I53" i="1" s="1"/>
  <c r="F45" i="1"/>
  <c r="H45" i="1" s="1"/>
  <c r="I45" i="1" s="1"/>
  <c r="F37" i="1"/>
  <c r="H37" i="1" s="1"/>
  <c r="I37" i="1" s="1"/>
  <c r="R3" i="1"/>
  <c r="F31" i="1"/>
  <c r="H31" i="1" s="1"/>
  <c r="I31" i="1" s="1"/>
  <c r="F30" i="1"/>
  <c r="H30" i="1" s="1"/>
  <c r="I30" i="1" s="1"/>
  <c r="F29" i="1"/>
  <c r="H29" i="1" s="1"/>
  <c r="I29" i="1" s="1"/>
  <c r="F28" i="1"/>
  <c r="H28" i="1" s="1"/>
  <c r="I28" i="1" s="1"/>
  <c r="F26" i="1"/>
  <c r="H26" i="1" s="1"/>
  <c r="I26" i="1" s="1"/>
  <c r="F25" i="1"/>
  <c r="H25" i="1" s="1"/>
  <c r="I25" i="1" s="1"/>
  <c r="F24" i="1"/>
  <c r="H24" i="1" s="1"/>
  <c r="I24" i="1" s="1"/>
  <c r="F83" i="1"/>
  <c r="H83" i="1" s="1"/>
  <c r="I83" i="1" s="1"/>
  <c r="F75" i="1"/>
  <c r="H75" i="1" s="1"/>
  <c r="I75" i="1" s="1"/>
  <c r="F67" i="1"/>
  <c r="H67" i="1" s="1"/>
  <c r="I67" i="1" s="1"/>
  <c r="F59" i="1"/>
  <c r="H59" i="1" s="1"/>
  <c r="I59" i="1" s="1"/>
  <c r="F51" i="1"/>
  <c r="H51" i="1" s="1"/>
  <c r="I51" i="1" s="1"/>
  <c r="F43" i="1"/>
  <c r="H43" i="1" s="1"/>
  <c r="I43" i="1" s="1"/>
  <c r="F35" i="1"/>
  <c r="H35" i="1" s="1"/>
  <c r="I35" i="1" s="1"/>
  <c r="F27" i="1"/>
  <c r="H27" i="1" s="1"/>
  <c r="I27" i="1" s="1"/>
  <c r="F80" i="1"/>
  <c r="H80" i="1" s="1"/>
  <c r="I80" i="1" s="1"/>
  <c r="F72" i="1"/>
  <c r="H72" i="1" s="1"/>
  <c r="I72" i="1" s="1"/>
  <c r="F64" i="1"/>
  <c r="H64" i="1" s="1"/>
  <c r="I64" i="1" s="1"/>
  <c r="F40" i="1"/>
  <c r="H40" i="1" s="1"/>
  <c r="I40" i="1" s="1"/>
  <c r="F79" i="1"/>
  <c r="H79" i="1" s="1"/>
  <c r="I79" i="1" s="1"/>
  <c r="F71" i="1"/>
  <c r="H71" i="1" s="1"/>
  <c r="I71" i="1" s="1"/>
  <c r="F63" i="1"/>
  <c r="H63" i="1" s="1"/>
  <c r="I63" i="1" s="1"/>
  <c r="F47" i="1"/>
  <c r="H47" i="1" s="1"/>
  <c r="I47" i="1" s="1"/>
  <c r="F2" i="1"/>
  <c r="H2" i="1" s="1"/>
  <c r="I2" i="1" s="1"/>
  <c r="F23" i="1"/>
  <c r="H23" i="1" s="1"/>
  <c r="I23" i="1" s="1"/>
  <c r="F21" i="1"/>
  <c r="H21" i="1" s="1"/>
  <c r="I21" i="1" s="1"/>
  <c r="F20" i="1"/>
  <c r="H20" i="1" s="1"/>
  <c r="I20" i="1" s="1"/>
  <c r="F18" i="1"/>
  <c r="H18" i="1" s="1"/>
  <c r="I18" i="1" s="1"/>
  <c r="F22" i="1"/>
  <c r="H22" i="1" s="1"/>
  <c r="I22" i="1" s="1"/>
  <c r="F19" i="1"/>
  <c r="H19" i="1" s="1"/>
  <c r="I19" i="1" s="1"/>
  <c r="F17" i="1"/>
  <c r="H17" i="1" s="1"/>
  <c r="I17" i="1" s="1"/>
  <c r="F16" i="1"/>
  <c r="H16" i="1" s="1"/>
  <c r="I16" i="1" s="1"/>
  <c r="F15" i="1"/>
  <c r="H15" i="1" s="1"/>
  <c r="I15" i="1" s="1"/>
  <c r="F14" i="1"/>
  <c r="H14" i="1" s="1"/>
  <c r="I14" i="1" s="1"/>
  <c r="F13" i="1"/>
  <c r="H13" i="1" s="1"/>
  <c r="I13" i="1" s="1"/>
  <c r="F11" i="1"/>
  <c r="H11" i="1" s="1"/>
  <c r="I11" i="1" s="1"/>
  <c r="F8" i="1"/>
  <c r="H8" i="1" s="1"/>
  <c r="I8" i="1" s="1"/>
  <c r="F7" i="1"/>
  <c r="H7" i="1" s="1"/>
  <c r="I7" i="1" s="1"/>
  <c r="F6" i="1"/>
  <c r="H6" i="1" s="1"/>
  <c r="I6" i="1" s="1"/>
  <c r="F5" i="1"/>
  <c r="H5" i="1" s="1"/>
  <c r="I5" i="1" s="1"/>
  <c r="F3" i="1"/>
  <c r="H3" i="1" s="1"/>
  <c r="I3" i="1" s="1"/>
  <c r="H50" i="1"/>
  <c r="I50" i="1" s="1"/>
  <c r="H78" i="1"/>
  <c r="I78" i="1" s="1"/>
  <c r="H74" i="1"/>
  <c r="I74" i="1" s="1"/>
  <c r="H66" i="1"/>
  <c r="I66" i="1" s="1"/>
  <c r="H4" i="1"/>
  <c r="I4" i="1" s="1"/>
  <c r="H52" i="1"/>
  <c r="I52" i="1" s="1"/>
  <c r="H12" i="1"/>
  <c r="I12" i="1" s="1"/>
  <c r="H84" i="1"/>
  <c r="I84" i="1" s="1"/>
  <c r="H44" i="1"/>
  <c r="I44" i="1" s="1"/>
  <c r="H76" i="1"/>
  <c r="I76" i="1" s="1"/>
  <c r="H68" i="1"/>
  <c r="I68" i="1" s="1"/>
</calcChain>
</file>

<file path=xl/sharedStrings.xml><?xml version="1.0" encoding="utf-8"?>
<sst xmlns="http://schemas.openxmlformats.org/spreadsheetml/2006/main" count="132" uniqueCount="60">
  <si>
    <t>P.U  -  H.T</t>
  </si>
  <si>
    <t>Code article</t>
  </si>
  <si>
    <t>Fut Jupiler 50 L</t>
  </si>
  <si>
    <t>Estimation</t>
  </si>
  <si>
    <t>Tot  H.T</t>
  </si>
  <si>
    <t>P.U. TTC</t>
  </si>
  <si>
    <t>P.U. V.</t>
  </si>
  <si>
    <t>Quant.</t>
  </si>
  <si>
    <t>Diffé</t>
  </si>
  <si>
    <t>Total</t>
  </si>
  <si>
    <t>Prévision</t>
  </si>
  <si>
    <t>Fut Blanche (1X50L)</t>
  </si>
  <si>
    <t>Jupiler  (1X24) 25 cl</t>
  </si>
  <si>
    <t>Jupiler Zéro  (1X24) 25 cl</t>
  </si>
  <si>
    <t>Blanche (1X24) 25 cl</t>
  </si>
  <si>
    <t>Kriek (1X24) 25 cl</t>
  </si>
  <si>
    <t>St Feullien Blonde (1X24) 33 cl</t>
  </si>
  <si>
    <t>St Feullien Brune  (1X24) 33 cl</t>
  </si>
  <si>
    <t>Westmalle Triple (1x24) 33 cl</t>
  </si>
  <si>
    <t>Karmeliet Triple (1X24) 33 cl</t>
  </si>
  <si>
    <t>Vin Blanc (1X6) 75 cl</t>
  </si>
  <si>
    <t>Vin rosé (1X6) 75 cl</t>
  </si>
  <si>
    <t>Vin rouge (1X6) 75 cl</t>
  </si>
  <si>
    <t>Coca-Cola Zéro (1X6) 1L</t>
  </si>
  <si>
    <t>Coca-Cola Normal (1X6) 1L</t>
  </si>
  <si>
    <t>Fanta (1X6) 1L</t>
  </si>
  <si>
    <t>Ice-Tea Lipton (1X6) 1L</t>
  </si>
  <si>
    <t>Jus d’orange (1x6) 1L</t>
  </si>
  <si>
    <t>Eau plate (1X12) 1L</t>
  </si>
  <si>
    <t>Eau Gazeuse (1X12) 1L</t>
  </si>
  <si>
    <t>Pomme-Cerise (1X24) 20 cl</t>
  </si>
  <si>
    <t>Coca-Cola Zéro (1X6) 1,5L</t>
  </si>
  <si>
    <t>Coca-Cola Normal (1X6) 1,5L</t>
  </si>
  <si>
    <t>Fanta (1X6) 1,5L</t>
  </si>
  <si>
    <t>Ice-Tea Lipton (1X6) 1,5L</t>
  </si>
  <si>
    <t>Eau plate (1X6) 1,5L</t>
  </si>
  <si>
    <t>Eau Gazeuse (1X6) 1,5L</t>
  </si>
  <si>
    <t>Location :</t>
  </si>
  <si>
    <t>Pompes 2 Têtes</t>
  </si>
  <si>
    <t>Gaz Carbonique</t>
  </si>
  <si>
    <t>Verres Pils (1X36)</t>
  </si>
  <si>
    <t>Verres Spécial (1X20)</t>
  </si>
  <si>
    <t>Verres Fruitées (1X30)</t>
  </si>
  <si>
    <t xml:space="preserve">Plateaux </t>
  </si>
  <si>
    <t>Frigos</t>
  </si>
  <si>
    <t>Tables</t>
  </si>
  <si>
    <t>Bancs</t>
  </si>
  <si>
    <t>Fut Kriek  (1X50 L)</t>
  </si>
  <si>
    <t>Fut Jupiler  (1X30 L)</t>
  </si>
  <si>
    <t>Fut Kriek  (1X30 L)</t>
  </si>
  <si>
    <t>Fut Blanche (1X30L)</t>
  </si>
  <si>
    <t>TVA</t>
  </si>
  <si>
    <t>Transport</t>
  </si>
  <si>
    <t>Total HTVA</t>
  </si>
  <si>
    <t>1.21</t>
  </si>
  <si>
    <t>1.06</t>
  </si>
  <si>
    <t>TVA 21</t>
  </si>
  <si>
    <t>TVA 6</t>
  </si>
  <si>
    <t>Vidange</t>
  </si>
  <si>
    <t>Caut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</si>
</sst>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2" fillId="0" borderId="0" xfId="0" applyFont="1" applyFill="1" applyBorder="1"/>
    <xf numFmtId="0" fontId="3" fillId="0" borderId="0" xfId="0" applyFont="1" applyFill="1" applyBorder="1" applyProtection="1">
      <protection locked="0"/>
    </xf>
    <xf numFmtId="8" fontId="3" fillId="0" borderId="0" xfId="0" applyNumberFormat="1" applyFont="1" applyFill="1" applyBorder="1"/>
    <xf numFmtId="8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NumberFormat="1" applyFont="1" applyFill="1" applyBorder="1"/>
    <xf numFmtId="0" fontId="3" fillId="2" borderId="0" xfId="0" applyFont="1" applyFill="1" applyBorder="1"/>
    <xf numFmtId="8" fontId="3" fillId="2" borderId="0" xfId="1" applyNumberFormat="1" applyFont="1" applyFill="1" applyBorder="1" applyAlignment="1">
      <alignment horizontal="right"/>
    </xf>
    <xf numFmtId="0" fontId="3" fillId="0" borderId="1" xfId="0" applyFont="1" applyFill="1" applyBorder="1" applyProtection="1">
      <protection locked="0"/>
    </xf>
    <xf numFmtId="0" fontId="3" fillId="0" borderId="0" xfId="0" applyFont="1" applyFill="1" applyBorder="1" applyAlignment="1">
      <alignment horizontal="right"/>
    </xf>
    <xf numFmtId="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0" fontId="0" fillId="0" borderId="0" xfId="0" applyNumberFormat="1"/>
    <xf numFmtId="0" fontId="3" fillId="0" borderId="0" xfId="0" applyNumberFormat="1" applyFont="1" applyFill="1" applyBorder="1"/>
  </cellXfs>
  <cellStyles count="2">
    <cellStyle name="Milliers 2" xfId="1" xr:uid="{00000000-0005-0000-0000-000000000000}"/>
    <cellStyle name="Normal" xfId="0" builtinId="0"/>
  </cellStyles>
  <dxfs count="1">
    <dxf>
      <numFmt numFmtId="165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6"/>
  <sheetViews>
    <sheetView tabSelected="1" zoomScaleNormal="100" workbookViewId="0">
      <selection activeCell="L2" sqref="L2"/>
    </sheetView>
  </sheetViews>
  <sheetFormatPr baseColWidth="10" defaultColWidth="11.5703125" defaultRowHeight="15.75" x14ac:dyDescent="0.25"/>
  <cols>
    <col min="1" max="1" width="31.5703125" style="2" customWidth="1"/>
    <col min="2" max="2" width="11.5703125" style="2"/>
    <col min="3" max="3" width="13" style="2" customWidth="1"/>
    <col min="4" max="4" width="11" style="2" customWidth="1"/>
    <col min="5" max="5" width="13.7109375" style="2" customWidth="1"/>
    <col min="6" max="6" width="16" style="2" bestFit="1" customWidth="1"/>
    <col min="7" max="7" width="10" style="2" customWidth="1"/>
    <col min="8" max="9" width="11.5703125" style="2"/>
    <col min="10" max="10" width="5.5703125" style="2" customWidth="1"/>
    <col min="11" max="11" width="11.5703125" style="15"/>
    <col min="13" max="19" width="11.5703125" style="2"/>
    <col min="20" max="20" width="5.85546875" style="16" customWidth="1"/>
    <col min="21" max="21" width="11.5703125" style="2"/>
    <col min="22" max="22" width="11.5703125" style="12"/>
    <col min="23" max="16384" width="11.5703125" style="2"/>
  </cols>
  <sheetData>
    <row r="1" spans="1:22" x14ac:dyDescent="0.25">
      <c r="A1" s="1" t="s">
        <v>1</v>
      </c>
      <c r="B1" s="3" t="s">
        <v>7</v>
      </c>
      <c r="C1" s="1" t="s">
        <v>0</v>
      </c>
      <c r="D1" s="1" t="s">
        <v>4</v>
      </c>
      <c r="E1" s="3" t="s">
        <v>3</v>
      </c>
      <c r="F1" s="1" t="s">
        <v>5</v>
      </c>
      <c r="G1" s="1" t="s">
        <v>6</v>
      </c>
      <c r="H1" s="3" t="s">
        <v>8</v>
      </c>
      <c r="I1" s="3" t="s">
        <v>9</v>
      </c>
      <c r="K1" s="2" t="s">
        <v>56</v>
      </c>
      <c r="L1" s="2" t="s">
        <v>57</v>
      </c>
      <c r="N1" s="2" t="s">
        <v>58</v>
      </c>
      <c r="R1" s="2" t="s">
        <v>53</v>
      </c>
      <c r="T1" s="16" t="s">
        <v>51</v>
      </c>
    </row>
    <row r="2" spans="1:22" ht="18" customHeight="1" x14ac:dyDescent="0.25">
      <c r="A2" s="4" t="s">
        <v>2</v>
      </c>
      <c r="B2" s="9">
        <v>3</v>
      </c>
      <c r="C2" s="10">
        <v>142.58000000000001</v>
      </c>
      <c r="D2" s="5">
        <f>SUM(B2*C2)</f>
        <v>427.74</v>
      </c>
      <c r="E2" s="2">
        <f>IF(A2="","",VLOOKUP(A2,BD!$A$3:$B$84,2,FALSE))*B2</f>
        <v>570</v>
      </c>
      <c r="F2" s="6">
        <f>SUM((D2*T2)/E2)</f>
        <v>0.90800947368421048</v>
      </c>
      <c r="G2" s="9">
        <v>2</v>
      </c>
      <c r="H2" s="5">
        <f>SUM(G2-F2)</f>
        <v>1.0919905263157896</v>
      </c>
      <c r="I2" s="5">
        <f>SUM(E2*H2)</f>
        <v>622.43460000000005</v>
      </c>
      <c r="K2" s="2">
        <f t="shared" ref="K2:K66" si="0">IF(M2="1.21",V2,0)</f>
        <v>89.825399999999945</v>
      </c>
      <c r="L2" s="2">
        <f t="shared" ref="L2:L66" si="1">IF(M2="1.06",V2,0)</f>
        <v>0</v>
      </c>
      <c r="M2" s="2" t="str">
        <f>IF(A2="","",VLOOKUP(A2,BD!$A$3:$E$84,4,FALSE))</f>
        <v>1.21</v>
      </c>
      <c r="N2" s="2">
        <f>IF(A2="","",VLOOKUP(A2,BD!$A$3:$E$84,5,FALSE))*B2</f>
        <v>90</v>
      </c>
      <c r="O2" s="5"/>
      <c r="T2" s="16">
        <f>IF(A2="","",VLOOKUP(A2,BD!$A$3:$C$84,3,FALSE))</f>
        <v>1.21</v>
      </c>
      <c r="V2" s="13">
        <f>SUM((D2*T2)-D2)</f>
        <v>89.825399999999945</v>
      </c>
    </row>
    <row r="3" spans="1:22" x14ac:dyDescent="0.25">
      <c r="A3" s="4" t="s">
        <v>48</v>
      </c>
      <c r="B3" s="9">
        <v>1</v>
      </c>
      <c r="C3" s="10">
        <v>89.18</v>
      </c>
      <c r="D3" s="5">
        <f t="shared" ref="D3:D67" si="2">SUM(B3*C3)</f>
        <v>89.18</v>
      </c>
      <c r="E3" s="2">
        <f>IF(A3="","",VLOOKUP(A3,BD!$A$3:$B$84,2,FALSE))*B3</f>
        <v>114</v>
      </c>
      <c r="F3" s="6">
        <f>SUM((D3*T3)/E3)</f>
        <v>0.9465596491228071</v>
      </c>
      <c r="G3" s="9">
        <v>2</v>
      </c>
      <c r="H3" s="5">
        <f t="shared" ref="H3:H67" si="3">SUM(G3-F3)</f>
        <v>1.0534403508771928</v>
      </c>
      <c r="I3" s="5">
        <f t="shared" ref="I3:I67" si="4">SUM(E3*H3)</f>
        <v>120.09219999999998</v>
      </c>
      <c r="K3" s="2">
        <f t="shared" si="0"/>
        <v>18.727800000000002</v>
      </c>
      <c r="L3" s="2">
        <f t="shared" si="1"/>
        <v>0</v>
      </c>
      <c r="M3" s="2" t="str">
        <f>IF(A3="","",VLOOKUP(A3,BD!$A$3:$E$84,4,FALSE))</f>
        <v>1.21</v>
      </c>
      <c r="N3" s="2">
        <f>IF(A3="","",VLOOKUP(A3,BD!$A$3:$E$84,5,FALSE))*B3</f>
        <v>30</v>
      </c>
      <c r="O3" s="5"/>
      <c r="R3" s="5">
        <f>SUM(D2:D84)</f>
        <v>3145.8299999999995</v>
      </c>
      <c r="T3" s="16">
        <f>IF(A3="","",VLOOKUP(A3,BD!$A$3:$C$84,3,FALSE))</f>
        <v>1.21</v>
      </c>
      <c r="V3" s="13">
        <f>SUM((D3*T3)-D3)</f>
        <v>18.727800000000002</v>
      </c>
    </row>
    <row r="4" spans="1:22" x14ac:dyDescent="0.25">
      <c r="A4" s="4" t="s">
        <v>49</v>
      </c>
      <c r="B4" s="9">
        <v>2</v>
      </c>
      <c r="C4" s="10">
        <v>76.83</v>
      </c>
      <c r="D4" s="5">
        <f t="shared" si="2"/>
        <v>153.66</v>
      </c>
      <c r="E4" s="2">
        <f>IF(A4="","",VLOOKUP(A4,BD!$A$3:$B$84,2,FALSE))*B4</f>
        <v>228</v>
      </c>
      <c r="F4" s="6">
        <f>SUM((D4*T4)/E4)</f>
        <v>0.81547631578947366</v>
      </c>
      <c r="G4" s="9">
        <v>3</v>
      </c>
      <c r="H4" s="5">
        <f t="shared" si="3"/>
        <v>2.1845236842105265</v>
      </c>
      <c r="I4" s="5">
        <f t="shared" si="4"/>
        <v>498.07140000000004</v>
      </c>
      <c r="K4" s="2">
        <f t="shared" si="0"/>
        <v>32.268599999999992</v>
      </c>
      <c r="L4" s="2">
        <f t="shared" si="1"/>
        <v>0</v>
      </c>
      <c r="M4" s="2" t="str">
        <f>IF(A4="","",VLOOKUP(A4,BD!$A$3:$E$84,4,FALSE))</f>
        <v>1.21</v>
      </c>
      <c r="N4" s="2">
        <f>IF(A4="","",VLOOKUP(A4,BD!$A$3:$E$84,5,FALSE))*B4</f>
        <v>60</v>
      </c>
      <c r="O4" s="5"/>
      <c r="T4" s="16">
        <f>IF(A4="","",VLOOKUP(A4,BD!$A$3:$C$84,3,FALSE))</f>
        <v>1.21</v>
      </c>
      <c r="U4" s="14"/>
      <c r="V4" s="13">
        <f>SUM((D4*T4)-D4)</f>
        <v>32.268599999999992</v>
      </c>
    </row>
    <row r="5" spans="1:22" x14ac:dyDescent="0.25">
      <c r="A5" s="4" t="s">
        <v>24</v>
      </c>
      <c r="B5" s="9">
        <v>15</v>
      </c>
      <c r="C5" s="10">
        <v>13.93</v>
      </c>
      <c r="D5" s="5">
        <f t="shared" si="2"/>
        <v>208.95</v>
      </c>
      <c r="E5" s="2">
        <f>IF(A5="","",VLOOKUP(A5,BD!$A$3:$B$84,2,FALSE))*B5</f>
        <v>360</v>
      </c>
      <c r="F5" s="6">
        <f>SUM((D5*T5)/E5)</f>
        <v>0.61524166666666669</v>
      </c>
      <c r="G5" s="9">
        <v>2</v>
      </c>
      <c r="H5" s="5">
        <f t="shared" si="3"/>
        <v>1.3847583333333333</v>
      </c>
      <c r="I5" s="5">
        <f t="shared" si="4"/>
        <v>498.51299999999998</v>
      </c>
      <c r="K5" s="2">
        <f t="shared" si="0"/>
        <v>0</v>
      </c>
      <c r="L5" s="2">
        <f t="shared" si="1"/>
        <v>12.537000000000006</v>
      </c>
      <c r="M5" s="2" t="str">
        <f>IF(A5="","",VLOOKUP(A5,BD!$A$3:$E$84,4,FALSE))</f>
        <v>1.06</v>
      </c>
      <c r="N5" s="2">
        <f>IF(A5="","",VLOOKUP(A5,BD!$A$3:$E$84,5,FALSE))*B5</f>
        <v>52.5</v>
      </c>
      <c r="O5" s="5"/>
      <c r="T5" s="16">
        <f>IF(A5="","",VLOOKUP(A5,BD!$A$3:$C$84,3,FALSE))</f>
        <v>1.06</v>
      </c>
      <c r="U5" s="14"/>
      <c r="V5" s="13">
        <f>SUM((D5*T5)-D5)</f>
        <v>12.537000000000006</v>
      </c>
    </row>
    <row r="6" spans="1:22" x14ac:dyDescent="0.25">
      <c r="A6" s="4" t="s">
        <v>28</v>
      </c>
      <c r="B6" s="9">
        <v>5</v>
      </c>
      <c r="C6" s="10">
        <v>8.66</v>
      </c>
      <c r="D6" s="5">
        <f t="shared" si="2"/>
        <v>43.3</v>
      </c>
      <c r="E6" s="2">
        <f>IF(A6="","",VLOOKUP(A6,BD!$A$3:$B$84,2,FALSE))*B6</f>
        <v>240</v>
      </c>
      <c r="F6" s="6">
        <f>SUM((D6*T6)/E6)</f>
        <v>0.19124166666666664</v>
      </c>
      <c r="G6" s="9">
        <v>1</v>
      </c>
      <c r="H6" s="5">
        <f t="shared" si="3"/>
        <v>0.80875833333333336</v>
      </c>
      <c r="I6" s="5">
        <f t="shared" si="4"/>
        <v>194.102</v>
      </c>
      <c r="K6" s="2">
        <f t="shared" si="0"/>
        <v>0</v>
      </c>
      <c r="L6" s="2">
        <f t="shared" si="1"/>
        <v>2.597999999999999</v>
      </c>
      <c r="M6" s="2" t="str">
        <f>IF(A6="","",VLOOKUP(A6,BD!$A$3:$E$84,4,FALSE))</f>
        <v>1.06</v>
      </c>
      <c r="N6" s="2">
        <f>IF(A6="","",VLOOKUP(A6,BD!$A$3:$E$84,5,FALSE))*B6</f>
        <v>22.5</v>
      </c>
      <c r="O6" s="5"/>
      <c r="T6" s="16">
        <f>IF(A6="","",VLOOKUP(A6,BD!$A$3:$C$84,3,FALSE))</f>
        <v>1.06</v>
      </c>
      <c r="V6" s="13">
        <f>SUM((D6*T6)-D6)</f>
        <v>2.597999999999999</v>
      </c>
    </row>
    <row r="7" spans="1:22" x14ac:dyDescent="0.25">
      <c r="A7" s="4" t="s">
        <v>29</v>
      </c>
      <c r="B7" s="9">
        <v>5</v>
      </c>
      <c r="C7" s="10">
        <v>8.66</v>
      </c>
      <c r="D7" s="5">
        <f t="shared" si="2"/>
        <v>43.3</v>
      </c>
      <c r="E7" s="2">
        <f>IF(A7="","",VLOOKUP(A7,BD!$A$3:$B$84,2,FALSE))*B7</f>
        <v>240</v>
      </c>
      <c r="F7" s="6">
        <f>SUM((D7*T7)/E7)</f>
        <v>0.19124166666666664</v>
      </c>
      <c r="G7" s="9">
        <v>1</v>
      </c>
      <c r="H7" s="5">
        <f t="shared" si="3"/>
        <v>0.80875833333333336</v>
      </c>
      <c r="I7" s="5">
        <f t="shared" si="4"/>
        <v>194.102</v>
      </c>
      <c r="K7" s="2">
        <f t="shared" si="0"/>
        <v>0</v>
      </c>
      <c r="L7" s="2">
        <f t="shared" si="1"/>
        <v>2.597999999999999</v>
      </c>
      <c r="M7" s="2" t="str">
        <f>IF(A7="","",VLOOKUP(A7,BD!$A$3:$E$84,4,FALSE))</f>
        <v>1.06</v>
      </c>
      <c r="N7" s="2">
        <f>IF(A7="","",VLOOKUP(A7,BD!$A$3:$E$84,5,FALSE))*B7</f>
        <v>22.5</v>
      </c>
      <c r="O7" s="5"/>
      <c r="T7" s="16">
        <f>IF(A7="","",VLOOKUP(A7,BD!$A$3:$C$84,3,FALSE))</f>
        <v>1.06</v>
      </c>
      <c r="V7" s="13">
        <f>SUM((D7*T7)-D7)</f>
        <v>2.597999999999999</v>
      </c>
    </row>
    <row r="8" spans="1:22" x14ac:dyDescent="0.25">
      <c r="A8" s="4" t="s">
        <v>19</v>
      </c>
      <c r="B8" s="9">
        <v>4</v>
      </c>
      <c r="C8" s="10">
        <v>37.090000000000003</v>
      </c>
      <c r="D8" s="5">
        <f t="shared" si="2"/>
        <v>148.36000000000001</v>
      </c>
      <c r="E8" s="2">
        <f>IF(A8="","",VLOOKUP(A8,BD!$A$3:$B$84,2,FALSE))*B8</f>
        <v>96</v>
      </c>
      <c r="F8" s="6">
        <f>SUM((D8*T8)/E8)</f>
        <v>1.8699541666666668</v>
      </c>
      <c r="G8" s="9">
        <v>4</v>
      </c>
      <c r="H8" s="5">
        <f t="shared" si="3"/>
        <v>2.130045833333333</v>
      </c>
      <c r="I8" s="5">
        <f t="shared" si="4"/>
        <v>204.48439999999997</v>
      </c>
      <c r="K8" s="2">
        <f t="shared" si="0"/>
        <v>31.155599999999993</v>
      </c>
      <c r="L8" s="2">
        <f t="shared" si="1"/>
        <v>0</v>
      </c>
      <c r="M8" s="2" t="str">
        <f>IF(A8="","",VLOOKUP(A8,BD!$A$3:$E$84,4,FALSE))</f>
        <v>1.21</v>
      </c>
      <c r="N8" s="2">
        <f>IF(A8="","",VLOOKUP(A8,BD!$A$3:$E$84,5,FALSE))*B8</f>
        <v>18</v>
      </c>
      <c r="O8" s="5"/>
      <c r="T8" s="16">
        <f>IF(A8="","",VLOOKUP(A8,BD!$A$3:$C$84,3,FALSE))</f>
        <v>1.21</v>
      </c>
      <c r="V8" s="13">
        <f>SUM((D8*T8)-D8)</f>
        <v>31.155599999999993</v>
      </c>
    </row>
    <row r="9" spans="1:22" x14ac:dyDescent="0.25">
      <c r="A9" s="4" t="s">
        <v>23</v>
      </c>
      <c r="B9" s="9">
        <v>12</v>
      </c>
      <c r="C9" s="10">
        <v>13.49</v>
      </c>
      <c r="D9" s="5">
        <f t="shared" si="2"/>
        <v>161.88</v>
      </c>
      <c r="E9" s="2">
        <f>IF(A9="","",VLOOKUP(A9,BD!$A$3:$B$84,2,FALSE))*B9</f>
        <v>288</v>
      </c>
      <c r="F9" s="6">
        <f>SUM((D9*T9)/E9)</f>
        <v>0.59580833333333338</v>
      </c>
      <c r="G9" s="9">
        <v>2</v>
      </c>
      <c r="H9" s="5">
        <f t="shared" si="3"/>
        <v>1.4041916666666667</v>
      </c>
      <c r="I9" s="5">
        <f t="shared" si="4"/>
        <v>404.40719999999999</v>
      </c>
      <c r="K9" s="2">
        <f t="shared" si="0"/>
        <v>0</v>
      </c>
      <c r="L9" s="2">
        <f t="shared" si="1"/>
        <v>9.7128000000000156</v>
      </c>
      <c r="M9" s="2" t="str">
        <f>IF(A9="","",VLOOKUP(A9,BD!$A$3:$E$84,4,FALSE))</f>
        <v>1.06</v>
      </c>
      <c r="N9" s="2">
        <f>IF(A9="","",VLOOKUP(A9,BD!$A$3:$E$84,5,FALSE))*B9</f>
        <v>42</v>
      </c>
      <c r="O9" s="5"/>
      <c r="T9" s="16">
        <f>IF(A9="","",VLOOKUP(A9,BD!$A$3:$C$84,3,FALSE))</f>
        <v>1.06</v>
      </c>
      <c r="V9" s="13">
        <f>SUM((D9*T9)-D9)</f>
        <v>9.7128000000000156</v>
      </c>
    </row>
    <row r="10" spans="1:22" x14ac:dyDescent="0.25">
      <c r="A10" s="4" t="s">
        <v>13</v>
      </c>
      <c r="B10" s="9">
        <v>5</v>
      </c>
      <c r="C10" s="10">
        <v>24.36</v>
      </c>
      <c r="D10" s="5">
        <f t="shared" si="2"/>
        <v>121.8</v>
      </c>
      <c r="E10" s="2">
        <f>IF(A10="","",VLOOKUP(A10,BD!$A$3:$B$84,2,FALSE))*B10</f>
        <v>120</v>
      </c>
      <c r="F10" s="6">
        <f>SUM((D10*T10)/E10)</f>
        <v>1.0759000000000001</v>
      </c>
      <c r="G10" s="9">
        <v>2</v>
      </c>
      <c r="H10" s="5">
        <f t="shared" si="3"/>
        <v>0.92409999999999992</v>
      </c>
      <c r="I10" s="5">
        <f t="shared" si="4"/>
        <v>110.892</v>
      </c>
      <c r="K10" s="2">
        <f t="shared" si="0"/>
        <v>0</v>
      </c>
      <c r="L10" s="2">
        <f t="shared" si="1"/>
        <v>7.3080000000000069</v>
      </c>
      <c r="M10" s="2" t="str">
        <f>IF(A10="","",VLOOKUP(A10,BD!$A$3:$E$84,4,FALSE))</f>
        <v>1.06</v>
      </c>
      <c r="N10" s="2">
        <f>IF(A10="","",VLOOKUP(A10,BD!$A$3:$E$84,5,FALSE))*B10</f>
        <v>22.5</v>
      </c>
      <c r="O10" s="5"/>
      <c r="T10" s="16">
        <v>1.06</v>
      </c>
      <c r="V10" s="13">
        <f>SUM((D10*T10)-D10)</f>
        <v>7.3080000000000069</v>
      </c>
    </row>
    <row r="11" spans="1:22" x14ac:dyDescent="0.25">
      <c r="A11" s="11" t="s">
        <v>14</v>
      </c>
      <c r="B11" s="9">
        <v>3</v>
      </c>
      <c r="C11" s="10">
        <v>22.84</v>
      </c>
      <c r="D11" s="5">
        <f t="shared" si="2"/>
        <v>68.52</v>
      </c>
      <c r="E11" s="2">
        <f>IF(A11="","",VLOOKUP(A11,BD!$A$3:$B$84,2,FALSE))*B11</f>
        <v>72</v>
      </c>
      <c r="F11" s="6">
        <f>SUM((D11*T11)/E11)</f>
        <v>1.1515166666666667</v>
      </c>
      <c r="G11" s="9">
        <v>3</v>
      </c>
      <c r="H11" s="5">
        <f t="shared" si="3"/>
        <v>1.8484833333333333</v>
      </c>
      <c r="I11" s="5">
        <f t="shared" si="4"/>
        <v>133.0908</v>
      </c>
      <c r="K11" s="2">
        <f t="shared" si="0"/>
        <v>14.389200000000002</v>
      </c>
      <c r="L11" s="2">
        <f t="shared" si="1"/>
        <v>0</v>
      </c>
      <c r="M11" s="2" t="str">
        <f>IF(A11="","",VLOOKUP(A11,BD!$A$3:$E$84,4,FALSE))</f>
        <v>1.21</v>
      </c>
      <c r="N11" s="2">
        <f>IF(A11="","",VLOOKUP(A11,BD!$A$3:$E$84,5,FALSE))*B11</f>
        <v>13.5</v>
      </c>
      <c r="O11" s="5"/>
      <c r="T11" s="16">
        <f>IF(A11="","",VLOOKUP(A11,BD!$A$3:$C$84,3,FALSE))</f>
        <v>1.21</v>
      </c>
      <c r="V11" s="13">
        <f>SUM((D11*T11)-D11)</f>
        <v>14.389200000000002</v>
      </c>
    </row>
    <row r="12" spans="1:22" x14ac:dyDescent="0.25">
      <c r="A12" s="4" t="s">
        <v>27</v>
      </c>
      <c r="B12" s="9">
        <v>2</v>
      </c>
      <c r="C12" s="10">
        <v>28.08</v>
      </c>
      <c r="D12" s="5">
        <f t="shared" si="2"/>
        <v>56.16</v>
      </c>
      <c r="E12" s="2">
        <f>IF(A12="","",VLOOKUP(A12,BD!$A$3:$B$84,2,FALSE))*B12</f>
        <v>48</v>
      </c>
      <c r="F12" s="6">
        <f>SUM((D12*T12)/E12)</f>
        <v>1.2402</v>
      </c>
      <c r="G12" s="9">
        <v>2</v>
      </c>
      <c r="H12" s="5">
        <f t="shared" si="3"/>
        <v>0.75980000000000003</v>
      </c>
      <c r="I12" s="5">
        <f t="shared" si="4"/>
        <v>36.470399999999998</v>
      </c>
      <c r="K12" s="2">
        <f t="shared" si="0"/>
        <v>0</v>
      </c>
      <c r="L12" s="2">
        <f t="shared" si="1"/>
        <v>3.3696000000000055</v>
      </c>
      <c r="M12" s="2" t="str">
        <f>IF(A12="","",VLOOKUP(A12,BD!$A$3:$E$84,4,FALSE))</f>
        <v>1.06</v>
      </c>
      <c r="N12" s="2">
        <f>IF(A12="","",VLOOKUP(A12,BD!$A$3:$E$84,5,FALSE))*B12</f>
        <v>7</v>
      </c>
      <c r="O12" s="5"/>
      <c r="T12" s="16">
        <f>IF(A12="","",VLOOKUP(A12,BD!$A$3:$C$84,3,FALSE))</f>
        <v>1.06</v>
      </c>
      <c r="V12" s="13">
        <f>SUM((D12*T12)-D12)</f>
        <v>3.3696000000000055</v>
      </c>
    </row>
    <row r="13" spans="1:22" x14ac:dyDescent="0.25">
      <c r="A13" s="4" t="s">
        <v>30</v>
      </c>
      <c r="B13" s="9">
        <v>2</v>
      </c>
      <c r="C13" s="10">
        <v>19.98</v>
      </c>
      <c r="D13" s="5">
        <f t="shared" si="2"/>
        <v>39.96</v>
      </c>
      <c r="E13" s="2">
        <f>IF(A13="","",VLOOKUP(A13,BD!$A$3:$B$84,2,FALSE))*B13</f>
        <v>48</v>
      </c>
      <c r="F13" s="6">
        <f>SUM((D13*T13)/E13)</f>
        <v>0.88245000000000007</v>
      </c>
      <c r="G13" s="9">
        <v>2</v>
      </c>
      <c r="H13" s="5">
        <f t="shared" si="3"/>
        <v>1.11755</v>
      </c>
      <c r="I13" s="5">
        <f t="shared" si="4"/>
        <v>53.642400000000002</v>
      </c>
      <c r="K13" s="2">
        <f t="shared" si="0"/>
        <v>0</v>
      </c>
      <c r="L13" s="2">
        <f t="shared" si="1"/>
        <v>2.3976000000000042</v>
      </c>
      <c r="M13" s="2" t="str">
        <f>IF(A13="","",VLOOKUP(A13,BD!$A$3:$E$84,4,FALSE))</f>
        <v>1.06</v>
      </c>
      <c r="N13" s="2">
        <f>IF(A13="","",VLOOKUP(A13,BD!$A$3:$E$84,5,FALSE))*B13</f>
        <v>9</v>
      </c>
      <c r="O13" s="5"/>
      <c r="T13" s="16">
        <f>IF(A13="","",VLOOKUP(A13,BD!$A$3:$C$84,3,FALSE))</f>
        <v>1.06</v>
      </c>
      <c r="V13" s="13">
        <f>SUM((D13*T13)-D13)</f>
        <v>2.3976000000000042</v>
      </c>
    </row>
    <row r="14" spans="1:22" x14ac:dyDescent="0.25">
      <c r="A14" s="4" t="s">
        <v>18</v>
      </c>
      <c r="B14" s="9">
        <v>2</v>
      </c>
      <c r="C14" s="10">
        <v>35.590000000000003</v>
      </c>
      <c r="D14" s="5">
        <f t="shared" si="2"/>
        <v>71.180000000000007</v>
      </c>
      <c r="E14" s="2">
        <f>IF(A14="","",VLOOKUP(A14,BD!$A$3:$B$84,2,FALSE))*B14</f>
        <v>48</v>
      </c>
      <c r="F14" s="6">
        <f>SUM((D14*T14)/E14)</f>
        <v>1.7943291666666668</v>
      </c>
      <c r="G14" s="9">
        <v>4</v>
      </c>
      <c r="H14" s="5">
        <f t="shared" si="3"/>
        <v>2.2056708333333335</v>
      </c>
      <c r="I14" s="5">
        <f t="shared" si="4"/>
        <v>105.87220000000001</v>
      </c>
      <c r="K14" s="2">
        <f t="shared" si="0"/>
        <v>14.947800000000001</v>
      </c>
      <c r="L14" s="2">
        <f t="shared" si="1"/>
        <v>0</v>
      </c>
      <c r="M14" s="2" t="str">
        <f>IF(A14="","",VLOOKUP(A14,BD!$A$3:$E$84,4,FALSE))</f>
        <v>1.21</v>
      </c>
      <c r="N14" s="2">
        <f>IF(A14="","",VLOOKUP(A14,BD!$A$3:$E$84,5,FALSE))*B14</f>
        <v>9</v>
      </c>
      <c r="O14" s="5"/>
      <c r="T14" s="16">
        <f>IF(A14="","",VLOOKUP(A14,BD!$A$3:$C$84,3,FALSE))</f>
        <v>1.21</v>
      </c>
      <c r="V14" s="13">
        <f>SUM((D14*T14)-D14)</f>
        <v>14.947800000000001</v>
      </c>
    </row>
    <row r="15" spans="1:22" x14ac:dyDescent="0.25">
      <c r="A15" s="4" t="s">
        <v>25</v>
      </c>
      <c r="B15" s="9">
        <v>7</v>
      </c>
      <c r="C15" s="10">
        <v>17.440000000000001</v>
      </c>
      <c r="D15" s="5">
        <f t="shared" si="2"/>
        <v>122.08000000000001</v>
      </c>
      <c r="E15" s="2">
        <f>IF(A15="","",VLOOKUP(A15,BD!$A$3:$B$84,2,FALSE))*B15</f>
        <v>168</v>
      </c>
      <c r="F15" s="6">
        <f>SUM((D15*T15)/E15)</f>
        <v>0.77026666666666677</v>
      </c>
      <c r="G15" s="9">
        <v>2</v>
      </c>
      <c r="H15" s="5">
        <f t="shared" si="3"/>
        <v>1.2297333333333333</v>
      </c>
      <c r="I15" s="5">
        <f t="shared" si="4"/>
        <v>206.59520000000001</v>
      </c>
      <c r="K15" s="2">
        <f t="shared" si="0"/>
        <v>0</v>
      </c>
      <c r="L15" s="2">
        <f t="shared" si="1"/>
        <v>7.3248000000000104</v>
      </c>
      <c r="M15" s="2" t="str">
        <f>IF(A15="","",VLOOKUP(A15,BD!$A$3:$E$84,4,FALSE))</f>
        <v>1.06</v>
      </c>
      <c r="N15" s="2">
        <f>IF(A15="","",VLOOKUP(A15,BD!$A$3:$E$84,5,FALSE))*B15</f>
        <v>24.5</v>
      </c>
      <c r="O15" s="5"/>
      <c r="T15" s="16">
        <f>IF(A15="","",VLOOKUP(A15,BD!$A$3:$C$84,3,FALSE))</f>
        <v>1.06</v>
      </c>
      <c r="V15" s="13">
        <f>SUM((D15*T15)-D15)</f>
        <v>7.3248000000000104</v>
      </c>
    </row>
    <row r="16" spans="1:22" x14ac:dyDescent="0.25">
      <c r="A16" s="4" t="s">
        <v>15</v>
      </c>
      <c r="B16" s="9">
        <v>1</v>
      </c>
      <c r="C16" s="10">
        <v>27.58</v>
      </c>
      <c r="D16" s="5">
        <f t="shared" si="2"/>
        <v>27.58</v>
      </c>
      <c r="E16" s="2">
        <f>IF(A16="","",VLOOKUP(A16,BD!$A$3:$B$84,2,FALSE))*B16</f>
        <v>24</v>
      </c>
      <c r="F16" s="6">
        <f>SUM((D16*T16)/E16)</f>
        <v>1.3904916666666667</v>
      </c>
      <c r="G16" s="9">
        <v>3</v>
      </c>
      <c r="H16" s="5">
        <f t="shared" si="3"/>
        <v>1.6095083333333333</v>
      </c>
      <c r="I16" s="5">
        <f t="shared" si="4"/>
        <v>38.6282</v>
      </c>
      <c r="K16" s="2">
        <f t="shared" si="0"/>
        <v>5.7918000000000021</v>
      </c>
      <c r="L16" s="2">
        <f t="shared" si="1"/>
        <v>0</v>
      </c>
      <c r="M16" s="2" t="str">
        <f>IF(A16="","",VLOOKUP(A16,BD!$A$3:$E$84,4,FALSE))</f>
        <v>1.21</v>
      </c>
      <c r="N16" s="2">
        <f>IF(A16="","",VLOOKUP(A16,BD!$A$3:$E$84,5,FALSE))*B16</f>
        <v>4.5</v>
      </c>
      <c r="O16" s="5"/>
      <c r="T16" s="16">
        <f>IF(A16="","",VLOOKUP(A16,BD!$A$3:$C$84,3,FALSE))</f>
        <v>1.21</v>
      </c>
      <c r="V16" s="13">
        <f>SUM((D16*T16)-D16)</f>
        <v>5.7918000000000021</v>
      </c>
    </row>
    <row r="17" spans="1:22" x14ac:dyDescent="0.25">
      <c r="A17" s="4" t="s">
        <v>26</v>
      </c>
      <c r="B17" s="9">
        <v>6</v>
      </c>
      <c r="C17" s="10">
        <v>13.93</v>
      </c>
      <c r="D17" s="5">
        <f t="shared" si="2"/>
        <v>83.58</v>
      </c>
      <c r="E17" s="2">
        <f>IF(A17="","",VLOOKUP(A17,BD!$A$3:$B$84,2,FALSE))*B17</f>
        <v>144</v>
      </c>
      <c r="F17" s="6">
        <f>SUM((D17*T17)/E17)</f>
        <v>0.61524166666666669</v>
      </c>
      <c r="G17" s="9">
        <v>2</v>
      </c>
      <c r="H17" s="5">
        <f t="shared" si="3"/>
        <v>1.3847583333333333</v>
      </c>
      <c r="I17" s="5">
        <f t="shared" si="4"/>
        <v>199.40520000000001</v>
      </c>
      <c r="K17" s="2">
        <f t="shared" si="0"/>
        <v>0</v>
      </c>
      <c r="L17" s="2">
        <f t="shared" si="1"/>
        <v>5.0148000000000081</v>
      </c>
      <c r="M17" s="2" t="str">
        <f>IF(A17="","",VLOOKUP(A17,BD!$A$3:$E$84,4,FALSE))</f>
        <v>1.06</v>
      </c>
      <c r="N17" s="2">
        <f>IF(A17="","",VLOOKUP(A17,BD!$A$3:$E$84,5,FALSE))*B17</f>
        <v>21</v>
      </c>
      <c r="O17" s="5"/>
      <c r="T17" s="16">
        <f>IF(A17="","",VLOOKUP(A17,BD!$A$3:$C$84,3,FALSE))</f>
        <v>1.06</v>
      </c>
      <c r="V17" s="13">
        <f>SUM((D17*T17)-D17)</f>
        <v>5.0148000000000081</v>
      </c>
    </row>
    <row r="18" spans="1:22" x14ac:dyDescent="0.25">
      <c r="A18" s="4" t="s">
        <v>16</v>
      </c>
      <c r="B18" s="9">
        <v>7</v>
      </c>
      <c r="C18" s="10">
        <v>35.58</v>
      </c>
      <c r="D18" s="5">
        <f t="shared" si="2"/>
        <v>249.06</v>
      </c>
      <c r="E18" s="2">
        <f>IF(A18="","",VLOOKUP(A18,BD!$A$3:$B$84,2,FALSE))*B18</f>
        <v>168</v>
      </c>
      <c r="F18" s="6">
        <f>SUM((D18*T18)/E18)</f>
        <v>1.793825</v>
      </c>
      <c r="G18" s="9">
        <v>4</v>
      </c>
      <c r="H18" s="5">
        <f t="shared" si="3"/>
        <v>2.206175</v>
      </c>
      <c r="I18" s="5">
        <f t="shared" si="4"/>
        <v>370.63740000000001</v>
      </c>
      <c r="K18" s="2">
        <f t="shared" si="0"/>
        <v>52.302599999999984</v>
      </c>
      <c r="L18" s="2">
        <f t="shared" si="1"/>
        <v>0</v>
      </c>
      <c r="M18" s="2" t="str">
        <f>IF(A18="","",VLOOKUP(A18,BD!$A$3:$E$84,4,FALSE))</f>
        <v>1.21</v>
      </c>
      <c r="N18" s="2">
        <f>IF(A18="","",VLOOKUP(A18,BD!$A$3:$E$84,5,FALSE))*B18</f>
        <v>31.5</v>
      </c>
      <c r="O18" s="5"/>
      <c r="T18" s="16">
        <f>IF(A18="","",VLOOKUP(A18,BD!$A$3:$C$84,3,FALSE))</f>
        <v>1.21</v>
      </c>
      <c r="V18" s="13">
        <f>SUM((D18*T18)-D18)</f>
        <v>52.302599999999984</v>
      </c>
    </row>
    <row r="19" spans="1:22" x14ac:dyDescent="0.25">
      <c r="A19" s="4" t="s">
        <v>17</v>
      </c>
      <c r="B19" s="9">
        <v>2</v>
      </c>
      <c r="C19" s="10">
        <v>35.57</v>
      </c>
      <c r="D19" s="5">
        <f t="shared" si="2"/>
        <v>71.14</v>
      </c>
      <c r="E19" s="2">
        <f>IF(A19="","",VLOOKUP(A19,BD!$A$3:$B$84,2,FALSE))*B19</f>
        <v>48</v>
      </c>
      <c r="F19" s="6">
        <f>SUM((D19*T19)/E19)</f>
        <v>1.7933208333333333</v>
      </c>
      <c r="G19" s="9">
        <v>4</v>
      </c>
      <c r="H19" s="5">
        <f t="shared" si="3"/>
        <v>2.2066791666666665</v>
      </c>
      <c r="I19" s="5">
        <f t="shared" si="4"/>
        <v>105.92059999999999</v>
      </c>
      <c r="K19" s="2">
        <f t="shared" si="0"/>
        <v>14.939399999999992</v>
      </c>
      <c r="L19" s="2">
        <f t="shared" si="1"/>
        <v>0</v>
      </c>
      <c r="M19" s="2" t="str">
        <f>IF(A19="","",VLOOKUP(A19,BD!$A$3:$E$84,4,FALSE))</f>
        <v>1.21</v>
      </c>
      <c r="N19" s="2">
        <f>IF(A19="","",VLOOKUP(A19,BD!$A$3:$E$84,5,FALSE))*B19</f>
        <v>9</v>
      </c>
      <c r="O19" s="5"/>
      <c r="T19" s="16">
        <f>IF(A19="","",VLOOKUP(A19,BD!$A$3:$C$84,3,FALSE))</f>
        <v>1.21</v>
      </c>
      <c r="V19" s="13">
        <f>SUM((D19*T19)-D19)</f>
        <v>14.939399999999992</v>
      </c>
    </row>
    <row r="20" spans="1:22" x14ac:dyDescent="0.25">
      <c r="A20" s="4" t="s">
        <v>20</v>
      </c>
      <c r="B20" s="9">
        <v>5</v>
      </c>
      <c r="C20" s="10">
        <v>38.22</v>
      </c>
      <c r="D20" s="5">
        <f t="shared" si="2"/>
        <v>191.1</v>
      </c>
      <c r="E20" s="2">
        <f>IF(A20="","",VLOOKUP(A20,BD!$A$3:$B$84,2,FALSE))*B20</f>
        <v>150</v>
      </c>
      <c r="F20" s="6">
        <f>SUM((D20*T20)/E20)</f>
        <v>1.5415399999999999</v>
      </c>
      <c r="G20" s="9">
        <v>3</v>
      </c>
      <c r="H20" s="5">
        <f t="shared" si="3"/>
        <v>1.4584600000000001</v>
      </c>
      <c r="I20" s="5">
        <f t="shared" si="4"/>
        <v>218.76900000000001</v>
      </c>
      <c r="K20" s="2">
        <f t="shared" si="0"/>
        <v>40.131</v>
      </c>
      <c r="L20" s="2">
        <f t="shared" si="1"/>
        <v>0</v>
      </c>
      <c r="M20" s="2" t="str">
        <f>IF(A20="","",VLOOKUP(A20,BD!$A$3:$E$84,4,FALSE))</f>
        <v>1.21</v>
      </c>
      <c r="N20" s="2">
        <f>IF(A20="","",VLOOKUP(A20,BD!$A$3:$E$84,5,FALSE))*B20</f>
        <v>0</v>
      </c>
      <c r="O20" s="5"/>
      <c r="T20" s="16">
        <f>IF(A20="","",VLOOKUP(A20,BD!$A$3:$C$84,3,FALSE))</f>
        <v>1.21</v>
      </c>
      <c r="V20" s="13">
        <f>SUM((D20*T20)-D20)</f>
        <v>40.131</v>
      </c>
    </row>
    <row r="21" spans="1:22" x14ac:dyDescent="0.25">
      <c r="A21" s="4" t="s">
        <v>21</v>
      </c>
      <c r="B21" s="9">
        <v>5</v>
      </c>
      <c r="C21" s="10">
        <v>35.64</v>
      </c>
      <c r="D21" s="5">
        <f t="shared" si="2"/>
        <v>178.2</v>
      </c>
      <c r="E21" s="2">
        <f>IF(A21="","",VLOOKUP(A21,BD!$A$3:$B$84,2,FALSE))*B21</f>
        <v>150</v>
      </c>
      <c r="F21" s="6">
        <f>SUM((D21*T21)/E21)</f>
        <v>1.4374799999999999</v>
      </c>
      <c r="G21" s="9">
        <v>3</v>
      </c>
      <c r="H21" s="5">
        <f t="shared" si="3"/>
        <v>1.5625200000000001</v>
      </c>
      <c r="I21" s="5">
        <f t="shared" si="4"/>
        <v>234.37800000000001</v>
      </c>
      <c r="K21" s="2">
        <f t="shared" si="0"/>
        <v>37.421999999999997</v>
      </c>
      <c r="L21" s="2">
        <f t="shared" si="1"/>
        <v>0</v>
      </c>
      <c r="M21" s="2" t="str">
        <f>IF(A21="","",VLOOKUP(A21,BD!$A$3:$E$84,4,FALSE))</f>
        <v>1.21</v>
      </c>
      <c r="N21" s="2">
        <f>IF(A21="","",VLOOKUP(A21,BD!$A$3:$E$84,5,FALSE))*B21</f>
        <v>0</v>
      </c>
      <c r="O21" s="5"/>
      <c r="T21" s="16">
        <f>IF(A21="","",VLOOKUP(A21,BD!$A$3:$C$84,3,FALSE))</f>
        <v>1.21</v>
      </c>
      <c r="V21" s="13">
        <f>SUM((D21*T21)-D21)</f>
        <v>37.421999999999997</v>
      </c>
    </row>
    <row r="22" spans="1:22" x14ac:dyDescent="0.25">
      <c r="A22" s="4" t="s">
        <v>22</v>
      </c>
      <c r="B22" s="9">
        <v>3</v>
      </c>
      <c r="C22" s="10">
        <v>36.119999999999997</v>
      </c>
      <c r="D22" s="5">
        <f t="shared" si="2"/>
        <v>108.35999999999999</v>
      </c>
      <c r="E22" s="2">
        <f>IF(A22="","",VLOOKUP(A22,BD!$A$3:$B$84,2,FALSE))*B22</f>
        <v>90</v>
      </c>
      <c r="F22" s="6">
        <f>SUM((D22*T22)/E22)</f>
        <v>1.4568399999999997</v>
      </c>
      <c r="G22" s="9">
        <v>3</v>
      </c>
      <c r="H22" s="5">
        <f t="shared" si="3"/>
        <v>1.5431600000000003</v>
      </c>
      <c r="I22" s="5">
        <f t="shared" si="4"/>
        <v>138.88440000000003</v>
      </c>
      <c r="K22" s="2">
        <f t="shared" si="0"/>
        <v>22.755599999999987</v>
      </c>
      <c r="L22" s="2">
        <f t="shared" si="1"/>
        <v>0</v>
      </c>
      <c r="M22" s="2" t="str">
        <f>IF(A22="","",VLOOKUP(A22,BD!$A$3:$E$84,4,FALSE))</f>
        <v>1.21</v>
      </c>
      <c r="N22" s="2">
        <f>IF(A22="","",VLOOKUP(A22,BD!$A$3:$E$84,5,FALSE))*B22</f>
        <v>0</v>
      </c>
      <c r="O22" s="5"/>
      <c r="T22" s="16">
        <f>IF(A22="","",VLOOKUP(A22,BD!$A$3:$C$84,3,FALSE))</f>
        <v>1.21</v>
      </c>
      <c r="V22" s="13">
        <f>SUM((D22*T22)-D22)</f>
        <v>22.755599999999987</v>
      </c>
    </row>
    <row r="23" spans="1:22" x14ac:dyDescent="0.25">
      <c r="A23" s="4" t="s">
        <v>39</v>
      </c>
      <c r="B23" s="9">
        <v>2</v>
      </c>
      <c r="C23" s="10">
        <v>47.87</v>
      </c>
      <c r="D23" s="5">
        <f t="shared" si="2"/>
        <v>95.74</v>
      </c>
      <c r="E23" s="2">
        <f>IF(A23="","",VLOOKUP(A23,BD!$A$3:$B$84,2,FALSE))*B23</f>
        <v>2</v>
      </c>
      <c r="F23" s="6">
        <f>SUM((D23*T23)/E23)</f>
        <v>57.922699999999992</v>
      </c>
      <c r="G23" s="9">
        <v>57.92</v>
      </c>
      <c r="H23" s="5">
        <f t="shared" si="3"/>
        <v>-2.6999999999901547E-3</v>
      </c>
      <c r="I23" s="5">
        <f t="shared" si="4"/>
        <v>-5.3999999999803094E-3</v>
      </c>
      <c r="K23" s="2">
        <f t="shared" si="0"/>
        <v>20.105399999999989</v>
      </c>
      <c r="L23" s="2">
        <f t="shared" si="1"/>
        <v>0</v>
      </c>
      <c r="M23" s="2" t="str">
        <f>IF(A23="","",VLOOKUP(A23,BD!$A$3:$E$84,4,FALSE))</f>
        <v>1.21</v>
      </c>
      <c r="N23" s="2">
        <f>IF(A23="","",VLOOKUP(A23,BD!$A$3:$E$84,5,FALSE))*B23</f>
        <v>320</v>
      </c>
      <c r="O23" s="5"/>
      <c r="T23" s="16">
        <f>IF(A23="","",VLOOKUP(A23,BD!$A$3:$C$84,3,FALSE))</f>
        <v>1.21</v>
      </c>
      <c r="V23" s="13">
        <f>SUM((D23*T23)-D23)</f>
        <v>20.105399999999989</v>
      </c>
    </row>
    <row r="24" spans="1:22" x14ac:dyDescent="0.25">
      <c r="A24" s="4" t="s">
        <v>38</v>
      </c>
      <c r="B24" s="9">
        <v>1</v>
      </c>
      <c r="C24" s="10">
        <v>45</v>
      </c>
      <c r="D24" s="5">
        <f t="shared" si="2"/>
        <v>45</v>
      </c>
      <c r="E24" s="2">
        <f>IF(A24="","",VLOOKUP(A24,BD!$A$3:$B$84,2,FALSE))*B24</f>
        <v>1</v>
      </c>
      <c r="F24" s="6">
        <f>SUM((D24*T24)/E24)</f>
        <v>54.449999999999996</v>
      </c>
      <c r="G24" s="9">
        <v>54.45</v>
      </c>
      <c r="H24" s="5">
        <f t="shared" si="3"/>
        <v>7.1054273576010019E-15</v>
      </c>
      <c r="I24" s="5">
        <f t="shared" si="4"/>
        <v>7.1054273576010019E-15</v>
      </c>
      <c r="K24" s="2">
        <f t="shared" si="0"/>
        <v>9.4499999999999957</v>
      </c>
      <c r="L24" s="2">
        <f t="shared" si="1"/>
        <v>0</v>
      </c>
      <c r="M24" s="2" t="str">
        <f>IF(A24="","",VLOOKUP(A24,BD!$A$3:$E$84,4,FALSE))</f>
        <v>1.21</v>
      </c>
      <c r="N24" s="2">
        <f>IF(A24="","",VLOOKUP(A24,BD!$A$3:$E$84,5,FALSE))*B24</f>
        <v>0</v>
      </c>
      <c r="O24" s="5"/>
      <c r="T24" s="16">
        <f>IF(A24="","",VLOOKUP(A24,BD!$A$3:$C$84,3,FALSE))</f>
        <v>1.21</v>
      </c>
      <c r="V24" s="13">
        <f>SUM((D24*T24)-D24)</f>
        <v>9.4499999999999957</v>
      </c>
    </row>
    <row r="25" spans="1:22" x14ac:dyDescent="0.25">
      <c r="A25" s="4" t="s">
        <v>52</v>
      </c>
      <c r="B25" s="9">
        <v>1</v>
      </c>
      <c r="C25" s="10">
        <v>75</v>
      </c>
      <c r="D25" s="5">
        <f t="shared" si="2"/>
        <v>75</v>
      </c>
      <c r="E25" s="2">
        <f>IF(A25="","",VLOOKUP(A25,BD!$A$3:$B$84,2,FALSE))*B25</f>
        <v>1</v>
      </c>
      <c r="F25" s="6">
        <f>SUM((D25*T25)/E25)</f>
        <v>90.75</v>
      </c>
      <c r="G25" s="9">
        <v>90.75</v>
      </c>
      <c r="H25" s="5">
        <f t="shared" si="3"/>
        <v>0</v>
      </c>
      <c r="I25" s="5">
        <f t="shared" si="4"/>
        <v>0</v>
      </c>
      <c r="K25" s="2">
        <f t="shared" si="0"/>
        <v>15.75</v>
      </c>
      <c r="L25" s="2">
        <f t="shared" si="1"/>
        <v>0</v>
      </c>
      <c r="M25" s="2" t="str">
        <f>IF(A25="","",VLOOKUP(A25,BD!$A$3:$E$84,4,FALSE))</f>
        <v>1.21</v>
      </c>
      <c r="N25" s="2">
        <f>IF(A25="","",VLOOKUP(A25,BD!$A$3:$E$84,5,FALSE))*B25</f>
        <v>0</v>
      </c>
      <c r="O25" s="5"/>
      <c r="T25" s="16">
        <f>IF(A25="","",VLOOKUP(A25,BD!$A$3:$C$84,3,FALSE))</f>
        <v>1.21</v>
      </c>
      <c r="V25" s="13">
        <f>SUM((D25*T25)-D25)</f>
        <v>15.75</v>
      </c>
    </row>
    <row r="26" spans="1:22" x14ac:dyDescent="0.25">
      <c r="A26" s="4" t="s">
        <v>40</v>
      </c>
      <c r="B26" s="9">
        <v>4</v>
      </c>
      <c r="C26" s="10">
        <v>10</v>
      </c>
      <c r="D26" s="5">
        <f t="shared" si="2"/>
        <v>40</v>
      </c>
      <c r="E26" s="2">
        <f>IF(A26="","",VLOOKUP(A26,BD!$A$3:$B$84,2,FALSE))*B26</f>
        <v>4</v>
      </c>
      <c r="F26" s="6">
        <f>SUM((D26*T26)/E26)</f>
        <v>12.1</v>
      </c>
      <c r="G26" s="9">
        <v>12.1</v>
      </c>
      <c r="H26" s="5">
        <f t="shared" si="3"/>
        <v>0</v>
      </c>
      <c r="I26" s="5">
        <f t="shared" si="4"/>
        <v>0</v>
      </c>
      <c r="K26" s="2">
        <f t="shared" si="0"/>
        <v>8.3999999999999986</v>
      </c>
      <c r="L26" s="2">
        <f t="shared" si="1"/>
        <v>0</v>
      </c>
      <c r="M26" s="2" t="str">
        <f>IF(A26="","",VLOOKUP(A26,BD!$A$3:$E$84,4,FALSE))</f>
        <v>1.21</v>
      </c>
      <c r="N26" s="2">
        <f>IF(A26="","",VLOOKUP(A26,BD!$A$3:$E$84,5,FALSE))*B26</f>
        <v>0</v>
      </c>
      <c r="O26" s="5"/>
      <c r="T26" s="16">
        <f>IF(A26="","",VLOOKUP(A26,BD!$A$3:$C$84,3,FALSE))</f>
        <v>1.21</v>
      </c>
      <c r="V26" s="13">
        <f>SUM((D26*T26)-D26)</f>
        <v>8.3999999999999986</v>
      </c>
    </row>
    <row r="27" spans="1:22" x14ac:dyDescent="0.25">
      <c r="A27" s="4" t="s">
        <v>41</v>
      </c>
      <c r="B27" s="9">
        <v>3</v>
      </c>
      <c r="C27" s="10">
        <v>5</v>
      </c>
      <c r="D27" s="5">
        <f t="shared" si="2"/>
        <v>15</v>
      </c>
      <c r="E27" s="2">
        <f>IF(A27="","",VLOOKUP(A27,BD!$A$3:$B$84,2,FALSE))*B27</f>
        <v>3</v>
      </c>
      <c r="F27" s="6">
        <f>SUM((D27*T27)/E27)</f>
        <v>6.05</v>
      </c>
      <c r="G27" s="9">
        <v>6.05</v>
      </c>
      <c r="H27" s="5">
        <f t="shared" si="3"/>
        <v>0</v>
      </c>
      <c r="I27" s="5">
        <f t="shared" si="4"/>
        <v>0</v>
      </c>
      <c r="K27" s="2">
        <f t="shared" si="0"/>
        <v>3.1499999999999986</v>
      </c>
      <c r="L27" s="2">
        <f t="shared" si="1"/>
        <v>0</v>
      </c>
      <c r="M27" s="2" t="str">
        <f>IF(A27="","",VLOOKUP(A27,BD!$A$3:$E$84,4,FALSE))</f>
        <v>1.21</v>
      </c>
      <c r="N27" s="2">
        <f>IF(A27="","",VLOOKUP(A27,BD!$A$3:$E$84,5,FALSE))*B27</f>
        <v>0</v>
      </c>
      <c r="O27" s="5"/>
      <c r="T27" s="16">
        <f>IF(A27="","",VLOOKUP(A27,BD!$A$3:$C$84,3,FALSE))</f>
        <v>1.21</v>
      </c>
      <c r="V27" s="13">
        <f>SUM((D27*T27)-D27)</f>
        <v>3.1499999999999986</v>
      </c>
    </row>
    <row r="28" spans="1:22" x14ac:dyDescent="0.25">
      <c r="A28" s="4" t="s">
        <v>42</v>
      </c>
      <c r="B28" s="9">
        <v>3</v>
      </c>
      <c r="C28" s="10">
        <v>10</v>
      </c>
      <c r="D28" s="5">
        <f t="shared" si="2"/>
        <v>30</v>
      </c>
      <c r="E28" s="2">
        <f>IF(A28="","",VLOOKUP(A28,BD!$A$3:$B$84,2,FALSE))*B28</f>
        <v>3</v>
      </c>
      <c r="F28" s="6">
        <f>SUM((D28*T28)/E28)</f>
        <v>12.1</v>
      </c>
      <c r="G28" s="9">
        <v>12.1</v>
      </c>
      <c r="H28" s="5">
        <f t="shared" si="3"/>
        <v>0</v>
      </c>
      <c r="I28" s="5">
        <f t="shared" si="4"/>
        <v>0</v>
      </c>
      <c r="K28" s="2">
        <f t="shared" si="0"/>
        <v>6.2999999999999972</v>
      </c>
      <c r="L28" s="2">
        <f t="shared" si="1"/>
        <v>0</v>
      </c>
      <c r="M28" s="2" t="str">
        <f>IF(A28="","",VLOOKUP(A28,BD!$A$3:$E$84,4,FALSE))</f>
        <v>1.21</v>
      </c>
      <c r="N28" s="2">
        <f>IF(A28="","",VLOOKUP(A28,BD!$A$3:$E$84,5,FALSE))*B28</f>
        <v>0</v>
      </c>
      <c r="O28" s="5"/>
      <c r="T28" s="16">
        <f>IF(A28="","",VLOOKUP(A28,BD!$A$3:$C$84,3,FALSE))</f>
        <v>1.21</v>
      </c>
      <c r="V28" s="13">
        <f>SUM((D28*T28)-D28)</f>
        <v>6.2999999999999972</v>
      </c>
    </row>
    <row r="29" spans="1:22" x14ac:dyDescent="0.25">
      <c r="A29" s="4" t="s">
        <v>45</v>
      </c>
      <c r="B29" s="9">
        <v>10</v>
      </c>
      <c r="C29" s="10">
        <v>3</v>
      </c>
      <c r="D29" s="5">
        <f t="shared" si="2"/>
        <v>30</v>
      </c>
      <c r="E29" s="2">
        <f>IF(A29="","",VLOOKUP(A29,BD!$A$3:$B$84,2,FALSE))*B29</f>
        <v>10</v>
      </c>
      <c r="F29" s="6">
        <f>SUM((D29*T29)/E29)</f>
        <v>3.63</v>
      </c>
      <c r="G29" s="9">
        <v>3.63</v>
      </c>
      <c r="H29" s="5">
        <f t="shared" si="3"/>
        <v>0</v>
      </c>
      <c r="I29" s="5">
        <f t="shared" si="4"/>
        <v>0</v>
      </c>
      <c r="K29" s="2">
        <f t="shared" si="0"/>
        <v>6.2999999999999972</v>
      </c>
      <c r="L29" s="2">
        <f t="shared" si="1"/>
        <v>0</v>
      </c>
      <c r="M29" s="2" t="str">
        <f>IF(A29="","",VLOOKUP(A29,BD!$A$3:$E$84,4,FALSE))</f>
        <v>1.21</v>
      </c>
      <c r="N29" s="2">
        <f>IF(A29="","",VLOOKUP(A29,BD!$A$3:$E$84,5,FALSE))*B29</f>
        <v>0</v>
      </c>
      <c r="O29" s="5"/>
      <c r="T29" s="16">
        <f>IF(A29="","",VLOOKUP(A29,BD!$A$3:$C$84,3,FALSE))</f>
        <v>1.21</v>
      </c>
      <c r="V29" s="13">
        <f>SUM((D29*T29)-D29)</f>
        <v>6.2999999999999972</v>
      </c>
    </row>
    <row r="30" spans="1:22" x14ac:dyDescent="0.25">
      <c r="A30" s="4" t="s">
        <v>46</v>
      </c>
      <c r="B30" s="9">
        <v>20</v>
      </c>
      <c r="C30" s="10">
        <v>1.5</v>
      </c>
      <c r="D30" s="5">
        <f t="shared" si="2"/>
        <v>30</v>
      </c>
      <c r="E30" s="2">
        <f>IF(A30="","",VLOOKUP(A30,BD!$A$3:$B$84,2,FALSE))*B30</f>
        <v>20</v>
      </c>
      <c r="F30" s="6">
        <f>SUM((D30*T30)/E30)</f>
        <v>1.8149999999999999</v>
      </c>
      <c r="G30" s="9">
        <v>1.82</v>
      </c>
      <c r="H30" s="5">
        <f t="shared" si="3"/>
        <v>5.0000000000001155E-3</v>
      </c>
      <c r="I30" s="5">
        <f t="shared" si="4"/>
        <v>0.10000000000000231</v>
      </c>
      <c r="K30" s="2">
        <f t="shared" si="0"/>
        <v>6.2999999999999972</v>
      </c>
      <c r="L30" s="2">
        <f t="shared" si="1"/>
        <v>0</v>
      </c>
      <c r="M30" s="2" t="str">
        <f>IF(A30="","",VLOOKUP(A30,BD!$A$3:$E$84,4,FALSE))</f>
        <v>1.21</v>
      </c>
      <c r="N30" s="2">
        <f>IF(A30="","",VLOOKUP(A30,BD!$A$3:$E$84,5,FALSE))*B30</f>
        <v>0</v>
      </c>
      <c r="O30" s="5"/>
      <c r="T30" s="16">
        <f>IF(A30="","",VLOOKUP(A30,BD!$A$3:$C$84,3,FALSE))</f>
        <v>1.21</v>
      </c>
      <c r="V30" s="13">
        <f>SUM((D30*T30)-D30)</f>
        <v>6.2999999999999972</v>
      </c>
    </row>
    <row r="31" spans="1:22" x14ac:dyDescent="0.25">
      <c r="A31" s="4" t="s">
        <v>44</v>
      </c>
      <c r="B31" s="9">
        <v>3</v>
      </c>
      <c r="C31" s="10">
        <v>40</v>
      </c>
      <c r="D31" s="5">
        <f t="shared" si="2"/>
        <v>120</v>
      </c>
      <c r="E31" s="2">
        <f>IF(A31="","",VLOOKUP(A31,BD!$A$3:$B$84,2,FALSE))*B31</f>
        <v>3</v>
      </c>
      <c r="F31" s="6">
        <f>SUM((D31*T31)/E31)</f>
        <v>48.4</v>
      </c>
      <c r="G31" s="9">
        <v>48.4</v>
      </c>
      <c r="H31" s="5">
        <f t="shared" si="3"/>
        <v>0</v>
      </c>
      <c r="I31" s="5">
        <f t="shared" si="4"/>
        <v>0</v>
      </c>
      <c r="K31" s="2">
        <f t="shared" si="0"/>
        <v>25.199999999999989</v>
      </c>
      <c r="L31" s="2">
        <f t="shared" si="1"/>
        <v>0</v>
      </c>
      <c r="M31" s="2" t="str">
        <f>IF(A31="","",VLOOKUP(A31,BD!$A$3:$E$84,4,FALSE))</f>
        <v>1.21</v>
      </c>
      <c r="N31" s="2">
        <f>IF(A31="","",VLOOKUP(A31,BD!$A$3:$E$84,5,FALSE))*B31</f>
        <v>0</v>
      </c>
      <c r="O31" s="5"/>
      <c r="T31" s="16">
        <f>IF(A31="","",VLOOKUP(A31,BD!$A$3:$C$84,3,FALSE))</f>
        <v>1.21</v>
      </c>
      <c r="V31" s="13">
        <f>SUM((D31*T31)-D31)</f>
        <v>25.199999999999989</v>
      </c>
    </row>
    <row r="32" spans="1:22" x14ac:dyDescent="0.25">
      <c r="A32" s="4"/>
      <c r="B32" s="9"/>
      <c r="C32" s="10"/>
      <c r="D32" s="5">
        <f t="shared" si="2"/>
        <v>0</v>
      </c>
      <c r="E32" s="2" t="e">
        <f>IF(A32="","",VLOOKUP(A32,BD!$A$3:$B$84,2,FALSE))*B32</f>
        <v>#VALUE!</v>
      </c>
      <c r="F32" s="6" t="e">
        <f>SUM((D32*T32)/E32)</f>
        <v>#VALUE!</v>
      </c>
      <c r="G32" s="9"/>
      <c r="H32" s="5" t="e">
        <f t="shared" si="3"/>
        <v>#VALUE!</v>
      </c>
      <c r="I32" s="5" t="e">
        <f t="shared" si="4"/>
        <v>#VALUE!</v>
      </c>
      <c r="K32" s="2">
        <f t="shared" si="0"/>
        <v>0</v>
      </c>
      <c r="L32" s="2">
        <f t="shared" si="1"/>
        <v>0</v>
      </c>
      <c r="M32" s="2" t="str">
        <f>IF(A32="","",VLOOKUP(A32,BD!$A$3:$E$84,4,FALSE))</f>
        <v/>
      </c>
      <c r="N32" s="2" t="e">
        <f>IF(A32="","",VLOOKUP(A32,BD!$A$3:$E$84,5,FALSE))*B32</f>
        <v>#VALUE!</v>
      </c>
      <c r="O32" s="5"/>
      <c r="T32" s="16" t="str">
        <f>IF(A32="","",VLOOKUP(A32,BD!$A$3:$C$84,3,FALSE))</f>
        <v/>
      </c>
    </row>
    <row r="33" spans="1:20" x14ac:dyDescent="0.25">
      <c r="A33" s="4"/>
      <c r="B33" s="9"/>
      <c r="C33" s="10"/>
      <c r="D33" s="5">
        <f t="shared" si="2"/>
        <v>0</v>
      </c>
      <c r="E33" s="2" t="e">
        <f>IF(A33="","",VLOOKUP(A33,BD!$A$3:$B$84,2,FALSE))*B33</f>
        <v>#VALUE!</v>
      </c>
      <c r="F33" s="6" t="e">
        <f>SUM((D33*T33)/E33)</f>
        <v>#VALUE!</v>
      </c>
      <c r="G33" s="9"/>
      <c r="H33" s="5" t="e">
        <f t="shared" si="3"/>
        <v>#VALUE!</v>
      </c>
      <c r="I33" s="5" t="e">
        <f t="shared" si="4"/>
        <v>#VALUE!</v>
      </c>
      <c r="K33" s="2">
        <f t="shared" si="0"/>
        <v>0</v>
      </c>
      <c r="L33" s="2">
        <f t="shared" si="1"/>
        <v>0</v>
      </c>
      <c r="M33" s="2" t="str">
        <f>IF(A33="","",VLOOKUP(A33,BD!$A$3:$E$84,4,FALSE))</f>
        <v/>
      </c>
      <c r="N33" s="2" t="e">
        <f>IF(A33="","",VLOOKUP(A33,BD!$A$3:$E$84,5,FALSE))*B33</f>
        <v>#VALUE!</v>
      </c>
      <c r="O33" s="5"/>
      <c r="T33" s="16" t="str">
        <f>IF(A33="","",VLOOKUP(A33,BD!$A$3:$C$84,3,FALSE))</f>
        <v/>
      </c>
    </row>
    <row r="34" spans="1:20" x14ac:dyDescent="0.25">
      <c r="A34" s="4"/>
      <c r="B34" s="9"/>
      <c r="C34" s="10"/>
      <c r="D34" s="5">
        <f t="shared" si="2"/>
        <v>0</v>
      </c>
      <c r="E34" s="2" t="e">
        <f>IF(A34="","",VLOOKUP(A34,BD!$A$3:$B$84,2,FALSE))*B34</f>
        <v>#VALUE!</v>
      </c>
      <c r="F34" s="6" t="e">
        <f>SUM((D34*T34)/E34)</f>
        <v>#VALUE!</v>
      </c>
      <c r="G34" s="9"/>
      <c r="H34" s="5" t="e">
        <f t="shared" si="3"/>
        <v>#VALUE!</v>
      </c>
      <c r="I34" s="5" t="e">
        <f t="shared" si="4"/>
        <v>#VALUE!</v>
      </c>
      <c r="K34" s="2">
        <f t="shared" si="0"/>
        <v>0</v>
      </c>
      <c r="L34" s="2">
        <f t="shared" si="1"/>
        <v>0</v>
      </c>
      <c r="M34" s="2" t="str">
        <f>IF(A34="","",VLOOKUP(A34,BD!$A$3:$E$84,4,FALSE))</f>
        <v/>
      </c>
      <c r="N34" s="2" t="e">
        <f>IF(A34="","",VLOOKUP(A34,BD!$A$3:$E$84,5,FALSE))*B34</f>
        <v>#VALUE!</v>
      </c>
      <c r="O34" s="5"/>
      <c r="T34" s="16" t="str">
        <f>IF(A34="","",VLOOKUP(A34,BD!$A$3:$C$84,3,FALSE))</f>
        <v/>
      </c>
    </row>
    <row r="35" spans="1:20" x14ac:dyDescent="0.25">
      <c r="A35" s="4"/>
      <c r="B35" s="9"/>
      <c r="C35" s="10"/>
      <c r="D35" s="5">
        <f t="shared" si="2"/>
        <v>0</v>
      </c>
      <c r="E35" s="2" t="e">
        <f>IF(A35="","",VLOOKUP(A35,BD!$A$3:$B$84,2,FALSE))*B35</f>
        <v>#VALUE!</v>
      </c>
      <c r="F35" s="6" t="e">
        <f>SUM((D35*T35)/E35)</f>
        <v>#VALUE!</v>
      </c>
      <c r="G35" s="9"/>
      <c r="H35" s="5" t="e">
        <f t="shared" si="3"/>
        <v>#VALUE!</v>
      </c>
      <c r="I35" s="5" t="e">
        <f t="shared" si="4"/>
        <v>#VALUE!</v>
      </c>
      <c r="K35" s="2">
        <f t="shared" si="0"/>
        <v>0</v>
      </c>
      <c r="L35" s="2">
        <f t="shared" si="1"/>
        <v>0</v>
      </c>
      <c r="M35" s="2" t="str">
        <f>IF(A35="","",VLOOKUP(A35,BD!$A$3:$E$84,4,FALSE))</f>
        <v/>
      </c>
      <c r="N35" s="2" t="e">
        <f>IF(A35="","",VLOOKUP(A35,BD!$A$3:$E$84,5,FALSE))*B35</f>
        <v>#VALUE!</v>
      </c>
      <c r="O35" s="5"/>
      <c r="T35" s="16" t="str">
        <f>IF(A35="","",VLOOKUP(A35,BD!$A$3:$C$84,3,FALSE))</f>
        <v/>
      </c>
    </row>
    <row r="36" spans="1:20" x14ac:dyDescent="0.25">
      <c r="A36" s="4"/>
      <c r="B36" s="9"/>
      <c r="C36" s="10"/>
      <c r="D36" s="5">
        <f t="shared" si="2"/>
        <v>0</v>
      </c>
      <c r="E36" s="2" t="e">
        <f>IF(A36="","",VLOOKUP(A36,BD!$A$3:$B$84,2,FALSE))*B36</f>
        <v>#VALUE!</v>
      </c>
      <c r="F36" s="6" t="e">
        <f>SUM((D36*T36)/E36)</f>
        <v>#VALUE!</v>
      </c>
      <c r="G36" s="9"/>
      <c r="H36" s="5" t="e">
        <f t="shared" si="3"/>
        <v>#VALUE!</v>
      </c>
      <c r="I36" s="5" t="e">
        <f t="shared" si="4"/>
        <v>#VALUE!</v>
      </c>
      <c r="K36" s="2">
        <f t="shared" si="0"/>
        <v>0</v>
      </c>
      <c r="L36" s="2">
        <f t="shared" si="1"/>
        <v>0</v>
      </c>
      <c r="M36" s="2" t="str">
        <f>IF(A36="","",VLOOKUP(A36,BD!$A$3:$E$84,4,FALSE))</f>
        <v/>
      </c>
      <c r="N36" s="2" t="e">
        <f>IF(A36="","",VLOOKUP(A36,BD!$A$3:$E$84,5,FALSE))*B36</f>
        <v>#VALUE!</v>
      </c>
      <c r="O36" s="5"/>
      <c r="T36" s="16" t="str">
        <f>IF(A36="","",VLOOKUP(A36,BD!$A$3:$C$84,3,FALSE))</f>
        <v/>
      </c>
    </row>
    <row r="37" spans="1:20" x14ac:dyDescent="0.25">
      <c r="A37" s="4"/>
      <c r="B37" s="9"/>
      <c r="C37" s="10"/>
      <c r="D37" s="5">
        <f t="shared" si="2"/>
        <v>0</v>
      </c>
      <c r="E37" s="2" t="e">
        <f>IF(A37="","",VLOOKUP(A37,BD!$A$3:$B$84,2,FALSE))*B37</f>
        <v>#VALUE!</v>
      </c>
      <c r="F37" s="6" t="e">
        <f>SUM((D37*T37)/E37)</f>
        <v>#VALUE!</v>
      </c>
      <c r="G37" s="9"/>
      <c r="H37" s="5" t="e">
        <f t="shared" si="3"/>
        <v>#VALUE!</v>
      </c>
      <c r="I37" s="5" t="e">
        <f t="shared" si="4"/>
        <v>#VALUE!</v>
      </c>
      <c r="K37" s="2">
        <f t="shared" si="0"/>
        <v>0</v>
      </c>
      <c r="L37" s="2">
        <f t="shared" si="1"/>
        <v>0</v>
      </c>
      <c r="M37" s="2" t="str">
        <f>IF(A37="","",VLOOKUP(A37,BD!$A$3:$E$84,4,FALSE))</f>
        <v/>
      </c>
      <c r="N37" s="2" t="e">
        <f>IF(A37="","",VLOOKUP(A37,BD!$A$3:$E$84,5,FALSE))*B37</f>
        <v>#VALUE!</v>
      </c>
      <c r="O37" s="5"/>
      <c r="T37" s="16" t="str">
        <f>IF(A37="","",VLOOKUP(A37,BD!$A$3:$C$84,3,FALSE))</f>
        <v/>
      </c>
    </row>
    <row r="38" spans="1:20" x14ac:dyDescent="0.25">
      <c r="A38" s="4"/>
      <c r="B38" s="9"/>
      <c r="C38" s="10"/>
      <c r="D38" s="5">
        <f t="shared" si="2"/>
        <v>0</v>
      </c>
      <c r="E38" s="2" t="e">
        <f>IF(A38="","",VLOOKUP(A38,BD!$A$3:$B$84,2,FALSE))*B38</f>
        <v>#VALUE!</v>
      </c>
      <c r="F38" s="6" t="e">
        <f>SUM((D38*T38)/E38)</f>
        <v>#VALUE!</v>
      </c>
      <c r="G38" s="9"/>
      <c r="H38" s="5" t="e">
        <f t="shared" si="3"/>
        <v>#VALUE!</v>
      </c>
      <c r="I38" s="5" t="e">
        <f t="shared" si="4"/>
        <v>#VALUE!</v>
      </c>
      <c r="K38" s="2">
        <f t="shared" si="0"/>
        <v>0</v>
      </c>
      <c r="L38" s="2">
        <f t="shared" si="1"/>
        <v>0</v>
      </c>
      <c r="M38" s="2" t="str">
        <f>IF(A38="","",VLOOKUP(A38,BD!$A$3:$E$84,4,FALSE))</f>
        <v/>
      </c>
      <c r="N38" s="2" t="e">
        <f>IF(A38="","",VLOOKUP(A38,BD!$A$3:$E$84,5,FALSE))*B38</f>
        <v>#VALUE!</v>
      </c>
      <c r="O38" s="5"/>
      <c r="T38" s="16" t="str">
        <f>IF(A38="","",VLOOKUP(A38,BD!$A$3:$C$84,3,FALSE))</f>
        <v/>
      </c>
    </row>
    <row r="39" spans="1:20" x14ac:dyDescent="0.25">
      <c r="A39" s="4"/>
      <c r="B39" s="9"/>
      <c r="C39" s="10"/>
      <c r="D39" s="5">
        <f t="shared" si="2"/>
        <v>0</v>
      </c>
      <c r="E39" s="2" t="e">
        <f>IF(A39="","",VLOOKUP(A39,BD!$A$3:$B$84,2,FALSE))*B39</f>
        <v>#VALUE!</v>
      </c>
      <c r="F39" s="6" t="e">
        <f>SUM((D39*T39)/E39)</f>
        <v>#VALUE!</v>
      </c>
      <c r="G39" s="9"/>
      <c r="H39" s="5" t="e">
        <f t="shared" si="3"/>
        <v>#VALUE!</v>
      </c>
      <c r="I39" s="5" t="e">
        <f t="shared" si="4"/>
        <v>#VALUE!</v>
      </c>
      <c r="K39" s="2">
        <f t="shared" si="0"/>
        <v>0</v>
      </c>
      <c r="L39" s="2">
        <f t="shared" si="1"/>
        <v>0</v>
      </c>
      <c r="M39" s="2" t="str">
        <f>IF(A39="","",VLOOKUP(A39,BD!$A$3:$E$84,4,FALSE))</f>
        <v/>
      </c>
      <c r="N39" s="2" t="e">
        <f>IF(A39="","",VLOOKUP(A39,BD!$A$3:$E$84,5,FALSE))*B39</f>
        <v>#VALUE!</v>
      </c>
      <c r="O39" s="5"/>
      <c r="T39" s="16" t="str">
        <f>IF(A39="","",VLOOKUP(A39,BD!$A$3:$C$84,3,FALSE))</f>
        <v/>
      </c>
    </row>
    <row r="40" spans="1:20" x14ac:dyDescent="0.25">
      <c r="A40" s="4"/>
      <c r="B40" s="9"/>
      <c r="C40" s="10"/>
      <c r="D40" s="5">
        <f t="shared" si="2"/>
        <v>0</v>
      </c>
      <c r="E40" s="2" t="e">
        <f>IF(A40="","",VLOOKUP(A40,BD!$A$3:$B$84,2,FALSE))*B40</f>
        <v>#VALUE!</v>
      </c>
      <c r="F40" s="6" t="e">
        <f>SUM((D40*T40)/E40)</f>
        <v>#VALUE!</v>
      </c>
      <c r="G40" s="9"/>
      <c r="H40" s="5" t="e">
        <f t="shared" si="3"/>
        <v>#VALUE!</v>
      </c>
      <c r="I40" s="5" t="e">
        <f t="shared" si="4"/>
        <v>#VALUE!</v>
      </c>
      <c r="K40" s="2">
        <f t="shared" si="0"/>
        <v>0</v>
      </c>
      <c r="L40" s="2">
        <f t="shared" si="1"/>
        <v>0</v>
      </c>
      <c r="M40" s="2" t="str">
        <f>IF(A40="","",VLOOKUP(A40,BD!$A$3:$E$84,4,FALSE))</f>
        <v/>
      </c>
      <c r="N40" s="2" t="e">
        <f>IF(A40="","",VLOOKUP(A40,BD!$A$3:$E$84,5,FALSE))*B40</f>
        <v>#VALUE!</v>
      </c>
      <c r="O40" s="5"/>
      <c r="T40" s="16" t="str">
        <f>IF(A40="","",VLOOKUP(A40,BD!$A$3:$C$84,3,FALSE))</f>
        <v/>
      </c>
    </row>
    <row r="41" spans="1:20" x14ac:dyDescent="0.25">
      <c r="A41" s="4"/>
      <c r="B41" s="9"/>
      <c r="C41" s="10"/>
      <c r="D41" s="5">
        <f t="shared" si="2"/>
        <v>0</v>
      </c>
      <c r="E41" s="2" t="e">
        <f>IF(A41="","",VLOOKUP(A41,BD!$A$3:$B$84,2,FALSE))*B41</f>
        <v>#VALUE!</v>
      </c>
      <c r="F41" s="6" t="e">
        <f>SUM((D41*T41)/E41)</f>
        <v>#VALUE!</v>
      </c>
      <c r="G41" s="9"/>
      <c r="H41" s="5" t="e">
        <f t="shared" si="3"/>
        <v>#VALUE!</v>
      </c>
      <c r="I41" s="5" t="e">
        <f t="shared" si="4"/>
        <v>#VALUE!</v>
      </c>
      <c r="K41" s="2">
        <f t="shared" si="0"/>
        <v>0</v>
      </c>
      <c r="L41" s="2">
        <f t="shared" si="1"/>
        <v>0</v>
      </c>
      <c r="M41" s="2" t="str">
        <f>IF(A41="","",VLOOKUP(A41,BD!$A$3:$E$84,4,FALSE))</f>
        <v/>
      </c>
      <c r="N41" s="2" t="e">
        <f>IF(A41="","",VLOOKUP(A41,BD!$A$3:$E$84,5,FALSE))*B41</f>
        <v>#VALUE!</v>
      </c>
      <c r="O41" s="5"/>
      <c r="T41" s="16" t="str">
        <f>IF(A41="","",VLOOKUP(A41,BD!$A$3:$C$84,3,FALSE))</f>
        <v/>
      </c>
    </row>
    <row r="42" spans="1:20" x14ac:dyDescent="0.25">
      <c r="A42" s="4"/>
      <c r="B42" s="9"/>
      <c r="C42" s="10"/>
      <c r="D42" s="5">
        <f t="shared" si="2"/>
        <v>0</v>
      </c>
      <c r="E42" s="2" t="e">
        <f>IF(A42="","",VLOOKUP(A42,BD!$A$3:$B$84,2,FALSE))*B42</f>
        <v>#VALUE!</v>
      </c>
      <c r="F42" s="6" t="e">
        <f>SUM((D42*T42)/E42)</f>
        <v>#VALUE!</v>
      </c>
      <c r="G42" s="9"/>
      <c r="H42" s="5" t="e">
        <f t="shared" si="3"/>
        <v>#VALUE!</v>
      </c>
      <c r="I42" s="5" t="e">
        <f t="shared" si="4"/>
        <v>#VALUE!</v>
      </c>
      <c r="K42" s="2">
        <f t="shared" si="0"/>
        <v>0</v>
      </c>
      <c r="L42" s="2">
        <f t="shared" si="1"/>
        <v>0</v>
      </c>
      <c r="M42" s="2" t="str">
        <f>IF(A42="","",VLOOKUP(A42,BD!$A$3:$E$84,4,FALSE))</f>
        <v/>
      </c>
      <c r="N42" s="2" t="e">
        <f>IF(A42="","",VLOOKUP(A42,BD!$A$3:$E$84,5,FALSE))*B42</f>
        <v>#VALUE!</v>
      </c>
      <c r="O42" s="5"/>
      <c r="T42" s="16" t="str">
        <f>IF(A42="","",VLOOKUP(A42,BD!$A$3:$C$84,3,FALSE))</f>
        <v/>
      </c>
    </row>
    <row r="43" spans="1:20" x14ac:dyDescent="0.25">
      <c r="A43" s="4"/>
      <c r="B43" s="9"/>
      <c r="C43" s="10"/>
      <c r="D43" s="5">
        <f t="shared" si="2"/>
        <v>0</v>
      </c>
      <c r="E43" s="2" t="e">
        <f>IF(A43="","",VLOOKUP(A43,BD!$A$3:$B$84,2,FALSE))*B43</f>
        <v>#VALUE!</v>
      </c>
      <c r="F43" s="6" t="e">
        <f>SUM((D43*T43)/E43)</f>
        <v>#VALUE!</v>
      </c>
      <c r="G43" s="9"/>
      <c r="H43" s="5" t="e">
        <f t="shared" si="3"/>
        <v>#VALUE!</v>
      </c>
      <c r="I43" s="5" t="e">
        <f t="shared" si="4"/>
        <v>#VALUE!</v>
      </c>
      <c r="K43" s="2">
        <f t="shared" si="0"/>
        <v>0</v>
      </c>
      <c r="L43" s="2">
        <f t="shared" si="1"/>
        <v>0</v>
      </c>
      <c r="M43" s="2" t="str">
        <f>IF(A43="","",VLOOKUP(A43,BD!$A$3:$E$84,4,FALSE))</f>
        <v/>
      </c>
      <c r="N43" s="2" t="e">
        <f>IF(A43="","",VLOOKUP(A43,BD!$A$3:$E$84,5,FALSE))*B43</f>
        <v>#VALUE!</v>
      </c>
      <c r="O43" s="5"/>
      <c r="T43" s="16" t="str">
        <f>IF(A43="","",VLOOKUP(A43,BD!$A$3:$C$84,3,FALSE))</f>
        <v/>
      </c>
    </row>
    <row r="44" spans="1:20" x14ac:dyDescent="0.25">
      <c r="A44" s="4"/>
      <c r="B44" s="9"/>
      <c r="C44" s="10"/>
      <c r="D44" s="5">
        <f t="shared" si="2"/>
        <v>0</v>
      </c>
      <c r="E44" s="2" t="e">
        <f>IF(A44="","",VLOOKUP(A44,BD!$A$3:$B$84,2,FALSE))*B44</f>
        <v>#VALUE!</v>
      </c>
      <c r="F44" s="6" t="e">
        <f>SUM((D44*T44)/E44)</f>
        <v>#VALUE!</v>
      </c>
      <c r="G44" s="9"/>
      <c r="H44" s="5" t="e">
        <f t="shared" si="3"/>
        <v>#VALUE!</v>
      </c>
      <c r="I44" s="5" t="e">
        <f t="shared" si="4"/>
        <v>#VALUE!</v>
      </c>
      <c r="K44" s="2">
        <f t="shared" si="0"/>
        <v>0</v>
      </c>
      <c r="L44" s="2">
        <f t="shared" si="1"/>
        <v>0</v>
      </c>
      <c r="M44" s="2" t="str">
        <f>IF(A44="","",VLOOKUP(A44,BD!$A$3:$E$84,4,FALSE))</f>
        <v/>
      </c>
      <c r="N44" s="2" t="e">
        <f>IF(A44="","",VLOOKUP(A44,BD!$A$3:$E$84,5,FALSE))*B44</f>
        <v>#VALUE!</v>
      </c>
      <c r="O44" s="5"/>
      <c r="T44" s="16" t="str">
        <f>IF(A44="","",VLOOKUP(A44,BD!$A$3:$C$84,3,FALSE))</f>
        <v/>
      </c>
    </row>
    <row r="45" spans="1:20" x14ac:dyDescent="0.25">
      <c r="A45" s="4"/>
      <c r="B45" s="9"/>
      <c r="C45" s="10"/>
      <c r="D45" s="5">
        <f t="shared" si="2"/>
        <v>0</v>
      </c>
      <c r="E45" s="2" t="e">
        <f>IF(A45="","",VLOOKUP(A45,BD!$A$3:$B$84,2,FALSE))*B45</f>
        <v>#VALUE!</v>
      </c>
      <c r="F45" s="6" t="e">
        <f>SUM((D45*T45)/E45)</f>
        <v>#VALUE!</v>
      </c>
      <c r="G45" s="9"/>
      <c r="H45" s="5" t="e">
        <f t="shared" si="3"/>
        <v>#VALUE!</v>
      </c>
      <c r="I45" s="5" t="e">
        <f t="shared" si="4"/>
        <v>#VALUE!</v>
      </c>
      <c r="K45" s="2">
        <f t="shared" si="0"/>
        <v>0</v>
      </c>
      <c r="L45" s="2">
        <f t="shared" si="1"/>
        <v>0</v>
      </c>
      <c r="M45" s="2" t="str">
        <f>IF(A45="","",VLOOKUP(A45,BD!$A$3:$E$84,4,FALSE))</f>
        <v/>
      </c>
      <c r="N45" s="2" t="e">
        <f>IF(A45="","",VLOOKUP(A45,BD!$A$3:$E$84,5,FALSE))*B45</f>
        <v>#VALUE!</v>
      </c>
      <c r="O45" s="5"/>
      <c r="T45" s="16" t="str">
        <f>IF(A45="","",VLOOKUP(A45,BD!$A$3:$C$84,3,FALSE))</f>
        <v/>
      </c>
    </row>
    <row r="46" spans="1:20" x14ac:dyDescent="0.25">
      <c r="A46" s="4"/>
      <c r="B46" s="9"/>
      <c r="C46" s="10"/>
      <c r="D46" s="5">
        <f t="shared" si="2"/>
        <v>0</v>
      </c>
      <c r="E46" s="2" t="e">
        <f>IF(A46="","",VLOOKUP(A46,BD!$A$3:$B$84,2,FALSE))*B46</f>
        <v>#VALUE!</v>
      </c>
      <c r="F46" s="6" t="e">
        <f>SUM((D46*T46)/E46)</f>
        <v>#VALUE!</v>
      </c>
      <c r="G46" s="9"/>
      <c r="H46" s="5" t="e">
        <f t="shared" si="3"/>
        <v>#VALUE!</v>
      </c>
      <c r="I46" s="5" t="e">
        <f t="shared" si="4"/>
        <v>#VALUE!</v>
      </c>
      <c r="K46" s="2">
        <f t="shared" si="0"/>
        <v>0</v>
      </c>
      <c r="L46" s="2">
        <f t="shared" si="1"/>
        <v>0</v>
      </c>
      <c r="M46" s="2" t="str">
        <f>IF(A46="","",VLOOKUP(A46,BD!$A$3:$E$84,4,FALSE))</f>
        <v/>
      </c>
      <c r="N46" s="2" t="e">
        <f>IF(A46="","",VLOOKUP(A46,BD!$A$3:$E$84,5,FALSE))*B46</f>
        <v>#VALUE!</v>
      </c>
      <c r="O46" s="5"/>
      <c r="T46" s="16" t="str">
        <f>IF(A46="","",VLOOKUP(A46,BD!$A$3:$C$84,3,FALSE))</f>
        <v/>
      </c>
    </row>
    <row r="47" spans="1:20" x14ac:dyDescent="0.25">
      <c r="A47" s="4"/>
      <c r="B47" s="9"/>
      <c r="C47" s="10"/>
      <c r="D47" s="5">
        <f t="shared" si="2"/>
        <v>0</v>
      </c>
      <c r="E47" s="2" t="e">
        <f>IF(A47="","",VLOOKUP(A47,BD!$A$3:$B$84,2,FALSE))*B47</f>
        <v>#VALUE!</v>
      </c>
      <c r="F47" s="6" t="e">
        <f>SUM((D47*T47)/E47)</f>
        <v>#VALUE!</v>
      </c>
      <c r="G47" s="9"/>
      <c r="H47" s="5" t="e">
        <f t="shared" si="3"/>
        <v>#VALUE!</v>
      </c>
      <c r="I47" s="5" t="e">
        <f t="shared" si="4"/>
        <v>#VALUE!</v>
      </c>
      <c r="K47" s="2">
        <f t="shared" si="0"/>
        <v>0</v>
      </c>
      <c r="L47" s="2">
        <f t="shared" si="1"/>
        <v>0</v>
      </c>
      <c r="M47" s="2" t="str">
        <f>IF(A47="","",VLOOKUP(A47,BD!$A$3:$E$84,4,FALSE))</f>
        <v/>
      </c>
      <c r="N47" s="2" t="e">
        <f>IF(A47="","",VLOOKUP(A47,BD!$A$3:$E$84,5,FALSE))*B47</f>
        <v>#VALUE!</v>
      </c>
      <c r="O47" s="5"/>
      <c r="T47" s="16" t="str">
        <f>IF(A47="","",VLOOKUP(A47,BD!$A$3:$C$84,3,FALSE))</f>
        <v/>
      </c>
    </row>
    <row r="48" spans="1:20" x14ac:dyDescent="0.25">
      <c r="A48" s="4"/>
      <c r="B48" s="9"/>
      <c r="C48" s="10"/>
      <c r="D48" s="5">
        <f t="shared" si="2"/>
        <v>0</v>
      </c>
      <c r="E48" s="2" t="e">
        <f>IF(A48="","",VLOOKUP(A48,BD!$A$3:$B$84,2,FALSE))*B48</f>
        <v>#VALUE!</v>
      </c>
      <c r="F48" s="6" t="e">
        <f>SUM((D48*T48)/E48)</f>
        <v>#VALUE!</v>
      </c>
      <c r="G48" s="9"/>
      <c r="H48" s="5" t="e">
        <f t="shared" si="3"/>
        <v>#VALUE!</v>
      </c>
      <c r="I48" s="5" t="e">
        <f t="shared" si="4"/>
        <v>#VALUE!</v>
      </c>
      <c r="K48" s="2">
        <f t="shared" si="0"/>
        <v>0</v>
      </c>
      <c r="L48" s="2">
        <f t="shared" si="1"/>
        <v>0</v>
      </c>
      <c r="M48" s="2" t="str">
        <f>IF(A48="","",VLOOKUP(A48,BD!$A$3:$E$84,4,FALSE))</f>
        <v/>
      </c>
      <c r="N48" s="2" t="e">
        <f>IF(A48="","",VLOOKUP(A48,BD!$A$3:$E$84,5,FALSE))*B48</f>
        <v>#VALUE!</v>
      </c>
      <c r="O48" s="5"/>
      <c r="T48" s="16" t="str">
        <f>IF(A48="","",VLOOKUP(A48,BD!$A$3:$C$84,3,FALSE))</f>
        <v/>
      </c>
    </row>
    <row r="49" spans="1:20" x14ac:dyDescent="0.25">
      <c r="A49" s="4"/>
      <c r="B49" s="9"/>
      <c r="C49" s="10"/>
      <c r="D49" s="5">
        <f t="shared" si="2"/>
        <v>0</v>
      </c>
      <c r="E49" s="2" t="e">
        <f>IF(A49="","",VLOOKUP(A49,BD!$A$3:$B$84,2,FALSE))*B49</f>
        <v>#VALUE!</v>
      </c>
      <c r="F49" s="6" t="e">
        <f>SUM((D49*T49)/E49)</f>
        <v>#VALUE!</v>
      </c>
      <c r="G49" s="9"/>
      <c r="H49" s="5" t="e">
        <f t="shared" si="3"/>
        <v>#VALUE!</v>
      </c>
      <c r="I49" s="5" t="e">
        <f t="shared" si="4"/>
        <v>#VALUE!</v>
      </c>
      <c r="K49" s="2">
        <f t="shared" si="0"/>
        <v>0</v>
      </c>
      <c r="L49" s="2">
        <f t="shared" si="1"/>
        <v>0</v>
      </c>
      <c r="M49" s="2" t="str">
        <f>IF(A49="","",VLOOKUP(A49,BD!$A$3:$E$84,4,FALSE))</f>
        <v/>
      </c>
      <c r="N49" s="2" t="e">
        <f>IF(A49="","",VLOOKUP(A49,BD!$A$3:$E$84,5,FALSE))*B49</f>
        <v>#VALUE!</v>
      </c>
      <c r="O49" s="5"/>
      <c r="T49" s="16" t="str">
        <f>IF(A49="","",VLOOKUP(A49,BD!$A$3:$C$84,3,FALSE))</f>
        <v/>
      </c>
    </row>
    <row r="50" spans="1:20" x14ac:dyDescent="0.25">
      <c r="A50" s="4"/>
      <c r="B50" s="9"/>
      <c r="C50" s="10"/>
      <c r="D50" s="5">
        <f t="shared" si="2"/>
        <v>0</v>
      </c>
      <c r="E50" s="2" t="e">
        <f>IF(A50="","",VLOOKUP(A50,BD!$A$3:$B$84,2,FALSE))*B50</f>
        <v>#VALUE!</v>
      </c>
      <c r="F50" s="6" t="e">
        <f>SUM((D50*T50)/E50)</f>
        <v>#VALUE!</v>
      </c>
      <c r="G50" s="9"/>
      <c r="H50" s="5" t="e">
        <f t="shared" si="3"/>
        <v>#VALUE!</v>
      </c>
      <c r="I50" s="5" t="e">
        <f t="shared" si="4"/>
        <v>#VALUE!</v>
      </c>
      <c r="K50" s="2">
        <f t="shared" si="0"/>
        <v>0</v>
      </c>
      <c r="L50" s="2">
        <f t="shared" si="1"/>
        <v>0</v>
      </c>
      <c r="M50" s="2" t="str">
        <f>IF(A50="","",VLOOKUP(A50,BD!$A$3:$E$84,4,FALSE))</f>
        <v/>
      </c>
      <c r="N50" s="2" t="e">
        <f>IF(A50="","",VLOOKUP(A50,BD!$A$3:$E$84,5,FALSE))*B50</f>
        <v>#VALUE!</v>
      </c>
      <c r="O50" s="5"/>
      <c r="T50" s="16" t="str">
        <f>IF(A50="","",VLOOKUP(A50,BD!$A$3:$C$84,3,FALSE))</f>
        <v/>
      </c>
    </row>
    <row r="51" spans="1:20" x14ac:dyDescent="0.25">
      <c r="A51" s="4"/>
      <c r="B51" s="9"/>
      <c r="C51" s="10"/>
      <c r="D51" s="5">
        <f t="shared" si="2"/>
        <v>0</v>
      </c>
      <c r="E51" s="2" t="e">
        <f>IF(A51="","",VLOOKUP(A51,BD!$A$3:$B$84,2,FALSE))*B51</f>
        <v>#VALUE!</v>
      </c>
      <c r="F51" s="6" t="e">
        <f>SUM((D51*T51)/E51)</f>
        <v>#VALUE!</v>
      </c>
      <c r="G51" s="9"/>
      <c r="H51" s="5" t="e">
        <f t="shared" si="3"/>
        <v>#VALUE!</v>
      </c>
      <c r="I51" s="5" t="e">
        <f t="shared" si="4"/>
        <v>#VALUE!</v>
      </c>
      <c r="K51" s="2">
        <f t="shared" si="0"/>
        <v>0</v>
      </c>
      <c r="L51" s="2">
        <f t="shared" si="1"/>
        <v>0</v>
      </c>
      <c r="M51" s="2" t="str">
        <f>IF(A51="","",VLOOKUP(A51,BD!$A$3:$E$84,4,FALSE))</f>
        <v/>
      </c>
      <c r="N51" s="2" t="e">
        <f>IF(A51="","",VLOOKUP(A51,BD!$A$3:$E$84,5,FALSE))*B51</f>
        <v>#VALUE!</v>
      </c>
      <c r="O51" s="5"/>
      <c r="T51" s="16" t="str">
        <f>IF(A51="","",VLOOKUP(A51,BD!$A$3:$C$84,3,FALSE))</f>
        <v/>
      </c>
    </row>
    <row r="52" spans="1:20" x14ac:dyDescent="0.25">
      <c r="A52" s="4"/>
      <c r="B52" s="9"/>
      <c r="C52" s="10"/>
      <c r="D52" s="5">
        <f t="shared" si="2"/>
        <v>0</v>
      </c>
      <c r="E52" s="2" t="e">
        <f>IF(A52="","",VLOOKUP(A52,BD!$A$3:$B$84,2,FALSE))*B52</f>
        <v>#VALUE!</v>
      </c>
      <c r="F52" s="6" t="e">
        <f>SUM((D52*T52)/E52)</f>
        <v>#VALUE!</v>
      </c>
      <c r="G52" s="9"/>
      <c r="H52" s="5" t="e">
        <f t="shared" si="3"/>
        <v>#VALUE!</v>
      </c>
      <c r="I52" s="5" t="e">
        <f t="shared" si="4"/>
        <v>#VALUE!</v>
      </c>
      <c r="K52" s="2">
        <f t="shared" si="0"/>
        <v>0</v>
      </c>
      <c r="L52" s="2">
        <f t="shared" si="1"/>
        <v>0</v>
      </c>
      <c r="M52" s="2" t="str">
        <f>IF(A52="","",VLOOKUP(A52,BD!$A$3:$E$84,4,FALSE))</f>
        <v/>
      </c>
      <c r="N52" s="2" t="e">
        <f>IF(A52="","",VLOOKUP(A52,BD!$A$3:$E$84,5,FALSE))*B52</f>
        <v>#VALUE!</v>
      </c>
      <c r="O52" s="5"/>
      <c r="T52" s="16" t="str">
        <f>IF(A52="","",VLOOKUP(A52,BD!$A$3:$C$84,3,FALSE))</f>
        <v/>
      </c>
    </row>
    <row r="53" spans="1:20" x14ac:dyDescent="0.25">
      <c r="A53" s="4"/>
      <c r="B53" s="9"/>
      <c r="C53" s="10"/>
      <c r="D53" s="5">
        <f t="shared" si="2"/>
        <v>0</v>
      </c>
      <c r="E53" s="2" t="e">
        <f>IF(A53="","",VLOOKUP(A53,BD!$A$3:$B$84,2,FALSE))*B53</f>
        <v>#VALUE!</v>
      </c>
      <c r="F53" s="6" t="e">
        <f>SUM((D53*T53)/E53)</f>
        <v>#VALUE!</v>
      </c>
      <c r="G53" s="9"/>
      <c r="H53" s="5" t="e">
        <f t="shared" si="3"/>
        <v>#VALUE!</v>
      </c>
      <c r="I53" s="5" t="e">
        <f t="shared" si="4"/>
        <v>#VALUE!</v>
      </c>
      <c r="K53" s="2">
        <f t="shared" si="0"/>
        <v>0</v>
      </c>
      <c r="L53" s="2">
        <f t="shared" si="1"/>
        <v>0</v>
      </c>
      <c r="M53" s="2" t="str">
        <f>IF(A53="","",VLOOKUP(A53,BD!$A$3:$E$84,4,FALSE))</f>
        <v/>
      </c>
      <c r="N53" s="2" t="e">
        <f>IF(A53="","",VLOOKUP(A53,BD!$A$3:$E$84,5,FALSE))*B53</f>
        <v>#VALUE!</v>
      </c>
      <c r="O53" s="5"/>
      <c r="T53" s="16" t="str">
        <f>IF(A53="","",VLOOKUP(A53,BD!$A$3:$C$84,3,FALSE))</f>
        <v/>
      </c>
    </row>
    <row r="54" spans="1:20" x14ac:dyDescent="0.25">
      <c r="A54" s="4"/>
      <c r="B54" s="9"/>
      <c r="C54" s="10"/>
      <c r="D54" s="5">
        <f t="shared" si="2"/>
        <v>0</v>
      </c>
      <c r="E54" s="2" t="e">
        <f>IF(A54="","",VLOOKUP(A54,BD!$A$3:$B$84,2,FALSE))*B54</f>
        <v>#VALUE!</v>
      </c>
      <c r="F54" s="6" t="e">
        <f>SUM((D54*T54)/E54)</f>
        <v>#VALUE!</v>
      </c>
      <c r="G54" s="9"/>
      <c r="H54" s="5" t="e">
        <f t="shared" si="3"/>
        <v>#VALUE!</v>
      </c>
      <c r="I54" s="5" t="e">
        <f t="shared" si="4"/>
        <v>#VALUE!</v>
      </c>
      <c r="K54" s="2">
        <f t="shared" si="0"/>
        <v>0</v>
      </c>
      <c r="L54" s="2">
        <f t="shared" si="1"/>
        <v>0</v>
      </c>
      <c r="M54" s="2" t="str">
        <f>IF(A54="","",VLOOKUP(A54,BD!$A$3:$E$84,4,FALSE))</f>
        <v/>
      </c>
      <c r="N54" s="2" t="e">
        <f>IF(A54="","",VLOOKUP(A54,BD!$A$3:$E$84,5,FALSE))*B54</f>
        <v>#VALUE!</v>
      </c>
      <c r="O54" s="5"/>
      <c r="T54" s="16" t="str">
        <f>IF(A54="","",VLOOKUP(A54,BD!$A$3:$C$84,3,FALSE))</f>
        <v/>
      </c>
    </row>
    <row r="55" spans="1:20" x14ac:dyDescent="0.25">
      <c r="A55" s="4"/>
      <c r="B55" s="9"/>
      <c r="C55" s="10"/>
      <c r="D55" s="5">
        <f t="shared" si="2"/>
        <v>0</v>
      </c>
      <c r="E55" s="2" t="e">
        <f>IF(A55="","",VLOOKUP(A55,BD!$A$3:$B$84,2,FALSE))*B55</f>
        <v>#VALUE!</v>
      </c>
      <c r="F55" s="6" t="e">
        <f>SUM((D55*T55)/E55)</f>
        <v>#VALUE!</v>
      </c>
      <c r="G55" s="9"/>
      <c r="H55" s="5" t="e">
        <f t="shared" si="3"/>
        <v>#VALUE!</v>
      </c>
      <c r="I55" s="5" t="e">
        <f t="shared" si="4"/>
        <v>#VALUE!</v>
      </c>
      <c r="K55" s="2">
        <f t="shared" si="0"/>
        <v>0</v>
      </c>
      <c r="L55" s="2">
        <f t="shared" si="1"/>
        <v>0</v>
      </c>
      <c r="M55" s="2" t="str">
        <f>IF(A55="","",VLOOKUP(A55,BD!$A$3:$E$84,4,FALSE))</f>
        <v/>
      </c>
      <c r="N55" s="2" t="e">
        <f>IF(A55="","",VLOOKUP(A55,BD!$A$3:$E$84,5,FALSE))*B55</f>
        <v>#VALUE!</v>
      </c>
      <c r="O55" s="5"/>
      <c r="T55" s="16" t="str">
        <f>IF(A55="","",VLOOKUP(A55,BD!$A$3:$C$84,3,FALSE))</f>
        <v/>
      </c>
    </row>
    <row r="56" spans="1:20" x14ac:dyDescent="0.25">
      <c r="A56" s="4"/>
      <c r="B56" s="9"/>
      <c r="C56" s="10"/>
      <c r="D56" s="5">
        <f t="shared" si="2"/>
        <v>0</v>
      </c>
      <c r="E56" s="2" t="e">
        <f>IF(A56="","",VLOOKUP(A56,BD!$A$3:$B$84,2,FALSE))*B56</f>
        <v>#VALUE!</v>
      </c>
      <c r="F56" s="6" t="e">
        <f>SUM((D56*T56)/E56)</f>
        <v>#VALUE!</v>
      </c>
      <c r="G56" s="9"/>
      <c r="H56" s="5" t="e">
        <f t="shared" si="3"/>
        <v>#VALUE!</v>
      </c>
      <c r="I56" s="5" t="e">
        <f t="shared" si="4"/>
        <v>#VALUE!</v>
      </c>
      <c r="K56" s="2">
        <f t="shared" si="0"/>
        <v>0</v>
      </c>
      <c r="L56" s="2">
        <f t="shared" si="1"/>
        <v>0</v>
      </c>
      <c r="M56" s="2" t="str">
        <f>IF(A56="","",VLOOKUP(A56,BD!$A$3:$E$84,4,FALSE))</f>
        <v/>
      </c>
      <c r="N56" s="2" t="e">
        <f>IF(A56="","",VLOOKUP(A56,BD!$A$3:$E$84,5,FALSE))*B56</f>
        <v>#VALUE!</v>
      </c>
      <c r="O56" s="5"/>
      <c r="T56" s="16" t="str">
        <f>IF(A56="","",VLOOKUP(A56,BD!$A$3:$C$84,3,FALSE))</f>
        <v/>
      </c>
    </row>
    <row r="57" spans="1:20" x14ac:dyDescent="0.25">
      <c r="A57" s="4"/>
      <c r="B57" s="9"/>
      <c r="C57" s="10"/>
      <c r="D57" s="5">
        <f t="shared" si="2"/>
        <v>0</v>
      </c>
      <c r="E57" s="2" t="e">
        <f>IF(A57="","",VLOOKUP(A57,BD!$A$3:$B$84,2,FALSE))*B57</f>
        <v>#VALUE!</v>
      </c>
      <c r="F57" s="6" t="e">
        <f>SUM((D57*T57)/E57)</f>
        <v>#VALUE!</v>
      </c>
      <c r="G57" s="9"/>
      <c r="H57" s="5" t="e">
        <f t="shared" si="3"/>
        <v>#VALUE!</v>
      </c>
      <c r="I57" s="5" t="e">
        <f t="shared" si="4"/>
        <v>#VALUE!</v>
      </c>
      <c r="K57" s="2">
        <f t="shared" si="0"/>
        <v>0</v>
      </c>
      <c r="L57" s="2">
        <f t="shared" si="1"/>
        <v>0</v>
      </c>
      <c r="M57" s="2" t="str">
        <f>IF(A57="","",VLOOKUP(A57,BD!$A$3:$E$84,4,FALSE))</f>
        <v/>
      </c>
      <c r="N57" s="2" t="e">
        <f>IF(A57="","",VLOOKUP(A57,BD!$A$3:$E$84,5,FALSE))*B57</f>
        <v>#VALUE!</v>
      </c>
      <c r="O57" s="5"/>
      <c r="T57" s="16" t="str">
        <f>IF(A57="","",VLOOKUP(A57,BD!$A$3:$C$84,3,FALSE))</f>
        <v/>
      </c>
    </row>
    <row r="58" spans="1:20" x14ac:dyDescent="0.25">
      <c r="A58" s="4"/>
      <c r="B58" s="9"/>
      <c r="C58" s="10"/>
      <c r="D58" s="5">
        <f t="shared" si="2"/>
        <v>0</v>
      </c>
      <c r="E58" s="2" t="e">
        <f>IF(A58="","",VLOOKUP(A58,BD!$A$3:$B$84,2,FALSE))*B58</f>
        <v>#VALUE!</v>
      </c>
      <c r="F58" s="6" t="e">
        <f>SUM((D58*T58)/E58)</f>
        <v>#VALUE!</v>
      </c>
      <c r="G58" s="9"/>
      <c r="H58" s="5" t="e">
        <f t="shared" si="3"/>
        <v>#VALUE!</v>
      </c>
      <c r="I58" s="5" t="e">
        <f t="shared" si="4"/>
        <v>#VALUE!</v>
      </c>
      <c r="K58" s="2">
        <f t="shared" si="0"/>
        <v>0</v>
      </c>
      <c r="L58" s="2">
        <f t="shared" si="1"/>
        <v>0</v>
      </c>
      <c r="M58" s="2" t="str">
        <f>IF(A58="","",VLOOKUP(A58,BD!$A$3:$E$84,4,FALSE))</f>
        <v/>
      </c>
      <c r="N58" s="2" t="e">
        <f>IF(A58="","",VLOOKUP(A58,BD!$A$3:$E$84,5,FALSE))*B58</f>
        <v>#VALUE!</v>
      </c>
      <c r="O58" s="5"/>
      <c r="T58" s="16" t="str">
        <f>IF(A58="","",VLOOKUP(A58,BD!$A$3:$C$84,3,FALSE))</f>
        <v/>
      </c>
    </row>
    <row r="59" spans="1:20" x14ac:dyDescent="0.25">
      <c r="A59" s="4"/>
      <c r="B59" s="9"/>
      <c r="C59" s="10"/>
      <c r="D59" s="5">
        <f t="shared" si="2"/>
        <v>0</v>
      </c>
      <c r="E59" s="2" t="e">
        <f>IF(A59="","",VLOOKUP(A59,BD!$A$3:$B$84,2,FALSE))*B59</f>
        <v>#VALUE!</v>
      </c>
      <c r="F59" s="6" t="e">
        <f>SUM((D59*T59)/E59)</f>
        <v>#VALUE!</v>
      </c>
      <c r="G59" s="9"/>
      <c r="H59" s="5" t="e">
        <f t="shared" si="3"/>
        <v>#VALUE!</v>
      </c>
      <c r="I59" s="5" t="e">
        <f t="shared" si="4"/>
        <v>#VALUE!</v>
      </c>
      <c r="K59" s="2">
        <f t="shared" si="0"/>
        <v>0</v>
      </c>
      <c r="L59" s="2">
        <f t="shared" si="1"/>
        <v>0</v>
      </c>
      <c r="M59" s="2" t="str">
        <f>IF(A59="","",VLOOKUP(A59,BD!$A$3:$E$84,4,FALSE))</f>
        <v/>
      </c>
      <c r="N59" s="2" t="e">
        <f>IF(A59="","",VLOOKUP(A59,BD!$A$3:$E$84,5,FALSE))*B59</f>
        <v>#VALUE!</v>
      </c>
      <c r="O59" s="5"/>
      <c r="T59" s="16" t="str">
        <f>IF(A59="","",VLOOKUP(A59,BD!$A$3:$C$84,3,FALSE))</f>
        <v/>
      </c>
    </row>
    <row r="60" spans="1:20" x14ac:dyDescent="0.25">
      <c r="A60" s="4"/>
      <c r="B60" s="9"/>
      <c r="C60" s="10"/>
      <c r="D60" s="5">
        <f t="shared" si="2"/>
        <v>0</v>
      </c>
      <c r="E60" s="2" t="e">
        <f>IF(A60="","",VLOOKUP(A60,BD!$A$3:$B$84,2,FALSE))*B60</f>
        <v>#VALUE!</v>
      </c>
      <c r="F60" s="6" t="e">
        <f>SUM((D60*T60)/E60)</f>
        <v>#VALUE!</v>
      </c>
      <c r="G60" s="9"/>
      <c r="H60" s="5" t="e">
        <f t="shared" si="3"/>
        <v>#VALUE!</v>
      </c>
      <c r="I60" s="5" t="e">
        <f t="shared" si="4"/>
        <v>#VALUE!</v>
      </c>
      <c r="K60" s="2">
        <f t="shared" si="0"/>
        <v>0</v>
      </c>
      <c r="L60" s="2">
        <f t="shared" si="1"/>
        <v>0</v>
      </c>
      <c r="M60" s="2" t="str">
        <f>IF(A60="","",VLOOKUP(A60,BD!$A$3:$E$84,4,FALSE))</f>
        <v/>
      </c>
      <c r="N60" s="2" t="e">
        <f>IF(A60="","",VLOOKUP(A60,BD!$A$3:$E$84,5,FALSE))*B60</f>
        <v>#VALUE!</v>
      </c>
      <c r="O60" s="5"/>
      <c r="T60" s="16" t="str">
        <f>IF(A60="","",VLOOKUP(A60,BD!$A$3:$C$84,3,FALSE))</f>
        <v/>
      </c>
    </row>
    <row r="61" spans="1:20" x14ac:dyDescent="0.25">
      <c r="A61" s="4"/>
      <c r="B61" s="9"/>
      <c r="C61" s="10"/>
      <c r="D61" s="5">
        <f t="shared" si="2"/>
        <v>0</v>
      </c>
      <c r="E61" s="2" t="e">
        <f>IF(A61="","",VLOOKUP(A61,BD!$A$3:$B$84,2,FALSE))*B61</f>
        <v>#VALUE!</v>
      </c>
      <c r="F61" s="6" t="e">
        <f>SUM((D61*T61)/E61)</f>
        <v>#VALUE!</v>
      </c>
      <c r="G61" s="9"/>
      <c r="H61" s="5" t="e">
        <f t="shared" si="3"/>
        <v>#VALUE!</v>
      </c>
      <c r="I61" s="5" t="e">
        <f t="shared" si="4"/>
        <v>#VALUE!</v>
      </c>
      <c r="K61" s="2">
        <f t="shared" si="0"/>
        <v>0</v>
      </c>
      <c r="L61" s="2">
        <f t="shared" si="1"/>
        <v>0</v>
      </c>
      <c r="M61" s="2" t="str">
        <f>IF(A61="","",VLOOKUP(A61,BD!$A$3:$E$84,4,FALSE))</f>
        <v/>
      </c>
      <c r="N61" s="2" t="e">
        <f>IF(A61="","",VLOOKUP(A61,BD!$A$3:$E$84,5,FALSE))*B61</f>
        <v>#VALUE!</v>
      </c>
      <c r="O61" s="5"/>
      <c r="T61" s="16" t="str">
        <f>IF(A61="","",VLOOKUP(A61,BD!$A$3:$C$84,3,FALSE))</f>
        <v/>
      </c>
    </row>
    <row r="62" spans="1:20" x14ac:dyDescent="0.25">
      <c r="A62" s="4"/>
      <c r="B62" s="9"/>
      <c r="C62" s="10"/>
      <c r="D62" s="5">
        <f t="shared" si="2"/>
        <v>0</v>
      </c>
      <c r="E62" s="2" t="e">
        <f>IF(A62="","",VLOOKUP(A62,BD!$A$3:$B$84,2,FALSE))*B62</f>
        <v>#VALUE!</v>
      </c>
      <c r="F62" s="6" t="e">
        <f>SUM((D62*T62)/E62)</f>
        <v>#VALUE!</v>
      </c>
      <c r="G62" s="9"/>
      <c r="H62" s="5" t="e">
        <f t="shared" si="3"/>
        <v>#VALUE!</v>
      </c>
      <c r="I62" s="5" t="e">
        <f t="shared" si="4"/>
        <v>#VALUE!</v>
      </c>
      <c r="K62" s="2">
        <f t="shared" si="0"/>
        <v>0</v>
      </c>
      <c r="L62" s="2">
        <f t="shared" si="1"/>
        <v>0</v>
      </c>
      <c r="M62" s="2" t="str">
        <f>IF(A62="","",VLOOKUP(A62,BD!$A$3:$E$84,4,FALSE))</f>
        <v/>
      </c>
      <c r="N62" s="2" t="e">
        <f>IF(A62="","",VLOOKUP(A62,BD!$A$3:$E$84,5,FALSE))*B62</f>
        <v>#VALUE!</v>
      </c>
      <c r="O62" s="5"/>
      <c r="T62" s="16" t="str">
        <f>IF(A62="","",VLOOKUP(A62,BD!$A$3:$C$84,3,FALSE))</f>
        <v/>
      </c>
    </row>
    <row r="63" spans="1:20" x14ac:dyDescent="0.25">
      <c r="A63" s="4"/>
      <c r="B63" s="9"/>
      <c r="C63" s="10"/>
      <c r="D63" s="5">
        <f t="shared" si="2"/>
        <v>0</v>
      </c>
      <c r="E63" s="2" t="e">
        <f>IF(A63="","",VLOOKUP(A63,BD!$A$3:$B$84,2,FALSE))*B63</f>
        <v>#VALUE!</v>
      </c>
      <c r="F63" s="6" t="e">
        <f>SUM((D63*T63)/E63)</f>
        <v>#VALUE!</v>
      </c>
      <c r="G63" s="9"/>
      <c r="H63" s="5" t="e">
        <f t="shared" si="3"/>
        <v>#VALUE!</v>
      </c>
      <c r="I63" s="5" t="e">
        <f t="shared" si="4"/>
        <v>#VALUE!</v>
      </c>
      <c r="K63" s="2">
        <f t="shared" si="0"/>
        <v>0</v>
      </c>
      <c r="L63" s="2">
        <f t="shared" si="1"/>
        <v>0</v>
      </c>
      <c r="M63" s="2" t="str">
        <f>IF(A63="","",VLOOKUP(A63,BD!$A$3:$E$84,4,FALSE))</f>
        <v/>
      </c>
      <c r="N63" s="2" t="e">
        <f>IF(A63="","",VLOOKUP(A63,BD!$A$3:$E$84,5,FALSE))*B63</f>
        <v>#VALUE!</v>
      </c>
      <c r="O63" s="5"/>
      <c r="T63" s="16" t="str">
        <f>IF(A63="","",VLOOKUP(A63,BD!$A$3:$C$84,3,FALSE))</f>
        <v/>
      </c>
    </row>
    <row r="64" spans="1:20" x14ac:dyDescent="0.25">
      <c r="A64" s="4"/>
      <c r="B64" s="9"/>
      <c r="C64" s="10"/>
      <c r="D64" s="5">
        <f t="shared" si="2"/>
        <v>0</v>
      </c>
      <c r="E64" s="2" t="e">
        <f>IF(A64="","",VLOOKUP(A64,BD!$A$3:$B$84,2,FALSE))*B64</f>
        <v>#VALUE!</v>
      </c>
      <c r="F64" s="6" t="e">
        <f>SUM((D64*T64)/E64)</f>
        <v>#VALUE!</v>
      </c>
      <c r="G64" s="9"/>
      <c r="H64" s="5" t="e">
        <f t="shared" si="3"/>
        <v>#VALUE!</v>
      </c>
      <c r="I64" s="5" t="e">
        <f t="shared" si="4"/>
        <v>#VALUE!</v>
      </c>
      <c r="K64" s="2">
        <f t="shared" si="0"/>
        <v>0</v>
      </c>
      <c r="L64" s="2">
        <f t="shared" si="1"/>
        <v>0</v>
      </c>
      <c r="M64" s="2" t="str">
        <f>IF(A64="","",VLOOKUP(A64,BD!$A$3:$E$84,4,FALSE))</f>
        <v/>
      </c>
      <c r="N64" s="2" t="e">
        <f>IF(A64="","",VLOOKUP(A64,BD!$A$3:$E$84,5,FALSE))*B64</f>
        <v>#VALUE!</v>
      </c>
      <c r="O64" s="5"/>
      <c r="T64" s="16" t="str">
        <f>IF(A64="","",VLOOKUP(A64,BD!$A$3:$C$84,3,FALSE))</f>
        <v/>
      </c>
    </row>
    <row r="65" spans="1:20" x14ac:dyDescent="0.25">
      <c r="A65" s="4"/>
      <c r="B65" s="9"/>
      <c r="C65" s="10"/>
      <c r="D65" s="5">
        <f t="shared" si="2"/>
        <v>0</v>
      </c>
      <c r="E65" s="2" t="e">
        <f>IF(A65="","",VLOOKUP(A65,BD!$A$3:$B$84,2,FALSE))*B65</f>
        <v>#VALUE!</v>
      </c>
      <c r="F65" s="6" t="e">
        <f>SUM((D65*T65)/E65)</f>
        <v>#VALUE!</v>
      </c>
      <c r="G65" s="9"/>
      <c r="H65" s="5" t="e">
        <f t="shared" si="3"/>
        <v>#VALUE!</v>
      </c>
      <c r="I65" s="5" t="e">
        <f t="shared" si="4"/>
        <v>#VALUE!</v>
      </c>
      <c r="K65" s="2">
        <f t="shared" si="0"/>
        <v>0</v>
      </c>
      <c r="L65" s="2">
        <f t="shared" si="1"/>
        <v>0</v>
      </c>
      <c r="M65" s="2" t="str">
        <f>IF(A65="","",VLOOKUP(A65,BD!$A$3:$E$84,4,FALSE))</f>
        <v/>
      </c>
      <c r="N65" s="2" t="e">
        <f>IF(A65="","",VLOOKUP(A65,BD!$A$3:$E$84,5,FALSE))*B65</f>
        <v>#VALUE!</v>
      </c>
      <c r="O65" s="5"/>
      <c r="T65" s="16" t="str">
        <f>IF(A65="","",VLOOKUP(A65,BD!$A$3:$C$84,3,FALSE))</f>
        <v/>
      </c>
    </row>
    <row r="66" spans="1:20" x14ac:dyDescent="0.25">
      <c r="A66" s="4"/>
      <c r="B66" s="9"/>
      <c r="C66" s="10"/>
      <c r="D66" s="5">
        <f t="shared" si="2"/>
        <v>0</v>
      </c>
      <c r="E66" s="2" t="e">
        <f>IF(A66="","",VLOOKUP(A66,BD!$A$3:$B$84,2,FALSE))*B66</f>
        <v>#VALUE!</v>
      </c>
      <c r="F66" s="6" t="e">
        <f>SUM((D66*T66)/E66)</f>
        <v>#VALUE!</v>
      </c>
      <c r="G66" s="9"/>
      <c r="H66" s="5" t="e">
        <f t="shared" si="3"/>
        <v>#VALUE!</v>
      </c>
      <c r="I66" s="5" t="e">
        <f t="shared" si="4"/>
        <v>#VALUE!</v>
      </c>
      <c r="K66" s="2">
        <f t="shared" si="0"/>
        <v>0</v>
      </c>
      <c r="L66" s="2">
        <f t="shared" si="1"/>
        <v>0</v>
      </c>
      <c r="M66" s="2" t="str">
        <f>IF(A66="","",VLOOKUP(A66,BD!$A$3:$E$84,4,FALSE))</f>
        <v/>
      </c>
      <c r="N66" s="2" t="e">
        <f>IF(A66="","",VLOOKUP(A66,BD!$A$3:$E$84,5,FALSE))*B66</f>
        <v>#VALUE!</v>
      </c>
      <c r="O66" s="5"/>
      <c r="T66" s="16" t="str">
        <f>IF(A66="","",VLOOKUP(A66,BD!$A$3:$C$84,3,FALSE))</f>
        <v/>
      </c>
    </row>
    <row r="67" spans="1:20" x14ac:dyDescent="0.25">
      <c r="A67" s="4"/>
      <c r="B67" s="9"/>
      <c r="C67" s="10"/>
      <c r="D67" s="5">
        <f t="shared" si="2"/>
        <v>0</v>
      </c>
      <c r="E67" s="2" t="e">
        <f>IF(A67="","",VLOOKUP(A67,BD!$A$3:$B$84,2,FALSE))*B67</f>
        <v>#VALUE!</v>
      </c>
      <c r="F67" s="6" t="e">
        <f>SUM((D67*T67)/E67)</f>
        <v>#VALUE!</v>
      </c>
      <c r="G67" s="9"/>
      <c r="H67" s="5" t="e">
        <f t="shared" si="3"/>
        <v>#VALUE!</v>
      </c>
      <c r="I67" s="5" t="e">
        <f t="shared" si="4"/>
        <v>#VALUE!</v>
      </c>
      <c r="K67" s="2">
        <f t="shared" ref="K67:K84" si="5">IF(M67="1.21",V67,0)</f>
        <v>0</v>
      </c>
      <c r="L67" s="2">
        <f t="shared" ref="L67:L84" si="6">IF(M67="1.06",V67,0)</f>
        <v>0</v>
      </c>
      <c r="M67" s="2" t="str">
        <f>IF(A67="","",VLOOKUP(A67,BD!$A$3:$E$84,4,FALSE))</f>
        <v/>
      </c>
      <c r="N67" s="2" t="e">
        <f>IF(A67="","",VLOOKUP(A67,BD!$A$3:$E$84,5,FALSE))*B67</f>
        <v>#VALUE!</v>
      </c>
      <c r="O67" s="5"/>
      <c r="T67" s="16" t="str">
        <f>IF(A67="","",VLOOKUP(A67,BD!$A$3:$C$84,3,FALSE))</f>
        <v/>
      </c>
    </row>
    <row r="68" spans="1:20" x14ac:dyDescent="0.25">
      <c r="A68" s="4"/>
      <c r="B68" s="9"/>
      <c r="C68" s="10"/>
      <c r="D68" s="5">
        <f t="shared" ref="D68:D84" si="7">SUM(B68*C68)</f>
        <v>0</v>
      </c>
      <c r="E68" s="2" t="e">
        <f>IF(A68="","",VLOOKUP(A68,BD!$A$3:$B$84,2,FALSE))*B68</f>
        <v>#VALUE!</v>
      </c>
      <c r="F68" s="6" t="e">
        <f>SUM((D68*T68)/E68)</f>
        <v>#VALUE!</v>
      </c>
      <c r="G68" s="9"/>
      <c r="H68" s="5" t="e">
        <f t="shared" ref="H68:H84" si="8">SUM(G68-F68)</f>
        <v>#VALUE!</v>
      </c>
      <c r="I68" s="5" t="e">
        <f t="shared" ref="I68:I84" si="9">SUM(E68*H68)</f>
        <v>#VALUE!</v>
      </c>
      <c r="K68" s="2">
        <f t="shared" si="5"/>
        <v>0</v>
      </c>
      <c r="L68" s="2">
        <f t="shared" si="6"/>
        <v>0</v>
      </c>
      <c r="M68" s="2" t="str">
        <f>IF(A68="","",VLOOKUP(A68,BD!$A$3:$E$84,4,FALSE))</f>
        <v/>
      </c>
      <c r="N68" s="2" t="e">
        <f>IF(A68="","",VLOOKUP(A68,BD!$A$3:$E$84,5,FALSE))*B68</f>
        <v>#VALUE!</v>
      </c>
      <c r="O68" s="5"/>
      <c r="T68" s="16" t="str">
        <f>IF(A68="","",VLOOKUP(A68,BD!$A$3:$C$84,3,FALSE))</f>
        <v/>
      </c>
    </row>
    <row r="69" spans="1:20" x14ac:dyDescent="0.25">
      <c r="A69" s="4"/>
      <c r="B69" s="9"/>
      <c r="C69" s="10"/>
      <c r="D69" s="5">
        <f t="shared" si="7"/>
        <v>0</v>
      </c>
      <c r="E69" s="2" t="e">
        <f>IF(A69="","",VLOOKUP(A69,BD!$A$3:$B$84,2,FALSE))*B69</f>
        <v>#VALUE!</v>
      </c>
      <c r="F69" s="6" t="e">
        <f>SUM((D69*T69)/E69)</f>
        <v>#VALUE!</v>
      </c>
      <c r="G69" s="9"/>
      <c r="H69" s="5" t="e">
        <f t="shared" si="8"/>
        <v>#VALUE!</v>
      </c>
      <c r="I69" s="5" t="e">
        <f t="shared" si="9"/>
        <v>#VALUE!</v>
      </c>
      <c r="K69" s="2">
        <f t="shared" si="5"/>
        <v>0</v>
      </c>
      <c r="L69" s="2">
        <f t="shared" si="6"/>
        <v>0</v>
      </c>
      <c r="M69" s="2" t="str">
        <f>IF(A69="","",VLOOKUP(A69,BD!$A$3:$E$84,4,FALSE))</f>
        <v/>
      </c>
      <c r="N69" s="2" t="e">
        <f>IF(A69="","",VLOOKUP(A69,BD!$A$3:$E$84,5,FALSE))*B69</f>
        <v>#VALUE!</v>
      </c>
      <c r="O69" s="5"/>
      <c r="T69" s="16" t="str">
        <f>IF(A69="","",VLOOKUP(A69,BD!$A$3:$C$84,3,FALSE))</f>
        <v/>
      </c>
    </row>
    <row r="70" spans="1:20" x14ac:dyDescent="0.25">
      <c r="A70" s="4"/>
      <c r="B70" s="9"/>
      <c r="C70" s="10"/>
      <c r="D70" s="5">
        <f t="shared" si="7"/>
        <v>0</v>
      </c>
      <c r="E70" s="2" t="e">
        <f>IF(A70="","",VLOOKUP(A70,BD!$A$3:$B$84,2,FALSE))*B70</f>
        <v>#VALUE!</v>
      </c>
      <c r="F70" s="6" t="e">
        <f>SUM((D70*T70)/E70)</f>
        <v>#VALUE!</v>
      </c>
      <c r="G70" s="9"/>
      <c r="H70" s="5" t="e">
        <f t="shared" si="8"/>
        <v>#VALUE!</v>
      </c>
      <c r="I70" s="5" t="e">
        <f t="shared" si="9"/>
        <v>#VALUE!</v>
      </c>
      <c r="K70" s="2">
        <f t="shared" si="5"/>
        <v>0</v>
      </c>
      <c r="L70" s="2">
        <f t="shared" si="6"/>
        <v>0</v>
      </c>
      <c r="M70" s="2" t="str">
        <f>IF(A70="","",VLOOKUP(A70,BD!$A$3:$E$84,4,FALSE))</f>
        <v/>
      </c>
      <c r="N70" s="2" t="e">
        <f>IF(A70="","",VLOOKUP(A70,BD!$A$3:$E$84,5,FALSE))*B70</f>
        <v>#VALUE!</v>
      </c>
      <c r="O70" s="5"/>
      <c r="T70" s="16" t="str">
        <f>IF(A70="","",VLOOKUP(A70,BD!$A$3:$C$84,3,FALSE))</f>
        <v/>
      </c>
    </row>
    <row r="71" spans="1:20" x14ac:dyDescent="0.25">
      <c r="A71" s="4"/>
      <c r="B71" s="9"/>
      <c r="C71" s="10"/>
      <c r="D71" s="5">
        <f t="shared" si="7"/>
        <v>0</v>
      </c>
      <c r="E71" s="2" t="e">
        <f>IF(A71="","",VLOOKUP(A71,BD!$A$3:$B$84,2,FALSE))*B71</f>
        <v>#VALUE!</v>
      </c>
      <c r="F71" s="6" t="e">
        <f>SUM((D71*T71)/E71)</f>
        <v>#VALUE!</v>
      </c>
      <c r="G71" s="9"/>
      <c r="H71" s="5" t="e">
        <f t="shared" si="8"/>
        <v>#VALUE!</v>
      </c>
      <c r="I71" s="5" t="e">
        <f t="shared" si="9"/>
        <v>#VALUE!</v>
      </c>
      <c r="K71" s="2">
        <f t="shared" si="5"/>
        <v>0</v>
      </c>
      <c r="L71" s="2">
        <f t="shared" si="6"/>
        <v>0</v>
      </c>
      <c r="M71" s="2" t="str">
        <f>IF(A71="","",VLOOKUP(A71,BD!$A$3:$E$84,4,FALSE))</f>
        <v/>
      </c>
      <c r="N71" s="2" t="e">
        <f>IF(A71="","",VLOOKUP(A71,BD!$A$3:$E$84,5,FALSE))*B71</f>
        <v>#VALUE!</v>
      </c>
      <c r="O71" s="5"/>
      <c r="T71" s="16" t="str">
        <f>IF(A71="","",VLOOKUP(A71,BD!$A$3:$C$84,3,FALSE))</f>
        <v/>
      </c>
    </row>
    <row r="72" spans="1:20" x14ac:dyDescent="0.25">
      <c r="A72" s="4"/>
      <c r="B72" s="9"/>
      <c r="C72" s="10"/>
      <c r="D72" s="5">
        <f t="shared" si="7"/>
        <v>0</v>
      </c>
      <c r="E72" s="2" t="e">
        <f>IF(A72="","",VLOOKUP(A72,BD!$A$3:$B$84,2,FALSE))*B72</f>
        <v>#VALUE!</v>
      </c>
      <c r="F72" s="6" t="e">
        <f>SUM((D72*T72)/E72)</f>
        <v>#VALUE!</v>
      </c>
      <c r="G72" s="9"/>
      <c r="H72" s="5" t="e">
        <f t="shared" si="8"/>
        <v>#VALUE!</v>
      </c>
      <c r="I72" s="5" t="e">
        <f t="shared" si="9"/>
        <v>#VALUE!</v>
      </c>
      <c r="K72" s="2">
        <f t="shared" si="5"/>
        <v>0</v>
      </c>
      <c r="L72" s="2">
        <f t="shared" si="6"/>
        <v>0</v>
      </c>
      <c r="M72" s="2" t="str">
        <f>IF(A72="","",VLOOKUP(A72,BD!$A$3:$E$84,4,FALSE))</f>
        <v/>
      </c>
      <c r="N72" s="2" t="e">
        <f>IF(A72="","",VLOOKUP(A72,BD!$A$3:$E$84,5,FALSE))*B72</f>
        <v>#VALUE!</v>
      </c>
      <c r="O72" s="5"/>
      <c r="T72" s="16" t="str">
        <f>IF(A72="","",VLOOKUP(A72,BD!$A$3:$C$84,3,FALSE))</f>
        <v/>
      </c>
    </row>
    <row r="73" spans="1:20" x14ac:dyDescent="0.25">
      <c r="A73" s="4"/>
      <c r="B73" s="9"/>
      <c r="C73" s="10"/>
      <c r="D73" s="5">
        <f t="shared" si="7"/>
        <v>0</v>
      </c>
      <c r="E73" s="2" t="e">
        <f>IF(A73="","",VLOOKUP(A73,BD!$A$3:$B$84,2,FALSE))*B73</f>
        <v>#VALUE!</v>
      </c>
      <c r="F73" s="6" t="e">
        <f>SUM((D73*T73)/E73)</f>
        <v>#VALUE!</v>
      </c>
      <c r="G73" s="9"/>
      <c r="H73" s="5" t="e">
        <f t="shared" si="8"/>
        <v>#VALUE!</v>
      </c>
      <c r="I73" s="5" t="e">
        <f t="shared" si="9"/>
        <v>#VALUE!</v>
      </c>
      <c r="K73" s="2">
        <f t="shared" si="5"/>
        <v>0</v>
      </c>
      <c r="L73" s="2">
        <f t="shared" si="6"/>
        <v>0</v>
      </c>
      <c r="M73" s="2" t="str">
        <f>IF(A73="","",VLOOKUP(A73,BD!$A$3:$E$84,4,FALSE))</f>
        <v/>
      </c>
      <c r="N73" s="2" t="e">
        <f>IF(A73="","",VLOOKUP(A73,BD!$A$3:$E$84,5,FALSE))*B73</f>
        <v>#VALUE!</v>
      </c>
      <c r="O73" s="5"/>
      <c r="T73" s="16" t="str">
        <f>IF(A73="","",VLOOKUP(A73,BD!$A$3:$C$84,3,FALSE))</f>
        <v/>
      </c>
    </row>
    <row r="74" spans="1:20" x14ac:dyDescent="0.25">
      <c r="A74" s="4"/>
      <c r="B74" s="9"/>
      <c r="C74" s="10"/>
      <c r="D74" s="5">
        <f t="shared" si="7"/>
        <v>0</v>
      </c>
      <c r="E74" s="2" t="e">
        <f>IF(A74="","",VLOOKUP(A74,BD!$A$3:$B$84,2,FALSE))*B74</f>
        <v>#VALUE!</v>
      </c>
      <c r="F74" s="6" t="e">
        <f>SUM((D74*T74)/E74)</f>
        <v>#VALUE!</v>
      </c>
      <c r="G74" s="9"/>
      <c r="H74" s="5" t="e">
        <f t="shared" si="8"/>
        <v>#VALUE!</v>
      </c>
      <c r="I74" s="5" t="e">
        <f t="shared" si="9"/>
        <v>#VALUE!</v>
      </c>
      <c r="K74" s="2">
        <f t="shared" si="5"/>
        <v>0</v>
      </c>
      <c r="L74" s="2">
        <f t="shared" si="6"/>
        <v>0</v>
      </c>
      <c r="M74" s="2" t="str">
        <f>IF(A74="","",VLOOKUP(A74,BD!$A$3:$E$84,4,FALSE))</f>
        <v/>
      </c>
      <c r="N74" s="2" t="e">
        <f>IF(A74="","",VLOOKUP(A74,BD!$A$3:$E$84,5,FALSE))*B74</f>
        <v>#VALUE!</v>
      </c>
      <c r="O74" s="5"/>
      <c r="T74" s="16" t="str">
        <f>IF(A74="","",VLOOKUP(A74,BD!$A$3:$C$84,3,FALSE))</f>
        <v/>
      </c>
    </row>
    <row r="75" spans="1:20" x14ac:dyDescent="0.25">
      <c r="A75" s="4"/>
      <c r="B75" s="9"/>
      <c r="C75" s="10"/>
      <c r="D75" s="5">
        <f t="shared" si="7"/>
        <v>0</v>
      </c>
      <c r="E75" s="2" t="e">
        <f>IF(A75="","",VLOOKUP(A75,BD!$A$3:$B$84,2,FALSE))*B75</f>
        <v>#VALUE!</v>
      </c>
      <c r="F75" s="6" t="e">
        <f>SUM((D75*T75)/E75)</f>
        <v>#VALUE!</v>
      </c>
      <c r="G75" s="9"/>
      <c r="H75" s="5" t="e">
        <f t="shared" si="8"/>
        <v>#VALUE!</v>
      </c>
      <c r="I75" s="5" t="e">
        <f t="shared" si="9"/>
        <v>#VALUE!</v>
      </c>
      <c r="K75" s="2">
        <f t="shared" si="5"/>
        <v>0</v>
      </c>
      <c r="L75" s="2">
        <f t="shared" si="6"/>
        <v>0</v>
      </c>
      <c r="M75" s="2" t="str">
        <f>IF(A75="","",VLOOKUP(A75,BD!$A$3:$E$84,4,FALSE))</f>
        <v/>
      </c>
      <c r="N75" s="2" t="e">
        <f>IF(A75="","",VLOOKUP(A75,BD!$A$3:$E$84,5,FALSE))*B75</f>
        <v>#VALUE!</v>
      </c>
      <c r="O75" s="5"/>
      <c r="T75" s="16" t="str">
        <f>IF(A75="","",VLOOKUP(A75,BD!$A$3:$C$84,3,FALSE))</f>
        <v/>
      </c>
    </row>
    <row r="76" spans="1:20" x14ac:dyDescent="0.25">
      <c r="A76" s="4"/>
      <c r="B76" s="9"/>
      <c r="C76" s="10"/>
      <c r="D76" s="5">
        <f t="shared" si="7"/>
        <v>0</v>
      </c>
      <c r="E76" s="2" t="e">
        <f>IF(A76="","",VLOOKUP(A76,BD!$A$3:$B$84,2,FALSE))*B76</f>
        <v>#VALUE!</v>
      </c>
      <c r="F76" s="6" t="e">
        <f>SUM((D76*T76)/E76)</f>
        <v>#VALUE!</v>
      </c>
      <c r="G76" s="9"/>
      <c r="H76" s="5" t="e">
        <f t="shared" si="8"/>
        <v>#VALUE!</v>
      </c>
      <c r="I76" s="5" t="e">
        <f t="shared" si="9"/>
        <v>#VALUE!</v>
      </c>
      <c r="K76" s="2">
        <f t="shared" si="5"/>
        <v>0</v>
      </c>
      <c r="L76" s="2">
        <f t="shared" si="6"/>
        <v>0</v>
      </c>
      <c r="M76" s="2" t="str">
        <f>IF(A76="","",VLOOKUP(A76,BD!$A$3:$E$84,4,FALSE))</f>
        <v/>
      </c>
      <c r="N76" s="2" t="e">
        <f>IF(A76="","",VLOOKUP(A76,BD!$A$3:$E$84,5,FALSE))*B76</f>
        <v>#VALUE!</v>
      </c>
      <c r="O76" s="5"/>
      <c r="T76" s="16" t="str">
        <f>IF(A76="","",VLOOKUP(A76,BD!$A$3:$C$84,3,FALSE))</f>
        <v/>
      </c>
    </row>
    <row r="77" spans="1:20" x14ac:dyDescent="0.25">
      <c r="A77" s="4"/>
      <c r="B77" s="9"/>
      <c r="C77" s="10"/>
      <c r="D77" s="5">
        <f t="shared" si="7"/>
        <v>0</v>
      </c>
      <c r="E77" s="2" t="e">
        <f>IF(A77="","",VLOOKUP(A77,BD!$A$3:$B$84,2,FALSE))*B77</f>
        <v>#VALUE!</v>
      </c>
      <c r="F77" s="6" t="e">
        <f>SUM((D77*T77)/E77)</f>
        <v>#VALUE!</v>
      </c>
      <c r="G77" s="9"/>
      <c r="H77" s="5" t="e">
        <f t="shared" si="8"/>
        <v>#VALUE!</v>
      </c>
      <c r="I77" s="5" t="e">
        <f t="shared" si="9"/>
        <v>#VALUE!</v>
      </c>
      <c r="K77" s="2">
        <f t="shared" si="5"/>
        <v>0</v>
      </c>
      <c r="L77" s="2">
        <f t="shared" si="6"/>
        <v>0</v>
      </c>
      <c r="M77" s="2" t="str">
        <f>IF(A77="","",VLOOKUP(A77,BD!$A$3:$E$84,4,FALSE))</f>
        <v/>
      </c>
      <c r="N77" s="2" t="e">
        <f>IF(A77="","",VLOOKUP(A77,BD!$A$3:$E$84,5,FALSE))*B77</f>
        <v>#VALUE!</v>
      </c>
      <c r="O77" s="5"/>
      <c r="T77" s="16" t="str">
        <f>IF(A77="","",VLOOKUP(A77,BD!$A$3:$C$84,3,FALSE))</f>
        <v/>
      </c>
    </row>
    <row r="78" spans="1:20" x14ac:dyDescent="0.25">
      <c r="A78" s="4"/>
      <c r="B78" s="9"/>
      <c r="C78" s="10"/>
      <c r="D78" s="5">
        <f t="shared" si="7"/>
        <v>0</v>
      </c>
      <c r="E78" s="2" t="e">
        <f>IF(A78="","",VLOOKUP(A78,BD!$A$3:$B$84,2,FALSE))*B78</f>
        <v>#VALUE!</v>
      </c>
      <c r="F78" s="6" t="e">
        <f>SUM((D78*T78)/E78)</f>
        <v>#VALUE!</v>
      </c>
      <c r="G78" s="9"/>
      <c r="H78" s="5" t="e">
        <f t="shared" si="8"/>
        <v>#VALUE!</v>
      </c>
      <c r="I78" s="5" t="e">
        <f t="shared" si="9"/>
        <v>#VALUE!</v>
      </c>
      <c r="K78" s="2">
        <f t="shared" si="5"/>
        <v>0</v>
      </c>
      <c r="L78" s="2">
        <f t="shared" si="6"/>
        <v>0</v>
      </c>
      <c r="M78" s="2" t="str">
        <f>IF(A78="","",VLOOKUP(A78,BD!$A$3:$E$84,4,FALSE))</f>
        <v/>
      </c>
      <c r="N78" s="2" t="e">
        <f>IF(A78="","",VLOOKUP(A78,BD!$A$3:$E$84,5,FALSE))*B78</f>
        <v>#VALUE!</v>
      </c>
      <c r="O78" s="5"/>
      <c r="T78" s="16" t="str">
        <f>IF(A78="","",VLOOKUP(A78,BD!$A$3:$C$84,3,FALSE))</f>
        <v/>
      </c>
    </row>
    <row r="79" spans="1:20" x14ac:dyDescent="0.25">
      <c r="A79" s="4"/>
      <c r="B79" s="9"/>
      <c r="C79" s="10"/>
      <c r="D79" s="5">
        <f t="shared" si="7"/>
        <v>0</v>
      </c>
      <c r="E79" s="2" t="e">
        <f>IF(A79="","",VLOOKUP(A79,BD!$A$3:$B$84,2,FALSE))*B79</f>
        <v>#VALUE!</v>
      </c>
      <c r="F79" s="6" t="e">
        <f>SUM((D79*T79)/E79)</f>
        <v>#VALUE!</v>
      </c>
      <c r="G79" s="9"/>
      <c r="H79" s="5" t="e">
        <f t="shared" si="8"/>
        <v>#VALUE!</v>
      </c>
      <c r="I79" s="5" t="e">
        <f t="shared" si="9"/>
        <v>#VALUE!</v>
      </c>
      <c r="K79" s="2">
        <f t="shared" si="5"/>
        <v>0</v>
      </c>
      <c r="L79" s="2">
        <f t="shared" si="6"/>
        <v>0</v>
      </c>
      <c r="M79" s="2" t="str">
        <f>IF(A79="","",VLOOKUP(A79,BD!$A$3:$E$84,4,FALSE))</f>
        <v/>
      </c>
      <c r="N79" s="2" t="e">
        <f>IF(A79="","",VLOOKUP(A79,BD!$A$3:$E$84,5,FALSE))*B79</f>
        <v>#VALUE!</v>
      </c>
      <c r="O79" s="5"/>
      <c r="T79" s="16" t="str">
        <f>IF(A79="","",VLOOKUP(A79,BD!$A$3:$C$84,3,FALSE))</f>
        <v/>
      </c>
    </row>
    <row r="80" spans="1:20" x14ac:dyDescent="0.25">
      <c r="A80" s="4"/>
      <c r="B80" s="9"/>
      <c r="C80" s="10"/>
      <c r="D80" s="5">
        <f t="shared" si="7"/>
        <v>0</v>
      </c>
      <c r="E80" s="2" t="e">
        <f>IF(A80="","",VLOOKUP(A80,BD!$A$3:$B$84,2,FALSE))*B80</f>
        <v>#VALUE!</v>
      </c>
      <c r="F80" s="6" t="e">
        <f>SUM((D80*T80)/E80)</f>
        <v>#VALUE!</v>
      </c>
      <c r="G80" s="9"/>
      <c r="H80" s="5" t="e">
        <f t="shared" si="8"/>
        <v>#VALUE!</v>
      </c>
      <c r="I80" s="5" t="e">
        <f t="shared" si="9"/>
        <v>#VALUE!</v>
      </c>
      <c r="K80" s="2">
        <f t="shared" si="5"/>
        <v>0</v>
      </c>
      <c r="L80" s="2">
        <f t="shared" si="6"/>
        <v>0</v>
      </c>
      <c r="M80" s="2" t="str">
        <f>IF(A80="","",VLOOKUP(A80,BD!$A$3:$E$84,4,FALSE))</f>
        <v/>
      </c>
      <c r="N80" s="2" t="e">
        <f>IF(A80="","",VLOOKUP(A80,BD!$A$3:$E$84,5,FALSE))*B80</f>
        <v>#VALUE!</v>
      </c>
      <c r="O80" s="5"/>
      <c r="T80" s="16" t="str">
        <f>IF(A80="","",VLOOKUP(A80,BD!$A$3:$C$84,3,FALSE))</f>
        <v/>
      </c>
    </row>
    <row r="81" spans="1:20" x14ac:dyDescent="0.25">
      <c r="A81" s="4"/>
      <c r="B81" s="9"/>
      <c r="C81" s="10"/>
      <c r="D81" s="5">
        <f t="shared" si="7"/>
        <v>0</v>
      </c>
      <c r="E81" s="2" t="e">
        <f>IF(A81="","",VLOOKUP(A81,BD!$A$3:$B$84,2,FALSE))*B81</f>
        <v>#VALUE!</v>
      </c>
      <c r="F81" s="6" t="e">
        <f>SUM((D81*T81)/E81)</f>
        <v>#VALUE!</v>
      </c>
      <c r="G81" s="9"/>
      <c r="H81" s="5" t="e">
        <f t="shared" si="8"/>
        <v>#VALUE!</v>
      </c>
      <c r="I81" s="5" t="e">
        <f t="shared" si="9"/>
        <v>#VALUE!</v>
      </c>
      <c r="K81" s="2">
        <f t="shared" si="5"/>
        <v>0</v>
      </c>
      <c r="L81" s="2">
        <f t="shared" si="6"/>
        <v>0</v>
      </c>
      <c r="M81" s="2" t="str">
        <f>IF(A81="","",VLOOKUP(A81,BD!$A$3:$E$84,4,FALSE))</f>
        <v/>
      </c>
      <c r="N81" s="2" t="e">
        <f>IF(A81="","",VLOOKUP(A81,BD!$A$3:$E$84,5,FALSE))*B81</f>
        <v>#VALUE!</v>
      </c>
      <c r="O81" s="5"/>
      <c r="T81" s="16" t="str">
        <f>IF(A81="","",VLOOKUP(A81,BD!$A$3:$C$84,3,FALSE))</f>
        <v/>
      </c>
    </row>
    <row r="82" spans="1:20" x14ac:dyDescent="0.25">
      <c r="A82" s="4"/>
      <c r="B82" s="9"/>
      <c r="C82" s="10"/>
      <c r="D82" s="5">
        <f t="shared" si="7"/>
        <v>0</v>
      </c>
      <c r="E82" s="2" t="e">
        <f>IF(A82="","",VLOOKUP(A82,BD!$A$3:$B$84,2,FALSE))*B82</f>
        <v>#VALUE!</v>
      </c>
      <c r="F82" s="6" t="e">
        <f>SUM((D82*T82)/E82)</f>
        <v>#VALUE!</v>
      </c>
      <c r="G82" s="9"/>
      <c r="H82" s="5" t="e">
        <f t="shared" si="8"/>
        <v>#VALUE!</v>
      </c>
      <c r="I82" s="5" t="e">
        <f t="shared" si="9"/>
        <v>#VALUE!</v>
      </c>
      <c r="K82" s="2">
        <f t="shared" si="5"/>
        <v>0</v>
      </c>
      <c r="L82" s="2">
        <f t="shared" si="6"/>
        <v>0</v>
      </c>
      <c r="M82" s="2" t="str">
        <f>IF(A82="","",VLOOKUP(A82,BD!$A$3:$E$84,4,FALSE))</f>
        <v/>
      </c>
      <c r="N82" s="2" t="e">
        <f>IF(A82="","",VLOOKUP(A82,BD!$A$3:$E$84,5,FALSE))*B82</f>
        <v>#VALUE!</v>
      </c>
      <c r="O82" s="5"/>
      <c r="T82" s="16" t="str">
        <f>IF(A82="","",VLOOKUP(A82,BD!$A$3:$C$84,3,FALSE))</f>
        <v/>
      </c>
    </row>
    <row r="83" spans="1:20" x14ac:dyDescent="0.25">
      <c r="A83" s="4"/>
      <c r="B83" s="9"/>
      <c r="C83" s="10"/>
      <c r="D83" s="5">
        <f t="shared" si="7"/>
        <v>0</v>
      </c>
      <c r="E83" s="2" t="e">
        <f>IF(A83="","",VLOOKUP(A83,BD!$A$3:$B$84,2,FALSE))*B83</f>
        <v>#VALUE!</v>
      </c>
      <c r="F83" s="6" t="e">
        <f>SUM((D83*T83)/E83)</f>
        <v>#VALUE!</v>
      </c>
      <c r="G83" s="9"/>
      <c r="H83" s="5" t="e">
        <f t="shared" si="8"/>
        <v>#VALUE!</v>
      </c>
      <c r="I83" s="5" t="e">
        <f t="shared" si="9"/>
        <v>#VALUE!</v>
      </c>
      <c r="K83" s="2">
        <f t="shared" si="5"/>
        <v>0</v>
      </c>
      <c r="L83" s="2">
        <f t="shared" si="6"/>
        <v>0</v>
      </c>
      <c r="M83" s="2" t="str">
        <f>IF(A83="","",VLOOKUP(A83,BD!$A$3:$E$84,4,FALSE))</f>
        <v/>
      </c>
      <c r="N83" s="2" t="e">
        <f>IF(A83="","",VLOOKUP(A83,BD!$A$3:$E$84,5,FALSE))*B83</f>
        <v>#VALUE!</v>
      </c>
      <c r="O83" s="5"/>
      <c r="T83" s="16" t="str">
        <f>IF(A83="","",VLOOKUP(A83,BD!$A$3:$C$84,3,FALSE))</f>
        <v/>
      </c>
    </row>
    <row r="84" spans="1:20" x14ac:dyDescent="0.25">
      <c r="A84" s="4"/>
      <c r="B84" s="9"/>
      <c r="C84" s="10"/>
      <c r="D84" s="5">
        <f t="shared" si="7"/>
        <v>0</v>
      </c>
      <c r="E84" s="2" t="e">
        <f>IF(A84="","",VLOOKUP(A84,BD!$A$3:$B$84,2,FALSE))*B84</f>
        <v>#VALUE!</v>
      </c>
      <c r="F84" s="6" t="e">
        <f>SUM((D84*T84)/E84)</f>
        <v>#VALUE!</v>
      </c>
      <c r="G84" s="9"/>
      <c r="H84" s="5" t="e">
        <f t="shared" si="8"/>
        <v>#VALUE!</v>
      </c>
      <c r="I84" s="5" t="e">
        <f t="shared" si="9"/>
        <v>#VALUE!</v>
      </c>
      <c r="K84" s="2">
        <f t="shared" si="5"/>
        <v>0</v>
      </c>
      <c r="L84" s="2">
        <f t="shared" si="6"/>
        <v>0</v>
      </c>
      <c r="M84" s="2" t="str">
        <f>IF(A84="","",VLOOKUP(A84,BD!$A$3:$E$84,4,FALSE))</f>
        <v/>
      </c>
      <c r="N84" s="2" t="e">
        <f>IF(A84="","",VLOOKUP(A84,BD!$A$3:$E$84,5,FALSE))*B84</f>
        <v>#VALUE!</v>
      </c>
      <c r="O84" s="5"/>
      <c r="T84" s="16" t="str">
        <f>IF(A84="","",VLOOKUP(A84,BD!$A$3:$C$84,3,FALSE))</f>
        <v/>
      </c>
    </row>
    <row r="86" spans="1:20" x14ac:dyDescent="0.25">
      <c r="A86" s="2" t="s">
        <v>9</v>
      </c>
      <c r="D86" s="5">
        <f>SUM(D2:D84)</f>
        <v>3145.8299999999995</v>
      </c>
      <c r="N86" s="2" t="e">
        <f>SUM(N2:N84)</f>
        <v>#VALUE!</v>
      </c>
    </row>
  </sheetData>
  <conditionalFormatting sqref="E5">
    <cfRule type="containsErrors" dxfId="0" priority="3">
      <formula>ISERROR(E5)</formula>
    </cfRule>
  </conditionalFormatting>
  <pageMargins left="0.7" right="0.7" top="0.75" bottom="0.75" header="0.3" footer="0.3"/>
  <pageSetup paperSize="9" orientation="portrait" horizontalDpi="4294967293" verticalDpi="4294967293" r:id="rId1"/>
  <ignoredErrors>
    <ignoredError sqref="H2:I2 E11:E84 G32:I84 H5:I9 H11:I31 E6:E9 N32:N86 F32:F86" evalErro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4B81D4-8862-477C-912C-CB44877C5AAF}">
          <x14:formula1>
            <xm:f>BD!$A$3:$A$84</xm:f>
          </x14:formula1>
          <xm:sqref>A2:A84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4"/>
  <sheetViews>
    <sheetView topLeftCell="A40" workbookViewId="0">
      <selection activeCell="F3" sqref="F3"/>
    </sheetView>
  </sheetViews>
  <sheetFormatPr baseColWidth="10" defaultColWidth="11.5703125" defaultRowHeight="15.75" x14ac:dyDescent="0.25"/>
  <cols>
    <col min="1" max="1" width="28.28515625" style="7" customWidth="1"/>
    <col min="2" max="2" width="10.28515625" style="7" customWidth="1"/>
    <col min="3" max="3" width="6.28515625" style="8" customWidth="1"/>
    <col min="4" max="4" width="6.140625" style="8" customWidth="1"/>
    <col min="5" max="5" width="4.85546875" style="7" customWidth="1"/>
    <col min="6" max="6" width="19.7109375" style="7" bestFit="1" customWidth="1"/>
    <col min="7" max="16384" width="11.5703125" style="7"/>
  </cols>
  <sheetData>
    <row r="1" spans="1:5" x14ac:dyDescent="0.25">
      <c r="A1" s="7" t="s">
        <v>1</v>
      </c>
      <c r="B1" s="7" t="s">
        <v>10</v>
      </c>
      <c r="C1" s="8" t="s">
        <v>51</v>
      </c>
      <c r="E1" s="7" t="s">
        <v>59</v>
      </c>
    </row>
    <row r="3" spans="1:5" x14ac:dyDescent="0.25">
      <c r="A3" s="7" t="s">
        <v>2</v>
      </c>
      <c r="B3" s="7">
        <v>190</v>
      </c>
      <c r="C3" s="8">
        <v>1.21</v>
      </c>
      <c r="D3" s="8" t="s">
        <v>54</v>
      </c>
      <c r="E3" s="7">
        <v>30</v>
      </c>
    </row>
    <row r="4" spans="1:5" x14ac:dyDescent="0.25">
      <c r="A4" t="s">
        <v>48</v>
      </c>
      <c r="B4" s="7">
        <v>114</v>
      </c>
      <c r="C4" s="8">
        <v>1.21</v>
      </c>
      <c r="D4" s="8" t="s">
        <v>54</v>
      </c>
      <c r="E4" s="7">
        <v>30</v>
      </c>
    </row>
    <row r="5" spans="1:5" x14ac:dyDescent="0.25">
      <c r="A5" t="s">
        <v>47</v>
      </c>
      <c r="B5" s="7">
        <v>190</v>
      </c>
      <c r="C5" s="8">
        <v>1.21</v>
      </c>
      <c r="D5" s="8" t="s">
        <v>54</v>
      </c>
      <c r="E5" s="7">
        <v>30</v>
      </c>
    </row>
    <row r="6" spans="1:5" x14ac:dyDescent="0.25">
      <c r="A6" t="s">
        <v>49</v>
      </c>
      <c r="B6" s="7">
        <v>114</v>
      </c>
      <c r="C6" s="8">
        <v>1.21</v>
      </c>
      <c r="D6" s="8" t="s">
        <v>54</v>
      </c>
      <c r="E6" s="7">
        <v>30</v>
      </c>
    </row>
    <row r="7" spans="1:5" x14ac:dyDescent="0.25">
      <c r="A7" t="s">
        <v>11</v>
      </c>
      <c r="B7" s="7">
        <v>190</v>
      </c>
      <c r="C7" s="8">
        <v>1.21</v>
      </c>
      <c r="D7" s="8" t="s">
        <v>54</v>
      </c>
      <c r="E7" s="7">
        <v>30</v>
      </c>
    </row>
    <row r="8" spans="1:5" x14ac:dyDescent="0.25">
      <c r="A8" t="s">
        <v>50</v>
      </c>
      <c r="B8" s="7">
        <v>114</v>
      </c>
      <c r="C8" s="8">
        <v>1.21</v>
      </c>
      <c r="D8" s="8" t="s">
        <v>54</v>
      </c>
      <c r="E8" s="7">
        <v>30</v>
      </c>
    </row>
    <row r="9" spans="1:5" x14ac:dyDescent="0.25">
      <c r="A9"/>
    </row>
    <row r="10" spans="1:5" x14ac:dyDescent="0.25">
      <c r="A10"/>
    </row>
    <row r="11" spans="1:5" x14ac:dyDescent="0.25">
      <c r="A11"/>
    </row>
    <row r="12" spans="1:5" x14ac:dyDescent="0.25">
      <c r="A12"/>
    </row>
    <row r="13" spans="1:5" x14ac:dyDescent="0.25">
      <c r="A13" t="s">
        <v>12</v>
      </c>
      <c r="B13" s="7">
        <v>24</v>
      </c>
      <c r="C13" s="8">
        <v>1.21</v>
      </c>
      <c r="D13" s="8" t="s">
        <v>54</v>
      </c>
      <c r="E13" s="7">
        <v>4.5</v>
      </c>
    </row>
    <row r="14" spans="1:5" x14ac:dyDescent="0.25">
      <c r="A14" t="s">
        <v>13</v>
      </c>
      <c r="B14" s="7">
        <v>24</v>
      </c>
      <c r="C14" s="8">
        <v>1.06</v>
      </c>
      <c r="D14" s="8" t="s">
        <v>55</v>
      </c>
      <c r="E14" s="7">
        <v>4.5</v>
      </c>
    </row>
    <row r="15" spans="1:5" x14ac:dyDescent="0.25">
      <c r="A15" t="s">
        <v>14</v>
      </c>
      <c r="B15" s="7">
        <v>24</v>
      </c>
      <c r="C15" s="8">
        <v>1.21</v>
      </c>
      <c r="D15" s="8" t="s">
        <v>54</v>
      </c>
      <c r="E15" s="7">
        <v>4.5</v>
      </c>
    </row>
    <row r="16" spans="1:5" x14ac:dyDescent="0.25">
      <c r="A16" t="s">
        <v>15</v>
      </c>
      <c r="B16" s="7">
        <v>24</v>
      </c>
      <c r="C16" s="8">
        <v>1.21</v>
      </c>
      <c r="D16" s="8" t="s">
        <v>54</v>
      </c>
      <c r="E16" s="7">
        <v>4.5</v>
      </c>
    </row>
    <row r="17" spans="1:5" x14ac:dyDescent="0.25">
      <c r="A17" t="s">
        <v>16</v>
      </c>
      <c r="B17" s="7">
        <v>24</v>
      </c>
      <c r="C17" s="8">
        <v>1.21</v>
      </c>
      <c r="D17" s="8" t="s">
        <v>54</v>
      </c>
      <c r="E17" s="7">
        <v>4.5</v>
      </c>
    </row>
    <row r="18" spans="1:5" x14ac:dyDescent="0.25">
      <c r="A18" t="s">
        <v>17</v>
      </c>
      <c r="B18" s="7">
        <v>24</v>
      </c>
      <c r="C18" s="8">
        <v>1.21</v>
      </c>
      <c r="D18" s="8" t="s">
        <v>54</v>
      </c>
      <c r="E18" s="7">
        <v>4.5</v>
      </c>
    </row>
    <row r="19" spans="1:5" x14ac:dyDescent="0.25">
      <c r="A19" t="s">
        <v>18</v>
      </c>
      <c r="B19" s="7">
        <v>24</v>
      </c>
      <c r="C19" s="8">
        <v>1.21</v>
      </c>
      <c r="D19" s="8" t="s">
        <v>54</v>
      </c>
      <c r="E19" s="7">
        <v>4.5</v>
      </c>
    </row>
    <row r="20" spans="1:5" x14ac:dyDescent="0.25">
      <c r="A20" t="s">
        <v>19</v>
      </c>
      <c r="B20" s="7">
        <v>24</v>
      </c>
      <c r="C20" s="8">
        <v>1.21</v>
      </c>
      <c r="D20" s="8" t="s">
        <v>54</v>
      </c>
      <c r="E20" s="7">
        <v>4.5</v>
      </c>
    </row>
    <row r="21" spans="1:5" x14ac:dyDescent="0.25">
      <c r="A21"/>
    </row>
    <row r="22" spans="1:5" x14ac:dyDescent="0.25">
      <c r="A22"/>
    </row>
    <row r="23" spans="1:5" x14ac:dyDescent="0.25">
      <c r="A23"/>
    </row>
    <row r="24" spans="1:5" x14ac:dyDescent="0.25">
      <c r="A24"/>
    </row>
    <row r="25" spans="1:5" x14ac:dyDescent="0.25">
      <c r="A25" t="s">
        <v>20</v>
      </c>
      <c r="B25" s="7">
        <v>30</v>
      </c>
      <c r="C25" s="8">
        <v>1.21</v>
      </c>
      <c r="D25" s="8" t="s">
        <v>54</v>
      </c>
      <c r="E25" s="7">
        <v>0</v>
      </c>
    </row>
    <row r="26" spans="1:5" x14ac:dyDescent="0.25">
      <c r="A26" t="s">
        <v>21</v>
      </c>
      <c r="B26" s="7">
        <v>30</v>
      </c>
      <c r="C26" s="8">
        <v>1.21</v>
      </c>
      <c r="D26" s="8" t="s">
        <v>54</v>
      </c>
      <c r="E26" s="7">
        <v>0</v>
      </c>
    </row>
    <row r="27" spans="1:5" x14ac:dyDescent="0.25">
      <c r="A27" t="s">
        <v>22</v>
      </c>
      <c r="B27" s="7">
        <v>30</v>
      </c>
      <c r="C27" s="8">
        <v>1.21</v>
      </c>
      <c r="D27" s="8" t="s">
        <v>54</v>
      </c>
      <c r="E27" s="7">
        <v>0</v>
      </c>
    </row>
    <row r="28" spans="1:5" x14ac:dyDescent="0.25">
      <c r="A28"/>
    </row>
    <row r="29" spans="1:5" x14ac:dyDescent="0.25">
      <c r="A29"/>
    </row>
    <row r="30" spans="1:5" x14ac:dyDescent="0.25">
      <c r="A30"/>
    </row>
    <row r="31" spans="1:5" x14ac:dyDescent="0.25">
      <c r="A31" t="s">
        <v>23</v>
      </c>
      <c r="B31" s="7">
        <v>24</v>
      </c>
      <c r="C31" s="8">
        <v>1.06</v>
      </c>
      <c r="D31" s="8" t="s">
        <v>55</v>
      </c>
      <c r="E31" s="7">
        <v>3.5</v>
      </c>
    </row>
    <row r="32" spans="1:5" x14ac:dyDescent="0.25">
      <c r="A32" t="s">
        <v>24</v>
      </c>
      <c r="B32" s="7">
        <v>24</v>
      </c>
      <c r="C32" s="8">
        <v>1.06</v>
      </c>
      <c r="D32" s="8" t="s">
        <v>55</v>
      </c>
      <c r="E32" s="7">
        <v>3.5</v>
      </c>
    </row>
    <row r="33" spans="1:5" x14ac:dyDescent="0.25">
      <c r="A33" t="s">
        <v>25</v>
      </c>
      <c r="B33" s="7">
        <v>24</v>
      </c>
      <c r="C33" s="8">
        <v>1.06</v>
      </c>
      <c r="D33" s="8" t="s">
        <v>55</v>
      </c>
      <c r="E33" s="7">
        <v>3.5</v>
      </c>
    </row>
    <row r="34" spans="1:5" x14ac:dyDescent="0.25">
      <c r="A34" t="s">
        <v>26</v>
      </c>
      <c r="B34" s="7">
        <v>24</v>
      </c>
      <c r="C34" s="8">
        <v>1.06</v>
      </c>
      <c r="D34" s="8" t="s">
        <v>55</v>
      </c>
      <c r="E34" s="7">
        <v>3.5</v>
      </c>
    </row>
    <row r="35" spans="1:5" x14ac:dyDescent="0.25">
      <c r="A35" t="s">
        <v>27</v>
      </c>
      <c r="B35" s="7">
        <v>24</v>
      </c>
      <c r="C35" s="8">
        <v>1.06</v>
      </c>
      <c r="D35" s="8" t="s">
        <v>55</v>
      </c>
      <c r="E35" s="7">
        <v>3.5</v>
      </c>
    </row>
    <row r="36" spans="1:5" x14ac:dyDescent="0.25">
      <c r="A36" t="s">
        <v>28</v>
      </c>
      <c r="B36" s="7">
        <v>48</v>
      </c>
      <c r="C36" s="8">
        <v>1.06</v>
      </c>
      <c r="D36" s="8" t="s">
        <v>55</v>
      </c>
      <c r="E36" s="7">
        <v>4.5</v>
      </c>
    </row>
    <row r="37" spans="1:5" x14ac:dyDescent="0.25">
      <c r="A37" t="s">
        <v>29</v>
      </c>
      <c r="B37" s="7">
        <v>48</v>
      </c>
      <c r="C37" s="8">
        <v>1.06</v>
      </c>
      <c r="D37" s="8" t="s">
        <v>55</v>
      </c>
      <c r="E37" s="7">
        <v>4.5</v>
      </c>
    </row>
    <row r="38" spans="1:5" x14ac:dyDescent="0.25">
      <c r="A38" t="s">
        <v>30</v>
      </c>
      <c r="B38" s="7">
        <v>24</v>
      </c>
      <c r="C38" s="8">
        <v>1.06</v>
      </c>
      <c r="D38" s="8" t="s">
        <v>55</v>
      </c>
      <c r="E38" s="7">
        <v>4.5</v>
      </c>
    </row>
    <row r="39" spans="1:5" x14ac:dyDescent="0.25">
      <c r="A39"/>
    </row>
    <row r="40" spans="1:5" x14ac:dyDescent="0.25">
      <c r="A40" t="s">
        <v>31</v>
      </c>
      <c r="B40" s="7">
        <v>36</v>
      </c>
      <c r="C40" s="8">
        <v>1.06</v>
      </c>
      <c r="D40" s="8" t="s">
        <v>55</v>
      </c>
      <c r="E40" s="7">
        <v>0</v>
      </c>
    </row>
    <row r="41" spans="1:5" x14ac:dyDescent="0.25">
      <c r="A41" t="s">
        <v>32</v>
      </c>
      <c r="B41" s="7">
        <v>36</v>
      </c>
      <c r="C41" s="8">
        <v>1.06</v>
      </c>
      <c r="D41" s="8" t="s">
        <v>55</v>
      </c>
      <c r="E41" s="7">
        <v>0</v>
      </c>
    </row>
    <row r="42" spans="1:5" x14ac:dyDescent="0.25">
      <c r="A42" t="s">
        <v>33</v>
      </c>
      <c r="B42" s="7">
        <v>36</v>
      </c>
      <c r="C42" s="8">
        <v>1.06</v>
      </c>
      <c r="D42" s="8" t="s">
        <v>55</v>
      </c>
      <c r="E42" s="7">
        <v>0</v>
      </c>
    </row>
    <row r="43" spans="1:5" x14ac:dyDescent="0.25">
      <c r="A43" t="s">
        <v>34</v>
      </c>
      <c r="B43" s="7">
        <v>36</v>
      </c>
      <c r="C43" s="8">
        <v>1.06</v>
      </c>
      <c r="D43" s="8" t="s">
        <v>55</v>
      </c>
      <c r="E43" s="7">
        <v>0</v>
      </c>
    </row>
    <row r="44" spans="1:5" x14ac:dyDescent="0.25">
      <c r="A44" t="s">
        <v>35</v>
      </c>
      <c r="B44" s="7">
        <v>36</v>
      </c>
      <c r="C44" s="8">
        <v>1.06</v>
      </c>
      <c r="D44" s="8" t="s">
        <v>55</v>
      </c>
      <c r="E44" s="7">
        <v>0</v>
      </c>
    </row>
    <row r="45" spans="1:5" x14ac:dyDescent="0.25">
      <c r="A45" t="s">
        <v>36</v>
      </c>
      <c r="B45" s="7">
        <v>36</v>
      </c>
      <c r="C45" s="8">
        <v>1.06</v>
      </c>
      <c r="D45" s="8" t="s">
        <v>55</v>
      </c>
      <c r="E45" s="7">
        <v>0</v>
      </c>
    </row>
    <row r="46" spans="1:5" x14ac:dyDescent="0.25">
      <c r="A46"/>
    </row>
    <row r="47" spans="1:5" x14ac:dyDescent="0.25">
      <c r="A47"/>
    </row>
    <row r="48" spans="1:5" x14ac:dyDescent="0.25">
      <c r="A48"/>
    </row>
    <row r="49" spans="1:5" x14ac:dyDescent="0.25">
      <c r="A49"/>
    </row>
    <row r="50" spans="1:5" x14ac:dyDescent="0.25">
      <c r="A50"/>
    </row>
    <row r="51" spans="1:5" x14ac:dyDescent="0.25">
      <c r="A51"/>
    </row>
    <row r="52" spans="1:5" x14ac:dyDescent="0.25">
      <c r="A52" t="s">
        <v>37</v>
      </c>
    </row>
    <row r="53" spans="1:5" x14ac:dyDescent="0.25">
      <c r="A53" t="s">
        <v>38</v>
      </c>
      <c r="B53" s="7">
        <v>1</v>
      </c>
      <c r="C53" s="8">
        <v>1.21</v>
      </c>
      <c r="D53" s="8" t="s">
        <v>54</v>
      </c>
      <c r="E53" s="7">
        <v>0</v>
      </c>
    </row>
    <row r="54" spans="1:5" x14ac:dyDescent="0.25">
      <c r="A54" t="s">
        <v>39</v>
      </c>
      <c r="B54" s="7">
        <v>1</v>
      </c>
      <c r="C54" s="8">
        <v>1.21</v>
      </c>
      <c r="D54" s="8" t="s">
        <v>54</v>
      </c>
      <c r="E54" s="7">
        <v>160</v>
      </c>
    </row>
    <row r="55" spans="1:5" x14ac:dyDescent="0.25">
      <c r="A55" t="s">
        <v>40</v>
      </c>
      <c r="B55" s="7">
        <v>1</v>
      </c>
      <c r="C55" s="8">
        <v>1.21</v>
      </c>
      <c r="D55" s="8" t="s">
        <v>54</v>
      </c>
      <c r="E55" s="7">
        <v>0</v>
      </c>
    </row>
    <row r="56" spans="1:5" x14ac:dyDescent="0.25">
      <c r="A56" t="s">
        <v>41</v>
      </c>
      <c r="B56" s="7">
        <v>1</v>
      </c>
      <c r="C56" s="8">
        <v>1.21</v>
      </c>
      <c r="D56" s="8" t="s">
        <v>54</v>
      </c>
      <c r="E56" s="7">
        <v>0</v>
      </c>
    </row>
    <row r="57" spans="1:5" x14ac:dyDescent="0.25">
      <c r="A57" t="s">
        <v>42</v>
      </c>
      <c r="B57" s="7">
        <v>1</v>
      </c>
      <c r="C57" s="8">
        <v>1.21</v>
      </c>
      <c r="D57" s="8" t="s">
        <v>54</v>
      </c>
      <c r="E57" s="7">
        <v>0</v>
      </c>
    </row>
    <row r="58" spans="1:5" x14ac:dyDescent="0.25">
      <c r="A58" t="s">
        <v>43</v>
      </c>
      <c r="B58" s="7">
        <v>1</v>
      </c>
      <c r="C58" s="8">
        <v>1.21</v>
      </c>
      <c r="D58" s="8" t="s">
        <v>54</v>
      </c>
      <c r="E58" s="7">
        <v>0</v>
      </c>
    </row>
    <row r="59" spans="1:5" x14ac:dyDescent="0.25">
      <c r="A59" t="s">
        <v>44</v>
      </c>
      <c r="B59" s="7">
        <v>1</v>
      </c>
      <c r="C59" s="8">
        <v>1.21</v>
      </c>
      <c r="D59" s="8" t="s">
        <v>54</v>
      </c>
      <c r="E59" s="7">
        <v>0</v>
      </c>
    </row>
    <row r="60" spans="1:5" x14ac:dyDescent="0.25">
      <c r="A60" t="s">
        <v>45</v>
      </c>
      <c r="B60" s="7">
        <v>1</v>
      </c>
      <c r="C60" s="8">
        <v>1.21</v>
      </c>
      <c r="D60" s="8" t="s">
        <v>54</v>
      </c>
      <c r="E60" s="7">
        <v>0</v>
      </c>
    </row>
    <row r="61" spans="1:5" x14ac:dyDescent="0.25">
      <c r="A61" t="s">
        <v>46</v>
      </c>
      <c r="B61" s="7">
        <v>1</v>
      </c>
      <c r="C61" s="8">
        <v>1.21</v>
      </c>
      <c r="D61" s="8" t="s">
        <v>54</v>
      </c>
      <c r="E61" s="7">
        <v>0</v>
      </c>
    </row>
    <row r="62" spans="1:5" x14ac:dyDescent="0.25">
      <c r="A62" t="s">
        <v>52</v>
      </c>
      <c r="B62" s="7">
        <v>1</v>
      </c>
      <c r="C62" s="8">
        <v>1.21</v>
      </c>
      <c r="D62" s="8" t="s">
        <v>54</v>
      </c>
      <c r="E62" s="7">
        <v>0</v>
      </c>
    </row>
    <row r="63" spans="1:5" x14ac:dyDescent="0.25">
      <c r="A63"/>
    </row>
    <row r="64" spans="1:5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</sheetData>
  <sheetProtection insertRows="0"/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Vincent</cp:lastModifiedBy>
  <dcterms:created xsi:type="dcterms:W3CDTF">2016-09-14T12:13:51Z</dcterms:created>
  <dcterms:modified xsi:type="dcterms:W3CDTF">2023-06-15T06:29:32Z</dcterms:modified>
</cp:coreProperties>
</file>