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8_{901D0EB3-43A6-48F6-AD2B-4967AF0EF2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D10" i="1"/>
  <c r="F8" i="1"/>
  <c r="H8" i="1" s="1"/>
  <c r="F6" i="1"/>
  <c r="H6" i="1" s="1"/>
  <c r="F9" i="1"/>
  <c r="H9" i="1" s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L32" i="24"/>
  <c r="L29" i="24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<sst xmlns="http://schemas.openxmlformats.org/spreadsheetml/2006/main" count="1029" uniqueCount="727">
  <si>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</si>
  <si>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</si>
  <si>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</si>
  <si>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</si>
  <si>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</si>
  <si>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</si>
  <si>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</si>
  <si>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</si>
  <si>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</si>
  <si>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</si>
  <si>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</si>
  <si>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</si>
  <si>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</si>
  <si>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</si>
  <si>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</si>
  <si>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</si>
  <si>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</si>
  <si>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</si>
  <si>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</si>
  <si>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</si>
  <si>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</si>
  <si>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</si>
  <si>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</si>
  <si>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</si>
  <si>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</si>
  <si>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</si>
  <si>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</si>
  <si>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</si>
  <si>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</si>
  <si>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</si>
  <si>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</si>
  <si>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</si>
  <si>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</si>
  <si>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</si>
  <si>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</si>
  <si>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</si>
  <si>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</si>
  <si>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</si>
  <si>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</si>
  <si>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</si>
  <si>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</si>
  <si>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</si>
  <si>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</si>
  <si>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</si>
  <si>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</si>
  <si>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</si>
  <si>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</si>
  <si>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</si>
  <si>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</si>
  <si>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</si>
  <si>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</si>
  <si>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</si>
  <si>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</si>
  <si>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</si>
  <si>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</si>
  <si>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</si>
  <si>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</si>
  <si>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</si>
  <si>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</si>
  <si>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</si>
  <si>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</si>
  <si>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</si>
  <si>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</si>
  <si>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</si>
  <si>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</si>
  <si>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</si>
  <si>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</si>
  <si>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</si>
  <si>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</si>
  <si>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</si>
  <si>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</si>
  <si>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</si>
  <si>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</si>
  <si>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</si>
  <si>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</si>
  <si>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</si>
  <si>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</si>
  <si>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</si>
  <si>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</si>
  <si>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</si>
  <si>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</si>
  <si>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</si>
  <si>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</si>
  <si>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</si>
  <si>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</si>
  <si>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</si>
  <si>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</si>
  <si>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</si>
  <si>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</si>
  <si>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</si>
  <si>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</si>
  <si>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</si>
  <si>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</si>
  <si>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</si>
  <si>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</si>
  <si>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</si>
  <si>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</si>
  <si>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</si>
  <si>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</si>
  <si>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</si>
  <si>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</si>
  <si>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</si>
  <si>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</si>
  <si>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</si>
  <si>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</si>
  <si>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</si>
  <si>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</si>
  <si>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</si>
  <si>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</si>
  <si>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</si>
  <si>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</si>
  <si>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</si>
  <si>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</si>
  <si>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</si>
  <si>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</si>
  <si>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</si>
  <si>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</si>
  <si>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</si>
  <si>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</si>
  <si>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</si>
  <si>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</si>
  <si>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</si>
  <si>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</si>
  <si>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</si>
  <si>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</si>
  <si>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</si>
  <si>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</si>
  <si>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</si>
  <si>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</si>
  <si>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</si>
  <si>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</si>
  <si>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</si>
  <si>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</si>
  <si>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</si>
  <si>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</si>
  <si>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</si>
  <si>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</si>
  <si>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</si>
  <si>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</si>
  <si>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</si>
  <si>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</si>
  <si>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</si>
  <si>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</si>
  <si>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</si>
  <si>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</si>
  <si>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</si>
  <si>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</si>
  <si>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</si>
  <si>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</si>
  <si>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</si>
  <si>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</si>
  <si>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</si>
  <si>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</si>
  <si>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</si>
  <si>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</si>
  <si>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</si>
  <si>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</si>
  <si>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</si>
  <si>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</si>
  <si>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</si>
  <si>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</si>
  <si>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</si>
  <si>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</si>
  <si>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</si>
  <si>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</si>
  <si>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</si>
  <si>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</si>
  <si>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</si>
  <si>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</si>
  <si>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</si>
  <si>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</si>
  <si>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</si>
  <si>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</si>
  <si>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</si>
  <si>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</si>
  <si>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</si>
  <si>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</si>
  <si>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</si>
  <si>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</si>
  <si>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</si>
  <si>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</si>
  <si>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</si>
  <si>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</si>
  <si>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</si>
  <si>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</si>
  <si>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</si>
  <si>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</si>
  <si>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</si>
  <si>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</si>
  <si>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</si>
  <si>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</si>
  <si>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</si>
  <si>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</si>
  <si>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</si>
  <si>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</si>
  <si>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</si>
  <si>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</si>
  <si>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</si>
  <si>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</si>
  <si>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</si>
  <si>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</si>
  <si>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</si>
  <si>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</si>
  <si>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</si>
  <si>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</si>
  <si>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</si>
  <si>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</si>
  <si>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</si>
  <si>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</si>
  <si>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</si>
  <si>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</si>
  <si>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</si>
  <si>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</si>
  <si>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</si>
  <si>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</si>
  <si>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</si>
  <si>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</si>
  <si>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</si>
  <si>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</si>
  <si>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</si>
  <si>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</si>
  <si>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</si>
  <si>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</si>
  <si>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</si>
  <si>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</si>
  <si>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</si>
  <si>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</si>
  <si>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</si>
  <si>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</si>
  <si>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</si>
  <si>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</si>
  <si>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</si>
  <si>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</si>
  <si>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</si>
  <si>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</si>
  <si>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</si>
  <si>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</si>
  <si>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</si>
  <si>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</si>
  <si>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</si>
  <si>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</si>
  <si>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</si>
  <si>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</si>
  <si>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</si>
  <si>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</si>
  <si>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</si>
  <si>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</si>
  <si>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</si>
  <si>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</si>
  <si>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</si>
  <si>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</si>
  <si>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</si>
  <si>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</si>
  <si>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</si>
  <si>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</si>
  <si>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</si>
  <si>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</si>
  <si>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</si>
  <si>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</si>
  <si>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</si>
  <si>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</si>
  <si>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</si>
  <si>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</si>
  <si>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</si>
  <si>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</si>
  <si>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</si>
  <si>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</si>
  <si>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</si>
  <si>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</si>
  <si>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</si>
  <si>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</si>
  <si>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</si>
  <si>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</si>
  <si>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</si>
  <si>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</si>
  <si>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</si>
  <si>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</si>
  <si>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</si>
  <si>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</si>
  <si>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</si>
  <si>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</si>
  <si>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</si>
  <si>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</si>
  <si>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</si>
  <si>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</si>
  <si>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</si>
  <si>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</si>
  <si>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</si>
  <si>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</si>
  <si>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</si>
  <si>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</si>
  <si>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</si>
  <si>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</si>
  <si>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</si>
  <si>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</si>
  <si>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</si>
  <si>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</si>
  <si>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</si>
  <si>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</si>
  <si>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</si>
  <si>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</si>
  <si>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</si>
  <si>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</si>
  <si>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</si>
  <si>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</si>
  <si>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</si>
  <si>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</si>
  <si>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</si>
  <si>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</si>
  <si>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</si>
  <si>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</si>
  <si>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</si>
  <si>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</si>
  <si>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</si>
  <si>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</si>
  <si>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</si>
  <si>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</si>
  <si>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</si>
  <si>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</si>
  <si>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</si>
  <si>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</si>
  <si>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</si>
  <si>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</si>
  <si>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</si>
  <si>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</si>
  <si>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</si>
  <si>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</si>
  <si>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</si>
  <si>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</si>
  <si>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</si>
  <si>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</si>
  <si>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</si>
  <si>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</si>
  <si>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</si>
  <si>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</si>
  <si>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</si>
  <si>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</si>
  <si>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</si>
  <si>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</si>
  <si>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</si>
  <si>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</si>
  <si>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</si>
  <si>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</si>
  <si>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</si>
  <si>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</si>
  <si>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</si>
  <si>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</si>
  <si>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</si>
  <si>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</si>
  <si>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</si>
  <si>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</si>
  <si>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</si>
  <si>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</si>
  <si>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</si>
  <si>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</si>
  <si>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</si>
  <si>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</si>
  <si>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</si>
  <si>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</si>
  <si>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</si>
  <si>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</si>
  <si>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</si>
  <si>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</si>
  <si>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</si>
  <si>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</si>
  <si>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</si>
  <si>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</si>
  <si>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</si>
  <si>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</si>
  <si>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</si>
  <si>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</si>
  <si>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</si>
  <si>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</si>
  <si>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</si>
  <si>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</si>
  <si>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</si>
  <si>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</si>
  <si>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</si>
  <si>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</si>
  <si>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</si>
  <si>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</si>
  <si>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</si>
  <si>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</si>
  <si>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</si>
  <si>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</si>
  <si>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</si>
  <si>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</si>
  <si>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</si>
  <si>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</si>
  <si>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</si>
  <si>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</si>
  <si>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</si>
  <si>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</si>
  <si>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</si>
  <si>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</si>
  <si>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</si>
  <si>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</si>
  <si>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</si>
  <si>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</si>
  <si>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</si>
  <si>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</si>
  <si>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</si>
  <si>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</si>
  <si>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</si>
  <si>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</si>
  <si>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</si>
  <si>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</si>
  <si>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</si>
  <si>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</si>
  <si>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</si>
  <si>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</si>
  <si>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</si>
  <si>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</si>
  <si>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</si>
  <si>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</si>
  <si>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</si>
  <si>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</si>
  <si>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</si>
  <si>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</si>
  <si>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</si>
  <si>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</si>
  <si>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</si>
  <si>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</si>
  <si>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</si>
  <si>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</si>
  <si>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</si>
  <si>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</si>
  <si>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</si>
  <si>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</si>
  <si>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</si>
  <si>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</si>
  <si>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</si>
  <si>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</si>
  <si>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</si>
  <si>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</si>
  <si>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</si>
  <si>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</si>
  <si>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</si>
  <si>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</si>
  <si>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</si>
  <si>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</si>
  <si>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</si>
  <si>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</si>
  <si>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</si>
  <si>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</si>
  <si>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</si>
  <si>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</si>
  <si>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</si>
  <si>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</si>
  <si>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</si>
  <si>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</si>
  <si>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</si>
  <si>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</si>
  <si>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</si>
  <si>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</si>
  <si>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</si>
  <si>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</si>
  <si>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</si>
  <si>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</si>
  <si>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</si>
  <si>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</si>
  <si>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</si>
  <si>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</si>
  <si>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</si>
  <si>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</si>
  <si>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</si>
  <si>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</si>
  <si>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</si>
  <si>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</si>
  <si>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</si>
  <si>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</si>
  <si>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</si>
  <si>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</si>
  <si>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</si>
  <si>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</si>
  <si>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</si>
  <si>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</si>
  <si>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</si>
  <si>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</si>
  <si>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</si>
  <si>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</si>
  <si>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</si>
  <si>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</si>
  <si>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</si>
  <si>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</si>
  <si>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</si>
  <si>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</si>
  <si>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</si>
  <si>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</si>
  <si>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</si>
  <si>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</si>
  <si>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</si>
  <si>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</si>
  <si>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</si>
  <si>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</si>
  <si>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</si>
  <si>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</si>
  <si>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</si>
  <si>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</si>
  <si>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</si>
  <si>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</si>
  <si>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</si>
  <si>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</si>
  <si>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</si>
  <si>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</si>
  <si>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</si>
  <si>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</si>
  <si>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</si>
  <si>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</si>
  <si>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</si>
  <si>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</si>
  <si>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</si>
  <si>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</si>
  <si>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</si>
  <si>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</si>
  <si>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</si>
  <si>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</si>
  <si>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</si>
  <si>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</si>
  <si>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</si>
  <si>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</si>
  <si>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</si>
  <si>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</si>
  <si>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</si>
  <si>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</si>
  <si>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</si>
  <si>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</si>
  <si>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</si>
  <si>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</si>
  <si>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</si>
  <si>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</si>
  <si>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</si>
  <si>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</si>
  <si>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</si>
  <si>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</si>
  <si>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</si>
  <si>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</si>
  <si>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</si>
  <si>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</si>
  <si>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</si>
  <si>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</si>
  <si>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</si>
  <si>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</si>
  <si>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</si>
  <si>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</si>
  <si>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</si>
  <si>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</si>
  <si>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</si>
  <si>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</si>
  <si>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</si>
  <si>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</si>
  <si>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</si>
  <si>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</si>
  <si>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</si>
  <si>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</si>
  <si>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</si>
  <si>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</si>
  <si>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</si>
  <si>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</si>
  <si>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</si>
  <si>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</si>
  <si>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</si>
  <si>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</si>
  <si>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</si>
  <si>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</si>
  <si>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</si>
  <si>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</si>
  <si>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</si>
  <si>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</si>
  <si>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</si>
  <si>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</si>
  <si>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</si>
  <si>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</si>
  <si>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</si>
  <si>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</si>
  <si>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</si>
  <si>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</si>
  <si>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</si>
  <si>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</si>
  <si>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</si>
  <si>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</si>
  <si>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</si>
  <si>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</si>
  <si>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</si>
  <si>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</si>
  <si>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</si>
  <si>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</si>
  <si>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</si>
  <si>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</si>
  <si>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</si>
  <si>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</si>
  <si>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</si>
  <si>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</si>
  <si>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</si>
  <si>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</si>
  <si>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</si>
  <si>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</si>
  <si>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</si>
  <si>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</si>
  <si>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</si>
  <si>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</si>
  <si>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</si>
  <si>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</si>
  <si>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</si>
  <si>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</si>
  <si>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</si>
  <si>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</si>
  <si>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</si>
  <si>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</si>
  <si>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</si>
  <si>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</si>
  <si>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</si>
  <si>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</si>
  <si>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</si>
  <si>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</si>
  <si>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</si>
  <si>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</si>
  <si>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</si>
  <si>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</si>
  <si>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</si>
  <si>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</si>
  <si>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</si>
  <si>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</si>
  <si>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</si>
  <si>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</si>
  <si>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</si>
  <si>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</si>
  <si>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</si>
  <si>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</si>
  <si>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</si>
  <si>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</si>
  <si>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</si>
  <si>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</si>
  <si>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</si>
  <si>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</si>
  <si>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</si>
  <si>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</si>
  <si>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</si>
  <si>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</si>
  <si>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</si>
  <si>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</si>
  <si>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</si>
  <si>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</si>
  <si>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</si>
  <si>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</si>
  <si>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</si>
  <si>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</si>
  <si>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</si>
  <si>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</si>
  <si>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</si>
  <si>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</si>
  <si>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</si>
  <si>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</si>
  <si>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</si>
  <si>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</si>
  <si>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</si>
  <si>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</si>
  <si>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</si>
  <si>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</si>
  <si>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</si>
  <si>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</si>
  <si>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</si>
  <si>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</si>
  <si>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</si>
  <si>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</si>
  <si>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</si>
  <si>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</si>
  <si>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</si>
  <si>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</si>
  <si>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</si>
  <si>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</si>
  <si>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</si>
  <si>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</si>
  <si>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</si>
  <si>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</si>
  <si>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</si>
  <si>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</si>
  <si>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</si>
  <si>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</si>
  <si>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</si>
  <si>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</si>
  <si>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</si>
  <si>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</si>
  <si>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</si>
  <si>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</si>
  <si>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</si>
  <si>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</si>
  <si>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</si>
  <si>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</si>
  <si>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</si>
  <si>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</si>
  <si>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</si>
  <si>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</si>
  <si>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</si>
  <si>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</si>
  <si>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</si>
  <si>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</si>
  <si>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</si>
  <si>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</si>
  <si>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</si>
  <si>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</si>
  <si>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</si>
  <si>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</si>
  <si>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</si>
  <si>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</si>
  <si>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</si>
  <si>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</si>
  <si>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</si>
  <si>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</si>
  <si>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</si>
  <si>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</si>
  <si>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</si>
  <si>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</si>
  <si>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</si>
  <si>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</si>
  <si>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</si>
  <si>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</si>
  <si>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</si>
  <si>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</si>
  <si>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</si>
  <si>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</si>
  <si>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</si>
  <si>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</si>
  <si>
    <t>Atriaux Riz cantonnais Salade Yogourt</t>
  </si>
  <si>
    <t>Riz Cantonnais compote de prunneaux</t>
  </si>
  <si>
    <t>Cousin Dayer relais des reines</t>
  </si>
  <si>
    <t>Jambon melon fondue bourguignonne vacherin glacé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</si>
</sst>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33" fillId="3" borderId="21" xfId="0" applyFont="1" applyFill="1" applyBorder="1"/>
    <xf numFmtId="0" fontId="33" fillId="3" borderId="26" xfId="0" applyFont="1" applyFill="1" applyBorder="1"/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0" fontId="0" fillId="0" borderId="22" xfId="0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  <xf numFmtId="0" fontId="0" fillId="0" borderId="17" xfId="0" applyFill="1" applyBorder="1"/>
    <xf numFmtId="0" fontId="0" fillId="8" borderId="21" xfId="0" applyFill="1" applyBorder="1"/>
    <xf numFmtId="0" fontId="37" fillId="8" borderId="21" xfId="1" applyFont="1" applyFill="1" applyBorder="1"/>
    <xf numFmtId="168" fontId="0" fillId="8" borderId="21" xfId="0" applyNumberForma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8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47" dataDxfId="46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45"/>
    <tableColumn id="6" xr3:uid="{00000000-0010-0000-0100-000006000000}" name="Colonne4" dataDxfId="44">
      <calculatedColumnFormula>(O6/10)*4</calculatedColumnFormula>
    </tableColumn>
    <tableColumn id="5" xr3:uid="{00000000-0010-0000-0100-000005000000}" name="Colonne2" dataDxfId="43">
      <calculatedColumnFormula>(O6/10)*3</calculatedColumnFormula>
    </tableColumn>
    <tableColumn id="4" xr3:uid="{00000000-0010-0000-0100-000004000000}" name="Colonne3" dataDxfId="42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1" dataDxfId="39" headerRowBorderDxfId="40" tableBorderDxfId="38" totalsRowBorderDxfId="37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6"/>
    <tableColumn id="2" xr3:uid="{00000000-0010-0000-0000-000002000000}" name="Heures" dataDxfId="35"/>
    <tableColumn id="3" xr3:uid="{00000000-0010-0000-0000-000003000000}" name="G7" dataDxfId="34"/>
    <tableColumn id="4" xr3:uid="{00000000-0010-0000-0000-000004000000}" name="Avant" dataDxfId="33">
      <calculatedColumnFormula>IF(E6&gt;$E$15,E6-$E$15,0)</calculatedColumnFormula>
    </tableColumn>
    <tableColumn id="5" xr3:uid="{00000000-0010-0000-0000-000005000000}" name="Menu" dataDxfId="32"/>
    <tableColumn id="6" xr3:uid="{00000000-0010-0000-0000-000006000000}" name="Total" dataDxfId="31">
      <calculatedColumnFormula>IFERROR(t_Saisie[[#This Row],[Avant]]+t_Saisie[[#This Row],[Menu]],"")</calculatedColumnFormula>
    </tableColumn>
    <tableColumn id="7" xr3:uid="{00000000-0010-0000-0000-000007000000}" name="Poids" dataDxfId="30"/>
    <tableColumn id="8" xr3:uid="{00000000-0010-0000-0000-000008000000}" name="Plat" dataDxfId="29"/>
    <tableColumn id="9" xr3:uid="{00000000-0010-0000-0000-000009000000}" name="Commentaires" dataDxfId="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15" dataDxfId="14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13"/>
    <tableColumn id="2" xr3:uid="{00000000-0010-0000-0200-000002000000}" name="Colonne6" dataDxfId="12"/>
    <tableColumn id="3" xr3:uid="{00000000-0010-0000-0200-000003000000}" name="Colonne5" dataDxfId="11"/>
    <tableColumn id="6" xr3:uid="{00000000-0010-0000-0200-000006000000}" name="Colonne4" dataDxfId="10">
      <calculatedColumnFormula>(L4/10)*4</calculatedColumnFormula>
    </tableColumn>
    <tableColumn id="5" xr3:uid="{00000000-0010-0000-0200-000005000000}" name="Colonne2" dataDxfId="9">
      <calculatedColumnFormula>(L4/10)*3</calculatedColumnFormula>
    </tableColumn>
    <tableColumn id="4" xr3:uid="{00000000-0010-0000-0200-000004000000}" name="Colonne3" dataDxfId="8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M10" sqref="M10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0" width="48.7109375" style="9" customWidth="1"/>
    <col min="11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45879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8.1</v>
      </c>
      <c r="F6" s="151">
        <f>IF(E6&gt;$E$15,E6-$E$15,0)</f>
        <v>1.0999999999999996</v>
      </c>
      <c r="G6" s="198"/>
      <c r="H6" s="148">
        <f>IFERROR(t_Saisie[[#This Row],[Avant]]+t_Saisie[[#This Row],[Menu]],"")</f>
        <v>1.0999999999999996</v>
      </c>
      <c r="I6" s="152"/>
      <c r="J6" s="202"/>
      <c r="K6" s="153"/>
      <c r="L6" s="3"/>
      <c r="M6" s="220" t="s">
        <v>301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13</v>
      </c>
      <c r="F7" s="151">
        <f t="shared" ref="F7" si="3">IF(E7&gt;$E$15,E7-$E$15,0)</f>
        <v>6</v>
      </c>
      <c r="G7" s="148"/>
      <c r="H7" s="148">
        <f>IFERROR(t_Saisie[[#This Row],[Avant]]+t_Saisie[[#This Row],[Menu]],"")</f>
        <v>6</v>
      </c>
      <c r="I7" s="152"/>
      <c r="J7" s="201" t="s">
        <v>726</v>
      </c>
      <c r="K7" s="153" t="s">
        <v>725</v>
      </c>
      <c r="L7" s="3"/>
      <c r="M7" s="221" t="s">
        <v>469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209" t="s">
        <v>8</v>
      </c>
      <c r="D8" s="210">
        <v>0.79166666666666663</v>
      </c>
      <c r="E8" s="150"/>
      <c r="F8" s="151">
        <f>IF(E8&gt;$E$15,E8-$E$15,0)</f>
        <v>0</v>
      </c>
      <c r="G8" s="148"/>
      <c r="H8" s="148">
        <f>IFERROR(t_Saisie[[#This Row],[Avant]]+t_Saisie[[#This Row],[Menu]],"")</f>
        <v>0</v>
      </c>
      <c r="I8" s="209"/>
      <c r="J8" s="211"/>
      <c r="K8" s="212"/>
      <c r="L8" s="3"/>
      <c r="M8" s="222" t="s">
        <v>287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5" customFormat="1" ht="15" customHeight="1" x14ac:dyDescent="0.25">
      <c r="A9" s="188"/>
      <c r="B9"/>
      <c r="C9" s="96"/>
      <c r="D9" s="91"/>
      <c r="E9" s="208"/>
      <c r="F9" s="203">
        <f>IF(E9&gt;$E$15,E9-$E$15,0)</f>
        <v>0</v>
      </c>
      <c r="G9" s="204"/>
      <c r="H9" s="205" t="str">
        <f>IFERROR(t_Saisie[[#This Row],[Avant]]+t_Saisie[[#This Row],[Menu]],"")</f>
        <v/>
      </c>
      <c r="I9" s="213"/>
      <c r="J9" s="183"/>
      <c r="K9" s="190"/>
      <c r="L9" s="3"/>
      <c r="M9" s="223" t="s">
        <v>288</v>
      </c>
      <c r="N9" s="182">
        <v>50</v>
      </c>
      <c r="O9" s="182">
        <v>25</v>
      </c>
      <c r="P9" s="182">
        <f t="shared" si="0"/>
        <v>10</v>
      </c>
      <c r="Q9" s="182">
        <f t="shared" si="1"/>
        <v>7.5</v>
      </c>
      <c r="R9" s="182">
        <f t="shared" si="2"/>
        <v>10</v>
      </c>
    </row>
    <row r="10" spans="1:18" ht="15" customHeight="1" x14ac:dyDescent="0.25">
      <c r="A10"/>
      <c r="B10"/>
      <c r="C10" s="214"/>
      <c r="D10" s="214">
        <f>(C10/10)*4</f>
        <v>0</v>
      </c>
      <c r="E10" s="214">
        <f>(C10/10)*3</f>
        <v>0</v>
      </c>
      <c r="F10" s="148">
        <f>(C10/10)*4</f>
        <v>0</v>
      </c>
      <c r="G10" s="192">
        <v>34.5</v>
      </c>
      <c r="H10" s="191" t="s">
        <v>303</v>
      </c>
      <c r="J10" s="187"/>
      <c r="K10" s="190"/>
      <c r="L10" s="3"/>
      <c r="M10" s="219" t="s">
        <v>659</v>
      </c>
      <c r="N10" s="193">
        <v>80</v>
      </c>
      <c r="O10" s="184">
        <v>45</v>
      </c>
      <c r="P10" s="184">
        <f t="shared" si="0"/>
        <v>18</v>
      </c>
      <c r="Q10" s="184">
        <f t="shared" si="1"/>
        <v>13.5</v>
      </c>
      <c r="R10" s="184">
        <f t="shared" si="2"/>
        <v>18</v>
      </c>
    </row>
    <row r="11" spans="1:18" ht="15" customHeight="1" x14ac:dyDescent="0.25">
      <c r="A11"/>
      <c r="B11"/>
      <c r="J11"/>
      <c r="L11" s="3"/>
      <c r="M11" s="236" t="s">
        <v>672</v>
      </c>
      <c r="N11" s="199" t="s">
        <v>673</v>
      </c>
      <c r="O11" s="200">
        <v>34</v>
      </c>
      <c r="P11" s="200">
        <f t="shared" si="0"/>
        <v>13.6</v>
      </c>
      <c r="Q11" s="200">
        <f t="shared" si="1"/>
        <v>10.199999999999999</v>
      </c>
      <c r="R11" s="200">
        <f t="shared" si="2"/>
        <v>13.6</v>
      </c>
    </row>
    <row r="12" spans="1:18" ht="15" customHeight="1" x14ac:dyDescent="0.3">
      <c r="A12" s="9"/>
      <c r="B12" s="138"/>
      <c r="C12" s="206" t="s">
        <v>720</v>
      </c>
      <c r="D12" s="11" t="s">
        <v>9</v>
      </c>
      <c r="E12" s="207" t="s">
        <v>719</v>
      </c>
      <c r="F12" s="11" t="s">
        <v>8</v>
      </c>
      <c r="G12" s="11"/>
      <c r="H12" s="11"/>
      <c r="L12" s="3"/>
      <c r="M12" s="224" t="s">
        <v>289</v>
      </c>
      <c r="N12" s="97">
        <v>200</v>
      </c>
      <c r="O12" s="97">
        <v>46</v>
      </c>
      <c r="P12" s="97">
        <f t="shared" si="0"/>
        <v>18.399999999999999</v>
      </c>
      <c r="Q12" s="97">
        <f t="shared" si="1"/>
        <v>13.799999999999999</v>
      </c>
      <c r="R12" s="97">
        <f t="shared" si="2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21" t="s">
        <v>462</v>
      </c>
      <c r="N13" s="99">
        <v>280</v>
      </c>
      <c r="O13" s="97">
        <v>60</v>
      </c>
      <c r="P13" s="97">
        <f t="shared" si="0"/>
        <v>24</v>
      </c>
      <c r="Q13" s="97">
        <f t="shared" si="1"/>
        <v>18</v>
      </c>
      <c r="R13" s="97">
        <f t="shared" si="2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35" t="s">
        <v>464</v>
      </c>
      <c r="N14" s="99">
        <v>60</v>
      </c>
      <c r="O14" s="97">
        <v>30</v>
      </c>
      <c r="P14" s="97">
        <f t="shared" si="0"/>
        <v>12</v>
      </c>
      <c r="Q14" s="97">
        <f t="shared" si="1"/>
        <v>9</v>
      </c>
      <c r="R14" s="97">
        <f t="shared" si="2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6"/>
      <c r="I15" s="187"/>
      <c r="J15" s="187"/>
      <c r="K15" s="41"/>
      <c r="L15" s="3"/>
      <c r="M15" s="218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21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35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35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5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21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6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37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20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5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6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5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5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5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5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5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21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21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5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5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4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7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8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9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30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31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22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31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7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32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5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21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7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7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30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7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7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7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30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30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7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8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30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30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30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233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233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234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7" priority="6">
      <formula>AND(NOW()&gt;$C$4+$P$4,NOW()&lt;=$C$4+$Q$4)</formula>
    </cfRule>
  </conditionalFormatting>
  <conditionalFormatting sqref="P6:P62">
    <cfRule type="expression" dxfId="2" priority="5">
      <formula>NOW()&lt;=$C$4+$P$4</formula>
    </cfRule>
  </conditionalFormatting>
  <conditionalFormatting sqref="R6:R62">
    <cfRule type="expression" dxfId="6" priority="4">
      <formula>NOW()&gt;=$C$4+$Q$4</formula>
    </cfRule>
  </conditionalFormatting>
  <conditionalFormatting sqref="E10">
    <cfRule type="expression" dxfId="5" priority="3">
      <formula>AND(NOW()&gt;$C$4+$P$4,NOW()&lt;=$C$4+$Q$4)</formula>
    </cfRule>
  </conditionalFormatting>
  <conditionalFormatting sqref="D10">
    <cfRule type="expression" dxfId="4" priority="2">
      <formula>NOW()&lt;=$C$4+$P$4</formula>
    </cfRule>
  </conditionalFormatting>
  <conditionalFormatting sqref="F10">
    <cfRule type="expression" dxfId="3" priority="1">
      <formula>NOW()&gt;=$C$4+$Q$4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A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13.8</v>
      </c>
      <c r="B1" s="25">
        <v>2025</v>
      </c>
      <c r="C1" s="10" t="s">
        <v>10</v>
      </c>
      <c r="D1" s="215"/>
      <c r="E1" s="215"/>
      <c r="F1" s="215"/>
      <c r="G1" s="215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6" t="s">
        <v>292</v>
      </c>
      <c r="T3" s="31" t="s">
        <v>708</v>
      </c>
      <c r="U3" s="32"/>
      <c r="V3" s="31" t="s">
        <v>704</v>
      </c>
      <c r="W3" s="1"/>
      <c r="X3" s="2"/>
    </row>
    <row r="4" spans="1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6" t="s">
        <v>709</v>
      </c>
      <c r="T4" s="31" t="s">
        <v>710</v>
      </c>
      <c r="U4" s="32"/>
      <c r="V4" s="31" t="s">
        <v>704</v>
      </c>
      <c r="W4" s="3"/>
      <c r="X4" s="3"/>
      <c r="Y4" s="1"/>
      <c r="Z4"/>
    </row>
    <row r="5" spans="1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6" t="s">
        <v>711</v>
      </c>
      <c r="T5" s="31" t="s">
        <v>712</v>
      </c>
      <c r="U5" s="32"/>
      <c r="V5" s="31" t="s">
        <v>713</v>
      </c>
      <c r="W5" s="3"/>
      <c r="X5" s="3"/>
      <c r="Y5" s="1"/>
      <c r="Z5"/>
    </row>
    <row r="6" spans="1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6" t="s">
        <v>714</v>
      </c>
      <c r="T6" s="31" t="s">
        <v>715</v>
      </c>
      <c r="U6" s="32"/>
      <c r="V6" s="31" t="s">
        <v>704</v>
      </c>
    </row>
    <row r="7" spans="1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6" t="s">
        <v>717</v>
      </c>
      <c r="T7" s="31" t="s">
        <v>716</v>
      </c>
      <c r="U7" s="32"/>
      <c r="V7" s="31" t="s">
        <v>704</v>
      </c>
    </row>
    <row r="8" spans="1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6" t="s">
        <v>267</v>
      </c>
      <c r="T8" s="31" t="s">
        <v>267</v>
      </c>
      <c r="U8" s="32"/>
      <c r="V8" s="31" t="s">
        <v>704</v>
      </c>
    </row>
    <row r="9" spans="1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6" t="s">
        <v>721</v>
      </c>
      <c r="T9" s="31"/>
      <c r="U9" s="32"/>
      <c r="V9" s="31" t="s">
        <v>722</v>
      </c>
    </row>
    <row r="10" spans="1:26" ht="16.5" thickTop="1" thickBot="1" x14ac:dyDescent="0.3">
      <c r="B10" s="36">
        <v>45877</v>
      </c>
      <c r="C10" s="22"/>
      <c r="D10" s="164">
        <v>13.8</v>
      </c>
      <c r="E10" s="30">
        <v>7</v>
      </c>
      <c r="F10" s="30">
        <v>17</v>
      </c>
      <c r="G10" s="165">
        <f t="shared" si="0"/>
        <v>24</v>
      </c>
      <c r="H10" s="22"/>
      <c r="I10" s="164">
        <v>10.4</v>
      </c>
      <c r="J10" s="30">
        <v>3</v>
      </c>
      <c r="K10" s="30">
        <v>14</v>
      </c>
      <c r="L10" s="165">
        <f t="shared" si="1"/>
        <v>17</v>
      </c>
      <c r="M10" s="43"/>
      <c r="N10" s="164">
        <v>9.4</v>
      </c>
      <c r="O10" s="30">
        <v>7</v>
      </c>
      <c r="P10" s="30">
        <v>14</v>
      </c>
      <c r="Q10" s="165">
        <f t="shared" si="2"/>
        <v>21</v>
      </c>
      <c r="R10"/>
      <c r="S10" s="185" t="s">
        <v>723</v>
      </c>
      <c r="T10" t="s">
        <v>724</v>
      </c>
      <c r="U10" s="32"/>
      <c r="V10" s="31"/>
    </row>
    <row r="11" spans="1:26" ht="16.5" thickTop="1" thickBot="1" x14ac:dyDescent="0.3">
      <c r="B11" s="36">
        <v>45878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1:26" ht="16.5" thickTop="1" thickBot="1" x14ac:dyDescent="0.3">
      <c r="B12" s="36">
        <v>45879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1:26" ht="16.5" thickTop="1" thickBot="1" x14ac:dyDescent="0.3">
      <c r="B13" s="36">
        <v>45880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1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6"/>
      <c r="T14" s="31"/>
      <c r="U14" s="32"/>
      <c r="V14" s="31"/>
    </row>
    <row r="15" spans="1:26" ht="16.5" thickTop="1" thickBot="1" x14ac:dyDescent="0.3">
      <c r="B15" s="36">
        <v>45882</v>
      </c>
      <c r="C15" s="22"/>
      <c r="D15" s="164"/>
      <c r="E15" s="30"/>
      <c r="F15" s="30"/>
      <c r="G15" s="165">
        <f t="shared" si="0"/>
        <v>0</v>
      </c>
      <c r="H15" s="22"/>
      <c r="I15" s="164"/>
      <c r="J15" s="30"/>
      <c r="K15" s="30"/>
      <c r="L15" s="165">
        <f t="shared" si="1"/>
        <v>0</v>
      </c>
      <c r="M15" s="43"/>
      <c r="N15" s="164"/>
      <c r="O15" s="30"/>
      <c r="P15" s="30"/>
      <c r="Q15" s="165">
        <f t="shared" si="2"/>
        <v>0</v>
      </c>
      <c r="R15"/>
      <c r="S15" s="26"/>
      <c r="T15" s="31"/>
      <c r="U15" s="55"/>
      <c r="V15" s="54"/>
    </row>
    <row r="16" spans="1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7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5"/>
      <c r="E1" s="215"/>
      <c r="F1" s="215"/>
      <c r="G1" s="215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26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5"/>
      <c r="E1" s="215"/>
      <c r="F1" s="215"/>
      <c r="G1" s="215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25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5"/>
      <c r="E1" s="215"/>
      <c r="F1" s="215"/>
      <c r="G1" s="215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4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7"/>
      <c r="E1" s="217"/>
      <c r="F1" s="217"/>
      <c r="G1" s="217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3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5" t="s">
        <v>9</v>
      </c>
      <c r="E1" s="215"/>
      <c r="F1" s="215"/>
      <c r="G1" s="215"/>
      <c r="I1" s="215" t="s">
        <v>7</v>
      </c>
      <c r="J1" s="215"/>
      <c r="K1" s="215"/>
      <c r="L1" s="215"/>
      <c r="M1" s="23"/>
      <c r="N1" s="216" t="s">
        <v>8</v>
      </c>
      <c r="O1" s="216"/>
      <c r="P1" s="216"/>
      <c r="Q1" s="216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22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5"/>
      <c r="E1" s="215"/>
      <c r="F1" s="215"/>
      <c r="G1" s="215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21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5"/>
      <c r="J1" s="215"/>
      <c r="K1" s="215"/>
      <c r="L1" s="215"/>
      <c r="M1" s="42"/>
      <c r="N1" s="216"/>
      <c r="O1" s="216"/>
      <c r="P1" s="216"/>
      <c r="Q1" s="216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20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5"/>
      <c r="E1" s="215"/>
      <c r="F1" s="215"/>
      <c r="G1" s="215"/>
      <c r="I1" s="215"/>
      <c r="J1" s="215"/>
      <c r="K1" s="215"/>
      <c r="L1" s="215"/>
      <c r="M1" s="42"/>
      <c r="N1" s="216"/>
      <c r="O1" s="216"/>
      <c r="P1" s="216"/>
      <c r="Q1" s="21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8" priority="3">
      <formula>AND(HOUR(NOW())&gt;HOUR($P$4),HOUR(NOW())&lt;=HOUR($Q$4))</formula>
    </cfRule>
  </conditionalFormatting>
  <conditionalFormatting sqref="M4:M51">
    <cfRule type="expression" dxfId="17" priority="2">
      <formula>HOUR(NOW())&lt;=HOUR($P$4)</formula>
    </cfRule>
  </conditionalFormatting>
  <conditionalFormatting sqref="O4:O51">
    <cfRule type="expression" dxfId="16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2025-08-10T09:50:10Z</dcterms:modified>
</cp:coreProperties>
</file>