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13_ncr:1_{DE7C4015-9AA2-43DB-AF6C-6BD458B995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août" sheetId="26" r:id="rId2"/>
    <sheet name="juillet" sheetId="24" r:id="rId3"/>
    <sheet name="Feuil1" sheetId="25" r:id="rId4"/>
    <sheet name="juin" sheetId="23" r:id="rId5"/>
    <sheet name="mai" sheetId="22" r:id="rId6"/>
    <sheet name="avril" sheetId="21" r:id="rId7"/>
    <sheet name="janvier" sheetId="10" r:id="rId8"/>
    <sheet name="février" sheetId="13" r:id="rId9"/>
    <sheet name="mars" sheetId="20" r:id="rId10"/>
    <sheet name="MoisVierge" sheetId="18" r:id="rId11"/>
    <sheet name="Data" sheetId="14" r:id="rId12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E10" i="1"/>
  <c r="D10" i="1"/>
  <c r="F9" i="1"/>
  <c r="H9" i="1" s="1"/>
  <c r="Q62" i="1"/>
  <c r="R62" i="1"/>
  <c r="G4" i="26"/>
  <c r="L4" i="26"/>
  <c r="Q4" i="26"/>
  <c r="G5" i="26"/>
  <c r="L5" i="26"/>
  <c r="Q5" i="26"/>
  <c r="G6" i="26"/>
  <c r="L6" i="26"/>
  <c r="Q6" i="26"/>
  <c r="G7" i="26"/>
  <c r="L7" i="26"/>
  <c r="Q7" i="26"/>
  <c r="G8" i="26"/>
  <c r="L8" i="26"/>
  <c r="Q8" i="26"/>
  <c r="G9" i="26"/>
  <c r="L9" i="26"/>
  <c r="Q9" i="26"/>
  <c r="G10" i="26"/>
  <c r="L10" i="26"/>
  <c r="Q10" i="26"/>
  <c r="G11" i="26"/>
  <c r="L11" i="26"/>
  <c r="Q11" i="26"/>
  <c r="G12" i="26"/>
  <c r="L12" i="26"/>
  <c r="Q12" i="26"/>
  <c r="G13" i="26"/>
  <c r="L13" i="26"/>
  <c r="Q13" i="26"/>
  <c r="G14" i="26"/>
  <c r="L14" i="26"/>
  <c r="Q14" i="26"/>
  <c r="G15" i="26"/>
  <c r="L15" i="26"/>
  <c r="Q15" i="26"/>
  <c r="G16" i="26"/>
  <c r="L16" i="26"/>
  <c r="Q16" i="26"/>
  <c r="G17" i="26"/>
  <c r="L17" i="26"/>
  <c r="Q17" i="26"/>
  <c r="G18" i="26"/>
  <c r="L18" i="26"/>
  <c r="Q18" i="26"/>
  <c r="G19" i="26"/>
  <c r="L19" i="26"/>
  <c r="Q19" i="26"/>
  <c r="G20" i="26"/>
  <c r="L20" i="26"/>
  <c r="Q20" i="26"/>
  <c r="G21" i="26"/>
  <c r="L21" i="26"/>
  <c r="Q21" i="26"/>
  <c r="G22" i="26"/>
  <c r="L22" i="26"/>
  <c r="Q22" i="26"/>
  <c r="G23" i="26"/>
  <c r="L23" i="26"/>
  <c r="Q23" i="26"/>
  <c r="G24" i="26"/>
  <c r="L24" i="26"/>
  <c r="Q24" i="26"/>
  <c r="G25" i="26"/>
  <c r="L25" i="26"/>
  <c r="Q25" i="26"/>
  <c r="G26" i="26"/>
  <c r="L26" i="26"/>
  <c r="Q26" i="26"/>
  <c r="G27" i="26"/>
  <c r="L27" i="26"/>
  <c r="Q27" i="26"/>
  <c r="G28" i="26"/>
  <c r="L28" i="26"/>
  <c r="Q28" i="26"/>
  <c r="G29" i="26"/>
  <c r="L29" i="26"/>
  <c r="Q29" i="26"/>
  <c r="G30" i="26"/>
  <c r="L30" i="26"/>
  <c r="Q30" i="26"/>
  <c r="G31" i="26"/>
  <c r="L31" i="26"/>
  <c r="Q31" i="26"/>
  <c r="G32" i="26"/>
  <c r="L32" i="26"/>
  <c r="Q32" i="26"/>
  <c r="G33" i="26"/>
  <c r="L33" i="26"/>
  <c r="Q33" i="26"/>
  <c r="Q3" i="26"/>
  <c r="L3" i="26"/>
  <c r="G3" i="26"/>
  <c r="F7" i="1"/>
  <c r="H7" i="1" s="1"/>
  <c r="F8" i="1"/>
  <c r="H8" i="1" s="1"/>
  <c r="L32" i="24"/>
  <c r="L29" i="24"/>
  <c r="F6" i="1"/>
  <c r="H6" i="1" s="1"/>
  <c r="P49" i="1"/>
  <c r="Q49" i="1"/>
  <c r="R49" i="1"/>
  <c r="G19" i="24"/>
  <c r="P11" i="1"/>
  <c r="Q11" i="1"/>
  <c r="R11" i="1"/>
  <c r="P10" i="1"/>
  <c r="Q10" i="1"/>
  <c r="R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<sst xmlns="http://schemas.openxmlformats.org/spreadsheetml/2006/main" count="1025" uniqueCount="723">
  <si>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</si>
  <si>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</si>
  <si>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</si>
  <si>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</si>
  <si>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</si>
  <si>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</si>
  <si>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</si>
  <si>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</si>
  <si>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</si>
  <si>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</si>
  <si>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</si>
  <si>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</si>
  <si>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</si>
  <si>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</si>
  <si>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</si>
  <si>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</si>
  <si>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</si>
  <si>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</si>
  <si>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</si>
  <si>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</si>
  <si>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</si>
  <si>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</si>
  <si>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</si>
  <si>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</si>
  <si>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</si>
  <si>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</si>
  <si>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</si>
  <si>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</si>
  <si>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</si>
  <si>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</si>
  <si>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</si>
  <si>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</si>
  <si>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</si>
  <si>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</si>
  <si>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</si>
  <si>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</si>
  <si>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</si>
  <si>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</si>
  <si>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</si>
  <si>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</si>
  <si>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</si>
  <si>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</si>
  <si>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</si>
  <si>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</si>
  <si>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</si>
  <si>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</si>
  <si>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</si>
  <si>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</si>
  <si>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</si>
  <si>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</si>
  <si>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</si>
  <si>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</si>
  <si>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</si>
  <si>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</si>
  <si>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</si>
  <si>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</si>
  <si>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</si>
  <si>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</si>
  <si>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</si>
  <si>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</si>
  <si>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</si>
  <si>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</si>
  <si>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</si>
  <si>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</si>
  <si>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</si>
  <si>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</si>
  <si>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</si>
  <si>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</si>
  <si>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</si>
  <si>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</si>
  <si>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</si>
  <si>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</si>
  <si>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</si>
  <si>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</si>
  <si>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</si>
  <si>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</si>
  <si>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</si>
  <si>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</si>
  <si>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</si>
  <si>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</si>
  <si>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</si>
  <si>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</si>
  <si>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</si>
  <si>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</si>
  <si>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</si>
  <si>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</si>
  <si>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</si>
  <si>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</si>
  <si>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</si>
  <si>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</si>
  <si>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</si>
  <si>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</si>
  <si>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</si>
  <si>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</si>
  <si>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</si>
  <si>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</si>
  <si>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</si>
  <si>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</si>
  <si>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</si>
  <si>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</si>
  <si>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</si>
  <si>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</si>
  <si>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</si>
  <si>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</si>
  <si>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</si>
  <si>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</si>
  <si>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</si>
  <si>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</si>
  <si>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</si>
  <si>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</si>
  <si>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</si>
  <si>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</si>
  <si>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</si>
  <si>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</si>
  <si>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</si>
  <si>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</si>
  <si>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</si>
  <si>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</si>
  <si>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</si>
  <si>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</si>
  <si>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</si>
  <si>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</si>
  <si>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</si>
  <si>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</si>
  <si>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</si>
  <si>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</si>
  <si>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</si>
  <si>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</si>
  <si>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</si>
  <si>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</si>
  <si>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</si>
  <si>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</si>
  <si>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</si>
  <si>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</si>
  <si>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</si>
  <si>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</si>
  <si>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</si>
  <si>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</si>
  <si>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</si>
  <si>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</si>
  <si>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</si>
  <si>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</si>
  <si>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</si>
  <si>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</si>
  <si>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</si>
  <si>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</si>
  <si>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</si>
  <si>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</si>
  <si>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</si>
  <si>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</si>
  <si>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</si>
  <si>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</si>
  <si>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</si>
  <si>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</si>
  <si>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</si>
  <si>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</si>
  <si>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</si>
  <si>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</si>
  <si>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</si>
  <si>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</si>
  <si>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</si>
  <si>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</si>
  <si>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</si>
  <si>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</si>
  <si>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</si>
  <si>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</si>
  <si>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</si>
  <si>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</si>
  <si>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</si>
  <si>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</si>
  <si>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</si>
  <si>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</si>
  <si>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</si>
  <si>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</si>
  <si>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</si>
  <si>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</si>
  <si>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</si>
  <si>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</si>
  <si>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</si>
  <si>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</si>
  <si>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</si>
  <si>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</si>
  <si>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</si>
  <si>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</si>
  <si>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</si>
  <si>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</si>
  <si>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</si>
  <si>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</si>
  <si>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</si>
  <si>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</si>
  <si>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</si>
  <si>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</si>
  <si>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</si>
  <si>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</si>
  <si>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</si>
  <si>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</si>
  <si>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</si>
  <si>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</si>
  <si>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</si>
  <si>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</si>
  <si>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</si>
  <si>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</si>
  <si>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</si>
  <si>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</si>
  <si>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</si>
  <si>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</si>
  <si>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</si>
  <si>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</si>
  <si>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</si>
  <si>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</si>
  <si>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</si>
  <si>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</si>
  <si>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</si>
  <si>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</si>
  <si>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</si>
  <si>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</si>
  <si>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</si>
  <si>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</si>
  <si>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</si>
  <si>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</si>
  <si>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</si>
  <si>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</si>
  <si>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</si>
  <si>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</si>
  <si>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</si>
  <si>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</si>
  <si>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</si>
  <si>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</si>
  <si>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</si>
  <si>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</si>
  <si>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</si>
  <si>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</si>
  <si>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</si>
  <si>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</si>
  <si>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</si>
  <si>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</si>
  <si>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</si>
  <si>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</si>
  <si>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</si>
  <si>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</si>
  <si>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</si>
  <si>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</si>
  <si>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</si>
  <si>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</si>
  <si>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</si>
  <si>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</si>
  <si>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</si>
  <si>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</si>
  <si>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</si>
  <si>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</si>
  <si>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</si>
  <si>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</si>
  <si>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</si>
  <si>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</si>
  <si>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</si>
  <si>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</si>
  <si>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</si>
  <si>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</si>
  <si>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</si>
  <si>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</si>
  <si>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</si>
  <si>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</si>
  <si>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</si>
  <si>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</si>
  <si>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</si>
  <si>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</si>
  <si>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</si>
  <si>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</si>
  <si>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</si>
  <si>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</si>
  <si>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</si>
  <si>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</si>
  <si>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</si>
  <si>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</si>
  <si>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</si>
  <si>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</si>
  <si>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</si>
  <si>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</si>
  <si>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</si>
  <si>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</si>
  <si>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</si>
  <si>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</si>
  <si>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</si>
  <si>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</si>
  <si>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</si>
  <si>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</si>
  <si>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</si>
  <si>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</si>
  <si>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</si>
  <si>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</si>
  <si>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</si>
  <si>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</si>
  <si>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</si>
  <si>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</si>
  <si>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</si>
  <si>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</si>
  <si>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</si>
  <si>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</si>
  <si>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</si>
  <si>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</si>
  <si>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</si>
  <si>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</si>
  <si>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</si>
  <si>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</si>
  <si>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</si>
  <si>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</si>
  <si>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</si>
  <si>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</si>
  <si>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</si>
  <si>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</si>
  <si>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</si>
  <si>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</si>
  <si>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</si>
  <si>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</si>
  <si>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</si>
  <si>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</si>
  <si>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</si>
  <si>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</si>
  <si>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</si>
  <si>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</si>
  <si>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</si>
  <si>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</si>
  <si>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</si>
  <si>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</si>
  <si>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</si>
  <si>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</si>
  <si>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</si>
  <si>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</si>
  <si>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</si>
  <si>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</si>
  <si>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</si>
  <si>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</si>
  <si>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</si>
  <si>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</si>
  <si>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</si>
  <si>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</si>
  <si>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</si>
  <si>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</si>
  <si>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</si>
  <si>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</si>
  <si>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</si>
  <si>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</si>
  <si>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</si>
  <si>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</si>
  <si>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</si>
  <si>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</si>
  <si>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</si>
  <si>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</si>
  <si>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</si>
  <si>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</si>
  <si>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</si>
  <si>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</si>
  <si>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</si>
  <si>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</si>
  <si>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</si>
  <si>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</si>
  <si>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</si>
  <si>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</si>
  <si>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</si>
  <si>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</si>
  <si>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</si>
  <si>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</si>
  <si>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</si>
  <si>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</si>
  <si>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</si>
  <si>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</si>
  <si>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</si>
  <si>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</si>
  <si>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</si>
  <si>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</si>
  <si>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</si>
  <si>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</si>
  <si>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</si>
  <si>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</si>
  <si>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</si>
  <si>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</si>
  <si>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</si>
  <si>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</si>
  <si>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</si>
  <si>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</si>
  <si>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</si>
  <si>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</si>
  <si>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</si>
  <si>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</si>
  <si>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</si>
  <si>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</si>
  <si>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</si>
  <si>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</si>
  <si>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</si>
  <si>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</si>
  <si>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</si>
  <si>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</si>
  <si>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</si>
  <si>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</si>
  <si>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</si>
  <si>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</si>
  <si>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</si>
  <si>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</si>
  <si>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</si>
  <si>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</si>
  <si>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</si>
  <si>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</si>
  <si>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</si>
  <si>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</si>
  <si>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</si>
  <si>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</si>
  <si>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</si>
  <si>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</si>
  <si>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</si>
  <si>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</si>
  <si>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</si>
  <si>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</si>
  <si>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</si>
  <si>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</si>
  <si>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</si>
  <si>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</si>
  <si>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</si>
  <si>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</si>
  <si>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</si>
  <si>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</si>
  <si>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</si>
  <si>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</si>
  <si>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</si>
  <si>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</si>
  <si>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</si>
  <si>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</si>
  <si>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</si>
  <si>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</si>
  <si>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</si>
  <si>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</si>
  <si>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</si>
  <si>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</si>
  <si>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</si>
  <si>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</si>
  <si>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</si>
  <si>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</si>
  <si>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</si>
  <si>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</si>
  <si>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</si>
  <si>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</si>
  <si>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</si>
  <si>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</si>
  <si>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</si>
  <si>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</si>
  <si>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</si>
  <si>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</si>
  <si>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</si>
  <si>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</si>
  <si>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</si>
  <si>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</si>
  <si>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</si>
  <si>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</si>
  <si>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</si>
  <si>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</si>
  <si>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</si>
  <si>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</si>
  <si>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</si>
  <si>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</si>
  <si>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</si>
  <si>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</si>
  <si>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</si>
  <si>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</si>
  <si>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</si>
  <si>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</si>
  <si>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</si>
  <si>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</si>
  <si>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</si>
  <si>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</si>
  <si>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</si>
  <si>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</si>
  <si>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</si>
  <si>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</si>
  <si>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</si>
  <si>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</si>
  <si>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</si>
  <si>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</si>
  <si>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</si>
  <si>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</si>
  <si>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</si>
  <si>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</si>
  <si>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</si>
  <si>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</si>
  <si>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</si>
  <si>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</si>
  <si>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</si>
  <si>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</si>
  <si>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</si>
  <si>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</si>
  <si>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</si>
  <si>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</si>
  <si>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</si>
  <si>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</si>
  <si>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</si>
  <si>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</si>
  <si>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</si>
  <si>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</si>
  <si>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</si>
  <si>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</si>
  <si>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</si>
  <si>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</si>
  <si>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</si>
  <si>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</si>
  <si>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</si>
  <si>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</si>
  <si>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</si>
  <si>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</si>
  <si>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</si>
  <si>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</si>
  <si>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</si>
  <si>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</si>
  <si>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</si>
  <si>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</si>
  <si>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</si>
  <si>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</si>
  <si>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</si>
  <si>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</si>
  <si>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</si>
  <si>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</si>
  <si>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</si>
  <si>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</si>
  <si>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</si>
  <si>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</si>
  <si>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</si>
  <si>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</si>
  <si>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</si>
  <si>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</si>
  <si>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</si>
  <si>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</si>
  <si>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</si>
  <si>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</si>
  <si>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</si>
  <si>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</si>
  <si>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</si>
  <si>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</si>
  <si>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</si>
  <si>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</si>
  <si>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</si>
  <si>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</si>
  <si>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</si>
  <si>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</si>
  <si>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</si>
  <si>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</si>
  <si>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</si>
  <si>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</si>
  <si>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</si>
  <si>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</si>
  <si>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</si>
  <si>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</si>
  <si>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</si>
  <si>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</si>
  <si>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</si>
  <si>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</si>
  <si>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</si>
  <si>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</si>
  <si>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</si>
  <si>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</si>
  <si>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</si>
  <si>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</si>
  <si>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</si>
  <si>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</si>
  <si>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</si>
  <si>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</si>
  <si>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</si>
  <si>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</si>
  <si>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</si>
  <si>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</si>
  <si>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</si>
  <si>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</si>
  <si>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</si>
  <si>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</si>
  <si>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</si>
  <si>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</si>
  <si>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</si>
  <si>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</si>
  <si>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</si>
  <si>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</si>
  <si>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</si>
  <si>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</si>
  <si>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</si>
  <si>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</si>
  <si>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</si>
  <si>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</si>
  <si>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</si>
  <si>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</si>
  <si>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</si>
  <si>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</si>
  <si>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</si>
  <si>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</si>
  <si>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</si>
  <si>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</si>
  <si>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</si>
  <si>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</si>
  <si>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</si>
  <si>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</si>
  <si>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</si>
  <si>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</si>
  <si>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</si>
  <si>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</si>
  <si>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</si>
  <si>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</si>
  <si>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</si>
  <si>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</si>
  <si>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</si>
  <si>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</si>
  <si>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</si>
  <si>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</si>
  <si>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</si>
  <si>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</si>
  <si>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</si>
  <si>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</si>
  <si>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</si>
  <si>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</si>
  <si>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</si>
  <si>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</si>
  <si>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</si>
  <si>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</si>
  <si>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</si>
  <si>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</si>
  <si>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</si>
  <si>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</si>
  <si>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</si>
  <si>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</si>
  <si>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</si>
  <si>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</si>
  <si>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</si>
  <si>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</si>
  <si>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</si>
  <si>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</si>
  <si>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</si>
  <si>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</si>
  <si>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</si>
  <si>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</si>
  <si>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</si>
  <si>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</si>
  <si>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</si>
  <si>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</si>
  <si>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</si>
  <si>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</si>
  <si>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</si>
  <si>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</si>
  <si>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</si>
  <si>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</si>
  <si>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</si>
  <si>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</si>
  <si>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</si>
  <si>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</si>
  <si>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</si>
  <si>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</si>
  <si>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</si>
  <si>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</si>
  <si>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</si>
  <si>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</si>
  <si>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</si>
  <si>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</si>
  <si>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</si>
  <si>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</si>
  <si>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</si>
  <si>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</si>
  <si>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</si>
  <si>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</si>
  <si>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</si>
  <si>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</si>
  <si>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</si>
  <si>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</si>
  <si>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</si>
  <si>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</si>
  <si>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</si>
  <si>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</si>
  <si>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</si>
  <si>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</si>
  <si>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</si>
  <si>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</si>
  <si>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</si>
  <si>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</si>
  <si>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</si>
  <si>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</si>
  <si>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</si>
  <si>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</si>
  <si>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</si>
  <si>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</si>
  <si>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</si>
  <si>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</si>
  <si>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</si>
  <si>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</si>
  <si>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</si>
  <si>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</si>
  <si>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</si>
  <si>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</si>
  <si>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</si>
  <si>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</si>
  <si>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</si>
  <si>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</si>
  <si>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</si>
  <si>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</si>
  <si>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</si>
  <si>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</si>
  <si>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</si>
  <si>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</si>
  <si>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</si>
  <si>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</si>
  <si>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</si>
  <si>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</si>
  <si>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</si>
  <si>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</si>
  <si>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</si>
  <si>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sandwish jambon fromage cake</t>
  </si>
  <si>
    <t>Petit dejeuner (sandwish salami )</t>
  </si>
  <si>
    <t>Nazi goret cake gâteau aux abricots</t>
  </si>
  <si>
    <t xml:space="preserve">Cervelas compote de pruneaux </t>
  </si>
  <si>
    <t xml:space="preserve">Salade tranche de porc cornettes chanterelles </t>
  </si>
  <si>
    <t>Pain de seigle jambon compote de pruneaux</t>
  </si>
  <si>
    <t>Marges huîtres jambon melon steak riz dessert</t>
  </si>
  <si>
    <t>pain salamis compote de fruits</t>
  </si>
  <si>
    <t>Chez Adelin   Anniverssaire Amelie</t>
  </si>
  <si>
    <t>Avocats crevettes yogourt</t>
  </si>
  <si>
    <t>Magne Betty bossu. 400 gr</t>
  </si>
  <si>
    <t>Röstis compote abricots</t>
  </si>
  <si>
    <t>fondue pomme de terre compote abricots yogourt</t>
  </si>
  <si>
    <t>Flan Otecker</t>
  </si>
  <si>
    <t xml:space="preserve">Midi </t>
  </si>
  <si>
    <t>Glicides</t>
  </si>
  <si>
    <t>Rôstis compote de pruneaux</t>
  </si>
  <si>
    <t>Françoise    Françoise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</si>
</sst>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3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2" fontId="29" fillId="2" borderId="25" xfId="0" applyNumberFormat="1" applyFont="1" applyFill="1" applyBorder="1" applyAlignment="1">
      <alignment horizontal="center"/>
    </xf>
    <xf numFmtId="1" fontId="29" fillId="2" borderId="25" xfId="0" applyNumberFormat="1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0" fontId="29" fillId="2" borderId="1" xfId="0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5" fillId="2" borderId="2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0" fontId="4" fillId="2" borderId="6" xfId="0" applyNumberFormat="1" applyFont="1" applyFill="1" applyBorder="1" applyAlignment="1">
      <alignment horizontal="center"/>
    </xf>
    <xf numFmtId="1" fontId="4" fillId="2" borderId="6" xfId="0" applyNumberFormat="1" applyFont="1" applyFill="1" applyBorder="1" applyAlignment="1">
      <alignment horizontal="left"/>
    </xf>
    <xf numFmtId="0" fontId="2" fillId="2" borderId="27" xfId="0" applyFont="1" applyFill="1" applyBorder="1" applyAlignment="1">
      <alignment horizontal="left"/>
    </xf>
    <xf numFmtId="0" fontId="29" fillId="2" borderId="0" xfId="0" applyFont="1" applyFill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0" fillId="0" borderId="21" xfId="0" applyBorder="1" applyAlignment="1">
      <alignment wrapText="1"/>
    </xf>
    <xf numFmtId="0" fontId="0" fillId="0" borderId="21" xfId="0" applyBorder="1"/>
    <xf numFmtId="168" fontId="0" fillId="0" borderId="22" xfId="0" applyNumberFormat="1" applyBorder="1"/>
    <xf numFmtId="168" fontId="0" fillId="0" borderId="20" xfId="0" applyNumberFormat="1" applyBorder="1"/>
    <xf numFmtId="0" fontId="33" fillId="0" borderId="26" xfId="0" applyFont="1" applyBorder="1"/>
    <xf numFmtId="168" fontId="0" fillId="0" borderId="21" xfId="0" applyNumberFormat="1" applyBorder="1"/>
    <xf numFmtId="0" fontId="33" fillId="0" borderId="21" xfId="0" applyFont="1" applyBorder="1"/>
    <xf numFmtId="14" fontId="0" fillId="0" borderId="21" xfId="0" applyNumberFormat="1" applyBorder="1"/>
    <xf numFmtId="0" fontId="0" fillId="0" borderId="22" xfId="0" applyBorder="1"/>
    <xf numFmtId="169" fontId="0" fillId="0" borderId="22" xfId="0" applyNumberFormat="1" applyBorder="1"/>
    <xf numFmtId="0" fontId="33" fillId="0" borderId="22" xfId="0" applyFont="1" applyBorder="1" applyAlignment="1">
      <alignment horizontal="left"/>
    </xf>
    <xf numFmtId="0" fontId="33" fillId="0" borderId="22" xfId="0" applyFont="1" applyBorder="1"/>
    <xf numFmtId="14" fontId="0" fillId="0" borderId="22" xfId="0" applyNumberFormat="1" applyBorder="1"/>
    <xf numFmtId="0" fontId="0" fillId="0" borderId="22" xfId="0" applyBorder="1" applyAlignment="1">
      <alignment wrapText="1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48"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2" totalsRowShown="0" headerRowDxfId="47" dataDxfId="46">
  <autoFilter ref="M5:R62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45"/>
    <tableColumn id="2" xr3:uid="{00000000-0010-0000-0100-000002000000}" name="Colonne6" dataDxfId="44"/>
    <tableColumn id="3" xr3:uid="{00000000-0010-0000-0100-000003000000}" name="Colonne5" dataDxfId="43"/>
    <tableColumn id="6" xr3:uid="{00000000-0010-0000-0100-000006000000}" name="Colonne4" dataDxfId="42">
      <calculatedColumnFormula>(O6/10)*4</calculatedColumnFormula>
    </tableColumn>
    <tableColumn id="5" xr3:uid="{00000000-0010-0000-0100-000005000000}" name="Colonne2" dataDxfId="41">
      <calculatedColumnFormula>(O6/10)*3</calculatedColumnFormula>
    </tableColumn>
    <tableColumn id="4" xr3:uid="{00000000-0010-0000-0100-000004000000}" name="Colonne3" dataDxfId="40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9" dataDxfId="37" headerRowBorderDxfId="38" tableBorderDxfId="36" totalsRowBorderDxfId="35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4"/>
    <tableColumn id="2" xr3:uid="{00000000-0010-0000-0000-000002000000}" name="Heures" dataDxfId="33"/>
    <tableColumn id="3" xr3:uid="{00000000-0010-0000-0000-000003000000}" name="G7" dataDxfId="32"/>
    <tableColumn id="4" xr3:uid="{00000000-0010-0000-0000-000004000000}" name="Avant" dataDxfId="31">
      <calculatedColumnFormula>IF(E6&gt;$E$15,E6-$E$15,0)</calculatedColumnFormula>
    </tableColumn>
    <tableColumn id="5" xr3:uid="{00000000-0010-0000-0000-000005000000}" name="Menu" dataDxfId="30"/>
    <tableColumn id="6" xr3:uid="{00000000-0010-0000-0000-000006000000}" name="Total" dataDxfId="29">
      <calculatedColumnFormula>IFERROR(t_Saisie[[#This Row],[Avant]]+t_Saisie[[#This Row],[Menu]],"")</calculatedColumnFormula>
    </tableColumn>
    <tableColumn id="7" xr3:uid="{00000000-0010-0000-0000-000007000000}" name="Poids" dataDxfId="28"/>
    <tableColumn id="8" xr3:uid="{00000000-0010-0000-0000-000008000000}" name="Plat" dataDxfId="27"/>
    <tableColumn id="9" xr3:uid="{00000000-0010-0000-0000-000009000000}" name="Commentaires" dataDxfId="2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13" dataDxfId="12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11"/>
    <tableColumn id="2" xr3:uid="{00000000-0010-0000-0200-000002000000}" name="Colonne6" dataDxfId="10"/>
    <tableColumn id="3" xr3:uid="{00000000-0010-0000-0200-000003000000}" name="Colonne5" dataDxfId="9"/>
    <tableColumn id="6" xr3:uid="{00000000-0010-0000-0200-000006000000}" name="Colonne4" dataDxfId="8">
      <calculatedColumnFormula>(L4/10)*4</calculatedColumnFormula>
    </tableColumn>
    <tableColumn id="5" xr3:uid="{00000000-0010-0000-0200-000005000000}" name="Colonne2" dataDxfId="7">
      <calculatedColumnFormula>(L4/10)*3</calculatedColumnFormula>
    </tableColumn>
    <tableColumn id="4" xr3:uid="{00000000-0010-0000-0200-000004000000}" name="Colonne3" dataDxfId="6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K17" sqref="K17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45878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13.8</v>
      </c>
      <c r="F6" s="151">
        <f t="shared" ref="F6:F8" si="0">IF(E6&gt;$E$15,E6-$E$15,0)</f>
        <v>6.8000000000000007</v>
      </c>
      <c r="G6" s="198">
        <v>17</v>
      </c>
      <c r="H6" s="148">
        <f>IFERROR(t_Saisie[[#This Row],[Avant]]+t_Saisie[[#This Row],[Menu]],"")</f>
        <v>23.8</v>
      </c>
      <c r="I6" s="152"/>
      <c r="J6" s="203"/>
      <c r="K6" s="153"/>
      <c r="L6" s="3"/>
      <c r="M6" s="216" t="s">
        <v>301</v>
      </c>
      <c r="N6" s="97">
        <v>100</v>
      </c>
      <c r="O6" s="98">
        <v>30</v>
      </c>
      <c r="P6" s="97">
        <f t="shared" ref="P6:P14" si="1">(O6/10)*4</f>
        <v>12</v>
      </c>
      <c r="Q6" s="97">
        <f t="shared" ref="Q6:Q14" si="2">(O6/10)*3</f>
        <v>9</v>
      </c>
      <c r="R6" s="97">
        <f t="shared" ref="R6:R14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/>
      <c r="F7" s="151">
        <f t="shared" si="0"/>
        <v>0</v>
      </c>
      <c r="G7" s="148"/>
      <c r="H7" s="148">
        <f>IFERROR(t_Saisie[[#This Row],[Avant]]+t_Saisie[[#This Row],[Menu]],"")</f>
        <v>0</v>
      </c>
      <c r="I7" s="152"/>
      <c r="J7" s="202"/>
      <c r="K7" s="153"/>
      <c r="L7" s="3"/>
      <c r="M7" s="217" t="s">
        <v>469</v>
      </c>
      <c r="N7" s="99">
        <v>60</v>
      </c>
      <c r="O7" s="97">
        <v>28</v>
      </c>
      <c r="P7" s="97">
        <f t="shared" si="1"/>
        <v>11.2</v>
      </c>
      <c r="Q7" s="97">
        <f t="shared" si="2"/>
        <v>8.3999999999999986</v>
      </c>
      <c r="R7" s="97">
        <f t="shared" si="3"/>
        <v>11.2</v>
      </c>
    </row>
    <row r="8" spans="1:18" ht="15" customHeight="1" x14ac:dyDescent="0.25">
      <c r="A8"/>
      <c r="B8"/>
      <c r="C8" s="210" t="s">
        <v>8</v>
      </c>
      <c r="D8" s="211">
        <v>0.79166666666666663</v>
      </c>
      <c r="E8" s="150"/>
      <c r="F8" s="151">
        <f t="shared" si="0"/>
        <v>0</v>
      </c>
      <c r="G8" s="148"/>
      <c r="H8" s="148">
        <f>IFERROR(t_Saisie[[#This Row],[Avant]]+t_Saisie[[#This Row],[Menu]],"")</f>
        <v>0</v>
      </c>
      <c r="I8" s="210"/>
      <c r="J8" s="212"/>
      <c r="K8" s="213"/>
      <c r="L8" s="3"/>
      <c r="M8" s="218" t="s">
        <v>287</v>
      </c>
      <c r="N8" s="100">
        <v>190</v>
      </c>
      <c r="O8" s="100">
        <v>36</v>
      </c>
      <c r="P8" s="100">
        <f t="shared" si="1"/>
        <v>14.4</v>
      </c>
      <c r="Q8" s="100">
        <f t="shared" si="2"/>
        <v>10.8</v>
      </c>
      <c r="R8" s="100">
        <f t="shared" si="3"/>
        <v>14.4</v>
      </c>
    </row>
    <row r="9" spans="1:18" s="185" customFormat="1" ht="15" customHeight="1" x14ac:dyDescent="0.25">
      <c r="A9" s="188"/>
      <c r="B9"/>
      <c r="C9" s="96"/>
      <c r="D9" s="91"/>
      <c r="E9" s="209"/>
      <c r="F9" s="204">
        <f>IF(E9&gt;$E$15,E9-$E$15,0)</f>
        <v>0</v>
      </c>
      <c r="G9" s="205"/>
      <c r="H9" s="206" t="str">
        <f>IFERROR(t_Saisie[[#This Row],[Avant]]+t_Saisie[[#This Row],[Menu]],"")</f>
        <v/>
      </c>
      <c r="I9" s="214"/>
      <c r="J9" s="183"/>
      <c r="K9" s="190"/>
      <c r="L9" s="3"/>
      <c r="M9" s="219" t="s">
        <v>288</v>
      </c>
      <c r="N9" s="182">
        <v>50</v>
      </c>
      <c r="O9" s="182">
        <v>25</v>
      </c>
      <c r="P9" s="182">
        <f t="shared" si="1"/>
        <v>10</v>
      </c>
      <c r="Q9" s="182">
        <f t="shared" si="2"/>
        <v>7.5</v>
      </c>
      <c r="R9" s="182">
        <f t="shared" si="3"/>
        <v>10</v>
      </c>
    </row>
    <row r="10" spans="1:18" ht="15" customHeight="1" x14ac:dyDescent="0.25">
      <c r="A10"/>
      <c r="B10"/>
      <c r="C10" s="215">
        <v>70</v>
      </c>
      <c r="D10" s="215">
        <f>(C10/10)*4</f>
        <v>28</v>
      </c>
      <c r="E10" s="215">
        <f>(C10/10)*3</f>
        <v>21</v>
      </c>
      <c r="F10" s="148">
        <f>(C10/10)*4</f>
        <v>28</v>
      </c>
      <c r="G10" s="192"/>
      <c r="H10" s="191" t="s">
        <v>303</v>
      </c>
      <c r="J10" s="187"/>
      <c r="K10" s="190"/>
      <c r="L10" s="3"/>
      <c r="M10" s="220" t="s">
        <v>659</v>
      </c>
      <c r="N10" s="193">
        <v>80</v>
      </c>
      <c r="O10" s="184">
        <v>45</v>
      </c>
      <c r="P10" s="184">
        <f t="shared" si="1"/>
        <v>18</v>
      </c>
      <c r="Q10" s="184">
        <f t="shared" si="2"/>
        <v>13.5</v>
      </c>
      <c r="R10" s="184">
        <f t="shared" si="3"/>
        <v>18</v>
      </c>
    </row>
    <row r="11" spans="1:18" ht="15" customHeight="1" x14ac:dyDescent="0.25">
      <c r="A11"/>
      <c r="B11"/>
      <c r="J11"/>
      <c r="L11" s="3"/>
      <c r="M11" s="199" t="s">
        <v>672</v>
      </c>
      <c r="N11" s="200" t="s">
        <v>673</v>
      </c>
      <c r="O11" s="201">
        <v>34</v>
      </c>
      <c r="P11" s="201">
        <f t="shared" si="1"/>
        <v>13.6</v>
      </c>
      <c r="Q11" s="201">
        <f t="shared" si="2"/>
        <v>10.199999999999999</v>
      </c>
      <c r="R11" s="201">
        <f t="shared" si="3"/>
        <v>13.6</v>
      </c>
    </row>
    <row r="12" spans="1:18" ht="15" customHeight="1" x14ac:dyDescent="0.3">
      <c r="A12" s="9"/>
      <c r="B12" s="138"/>
      <c r="C12" s="207" t="s">
        <v>720</v>
      </c>
      <c r="D12" s="11" t="s">
        <v>9</v>
      </c>
      <c r="E12" s="208" t="s">
        <v>719</v>
      </c>
      <c r="F12" s="11" t="s">
        <v>8</v>
      </c>
      <c r="G12" s="11"/>
      <c r="H12" s="11"/>
      <c r="L12" s="3"/>
      <c r="M12" s="221" t="s">
        <v>289</v>
      </c>
      <c r="N12" s="97">
        <v>200</v>
      </c>
      <c r="O12" s="97">
        <v>46</v>
      </c>
      <c r="P12" s="97">
        <f t="shared" si="1"/>
        <v>18.399999999999999</v>
      </c>
      <c r="Q12" s="97">
        <f t="shared" si="2"/>
        <v>13.799999999999999</v>
      </c>
      <c r="R12" s="97">
        <f t="shared" si="3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17" t="s">
        <v>462</v>
      </c>
      <c r="N13" s="99">
        <v>280</v>
      </c>
      <c r="O13" s="97">
        <v>60</v>
      </c>
      <c r="P13" s="97">
        <f t="shared" si="1"/>
        <v>24</v>
      </c>
      <c r="Q13" s="97">
        <f t="shared" si="2"/>
        <v>18</v>
      </c>
      <c r="R13" s="97">
        <f t="shared" si="3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17" t="s">
        <v>464</v>
      </c>
      <c r="N14" s="99">
        <v>60</v>
      </c>
      <c r="O14" s="97">
        <v>30</v>
      </c>
      <c r="P14" s="97">
        <f t="shared" si="1"/>
        <v>12</v>
      </c>
      <c r="Q14" s="97">
        <f t="shared" si="2"/>
        <v>9</v>
      </c>
      <c r="R14" s="97">
        <f t="shared" si="3"/>
        <v>12</v>
      </c>
    </row>
    <row r="15" spans="1:18" ht="15" customHeight="1" x14ac:dyDescent="0.25">
      <c r="A15" s="123"/>
      <c r="C15" s="176" t="s">
        <v>579</v>
      </c>
      <c r="D15" s="175"/>
      <c r="E15" s="177">
        <v>7</v>
      </c>
      <c r="F15" s="114"/>
      <c r="G15" s="114"/>
      <c r="H15" s="186"/>
      <c r="I15" s="187"/>
      <c r="J15" s="187"/>
      <c r="K15" s="41"/>
      <c r="L15" s="3"/>
      <c r="M15" s="222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7"/>
      <c r="K16" s="41"/>
      <c r="L16" s="3"/>
      <c r="M16" s="217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0"/>
      <c r="K17" s="41"/>
      <c r="L17" s="3"/>
      <c r="M17" s="217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7"/>
      <c r="K18" s="41"/>
      <c r="L18" s="3"/>
      <c r="M18" s="217" t="s">
        <v>310</v>
      </c>
      <c r="N18" s="99">
        <v>150</v>
      </c>
      <c r="O18" s="97">
        <v>70</v>
      </c>
      <c r="P18" s="97">
        <f t="shared" ref="P18:P41" si="4">(O18/10)*4</f>
        <v>28</v>
      </c>
      <c r="Q18" s="97">
        <f t="shared" ref="Q18:Q41" si="5">(O18/10)*3</f>
        <v>21</v>
      </c>
      <c r="R18" s="97">
        <f t="shared" ref="R18:R41" si="6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7"/>
      <c r="K19" s="41"/>
      <c r="L19" s="3"/>
      <c r="M19" s="222" t="s">
        <v>597</v>
      </c>
      <c r="N19" s="99">
        <v>120</v>
      </c>
      <c r="O19" s="97">
        <v>40</v>
      </c>
      <c r="P19" s="97">
        <f t="shared" si="4"/>
        <v>16</v>
      </c>
      <c r="Q19" s="97">
        <f t="shared" si="5"/>
        <v>12</v>
      </c>
      <c r="R19" s="97">
        <f t="shared" si="6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17" t="s">
        <v>590</v>
      </c>
      <c r="N20" s="99"/>
      <c r="O20" s="97">
        <v>24</v>
      </c>
      <c r="P20" s="97">
        <f t="shared" si="4"/>
        <v>9.6</v>
      </c>
      <c r="Q20" s="97">
        <f t="shared" si="5"/>
        <v>7.1999999999999993</v>
      </c>
      <c r="R20" s="97">
        <f t="shared" si="6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23" t="s">
        <v>290</v>
      </c>
      <c r="N21" s="97">
        <v>100</v>
      </c>
      <c r="O21" s="97">
        <v>30</v>
      </c>
      <c r="P21" s="97">
        <f t="shared" si="4"/>
        <v>12</v>
      </c>
      <c r="Q21" s="97">
        <f t="shared" si="5"/>
        <v>9</v>
      </c>
      <c r="R21" s="97">
        <f t="shared" si="6"/>
        <v>12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21" t="s">
        <v>298</v>
      </c>
      <c r="N22" s="97">
        <v>300</v>
      </c>
      <c r="O22" s="98">
        <v>40</v>
      </c>
      <c r="P22" s="97">
        <f t="shared" si="4"/>
        <v>16</v>
      </c>
      <c r="Q22" s="97">
        <f t="shared" si="5"/>
        <v>12</v>
      </c>
      <c r="R22" s="97">
        <f t="shared" si="6"/>
        <v>16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6" t="s">
        <v>302</v>
      </c>
      <c r="N23" s="99">
        <v>350</v>
      </c>
      <c r="O23" s="97">
        <v>60</v>
      </c>
      <c r="P23" s="97">
        <f t="shared" si="4"/>
        <v>24</v>
      </c>
      <c r="Q23" s="97">
        <f t="shared" si="5"/>
        <v>18</v>
      </c>
      <c r="R23" s="97">
        <f t="shared" si="6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22" t="s">
        <v>618</v>
      </c>
      <c r="N24" s="99">
        <v>150</v>
      </c>
      <c r="O24" s="97">
        <v>20</v>
      </c>
      <c r="P24" s="97">
        <f t="shared" si="4"/>
        <v>8</v>
      </c>
      <c r="Q24" s="97">
        <f t="shared" si="5"/>
        <v>6</v>
      </c>
      <c r="R24" s="97">
        <f t="shared" si="6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23" t="s">
        <v>291</v>
      </c>
      <c r="N25" s="97">
        <v>400</v>
      </c>
      <c r="O25" s="97">
        <v>51.6</v>
      </c>
      <c r="P25" s="97">
        <f t="shared" si="4"/>
        <v>20.64</v>
      </c>
      <c r="Q25" s="97">
        <f t="shared" si="5"/>
        <v>15.48</v>
      </c>
      <c r="R25" s="97">
        <f t="shared" si="6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22" t="s">
        <v>598</v>
      </c>
      <c r="N26" s="99">
        <v>250</v>
      </c>
      <c r="O26" s="97">
        <v>38</v>
      </c>
      <c r="P26" s="97">
        <f t="shared" si="4"/>
        <v>15.2</v>
      </c>
      <c r="Q26" s="97">
        <f t="shared" si="5"/>
        <v>11.399999999999999</v>
      </c>
      <c r="R26" s="97">
        <f t="shared" si="6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22" t="s">
        <v>561</v>
      </c>
      <c r="N27" s="99">
        <v>190</v>
      </c>
      <c r="O27" s="97">
        <v>45.6</v>
      </c>
      <c r="P27" s="97">
        <v>19</v>
      </c>
      <c r="Q27" s="97">
        <f t="shared" si="5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22" t="s">
        <v>587</v>
      </c>
      <c r="N28" s="99"/>
      <c r="O28" s="97">
        <v>8.6</v>
      </c>
      <c r="P28" s="97">
        <f t="shared" si="4"/>
        <v>3.44</v>
      </c>
      <c r="Q28" s="97">
        <f t="shared" si="5"/>
        <v>2.58</v>
      </c>
      <c r="R28" s="97">
        <f t="shared" si="6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22" t="s">
        <v>654</v>
      </c>
      <c r="N29" s="99">
        <v>300</v>
      </c>
      <c r="O29" s="97">
        <v>50</v>
      </c>
      <c r="P29" s="97">
        <f t="shared" si="4"/>
        <v>20</v>
      </c>
      <c r="Q29" s="97">
        <f t="shared" si="5"/>
        <v>15</v>
      </c>
      <c r="R29" s="97">
        <f t="shared" si="6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22" t="s">
        <v>592</v>
      </c>
      <c r="N30" s="99">
        <v>22</v>
      </c>
      <c r="O30" s="97">
        <v>6.1</v>
      </c>
      <c r="P30" s="97">
        <f t="shared" si="4"/>
        <v>2.44</v>
      </c>
      <c r="Q30" s="97">
        <f t="shared" si="5"/>
        <v>1.83</v>
      </c>
      <c r="R30" s="97">
        <f t="shared" si="6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17" t="s">
        <v>463</v>
      </c>
      <c r="N31" s="99">
        <v>1</v>
      </c>
      <c r="O31" s="97">
        <v>18</v>
      </c>
      <c r="P31" s="97">
        <f t="shared" si="4"/>
        <v>7.2</v>
      </c>
      <c r="Q31" s="97">
        <f t="shared" si="5"/>
        <v>5.4</v>
      </c>
      <c r="R31" s="97">
        <f t="shared" si="6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7" t="s">
        <v>466</v>
      </c>
      <c r="N32" s="99">
        <v>250</v>
      </c>
      <c r="O32" s="97">
        <v>70</v>
      </c>
      <c r="P32" s="97">
        <f t="shared" si="4"/>
        <v>28</v>
      </c>
      <c r="Q32" s="97">
        <f t="shared" si="5"/>
        <v>21</v>
      </c>
      <c r="R32" s="97">
        <f t="shared" si="6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22" t="s">
        <v>706</v>
      </c>
      <c r="N33" s="99">
        <v>1</v>
      </c>
      <c r="O33" s="97">
        <v>36</v>
      </c>
      <c r="P33" s="97">
        <f t="shared" si="4"/>
        <v>14.4</v>
      </c>
      <c r="Q33" s="97">
        <f t="shared" si="5"/>
        <v>10.8</v>
      </c>
      <c r="R33" s="97">
        <f t="shared" si="6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22" t="s">
        <v>569</v>
      </c>
      <c r="N34" s="99">
        <v>230</v>
      </c>
      <c r="O34" s="97">
        <v>48</v>
      </c>
      <c r="P34" s="97">
        <f t="shared" si="4"/>
        <v>19.2</v>
      </c>
      <c r="Q34" s="97">
        <f t="shared" si="5"/>
        <v>14.399999999999999</v>
      </c>
      <c r="R34" s="97">
        <f t="shared" si="6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21" t="s">
        <v>475</v>
      </c>
      <c r="N35" s="97">
        <v>390</v>
      </c>
      <c r="O35" s="97">
        <v>24</v>
      </c>
      <c r="P35" s="97">
        <f t="shared" si="4"/>
        <v>9.6</v>
      </c>
      <c r="Q35" s="97">
        <f t="shared" si="5"/>
        <v>7.1999999999999993</v>
      </c>
      <c r="R35" s="97">
        <f t="shared" si="6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24" t="s">
        <v>387</v>
      </c>
      <c r="N36" s="101">
        <v>350</v>
      </c>
      <c r="O36" s="100">
        <v>87</v>
      </c>
      <c r="P36" s="97">
        <f t="shared" si="4"/>
        <v>34.799999999999997</v>
      </c>
      <c r="Q36" s="97">
        <f t="shared" si="5"/>
        <v>26.099999999999998</v>
      </c>
      <c r="R36" s="97">
        <f t="shared" si="6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25" t="s">
        <v>300</v>
      </c>
      <c r="N37" s="100">
        <v>5</v>
      </c>
      <c r="O37" s="97">
        <v>5</v>
      </c>
      <c r="P37" s="97">
        <f t="shared" si="4"/>
        <v>2</v>
      </c>
      <c r="Q37" s="97">
        <f t="shared" si="5"/>
        <v>1.5</v>
      </c>
      <c r="R37" s="97">
        <f t="shared" si="6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6" t="s">
        <v>593</v>
      </c>
      <c r="N38" s="101">
        <v>76</v>
      </c>
      <c r="O38" s="100">
        <v>61</v>
      </c>
      <c r="P38" s="97">
        <f t="shared" si="4"/>
        <v>24.4</v>
      </c>
      <c r="Q38" s="97">
        <f t="shared" si="5"/>
        <v>18.299999999999997</v>
      </c>
      <c r="R38" s="97">
        <f t="shared" si="6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27" t="s">
        <v>582</v>
      </c>
      <c r="N39" s="195">
        <v>76</v>
      </c>
      <c r="O39" s="195">
        <v>61</v>
      </c>
      <c r="P39" s="155">
        <f t="shared" si="4"/>
        <v>24.4</v>
      </c>
      <c r="Q39" s="155">
        <f t="shared" si="5"/>
        <v>18.299999999999997</v>
      </c>
      <c r="R39" s="155">
        <f t="shared" si="6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28" t="s">
        <v>293</v>
      </c>
      <c r="N40" s="100">
        <v>150</v>
      </c>
      <c r="O40" s="100">
        <v>20</v>
      </c>
      <c r="P40" s="97">
        <f t="shared" si="4"/>
        <v>8</v>
      </c>
      <c r="Q40" s="97">
        <f t="shared" si="5"/>
        <v>6</v>
      </c>
      <c r="R40" s="97">
        <f t="shared" si="6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8" t="s">
        <v>297</v>
      </c>
      <c r="N41" s="100">
        <v>80</v>
      </c>
      <c r="O41" s="100">
        <v>12</v>
      </c>
      <c r="P41" s="97">
        <f t="shared" si="4"/>
        <v>4.8</v>
      </c>
      <c r="Q41" s="97">
        <f t="shared" si="5"/>
        <v>3.5999999999999996</v>
      </c>
      <c r="R41" s="97">
        <f t="shared" si="6"/>
        <v>4.8</v>
      </c>
    </row>
    <row r="42" spans="1:18" ht="15" customHeight="1" x14ac:dyDescent="0.25">
      <c r="L42" s="3"/>
      <c r="M42" s="228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24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29" t="s">
        <v>222</v>
      </c>
      <c r="N44" s="100">
        <v>150</v>
      </c>
      <c r="O44" s="196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22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17" t="s">
        <v>295</v>
      </c>
      <c r="N46" s="194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24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24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27" t="s">
        <v>685</v>
      </c>
      <c r="N49" s="157"/>
      <c r="O49" s="100"/>
      <c r="P49" s="100">
        <f t="shared" ref="P49:P60" si="7">(O49/10)*4</f>
        <v>0</v>
      </c>
      <c r="Q49" s="100">
        <f t="shared" ref="Q49:Q60" si="8">(O49/10)*3</f>
        <v>0</v>
      </c>
      <c r="R49" s="100">
        <f t="shared" ref="R49:R60" si="9">(O49/10)*4</f>
        <v>0</v>
      </c>
    </row>
    <row r="50" spans="3:18" ht="15" customHeight="1" x14ac:dyDescent="0.25">
      <c r="L50" s="3"/>
      <c r="M50" s="224" t="s">
        <v>307</v>
      </c>
      <c r="N50" s="157">
        <v>300</v>
      </c>
      <c r="O50" s="100">
        <v>37.799999999999997</v>
      </c>
      <c r="P50" s="100">
        <f t="shared" si="7"/>
        <v>15.12</v>
      </c>
      <c r="Q50" s="100">
        <f t="shared" si="8"/>
        <v>11.34</v>
      </c>
      <c r="R50" s="100">
        <f t="shared" si="9"/>
        <v>15.12</v>
      </c>
    </row>
    <row r="51" spans="3:18" ht="15" customHeight="1" x14ac:dyDescent="0.25">
      <c r="L51" s="3"/>
      <c r="M51" s="224" t="s">
        <v>490</v>
      </c>
      <c r="N51" s="157">
        <v>240</v>
      </c>
      <c r="O51" s="100">
        <v>10</v>
      </c>
      <c r="P51" s="100">
        <f t="shared" si="7"/>
        <v>4</v>
      </c>
      <c r="Q51" s="100">
        <f t="shared" si="8"/>
        <v>3</v>
      </c>
      <c r="R51" s="100">
        <f t="shared" si="9"/>
        <v>4</v>
      </c>
    </row>
    <row r="52" spans="3:18" ht="15" customHeight="1" x14ac:dyDescent="0.25">
      <c r="L52" s="3"/>
      <c r="M52" s="224" t="s">
        <v>504</v>
      </c>
      <c r="N52" s="157">
        <v>200</v>
      </c>
      <c r="O52" s="100">
        <v>5</v>
      </c>
      <c r="P52" s="100">
        <f t="shared" si="7"/>
        <v>2</v>
      </c>
      <c r="Q52" s="100">
        <f t="shared" si="8"/>
        <v>1.5</v>
      </c>
      <c r="R52" s="100">
        <f t="shared" si="9"/>
        <v>2</v>
      </c>
    </row>
    <row r="53" spans="3:18" ht="15" customHeight="1" x14ac:dyDescent="0.25">
      <c r="L53" s="3"/>
      <c r="M53" s="227" t="s">
        <v>583</v>
      </c>
      <c r="N53" s="157"/>
      <c r="O53" s="100">
        <v>31.5</v>
      </c>
      <c r="P53" s="100">
        <f t="shared" si="7"/>
        <v>12.6</v>
      </c>
      <c r="Q53" s="100">
        <f t="shared" si="8"/>
        <v>9.4499999999999993</v>
      </c>
      <c r="R53" s="100">
        <f t="shared" si="9"/>
        <v>12.6</v>
      </c>
    </row>
    <row r="54" spans="3:18" ht="15" customHeight="1" x14ac:dyDescent="0.25">
      <c r="L54" s="3"/>
      <c r="M54" s="227" t="s">
        <v>638</v>
      </c>
      <c r="N54" s="157">
        <v>200</v>
      </c>
      <c r="O54" s="100">
        <v>80</v>
      </c>
      <c r="P54" s="100">
        <f t="shared" si="7"/>
        <v>32</v>
      </c>
      <c r="Q54" s="100">
        <f t="shared" si="8"/>
        <v>24</v>
      </c>
      <c r="R54" s="100">
        <f t="shared" si="9"/>
        <v>32</v>
      </c>
    </row>
    <row r="55" spans="3:18" ht="15" customHeight="1" x14ac:dyDescent="0.25">
      <c r="L55" s="3"/>
      <c r="M55" s="224" t="s">
        <v>553</v>
      </c>
      <c r="N55" s="157"/>
      <c r="O55" s="100">
        <v>25</v>
      </c>
      <c r="P55" s="100">
        <f t="shared" si="7"/>
        <v>10</v>
      </c>
      <c r="Q55" s="100">
        <f t="shared" si="8"/>
        <v>7.5</v>
      </c>
      <c r="R55" s="100">
        <f t="shared" si="9"/>
        <v>10</v>
      </c>
    </row>
    <row r="56" spans="3:18" ht="15" customHeight="1" x14ac:dyDescent="0.25">
      <c r="L56" s="3"/>
      <c r="M56" s="225" t="s">
        <v>299</v>
      </c>
      <c r="N56" s="161">
        <v>80</v>
      </c>
      <c r="O56" s="100">
        <v>40</v>
      </c>
      <c r="P56" s="100">
        <f t="shared" si="7"/>
        <v>16</v>
      </c>
      <c r="Q56" s="100">
        <f t="shared" si="8"/>
        <v>12</v>
      </c>
      <c r="R56" s="100">
        <f t="shared" si="9"/>
        <v>16</v>
      </c>
    </row>
    <row r="57" spans="3:18" ht="15" customHeight="1" x14ac:dyDescent="0.25">
      <c r="L57" s="3"/>
      <c r="M57" s="227" t="s">
        <v>596</v>
      </c>
      <c r="N57" s="157">
        <v>125</v>
      </c>
      <c r="O57" s="100">
        <v>9.6</v>
      </c>
      <c r="P57" s="100">
        <f t="shared" si="7"/>
        <v>3.84</v>
      </c>
      <c r="Q57" s="100">
        <f t="shared" si="8"/>
        <v>2.88</v>
      </c>
      <c r="R57" s="100">
        <f t="shared" si="9"/>
        <v>3.84</v>
      </c>
    </row>
    <row r="58" spans="3:18" ht="15" customHeight="1" x14ac:dyDescent="0.25">
      <c r="L58" s="3"/>
      <c r="M58" s="227" t="s">
        <v>479</v>
      </c>
      <c r="N58" s="157">
        <v>180</v>
      </c>
      <c r="O58" s="100">
        <v>22</v>
      </c>
      <c r="P58" s="100">
        <f t="shared" si="7"/>
        <v>8.8000000000000007</v>
      </c>
      <c r="Q58" s="100">
        <f t="shared" si="8"/>
        <v>6.6000000000000005</v>
      </c>
      <c r="R58" s="100">
        <f t="shared" si="9"/>
        <v>8.8000000000000007</v>
      </c>
    </row>
    <row r="59" spans="3:18" ht="15" customHeight="1" x14ac:dyDescent="0.25">
      <c r="L59" s="3"/>
      <c r="M59" s="227" t="s">
        <v>480</v>
      </c>
      <c r="N59" s="157">
        <v>200</v>
      </c>
      <c r="O59" s="100">
        <v>24</v>
      </c>
      <c r="P59" s="100">
        <f t="shared" si="7"/>
        <v>9.6</v>
      </c>
      <c r="Q59" s="100">
        <f t="shared" si="8"/>
        <v>7.1999999999999993</v>
      </c>
      <c r="R59" s="100">
        <f t="shared" si="9"/>
        <v>9.6</v>
      </c>
    </row>
    <row r="60" spans="3:18" ht="15" customHeight="1" x14ac:dyDescent="0.25">
      <c r="M60" s="158" t="s">
        <v>595</v>
      </c>
      <c r="N60" s="157">
        <v>125</v>
      </c>
      <c r="O60" s="100">
        <v>6.3</v>
      </c>
      <c r="P60" s="100">
        <f t="shared" si="7"/>
        <v>2.52</v>
      </c>
      <c r="Q60" s="100">
        <f t="shared" si="8"/>
        <v>1.8900000000000001</v>
      </c>
      <c r="R60" s="100">
        <f t="shared" si="9"/>
        <v>2.52</v>
      </c>
    </row>
    <row r="61" spans="3:18" ht="15" customHeight="1" x14ac:dyDescent="0.25">
      <c r="M61" s="158" t="s">
        <v>267</v>
      </c>
      <c r="N61" s="157">
        <v>300</v>
      </c>
      <c r="O61" s="100">
        <v>60</v>
      </c>
      <c r="P61" s="100">
        <v>24</v>
      </c>
      <c r="Q61" s="100">
        <v>18</v>
      </c>
      <c r="R61" s="100">
        <v>24</v>
      </c>
    </row>
    <row r="62" spans="3:18" ht="15" customHeight="1" x14ac:dyDescent="0.25">
      <c r="M62" s="107" t="s">
        <v>718</v>
      </c>
      <c r="N62" s="157">
        <v>150</v>
      </c>
      <c r="O62" s="100">
        <v>20</v>
      </c>
      <c r="P62" s="100">
        <v>8</v>
      </c>
      <c r="Q62" s="100">
        <f>(O62/10)*3</f>
        <v>6</v>
      </c>
      <c r="R62" s="100">
        <f>(O62/10)*4</f>
        <v>8</v>
      </c>
    </row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2">
    <cfRule type="expression" dxfId="5" priority="6">
      <formula>AND(NOW()&gt;$C$4+$P$4,NOW()&lt;=$C$4+$Q$4)</formula>
    </cfRule>
  </conditionalFormatting>
  <conditionalFormatting sqref="P6:P62">
    <cfRule type="expression" dxfId="4" priority="5">
      <formula>NOW()&lt;=$C$4+$P$4</formula>
    </cfRule>
  </conditionalFormatting>
  <conditionalFormatting sqref="R6:R62">
    <cfRule type="expression" dxfId="3" priority="4">
      <formula>NOW()&gt;=$C$4+$Q$4</formula>
    </cfRule>
  </conditionalFormatting>
  <conditionalFormatting sqref="E10">
    <cfRule type="expression" dxfId="2" priority="3">
      <formula>AND(NOW()&gt;$C$4+$P$4,NOW()&lt;=$C$4+$Q$4)</formula>
    </cfRule>
  </conditionalFormatting>
  <conditionalFormatting sqref="D10">
    <cfRule type="expression" dxfId="0" priority="2">
      <formula>NOW()&lt;=$C$4+$P$4</formula>
    </cfRule>
  </conditionalFormatting>
  <conditionalFormatting sqref="F10">
    <cfRule type="expression" dxfId="1" priority="1">
      <formula>AND(NOW()&gt;$C$4+$P$4,NOW()&lt;=$C$4+$Q$4)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9FE3-5AEC-4D79-837F-ABAA54CA0B2D}">
  <sheetPr codeName="Feuil13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45870</v>
      </c>
      <c r="C3" s="22"/>
      <c r="D3" s="164">
        <v>9.9</v>
      </c>
      <c r="E3" s="30">
        <v>2.9000000000000004</v>
      </c>
      <c r="F3" s="30">
        <v>17.84</v>
      </c>
      <c r="G3" s="165">
        <f>IFERROR(E3+F3,"")</f>
        <v>20.740000000000002</v>
      </c>
      <c r="H3" s="22"/>
      <c r="I3" s="164">
        <v>10.5</v>
      </c>
      <c r="J3" s="30">
        <v>3.5</v>
      </c>
      <c r="K3" s="30">
        <v>10</v>
      </c>
      <c r="L3" s="165">
        <f>IFERROR(J3+K3,"")</f>
        <v>13.5</v>
      </c>
      <c r="M3" s="43"/>
      <c r="N3" s="164">
        <v>14</v>
      </c>
      <c r="O3" s="30">
        <v>7</v>
      </c>
      <c r="P3" s="30">
        <v>10</v>
      </c>
      <c r="Q3" s="165">
        <f>IFERROR(O3+P3,"")</f>
        <v>17</v>
      </c>
      <c r="R3"/>
      <c r="S3" s="26" t="s">
        <v>292</v>
      </c>
      <c r="T3" s="31" t="s">
        <v>708</v>
      </c>
      <c r="U3" s="32"/>
      <c r="V3" s="31" t="s">
        <v>704</v>
      </c>
      <c r="W3" s="1"/>
      <c r="X3" s="2"/>
    </row>
    <row r="4" spans="2:26" s="5" customFormat="1" ht="16.5" thickTop="1" thickBot="1" x14ac:dyDescent="0.3">
      <c r="B4" s="36">
        <v>45871</v>
      </c>
      <c r="C4" s="22"/>
      <c r="D4" s="164">
        <v>8.6999999999999993</v>
      </c>
      <c r="E4" s="30">
        <v>1.6999999999999993</v>
      </c>
      <c r="F4" s="30">
        <v>18</v>
      </c>
      <c r="G4" s="165">
        <f t="shared" ref="G4:G33" si="0">IFERROR(E4+F4,"")</f>
        <v>19.7</v>
      </c>
      <c r="H4" s="22"/>
      <c r="I4" s="164">
        <v>11.9</v>
      </c>
      <c r="J4" s="30">
        <v>4.9000000000000004</v>
      </c>
      <c r="K4" s="30">
        <v>15</v>
      </c>
      <c r="L4" s="165">
        <f t="shared" ref="L4:L33" si="1">IFERROR(J4+K4,"")</f>
        <v>19.899999999999999</v>
      </c>
      <c r="M4" s="43"/>
      <c r="N4" s="164">
        <v>13.1</v>
      </c>
      <c r="O4" s="30">
        <v>6.1</v>
      </c>
      <c r="P4" s="30">
        <v>21</v>
      </c>
      <c r="Q4" s="165">
        <f t="shared" ref="Q4:Q33" si="2">IFERROR(O4+P4,"")</f>
        <v>27.1</v>
      </c>
      <c r="R4"/>
      <c r="S4" s="26" t="s">
        <v>709</v>
      </c>
      <c r="T4" s="31" t="s">
        <v>710</v>
      </c>
      <c r="U4" s="32"/>
      <c r="V4" s="31" t="s">
        <v>704</v>
      </c>
      <c r="W4" s="3"/>
      <c r="X4" s="3"/>
      <c r="Y4" s="1"/>
      <c r="Z4"/>
    </row>
    <row r="5" spans="2:26" s="5" customFormat="1" ht="16.5" thickTop="1" thickBot="1" x14ac:dyDescent="0.3">
      <c r="B5" s="36">
        <v>45872</v>
      </c>
      <c r="C5" s="22"/>
      <c r="D5" s="164">
        <v>13.6</v>
      </c>
      <c r="E5" s="30">
        <v>6.6</v>
      </c>
      <c r="F5" s="30">
        <v>17</v>
      </c>
      <c r="G5" s="165">
        <f t="shared" si="0"/>
        <v>23.6</v>
      </c>
      <c r="H5" s="22"/>
      <c r="I5" s="164">
        <v>6.8</v>
      </c>
      <c r="J5" s="30">
        <v>0</v>
      </c>
      <c r="K5" s="30">
        <v>15</v>
      </c>
      <c r="L5" s="165">
        <f t="shared" si="1"/>
        <v>15</v>
      </c>
      <c r="M5" s="43"/>
      <c r="N5" s="164">
        <v>11.8</v>
      </c>
      <c r="O5" s="30">
        <v>4.8000000000000007</v>
      </c>
      <c r="P5" s="30">
        <v>10</v>
      </c>
      <c r="Q5" s="165">
        <f t="shared" si="2"/>
        <v>14.8</v>
      </c>
      <c r="R5"/>
      <c r="S5" s="26" t="s">
        <v>711</v>
      </c>
      <c r="T5" s="31" t="s">
        <v>712</v>
      </c>
      <c r="U5" s="32"/>
      <c r="V5" s="31" t="s">
        <v>713</v>
      </c>
      <c r="W5" s="3"/>
      <c r="X5" s="3"/>
      <c r="Y5" s="1"/>
      <c r="Z5"/>
    </row>
    <row r="6" spans="2:26" ht="16.5" thickTop="1" thickBot="1" x14ac:dyDescent="0.3">
      <c r="B6" s="36">
        <v>45873</v>
      </c>
      <c r="C6" s="22"/>
      <c r="D6" s="164">
        <v>15.3</v>
      </c>
      <c r="E6" s="30">
        <v>8.3000000000000007</v>
      </c>
      <c r="F6" s="30">
        <v>17</v>
      </c>
      <c r="G6" s="165">
        <f t="shared" si="0"/>
        <v>25.3</v>
      </c>
      <c r="H6" s="22"/>
      <c r="I6" s="164">
        <v>12</v>
      </c>
      <c r="J6" s="30">
        <v>5</v>
      </c>
      <c r="K6" s="30">
        <v>18</v>
      </c>
      <c r="L6" s="165">
        <f t="shared" si="1"/>
        <v>23</v>
      </c>
      <c r="M6" s="43"/>
      <c r="N6" s="164">
        <v>13.3</v>
      </c>
      <c r="O6" s="30">
        <v>6</v>
      </c>
      <c r="P6" s="30">
        <v>18</v>
      </c>
      <c r="Q6" s="165">
        <f t="shared" si="2"/>
        <v>24</v>
      </c>
      <c r="R6"/>
      <c r="S6" s="26" t="s">
        <v>714</v>
      </c>
      <c r="T6" s="31" t="s">
        <v>715</v>
      </c>
      <c r="U6" s="32"/>
      <c r="V6" s="31" t="s">
        <v>704</v>
      </c>
    </row>
    <row r="7" spans="2:26" ht="16.5" thickTop="1" thickBot="1" x14ac:dyDescent="0.3">
      <c r="B7" s="36">
        <v>45874</v>
      </c>
      <c r="C7" s="22"/>
      <c r="D7" s="164">
        <v>13.8</v>
      </c>
      <c r="E7" s="30">
        <v>6.8000000000000007</v>
      </c>
      <c r="F7" s="30">
        <v>18</v>
      </c>
      <c r="G7" s="165">
        <f t="shared" si="0"/>
        <v>24.8</v>
      </c>
      <c r="H7" s="22"/>
      <c r="I7" s="164">
        <v>9.6</v>
      </c>
      <c r="J7" s="30">
        <v>2.5999999999999996</v>
      </c>
      <c r="K7" s="30">
        <v>21</v>
      </c>
      <c r="L7" s="165">
        <f t="shared" si="1"/>
        <v>23.6</v>
      </c>
      <c r="M7" s="43"/>
      <c r="N7" s="164">
        <v>8.3000000000000007</v>
      </c>
      <c r="O7" s="30">
        <v>1</v>
      </c>
      <c r="P7" s="30">
        <v>16</v>
      </c>
      <c r="Q7" s="165">
        <f t="shared" si="2"/>
        <v>17</v>
      </c>
      <c r="R7"/>
      <c r="S7" s="26" t="s">
        <v>717</v>
      </c>
      <c r="T7" s="31" t="s">
        <v>716</v>
      </c>
      <c r="U7" s="32"/>
      <c r="V7" s="31" t="s">
        <v>704</v>
      </c>
    </row>
    <row r="8" spans="2:26" ht="16.5" thickTop="1" thickBot="1" x14ac:dyDescent="0.3">
      <c r="B8" s="36">
        <v>45875</v>
      </c>
      <c r="C8" s="22"/>
      <c r="D8" s="164">
        <v>9.9</v>
      </c>
      <c r="E8" s="30">
        <v>2.9000000000000004</v>
      </c>
      <c r="F8" s="30">
        <v>41</v>
      </c>
      <c r="G8" s="165">
        <f t="shared" si="0"/>
        <v>43.9</v>
      </c>
      <c r="H8" s="22"/>
      <c r="I8" s="164">
        <v>13.3</v>
      </c>
      <c r="J8" s="30">
        <v>6.3000000000000007</v>
      </c>
      <c r="K8" s="30">
        <v>18</v>
      </c>
      <c r="L8" s="165">
        <f t="shared" si="1"/>
        <v>24.3</v>
      </c>
      <c r="M8" s="43"/>
      <c r="N8" s="164">
        <v>15.6</v>
      </c>
      <c r="O8" s="30">
        <v>8.6</v>
      </c>
      <c r="P8" s="30">
        <v>18</v>
      </c>
      <c r="Q8" s="165">
        <f t="shared" si="2"/>
        <v>26.6</v>
      </c>
      <c r="R8"/>
      <c r="S8" s="26" t="s">
        <v>267</v>
      </c>
      <c r="T8" s="31" t="s">
        <v>267</v>
      </c>
      <c r="U8" s="32"/>
      <c r="V8" s="31" t="s">
        <v>704</v>
      </c>
    </row>
    <row r="9" spans="2:26" ht="16.5" thickTop="1" thickBot="1" x14ac:dyDescent="0.3">
      <c r="B9" s="36">
        <v>45876</v>
      </c>
      <c r="C9" s="22"/>
      <c r="D9" s="164">
        <v>13.6</v>
      </c>
      <c r="E9" s="30">
        <v>6.6</v>
      </c>
      <c r="F9" s="30">
        <v>14</v>
      </c>
      <c r="G9" s="165">
        <f t="shared" si="0"/>
        <v>20.6</v>
      </c>
      <c r="H9" s="22"/>
      <c r="I9" s="164">
        <v>11.4</v>
      </c>
      <c r="J9" s="30">
        <v>4.4000000000000004</v>
      </c>
      <c r="K9" s="30">
        <v>28</v>
      </c>
      <c r="L9" s="165">
        <f t="shared" si="1"/>
        <v>32.4</v>
      </c>
      <c r="M9" s="43"/>
      <c r="N9" s="164">
        <v>13.2</v>
      </c>
      <c r="O9" s="30">
        <v>6.1999999999999993</v>
      </c>
      <c r="P9" s="30">
        <v>20</v>
      </c>
      <c r="Q9" s="165">
        <f t="shared" si="2"/>
        <v>26.2</v>
      </c>
      <c r="R9"/>
      <c r="S9" s="26" t="s">
        <v>721</v>
      </c>
      <c r="T9" s="31"/>
      <c r="U9" s="32"/>
      <c r="V9" s="31" t="s">
        <v>722</v>
      </c>
    </row>
    <row r="10" spans="2:26" ht="16.5" thickTop="1" thickBot="1" x14ac:dyDescent="0.3">
      <c r="B10" s="36">
        <v>45877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45878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45879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45880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45881</v>
      </c>
      <c r="C14" s="22"/>
      <c r="D14" s="164"/>
      <c r="E14" s="30"/>
      <c r="F14" s="30"/>
      <c r="G14" s="165">
        <f t="shared" si="0"/>
        <v>0</v>
      </c>
      <c r="H14" s="22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26"/>
      <c r="T14" s="31"/>
      <c r="U14" s="32"/>
      <c r="V14" s="31"/>
    </row>
    <row r="15" spans="2:26" ht="16.5" thickTop="1" thickBot="1" x14ac:dyDescent="0.3">
      <c r="B15" s="36">
        <v>45882</v>
      </c>
      <c r="C15" s="22"/>
      <c r="D15" s="164"/>
      <c r="E15" s="30"/>
      <c r="F15" s="30"/>
      <c r="G15" s="165">
        <f t="shared" si="0"/>
        <v>0</v>
      </c>
      <c r="H15" s="22"/>
      <c r="I15" s="164"/>
      <c r="J15" s="30"/>
      <c r="K15" s="30"/>
      <c r="L15" s="165">
        <f t="shared" si="1"/>
        <v>0</v>
      </c>
      <c r="M15" s="43"/>
      <c r="N15" s="164"/>
      <c r="O15" s="30"/>
      <c r="P15" s="30"/>
      <c r="Q15" s="165">
        <f t="shared" si="2"/>
        <v>0</v>
      </c>
      <c r="R15"/>
      <c r="S15" s="26"/>
      <c r="T15" s="31"/>
      <c r="U15" s="55"/>
      <c r="V15" s="54"/>
    </row>
    <row r="16" spans="2:26" ht="16.5" thickTop="1" thickBot="1" x14ac:dyDescent="0.3">
      <c r="B16" s="36">
        <v>45883</v>
      </c>
      <c r="C16" s="22"/>
      <c r="D16" s="164"/>
      <c r="E16" s="30"/>
      <c r="F16" s="30"/>
      <c r="G16" s="165">
        <f t="shared" si="0"/>
        <v>0</v>
      </c>
      <c r="H16" s="22"/>
      <c r="I16" s="164"/>
      <c r="J16" s="30"/>
      <c r="K16" s="30"/>
      <c r="L16" s="165">
        <f t="shared" si="1"/>
        <v>0</v>
      </c>
      <c r="M16" s="43"/>
      <c r="N16" s="164"/>
      <c r="O16" s="30"/>
      <c r="P16" s="30"/>
      <c r="Q16" s="165">
        <f t="shared" si="2"/>
        <v>0</v>
      </c>
      <c r="R16"/>
      <c r="S16" s="26"/>
      <c r="T16" s="31"/>
      <c r="U16" s="75"/>
      <c r="V16" s="80"/>
    </row>
    <row r="17" spans="2:22" ht="16.5" thickTop="1" thickBot="1" x14ac:dyDescent="0.3">
      <c r="B17" s="36">
        <v>45884</v>
      </c>
      <c r="C17" s="22"/>
      <c r="D17" s="164"/>
      <c r="E17" s="30"/>
      <c r="F17" s="30"/>
      <c r="G17" s="165">
        <f t="shared" si="0"/>
        <v>0</v>
      </c>
      <c r="H17" s="22"/>
      <c r="I17" s="164"/>
      <c r="J17" s="30"/>
      <c r="K17" s="30"/>
      <c r="L17" s="165">
        <f t="shared" si="1"/>
        <v>0</v>
      </c>
      <c r="M17" s="43"/>
      <c r="N17" s="164"/>
      <c r="O17" s="30"/>
      <c r="P17" s="30"/>
      <c r="Q17" s="165">
        <f t="shared" si="2"/>
        <v>0</v>
      </c>
      <c r="R17"/>
      <c r="S17" s="26"/>
      <c r="T17" s="31"/>
      <c r="U17" s="75"/>
      <c r="V17" s="80"/>
    </row>
    <row r="18" spans="2:22" ht="16.5" thickTop="1" thickBot="1" x14ac:dyDescent="0.3">
      <c r="B18" s="36">
        <v>45885</v>
      </c>
      <c r="C18" s="22"/>
      <c r="D18" s="164"/>
      <c r="E18" s="30"/>
      <c r="F18" s="30"/>
      <c r="G18" s="165">
        <f t="shared" si="0"/>
        <v>0</v>
      </c>
      <c r="H18" s="22"/>
      <c r="I18" s="164"/>
      <c r="J18" s="30"/>
      <c r="K18" s="30"/>
      <c r="L18" s="165">
        <f t="shared" si="1"/>
        <v>0</v>
      </c>
      <c r="M18" s="43"/>
      <c r="N18" s="164"/>
      <c r="O18" s="30"/>
      <c r="P18" s="30"/>
      <c r="Q18" s="165">
        <f t="shared" si="2"/>
        <v>0</v>
      </c>
      <c r="R18"/>
      <c r="S18" s="26"/>
      <c r="T18" s="31"/>
      <c r="U18" s="75"/>
      <c r="V18" s="80"/>
    </row>
    <row r="19" spans="2:22" ht="16.5" thickTop="1" thickBot="1" x14ac:dyDescent="0.3">
      <c r="B19" s="36">
        <v>45886</v>
      </c>
      <c r="C19" s="22"/>
      <c r="D19" s="164"/>
      <c r="E19" s="30"/>
      <c r="F19" s="30"/>
      <c r="G19" s="165">
        <f t="shared" si="0"/>
        <v>0</v>
      </c>
      <c r="H19" s="22"/>
      <c r="I19" s="164"/>
      <c r="J19" s="30"/>
      <c r="K19" s="30"/>
      <c r="L19" s="165">
        <f t="shared" si="1"/>
        <v>0</v>
      </c>
      <c r="M19" s="43"/>
      <c r="N19" s="164"/>
      <c r="O19" s="30"/>
      <c r="P19" s="30"/>
      <c r="Q19" s="165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45887</v>
      </c>
      <c r="C20" s="22"/>
      <c r="D20" s="164"/>
      <c r="E20" s="30"/>
      <c r="F20" s="30"/>
      <c r="G20" s="165">
        <f t="shared" si="0"/>
        <v>0</v>
      </c>
      <c r="H20" s="22"/>
      <c r="I20" s="164"/>
      <c r="J20" s="30"/>
      <c r="K20" s="30"/>
      <c r="L20" s="165">
        <f t="shared" si="1"/>
        <v>0</v>
      </c>
      <c r="M20" s="43"/>
      <c r="N20" s="164"/>
      <c r="O20" s="30"/>
      <c r="P20" s="30"/>
      <c r="Q20" s="165">
        <f t="shared" si="2"/>
        <v>0</v>
      </c>
      <c r="R20"/>
      <c r="S20" s="26"/>
      <c r="T20" s="31"/>
      <c r="U20" s="59"/>
      <c r="V20" s="58"/>
    </row>
    <row r="21" spans="2:22" ht="16.5" thickTop="1" thickBot="1" x14ac:dyDescent="0.3">
      <c r="B21" s="36">
        <v>45888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45889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45890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45891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45892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45893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45894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45895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45896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45897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45898</v>
      </c>
      <c r="C31" s="22"/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45899</v>
      </c>
      <c r="C32" s="22"/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45900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5" priority="1">
      <formula>WEEKDAY(B3,2)=7</formula>
    </cfRule>
  </conditionalFormatting>
  <hyperlinks>
    <hyperlink ref="U1" location="Saisies!A1" display="Retour Saisie" xr:uid="{8FCF5EA1-E00B-4926-A3B7-0B0A6F76A65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topLeftCell="A13" workbookViewId="0">
      <selection activeCell="N36" sqref="N36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89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7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705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>
        <v>15.4</v>
      </c>
      <c r="E33" s="30">
        <v>8.4</v>
      </c>
      <c r="F33" s="30">
        <v>14</v>
      </c>
      <c r="G33" s="165">
        <f t="shared" si="0"/>
        <v>22.4</v>
      </c>
      <c r="H33" s="22"/>
      <c r="I33" s="164">
        <v>11.5</v>
      </c>
      <c r="J33" s="30">
        <v>4.5</v>
      </c>
      <c r="K33" s="30">
        <v>16</v>
      </c>
      <c r="L33" s="165">
        <f t="shared" si="1"/>
        <v>20.5</v>
      </c>
      <c r="M33" s="43"/>
      <c r="N33" s="164">
        <v>16.5</v>
      </c>
      <c r="O33" s="30">
        <v>9.5</v>
      </c>
      <c r="P33" s="30">
        <v>10</v>
      </c>
      <c r="Q33" s="165">
        <f t="shared" si="2"/>
        <v>19.5</v>
      </c>
      <c r="R33"/>
      <c r="S33" s="26" t="s">
        <v>618</v>
      </c>
      <c r="T33" s="31" t="s">
        <v>707</v>
      </c>
      <c r="U33" s="32"/>
      <c r="V33" s="31" t="s">
        <v>704</v>
      </c>
    </row>
  </sheetData>
  <mergeCells count="3">
    <mergeCell ref="D1:G1"/>
    <mergeCell ref="I1:L1"/>
    <mergeCell ref="N1:Q1"/>
  </mergeCells>
  <conditionalFormatting sqref="B3:B33">
    <cfRule type="expression" dxfId="24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23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2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2"/>
      <c r="E1" s="232"/>
      <c r="F1" s="232"/>
      <c r="G1" s="232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1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 t="s">
        <v>9</v>
      </c>
      <c r="E1" s="230"/>
      <c r="F1" s="230"/>
      <c r="G1" s="230"/>
      <c r="I1" s="230" t="s">
        <v>7</v>
      </c>
      <c r="J1" s="230"/>
      <c r="K1" s="230"/>
      <c r="L1" s="230"/>
      <c r="M1" s="23"/>
      <c r="N1" s="231" t="s">
        <v>8</v>
      </c>
      <c r="O1" s="231"/>
      <c r="P1" s="231"/>
      <c r="Q1" s="231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9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30"/>
      <c r="J1" s="230"/>
      <c r="K1" s="230"/>
      <c r="L1" s="230"/>
      <c r="M1" s="42"/>
      <c r="N1" s="231"/>
      <c r="O1" s="231"/>
      <c r="P1" s="231"/>
      <c r="Q1" s="231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8" priority="1">
      <formula>WEEKDAY(B3,2)=7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6" priority="3">
      <formula>AND(HOUR(NOW())&gt;HOUR($P$4),HOUR(NOW())&lt;=HOUR($Q$4))</formula>
    </cfRule>
  </conditionalFormatting>
  <conditionalFormatting sqref="M4:M51">
    <cfRule type="expression" dxfId="15" priority="2">
      <formula>HOUR(NOW())&lt;=HOUR($P$4)</formula>
    </cfRule>
  </conditionalFormatting>
  <conditionalFormatting sqref="O4:O51">
    <cfRule type="expression" dxfId="14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Saisies</vt:lpstr>
      <vt:lpstr>août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2025-08-09T05:12:01Z</dcterms:modified>
</cp:coreProperties>
</file>