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E30DE796-FAFF-45B3-A675-79A04121F6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mortissement LO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 s="1"/>
  <c r="F9" i="1"/>
  <c r="B5" i="1"/>
  <c r="D10" i="1" l="1"/>
  <c r="E10" i="1" s="1"/>
  <c r="F10" i="1" s="1"/>
  <c r="D11" i="1" s="1"/>
  <c r="E11" i="1" s="1"/>
  <c r="F11" i="1" l="1"/>
  <c r="D12" i="1" s="1"/>
  <c r="E12" i="1" s="1"/>
  <c r="F12" i="1" l="1"/>
  <c r="D13" i="1" s="1"/>
  <c r="E13" i="1" s="1"/>
  <c r="F13" i="1" l="1"/>
  <c r="D14" i="1" s="1"/>
  <c r="E14" i="1" s="1"/>
  <c r="F14" i="1" l="1"/>
  <c r="D15" i="1" s="1"/>
  <c r="E15" i="1" s="1"/>
  <c r="F15" i="1" l="1"/>
  <c r="D16" i="1" s="1"/>
  <c r="E16" i="1" s="1"/>
  <c r="F16" i="1" l="1"/>
  <c r="D17" i="1" s="1"/>
  <c r="E17" i="1" s="1"/>
  <c r="F17" i="1" l="1"/>
  <c r="D18" i="1" s="1"/>
  <c r="E18" i="1" s="1"/>
  <c r="F18" i="1" l="1"/>
  <c r="D19" i="1" s="1"/>
  <c r="E19" i="1" s="1"/>
  <c r="F19" i="1" l="1"/>
  <c r="D20" i="1" s="1"/>
  <c r="E20" i="1" s="1"/>
  <c r="F20" i="1" l="1"/>
  <c r="D21" i="1" s="1"/>
  <c r="E21" i="1" s="1"/>
  <c r="F21" i="1" l="1"/>
  <c r="D22" i="1" s="1"/>
  <c r="E22" i="1" s="1"/>
  <c r="F22" i="1" l="1"/>
  <c r="D23" i="1" s="1"/>
  <c r="E23" i="1" s="1"/>
  <c r="F23" i="1" l="1"/>
  <c r="D24" i="1" s="1"/>
  <c r="E24" i="1" s="1"/>
  <c r="F24" i="1" l="1"/>
  <c r="D25" i="1" s="1"/>
  <c r="E25" i="1" s="1"/>
  <c r="F25" i="1" l="1"/>
  <c r="D26" i="1" s="1"/>
  <c r="E26" i="1" s="1"/>
  <c r="F26" i="1" l="1"/>
  <c r="D27" i="1" s="1"/>
  <c r="E27" i="1" s="1"/>
  <c r="F27" i="1" l="1"/>
  <c r="D28" i="1" s="1"/>
  <c r="E28" i="1" s="1"/>
  <c r="F28" i="1" l="1"/>
  <c r="D29" i="1" s="1"/>
  <c r="E29" i="1" s="1"/>
  <c r="F29" i="1" l="1"/>
  <c r="D30" i="1" s="1"/>
  <c r="E30" i="1" s="1"/>
  <c r="F30" i="1" l="1"/>
  <c r="D31" i="1" s="1"/>
  <c r="E31" i="1" s="1"/>
  <c r="F31" i="1" l="1"/>
  <c r="D32" i="1" s="1"/>
  <c r="E32" i="1" s="1"/>
  <c r="F32" i="1" l="1"/>
  <c r="D33" i="1" s="1"/>
  <c r="E33" i="1" s="1"/>
  <c r="F33" i="1" l="1"/>
  <c r="D34" i="1" s="1"/>
  <c r="E34" i="1" s="1"/>
  <c r="F34" i="1" l="1"/>
  <c r="D35" i="1" s="1"/>
  <c r="E35" i="1" s="1"/>
  <c r="F35" i="1" l="1"/>
  <c r="D36" i="1" s="1"/>
  <c r="E36" i="1" s="1"/>
  <c r="F36" i="1" l="1"/>
  <c r="D37" i="1" s="1"/>
  <c r="E37" i="1" s="1"/>
  <c r="F37" i="1" l="1"/>
  <c r="D38" i="1" s="1"/>
  <c r="E38" i="1" s="1"/>
  <c r="F38" i="1" l="1"/>
  <c r="D39" i="1" s="1"/>
  <c r="E39" i="1" s="1"/>
  <c r="F39" i="1" l="1"/>
  <c r="D40" i="1" s="1"/>
  <c r="E40" i="1" s="1"/>
  <c r="F40" i="1" l="1"/>
  <c r="D41" i="1" s="1"/>
  <c r="E41" i="1" s="1"/>
  <c r="F41" i="1" l="1"/>
  <c r="D42" i="1" s="1"/>
  <c r="E42" i="1" s="1"/>
  <c r="F42" i="1" l="1"/>
  <c r="D43" i="1" s="1"/>
  <c r="E43" i="1" s="1"/>
  <c r="F43" i="1" l="1"/>
  <c r="D44" i="1" s="1"/>
  <c r="E44" i="1" s="1"/>
  <c r="B4" i="1" l="1"/>
  <c r="F44" i="1" l="1"/>
  <c r="D45" i="1" s="1"/>
  <c r="E45" i="1" s="1"/>
  <c r="F4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francis henniaux</author>
  </authors>
  <commentList>
    <comment ref="A3" authorId="0" shapeId="0" xr:uid="{5FF9A4FF-9DFA-4D7A-BAA5-7E16C510C97A}">
      <text>
        <r>
          <rPr>
            <b/>
            <sz val="9"/>
            <color indexed="81"/>
            <rFont val="Tahoma"/>
            <family val="2"/>
          </rPr>
          <t xml:space="preserve"> = [(montant total à rembourser – montant de l'emprunt)/montant de l'emprunt] x nombre de mensualités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<sst xmlns="http://schemas.openxmlformats.org/spreadsheetml/2006/main" count="56" uniqueCount="51">
  <si>
    <t>Capital emprunté</t>
  </si>
  <si>
    <t>Taux mensuel</t>
  </si>
  <si>
    <t>Total intérêts payés</t>
  </si>
  <si>
    <t>Coût total du crédit</t>
  </si>
  <si>
    <t>Date</t>
  </si>
  <si>
    <t>Versement</t>
  </si>
  <si>
    <t>Intérêt</t>
  </si>
  <si>
    <t>Amortissement</t>
  </si>
  <si>
    <t>Capital Restant</t>
  </si>
  <si>
    <t>Taux annuel effectif global</t>
  </si>
  <si>
    <t>1er versement</t>
  </si>
  <si>
    <t>2e versement</t>
  </si>
  <si>
    <t>3e versement</t>
  </si>
  <si>
    <t>4e versement</t>
  </si>
  <si>
    <t>5e versement</t>
  </si>
  <si>
    <t>6e versement</t>
  </si>
  <si>
    <t>7e versement</t>
  </si>
  <si>
    <t>8e versement</t>
  </si>
  <si>
    <t>9e versement</t>
  </si>
  <si>
    <t>10e versement</t>
  </si>
  <si>
    <t>11e versement</t>
  </si>
  <si>
    <t>12e versement</t>
  </si>
  <si>
    <t>13e versement</t>
  </si>
  <si>
    <t>14e versement</t>
  </si>
  <si>
    <t>15e versement</t>
  </si>
  <si>
    <t>16e versement</t>
  </si>
  <si>
    <t>17e versement</t>
  </si>
  <si>
    <t>18e versement</t>
  </si>
  <si>
    <t>19e versement</t>
  </si>
  <si>
    <t>20ème versement</t>
  </si>
  <si>
    <t>21er versement</t>
  </si>
  <si>
    <t>22e versement</t>
  </si>
  <si>
    <t>23e versement</t>
  </si>
  <si>
    <t>24e versement</t>
  </si>
  <si>
    <t>25e versement</t>
  </si>
  <si>
    <t>26e versement</t>
  </si>
  <si>
    <t>27e versement</t>
  </si>
  <si>
    <t>28e versement</t>
  </si>
  <si>
    <t>29e versement</t>
  </si>
  <si>
    <t>30ème versement</t>
  </si>
  <si>
    <t>31er versement</t>
  </si>
  <si>
    <t>32e versement</t>
  </si>
  <si>
    <t>33e versement</t>
  </si>
  <si>
    <t>34e versement</t>
  </si>
  <si>
    <t>35e versement</t>
  </si>
  <si>
    <t>36e versement</t>
  </si>
  <si>
    <t>=capital * taux mensuel</t>
  </si>
  <si>
    <t>=versement -intérêt</t>
  </si>
  <si>
    <t>=capital - amortissement</t>
  </si>
  <si>
    <t>versements suivants</t>
  </si>
  <si>
    <t>Versements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</si>
</sst>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0.000%"/>
  </numFmts>
  <fonts count="9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0">
    <xf numFmtId="0" fontId="0" fillId="0" borderId="0" xfId="0"/>
    <xf numFmtId="9" fontId="0" fillId="0" borderId="0" xfId="2" applyFont="1"/>
    <xf numFmtId="43" fontId="0" fillId="0" borderId="0" xfId="1" applyFont="1"/>
    <xf numFmtId="164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wrapText="1"/>
    </xf>
    <xf numFmtId="43" fontId="0" fillId="0" borderId="1" xfId="1" applyFont="1" applyBorder="1"/>
    <xf numFmtId="0" fontId="0" fillId="0" borderId="1" xfId="0" applyBorder="1"/>
    <xf numFmtId="0" fontId="0" fillId="0" borderId="0" xfId="0" applyBorder="1"/>
    <xf numFmtId="43" fontId="0" fillId="0" borderId="0" xfId="1" applyFont="1" applyBorder="1"/>
    <xf numFmtId="43" fontId="1" fillId="0" borderId="1" xfId="1" applyFont="1" applyBorder="1" applyAlignment="1">
      <alignment horizontal="right"/>
    </xf>
    <xf numFmtId="0" fontId="5" fillId="0" borderId="1" xfId="0" applyFont="1" applyBorder="1"/>
    <xf numFmtId="43" fontId="5" fillId="0" borderId="1" xfId="1" applyFont="1" applyBorder="1"/>
    <xf numFmtId="165" fontId="5" fillId="0" borderId="1" xfId="2" applyNumberFormat="1" applyFont="1" applyBorder="1"/>
    <xf numFmtId="0" fontId="4" fillId="2" borderId="1" xfId="0" applyFont="1" applyFill="1" applyBorder="1"/>
    <xf numFmtId="43" fontId="4" fillId="2" borderId="1" xfId="1" applyFont="1" applyFill="1" applyBorder="1"/>
    <xf numFmtId="43" fontId="4" fillId="3" borderId="1" xfId="1" applyFont="1" applyFill="1" applyBorder="1"/>
    <xf numFmtId="0" fontId="4" fillId="3" borderId="1" xfId="0" applyFont="1" applyFill="1" applyBorder="1"/>
    <xf numFmtId="14" fontId="0" fillId="0" borderId="1" xfId="0" applyNumberFormat="1" applyBorder="1"/>
    <xf numFmtId="43" fontId="0" fillId="0" borderId="1" xfId="0" applyNumberFormat="1" applyBorder="1"/>
    <xf numFmtId="43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3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4" borderId="2" xfId="0" applyFont="1" applyFill="1" applyBorder="1" applyAlignment="1">
      <alignment horizontal="right"/>
    </xf>
    <xf numFmtId="43" fontId="6" fillId="4" borderId="2" xfId="1" applyFont="1" applyFill="1" applyBorder="1" applyAlignment="1">
      <alignment horizontal="right"/>
    </xf>
    <xf numFmtId="0" fontId="4" fillId="4" borderId="2" xfId="0" applyFont="1" applyFill="1" applyBorder="1"/>
    <xf numFmtId="43" fontId="4" fillId="4" borderId="1" xfId="1" applyFont="1" applyFill="1" applyBorder="1" applyAlignment="1">
      <alignment horizontal="right"/>
    </xf>
    <xf numFmtId="0" fontId="4" fillId="4" borderId="1" xfId="0" applyFont="1" applyFill="1" applyBorder="1" applyAlignment="1">
      <alignment horizontal="right"/>
    </xf>
    <xf numFmtId="10" fontId="5" fillId="0" borderId="1" xfId="2" applyNumberFormat="1" applyFont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6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1" max="1" width="24.85546875" bestFit="1" customWidth="1"/>
    <col min="2" max="2" width="20" customWidth="1"/>
    <col min="3" max="3" width="12.28515625" bestFit="1" customWidth="1"/>
    <col min="4" max="4" width="23.7109375" customWidth="1"/>
    <col min="5" max="5" width="20" customWidth="1"/>
    <col min="6" max="6" width="24.28515625" customWidth="1"/>
    <col min="7" max="7" width="12.85546875" bestFit="1" customWidth="1"/>
    <col min="8" max="8" width="10.85546875" bestFit="1" customWidth="1"/>
  </cols>
  <sheetData>
    <row r="1" spans="1:8" x14ac:dyDescent="0.25">
      <c r="A1" s="14" t="s">
        <v>0</v>
      </c>
      <c r="B1" s="15">
        <v>294727</v>
      </c>
      <c r="C1" s="2"/>
      <c r="D1" s="6" t="s">
        <v>10</v>
      </c>
      <c r="E1" s="12">
        <v>5896.8</v>
      </c>
    </row>
    <row r="2" spans="1:8" x14ac:dyDescent="0.25">
      <c r="A2" s="11" t="s">
        <v>1</v>
      </c>
      <c r="B2" s="29">
        <f>IRR($C$9:$C$45)</f>
        <v>5.7020772096889605E-3</v>
      </c>
      <c r="C2" s="1"/>
      <c r="D2" s="6" t="s">
        <v>49</v>
      </c>
      <c r="E2" s="12">
        <v>9179.66</v>
      </c>
    </row>
    <row r="3" spans="1:8" x14ac:dyDescent="0.25">
      <c r="A3" s="11" t="s">
        <v>9</v>
      </c>
      <c r="B3" s="13">
        <f>(1+$B$2)^12-1</f>
        <v>7.0612144802433496E-2</v>
      </c>
      <c r="C3" s="2"/>
      <c r="D3" s="2"/>
      <c r="E3" s="2"/>
    </row>
    <row r="4" spans="1:8" x14ac:dyDescent="0.25">
      <c r="A4" s="11" t="s">
        <v>2</v>
      </c>
      <c r="B4" s="12">
        <f>SUM(D10:D44)</f>
        <v>32405.853642350605</v>
      </c>
      <c r="C4" s="2"/>
      <c r="D4" s="20" t="s">
        <v>6</v>
      </c>
      <c r="E4" s="20" t="s">
        <v>7</v>
      </c>
      <c r="F4" s="21" t="s">
        <v>8</v>
      </c>
    </row>
    <row r="5" spans="1:8" x14ac:dyDescent="0.25">
      <c r="A5" s="17" t="s">
        <v>3</v>
      </c>
      <c r="B5" s="16">
        <f>SUM(C10:C45)*-1</f>
        <v>327184.89999999991</v>
      </c>
      <c r="C5" s="2"/>
      <c r="D5" s="22" t="s">
        <v>46</v>
      </c>
      <c r="E5" s="22" t="s">
        <v>47</v>
      </c>
      <c r="F5" s="23" t="s">
        <v>48</v>
      </c>
    </row>
    <row r="6" spans="1:8" x14ac:dyDescent="0.25">
      <c r="A6" s="8"/>
      <c r="B6" s="9"/>
      <c r="C6" s="2"/>
    </row>
    <row r="7" spans="1:8" s="4" customFormat="1" x14ac:dyDescent="0.25">
      <c r="B7" s="5"/>
      <c r="C7" s="5"/>
    </row>
    <row r="8" spans="1:8" x14ac:dyDescent="0.25">
      <c r="A8" s="26" t="s">
        <v>50</v>
      </c>
      <c r="B8" s="24" t="s">
        <v>4</v>
      </c>
      <c r="C8" s="25" t="s">
        <v>5</v>
      </c>
      <c r="D8" s="27" t="s">
        <v>6</v>
      </c>
      <c r="E8" s="27" t="s">
        <v>7</v>
      </c>
      <c r="F8" s="28" t="s">
        <v>8</v>
      </c>
    </row>
    <row r="9" spans="1:8" x14ac:dyDescent="0.25">
      <c r="A9" s="7" t="s">
        <v>0</v>
      </c>
      <c r="B9" s="18">
        <v>45870</v>
      </c>
      <c r="C9" s="10">
        <v>294727</v>
      </c>
      <c r="D9" s="10"/>
      <c r="E9" s="10"/>
      <c r="F9" s="19">
        <f>C9</f>
        <v>294727</v>
      </c>
    </row>
    <row r="10" spans="1:8" x14ac:dyDescent="0.25">
      <c r="A10" s="7" t="s">
        <v>10</v>
      </c>
      <c r="B10" s="18">
        <v>45870</v>
      </c>
      <c r="C10" s="6">
        <v>-5896.8</v>
      </c>
      <c r="D10" s="6">
        <f>$F9*$B$2</f>
        <v>1680.5561097799982</v>
      </c>
      <c r="E10" s="6">
        <f>-$C10-D10</f>
        <v>4216.243890220002</v>
      </c>
      <c r="F10" s="6">
        <f>$B$1-E10</f>
        <v>290510.75610977999</v>
      </c>
      <c r="G10" s="3"/>
      <c r="H10" s="3"/>
    </row>
    <row r="11" spans="1:8" x14ac:dyDescent="0.25">
      <c r="A11" s="7" t="s">
        <v>11</v>
      </c>
      <c r="B11" s="18">
        <v>45901</v>
      </c>
      <c r="C11" s="6">
        <v>-9179.66</v>
      </c>
      <c r="D11" s="6">
        <f t="shared" ref="D11:D45" si="0">$F10*$B$2</f>
        <v>1656.5147615830845</v>
      </c>
      <c r="E11" s="6">
        <f>-$C11-D11</f>
        <v>7523.1452384169152</v>
      </c>
      <c r="F11" s="6">
        <f>F10-E11</f>
        <v>282987.61087136308</v>
      </c>
      <c r="G11" s="3"/>
      <c r="H11" s="3"/>
    </row>
    <row r="12" spans="1:8" x14ac:dyDescent="0.25">
      <c r="A12" s="7" t="s">
        <v>12</v>
      </c>
      <c r="B12" s="18">
        <v>45931</v>
      </c>
      <c r="C12" s="6">
        <v>-9179.66</v>
      </c>
      <c r="D12" s="6">
        <f t="shared" si="0"/>
        <v>1613.6172065739274</v>
      </c>
      <c r="E12" s="6">
        <f t="shared" ref="E12:E45" si="1">-$C12-D12</f>
        <v>7566.0427934260724</v>
      </c>
      <c r="F12" s="6">
        <f t="shared" ref="F12:F45" si="2">F11-E12</f>
        <v>275421.568077937</v>
      </c>
      <c r="G12" s="3"/>
      <c r="H12" s="3"/>
    </row>
    <row r="13" spans="1:8" x14ac:dyDescent="0.25">
      <c r="A13" s="7" t="s">
        <v>13</v>
      </c>
      <c r="B13" s="18">
        <v>45962</v>
      </c>
      <c r="C13" s="6">
        <v>-9179.66</v>
      </c>
      <c r="D13" s="6">
        <f t="shared" si="0"/>
        <v>1570.4750463940011</v>
      </c>
      <c r="E13" s="6">
        <f t="shared" si="1"/>
        <v>7609.184953605999</v>
      </c>
      <c r="F13" s="6">
        <f t="shared" si="2"/>
        <v>267812.38312433101</v>
      </c>
      <c r="G13" s="3"/>
      <c r="H13" s="3"/>
    </row>
    <row r="14" spans="1:8" x14ac:dyDescent="0.25">
      <c r="A14" s="7" t="s">
        <v>14</v>
      </c>
      <c r="B14" s="18">
        <v>45992</v>
      </c>
      <c r="C14" s="6">
        <v>-9179.66</v>
      </c>
      <c r="D14" s="6">
        <f t="shared" si="0"/>
        <v>1527.0868862857362</v>
      </c>
      <c r="E14" s="6">
        <f t="shared" si="1"/>
        <v>7652.5731137142639</v>
      </c>
      <c r="F14" s="6">
        <f t="shared" si="2"/>
        <v>260159.81001061675</v>
      </c>
      <c r="G14" s="3"/>
      <c r="H14" s="3"/>
    </row>
    <row r="15" spans="1:8" x14ac:dyDescent="0.25">
      <c r="A15" s="7" t="s">
        <v>15</v>
      </c>
      <c r="B15" s="18">
        <v>46023</v>
      </c>
      <c r="C15" s="6">
        <v>-9179.66</v>
      </c>
      <c r="D15" s="6">
        <f t="shared" si="0"/>
        <v>1483.4513235385477</v>
      </c>
      <c r="E15" s="6">
        <f t="shared" si="1"/>
        <v>7696.2086764614523</v>
      </c>
      <c r="F15" s="6">
        <f t="shared" si="2"/>
        <v>252463.6013341553</v>
      </c>
      <c r="G15" s="3"/>
      <c r="H15" s="3"/>
    </row>
    <row r="16" spans="1:8" x14ac:dyDescent="0.25">
      <c r="A16" s="7" t="s">
        <v>16</v>
      </c>
      <c r="B16" s="18">
        <v>46054</v>
      </c>
      <c r="C16" s="6">
        <v>-9179.66</v>
      </c>
      <c r="D16" s="6">
        <f t="shared" si="0"/>
        <v>1439.5669474434865</v>
      </c>
      <c r="E16" s="6">
        <f t="shared" si="1"/>
        <v>7740.0930525565136</v>
      </c>
      <c r="F16" s="6">
        <f t="shared" si="2"/>
        <v>244723.5082815988</v>
      </c>
      <c r="G16" s="3"/>
      <c r="H16" s="3"/>
    </row>
    <row r="17" spans="1:8" x14ac:dyDescent="0.25">
      <c r="A17" s="7" t="s">
        <v>17</v>
      </c>
      <c r="B17" s="18">
        <v>46082</v>
      </c>
      <c r="C17" s="6">
        <v>-9179.66</v>
      </c>
      <c r="D17" s="6">
        <f t="shared" si="0"/>
        <v>1395.4323392476322</v>
      </c>
      <c r="E17" s="6">
        <f t="shared" si="1"/>
        <v>7784.2276607523672</v>
      </c>
      <c r="F17" s="6">
        <f t="shared" si="2"/>
        <v>236939.28062084643</v>
      </c>
      <c r="G17" s="3"/>
      <c r="H17" s="3"/>
    </row>
    <row r="18" spans="1:8" x14ac:dyDescent="0.25">
      <c r="A18" s="7" t="s">
        <v>18</v>
      </c>
      <c r="B18" s="18">
        <v>46113</v>
      </c>
      <c r="C18" s="6">
        <v>-9179.66</v>
      </c>
      <c r="D18" s="6">
        <f t="shared" si="0"/>
        <v>1351.0460721082256</v>
      </c>
      <c r="E18" s="6">
        <f t="shared" si="1"/>
        <v>7828.6139278917744</v>
      </c>
      <c r="F18" s="6">
        <f t="shared" si="2"/>
        <v>229110.66669295466</v>
      </c>
      <c r="G18" s="3"/>
      <c r="H18" s="3"/>
    </row>
    <row r="19" spans="1:8" x14ac:dyDescent="0.25">
      <c r="A19" s="7" t="s">
        <v>19</v>
      </c>
      <c r="B19" s="18">
        <v>46143</v>
      </c>
      <c r="C19" s="6">
        <v>-9179.66</v>
      </c>
      <c r="D19" s="6">
        <f t="shared" si="0"/>
        <v>1306.4067110465403</v>
      </c>
      <c r="E19" s="6">
        <f t="shared" si="1"/>
        <v>7873.2532889534596</v>
      </c>
      <c r="F19" s="6">
        <f t="shared" si="2"/>
        <v>221237.41340400121</v>
      </c>
      <c r="G19" s="3"/>
      <c r="H19" s="3"/>
    </row>
    <row r="20" spans="1:8" x14ac:dyDescent="0.25">
      <c r="A20" s="7" t="s">
        <v>20</v>
      </c>
      <c r="B20" s="18">
        <v>46174</v>
      </c>
      <c r="C20" s="6">
        <v>-9179.66</v>
      </c>
      <c r="D20" s="6">
        <f t="shared" si="0"/>
        <v>1261.5128129014902</v>
      </c>
      <c r="E20" s="6">
        <f t="shared" si="1"/>
        <v>7918.1471870985097</v>
      </c>
      <c r="F20" s="6">
        <f t="shared" si="2"/>
        <v>213319.2662169027</v>
      </c>
      <c r="G20" s="3"/>
      <c r="H20" s="3"/>
    </row>
    <row r="21" spans="1:8" x14ac:dyDescent="0.25">
      <c r="A21" s="7" t="s">
        <v>21</v>
      </c>
      <c r="B21" s="18">
        <v>46204</v>
      </c>
      <c r="C21" s="6">
        <v>-9179.66</v>
      </c>
      <c r="D21" s="6">
        <f t="shared" si="0"/>
        <v>1216.3629262829731</v>
      </c>
      <c r="E21" s="6">
        <f t="shared" si="1"/>
        <v>7963.2970737170272</v>
      </c>
      <c r="F21" s="6">
        <f t="shared" si="2"/>
        <v>205355.96914318568</v>
      </c>
      <c r="G21" s="3"/>
      <c r="H21" s="3"/>
    </row>
    <row r="22" spans="1:8" x14ac:dyDescent="0.25">
      <c r="A22" s="7" t="s">
        <v>22</v>
      </c>
      <c r="B22" s="18">
        <v>46235</v>
      </c>
      <c r="C22" s="6">
        <v>-9179.66</v>
      </c>
      <c r="D22" s="6">
        <f t="shared" si="0"/>
        <v>1170.9555915249484</v>
      </c>
      <c r="E22" s="6">
        <f t="shared" si="1"/>
        <v>8008.7044084750514</v>
      </c>
      <c r="F22" s="6">
        <f t="shared" si="2"/>
        <v>197347.26473471062</v>
      </c>
      <c r="G22" s="3"/>
      <c r="H22" s="3"/>
    </row>
    <row r="23" spans="1:8" x14ac:dyDescent="0.25">
      <c r="A23" s="7" t="s">
        <v>23</v>
      </c>
      <c r="B23" s="18">
        <v>46266</v>
      </c>
      <c r="C23" s="6">
        <v>-9179.66</v>
      </c>
      <c r="D23" s="6">
        <f t="shared" si="0"/>
        <v>1125.2893406382473</v>
      </c>
      <c r="E23" s="6">
        <f t="shared" si="1"/>
        <v>8054.3706593617526</v>
      </c>
      <c r="F23" s="6">
        <f t="shared" si="2"/>
        <v>189292.89407534889</v>
      </c>
      <c r="G23" s="3"/>
      <c r="H23" s="3"/>
    </row>
    <row r="24" spans="1:8" x14ac:dyDescent="0.25">
      <c r="A24" s="7" t="s">
        <v>24</v>
      </c>
      <c r="B24" s="18">
        <v>46296</v>
      </c>
      <c r="C24" s="6">
        <v>-9179.66</v>
      </c>
      <c r="D24" s="6">
        <f t="shared" si="0"/>
        <v>1079.3626972631134</v>
      </c>
      <c r="E24" s="6">
        <f t="shared" si="1"/>
        <v>8100.2973027368862</v>
      </c>
      <c r="F24" s="6">
        <f t="shared" si="2"/>
        <v>181192.59677261201</v>
      </c>
      <c r="G24" s="3"/>
      <c r="H24" s="3"/>
    </row>
    <row r="25" spans="1:8" x14ac:dyDescent="0.25">
      <c r="A25" s="7" t="s">
        <v>25</v>
      </c>
      <c r="B25" s="18">
        <v>46327</v>
      </c>
      <c r="C25" s="6">
        <v>-9179.66</v>
      </c>
      <c r="D25" s="6">
        <f t="shared" si="0"/>
        <v>1033.1741766214725</v>
      </c>
      <c r="E25" s="6">
        <f t="shared" si="1"/>
        <v>8146.4858233785271</v>
      </c>
      <c r="F25" s="6">
        <f t="shared" si="2"/>
        <v>173046.11094923349</v>
      </c>
      <c r="G25" s="3"/>
      <c r="H25" s="3"/>
    </row>
    <row r="26" spans="1:8" x14ac:dyDescent="0.25">
      <c r="A26" s="7" t="s">
        <v>26</v>
      </c>
      <c r="B26" s="18">
        <v>46357</v>
      </c>
      <c r="C26" s="6">
        <v>-9179.66</v>
      </c>
      <c r="D26" s="6">
        <f t="shared" si="0"/>
        <v>986.72228546893155</v>
      </c>
      <c r="E26" s="6">
        <f t="shared" si="1"/>
        <v>8192.9377145310682</v>
      </c>
      <c r="F26" s="6">
        <f t="shared" si="2"/>
        <v>164853.17323470244</v>
      </c>
      <c r="G26" s="3"/>
      <c r="H26" s="3"/>
    </row>
    <row r="27" spans="1:8" x14ac:dyDescent="0.25">
      <c r="A27" s="7" t="s">
        <v>27</v>
      </c>
      <c r="B27" s="18">
        <v>46388</v>
      </c>
      <c r="C27" s="6">
        <v>-9179.66</v>
      </c>
      <c r="D27" s="6">
        <f t="shared" si="0"/>
        <v>940.00552204650285</v>
      </c>
      <c r="E27" s="6">
        <f t="shared" si="1"/>
        <v>8239.6544779534961</v>
      </c>
      <c r="F27" s="6">
        <f t="shared" si="2"/>
        <v>156613.51875674893</v>
      </c>
      <c r="G27" s="3"/>
      <c r="H27" s="3"/>
    </row>
    <row r="28" spans="1:8" x14ac:dyDescent="0.25">
      <c r="A28" s="7" t="s">
        <v>28</v>
      </c>
      <c r="B28" s="18">
        <v>46419</v>
      </c>
      <c r="C28" s="6">
        <v>-9179.66</v>
      </c>
      <c r="D28" s="6">
        <f t="shared" si="0"/>
        <v>893.02237603205265</v>
      </c>
      <c r="E28" s="6">
        <f t="shared" si="1"/>
        <v>8286.6376239679466</v>
      </c>
      <c r="F28" s="6">
        <f t="shared" si="2"/>
        <v>148326.88113278098</v>
      </c>
      <c r="G28" s="3"/>
      <c r="H28" s="3"/>
    </row>
    <row r="29" spans="1:8" x14ac:dyDescent="0.25">
      <c r="A29" s="7" t="s">
        <v>29</v>
      </c>
      <c r="B29" s="18">
        <v>46447</v>
      </c>
      <c r="C29" s="6">
        <v>-9179.66</v>
      </c>
      <c r="D29" s="6">
        <f t="shared" si="0"/>
        <v>845.77132849147392</v>
      </c>
      <c r="E29" s="6">
        <f t="shared" si="1"/>
        <v>8333.8886715085264</v>
      </c>
      <c r="F29" s="6">
        <f t="shared" si="2"/>
        <v>139992.99246127246</v>
      </c>
      <c r="G29" s="3"/>
      <c r="H29" s="3"/>
    </row>
    <row r="30" spans="1:8" x14ac:dyDescent="0.25">
      <c r="A30" s="7" t="s">
        <v>30</v>
      </c>
      <c r="B30" s="18">
        <v>46478</v>
      </c>
      <c r="C30" s="6">
        <v>-9179.66</v>
      </c>
      <c r="D30" s="6">
        <f t="shared" si="0"/>
        <v>798.25085182958014</v>
      </c>
      <c r="E30" s="6">
        <f t="shared" si="1"/>
        <v>8381.4091481704199</v>
      </c>
      <c r="F30" s="6">
        <f t="shared" si="2"/>
        <v>131611.58331310205</v>
      </c>
      <c r="G30" s="3"/>
      <c r="H30" s="3"/>
    </row>
    <row r="31" spans="1:8" x14ac:dyDescent="0.25">
      <c r="A31" s="7" t="s">
        <v>31</v>
      </c>
      <c r="B31" s="18">
        <v>46508</v>
      </c>
      <c r="C31" s="6">
        <v>-9179.66</v>
      </c>
      <c r="D31" s="6">
        <f t="shared" si="0"/>
        <v>750.45940974071902</v>
      </c>
      <c r="E31" s="6">
        <f t="shared" si="1"/>
        <v>8429.2005902592809</v>
      </c>
      <c r="F31" s="6">
        <f t="shared" si="2"/>
        <v>123182.38272284277</v>
      </c>
      <c r="G31" s="3"/>
      <c r="H31" s="3"/>
    </row>
    <row r="32" spans="1:8" x14ac:dyDescent="0.25">
      <c r="A32" s="7" t="s">
        <v>32</v>
      </c>
      <c r="B32" s="18">
        <v>46539</v>
      </c>
      <c r="C32" s="6">
        <v>-9179.66</v>
      </c>
      <c r="D32" s="6">
        <f t="shared" si="0"/>
        <v>702.39545715910492</v>
      </c>
      <c r="E32" s="6">
        <f t="shared" si="1"/>
        <v>8477.2645428408941</v>
      </c>
      <c r="F32" s="6">
        <f t="shared" si="2"/>
        <v>114705.11818000188</v>
      </c>
      <c r="G32" s="3"/>
      <c r="H32" s="3"/>
    </row>
    <row r="33" spans="1:8" x14ac:dyDescent="0.25">
      <c r="A33" s="7" t="s">
        <v>33</v>
      </c>
      <c r="B33" s="18">
        <v>46569</v>
      </c>
      <c r="C33" s="6">
        <v>-9179.66</v>
      </c>
      <c r="D33" s="6">
        <f t="shared" si="0"/>
        <v>654.05744020886755</v>
      </c>
      <c r="E33" s="6">
        <f t="shared" si="1"/>
        <v>8525.6025597911321</v>
      </c>
      <c r="F33" s="6">
        <f t="shared" si="2"/>
        <v>106179.51562021075</v>
      </c>
      <c r="G33" s="3"/>
      <c r="H33" s="3"/>
    </row>
    <row r="34" spans="1:8" x14ac:dyDescent="0.25">
      <c r="A34" s="7" t="s">
        <v>34</v>
      </c>
      <c r="B34" s="18">
        <v>46600</v>
      </c>
      <c r="C34" s="6">
        <v>-9179.66</v>
      </c>
      <c r="D34" s="6">
        <f t="shared" si="0"/>
        <v>605.44379615381672</v>
      </c>
      <c r="E34" s="6">
        <f t="shared" si="1"/>
        <v>8574.2162038461829</v>
      </c>
      <c r="F34" s="6">
        <f t="shared" si="2"/>
        <v>97605.299416364564</v>
      </c>
      <c r="G34" s="3"/>
      <c r="H34" s="3"/>
    </row>
    <row r="35" spans="1:8" x14ac:dyDescent="0.25">
      <c r="A35" s="7" t="s">
        <v>35</v>
      </c>
      <c r="B35" s="18">
        <v>46631</v>
      </c>
      <c r="C35" s="6">
        <v>-9179.66</v>
      </c>
      <c r="D35" s="6">
        <f t="shared" si="0"/>
        <v>556.55295334691959</v>
      </c>
      <c r="E35" s="6">
        <f t="shared" si="1"/>
        <v>8623.10704665308</v>
      </c>
      <c r="F35" s="6">
        <f t="shared" si="2"/>
        <v>88982.192369711483</v>
      </c>
      <c r="G35" s="3"/>
      <c r="H35" s="3"/>
    </row>
    <row r="36" spans="1:8" x14ac:dyDescent="0.25">
      <c r="A36" s="7" t="s">
        <v>36</v>
      </c>
      <c r="B36" s="18">
        <v>46661</v>
      </c>
      <c r="C36" s="6">
        <v>-9179.66</v>
      </c>
      <c r="D36" s="6">
        <f t="shared" si="0"/>
        <v>507.38333117949077</v>
      </c>
      <c r="E36" s="6">
        <f t="shared" si="1"/>
        <v>8672.2766688205083</v>
      </c>
      <c r="F36" s="6">
        <f t="shared" si="2"/>
        <v>80309.915700890968</v>
      </c>
      <c r="G36" s="3"/>
      <c r="H36" s="3"/>
    </row>
    <row r="37" spans="1:8" x14ac:dyDescent="0.25">
      <c r="A37" s="7" t="s">
        <v>37</v>
      </c>
      <c r="B37" s="18">
        <v>46692</v>
      </c>
      <c r="C37" s="6">
        <v>-9179.66</v>
      </c>
      <c r="D37" s="6">
        <f t="shared" si="0"/>
        <v>457.93334003009198</v>
      </c>
      <c r="E37" s="6">
        <f t="shared" si="1"/>
        <v>8721.7266599699087</v>
      </c>
      <c r="F37" s="6">
        <f t="shared" si="2"/>
        <v>71588.189040921061</v>
      </c>
      <c r="G37" s="3"/>
      <c r="H37" s="3"/>
    </row>
    <row r="38" spans="1:8" x14ac:dyDescent="0.25">
      <c r="A38" s="7" t="s">
        <v>38</v>
      </c>
      <c r="B38" s="18">
        <v>46722</v>
      </c>
      <c r="C38" s="6">
        <v>-9179.66</v>
      </c>
      <c r="D38" s="6">
        <f t="shared" si="0"/>
        <v>408.20138121314096</v>
      </c>
      <c r="E38" s="6">
        <f t="shared" si="1"/>
        <v>8771.458618786859</v>
      </c>
      <c r="F38" s="6">
        <f t="shared" si="2"/>
        <v>62816.730422134206</v>
      </c>
      <c r="G38" s="3"/>
      <c r="H38" s="3"/>
    </row>
    <row r="39" spans="1:8" x14ac:dyDescent="0.25">
      <c r="A39" s="7" t="s">
        <v>39</v>
      </c>
      <c r="B39" s="18">
        <v>46753</v>
      </c>
      <c r="C39" s="6">
        <v>-9179.66</v>
      </c>
      <c r="D39" s="6">
        <f t="shared" si="0"/>
        <v>358.18584692722663</v>
      </c>
      <c r="E39" s="6">
        <f t="shared" si="1"/>
        <v>8821.4741530727733</v>
      </c>
      <c r="F39" s="6">
        <f t="shared" si="2"/>
        <v>53995.256269061429</v>
      </c>
      <c r="G39" s="3"/>
      <c r="H39" s="3"/>
    </row>
    <row r="40" spans="1:8" x14ac:dyDescent="0.25">
      <c r="A40" s="7" t="s">
        <v>40</v>
      </c>
      <c r="B40" s="18">
        <v>46784</v>
      </c>
      <c r="C40" s="6">
        <v>-9179.66</v>
      </c>
      <c r="D40" s="6">
        <f t="shared" si="0"/>
        <v>307.88512020313016</v>
      </c>
      <c r="E40" s="6">
        <f t="shared" si="1"/>
        <v>8871.7748797968688</v>
      </c>
      <c r="F40" s="6">
        <f t="shared" si="2"/>
        <v>45123.481389264562</v>
      </c>
      <c r="G40" s="3"/>
      <c r="H40" s="3"/>
    </row>
    <row r="41" spans="1:8" x14ac:dyDescent="0.25">
      <c r="A41" s="7" t="s">
        <v>41</v>
      </c>
      <c r="B41" s="18">
        <v>46813</v>
      </c>
      <c r="C41" s="6">
        <v>-9179.66</v>
      </c>
      <c r="D41" s="6">
        <f t="shared" si="0"/>
        <v>257.29757485154943</v>
      </c>
      <c r="E41" s="6">
        <f t="shared" si="1"/>
        <v>8922.3624251484507</v>
      </c>
      <c r="F41" s="6">
        <f t="shared" si="2"/>
        <v>36201.118964116111</v>
      </c>
      <c r="G41" s="3"/>
      <c r="H41" s="3"/>
    </row>
    <row r="42" spans="1:8" x14ac:dyDescent="0.25">
      <c r="A42" s="7" t="s">
        <v>42</v>
      </c>
      <c r="B42" s="18">
        <v>46844</v>
      </c>
      <c r="C42" s="6">
        <v>-9179.66</v>
      </c>
      <c r="D42" s="6">
        <f t="shared" si="0"/>
        <v>206.42157541052529</v>
      </c>
      <c r="E42" s="6">
        <f t="shared" si="1"/>
        <v>8973.2384245894755</v>
      </c>
      <c r="F42" s="6">
        <f t="shared" si="2"/>
        <v>27227.880539526635</v>
      </c>
      <c r="G42" s="3"/>
      <c r="H42" s="3"/>
    </row>
    <row r="43" spans="1:8" x14ac:dyDescent="0.25">
      <c r="A43" s="7" t="s">
        <v>43</v>
      </c>
      <c r="B43" s="18">
        <v>46874</v>
      </c>
      <c r="C43" s="6">
        <v>-9179.66</v>
      </c>
      <c r="D43" s="6">
        <f t="shared" si="0"/>
        <v>155.25547709256838</v>
      </c>
      <c r="E43" s="6">
        <f t="shared" si="1"/>
        <v>9024.4045229074309</v>
      </c>
      <c r="F43" s="6">
        <f t="shared" si="2"/>
        <v>18203.476016619206</v>
      </c>
      <c r="G43" s="3"/>
      <c r="H43" s="3"/>
    </row>
    <row r="44" spans="1:8" x14ac:dyDescent="0.25">
      <c r="A44" s="7" t="s">
        <v>44</v>
      </c>
      <c r="B44" s="18">
        <v>46905</v>
      </c>
      <c r="C44" s="6">
        <v>-9179.66</v>
      </c>
      <c r="D44" s="6">
        <f t="shared" si="0"/>
        <v>103.79762573148396</v>
      </c>
      <c r="E44" s="6">
        <f t="shared" si="1"/>
        <v>9075.8623742685159</v>
      </c>
      <c r="F44" s="6">
        <f t="shared" si="2"/>
        <v>9127.6136423506905</v>
      </c>
      <c r="G44" s="3"/>
      <c r="H44" s="3"/>
    </row>
    <row r="45" spans="1:8" x14ac:dyDescent="0.25">
      <c r="A45" s="7" t="s">
        <v>45</v>
      </c>
      <c r="B45" s="18">
        <v>46935</v>
      </c>
      <c r="C45" s="6">
        <v>-9179.66</v>
      </c>
      <c r="D45" s="6">
        <f t="shared" si="0"/>
        <v>52.046357728893916</v>
      </c>
      <c r="E45" s="6">
        <f t="shared" si="1"/>
        <v>9127.6136422711061</v>
      </c>
      <c r="F45" s="6">
        <f t="shared" si="2"/>
        <v>7.9584424383938313E-8</v>
      </c>
      <c r="G45" s="3"/>
      <c r="H45" s="3"/>
    </row>
    <row r="46" spans="1:8" x14ac:dyDescent="0.25">
      <c r="B46" s="2"/>
      <c r="C46" s="2"/>
      <c r="D46" s="2"/>
      <c r="E46" s="2"/>
    </row>
  </sheetData>
  <phoneticPr fontId="3" type="noConversion"/>
  <pageMargins left="0.75" right="0.75" top="1" bottom="1" header="0.5" footer="0.5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Amortissement LOA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francis henniaux</cp:lastModifiedBy>
  <dcterms:created xsi:type="dcterms:W3CDTF">2025-08-01T06:36:58Z</dcterms:created>
  <dcterms:modified xsi:type="dcterms:W3CDTF">2025-08-01T08:28:06Z</dcterms:modified>
</cp:coreProperties>
</file>