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3CB1187D-0C39-4252-939D-5E72084D6493}" xr6:coauthVersionLast="47" xr6:coauthVersionMax="47" xr10:uidLastSave="{00000000-0000-0000-0000-000000000000}"/>
  <bookViews>
    <workbookView xWindow="-120" yWindow="-120" windowWidth="29040" windowHeight="15720" activeTab="1" xr2:uid="{E170CA59-9596-254B-A671-6E951A18BA4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2" l="1"/>
  <c r="B5" i="2"/>
  <c r="B6" i="2" s="1"/>
  <c r="B11" i="2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3" i="2" l="1"/>
  <c r="B4" i="2"/>
</calcChain>
</file>

<file path=xl/sharedStrings.xml><?xml version="1.0" encoding="utf-8"?>
<sst xmlns="http://schemas.openxmlformats.org/spreadsheetml/2006/main" count="53" uniqueCount="52">
  <si>
    <t>Apport personnel</t>
  </si>
  <si>
    <t>Crédit LOA</t>
  </si>
  <si>
    <t>Total à rembourser</t>
  </si>
  <si>
    <t>Valeur voiture en dirhams</t>
  </si>
  <si>
    <t>1er Versement</t>
  </si>
  <si>
    <t xml:space="preserve">35 Versements de </t>
  </si>
  <si>
    <t xml:space="preserve">Crédit sur </t>
  </si>
  <si>
    <t>36 mois</t>
  </si>
  <si>
    <t>Date</t>
  </si>
  <si>
    <t>Versements</t>
  </si>
  <si>
    <t xml:space="preserve">Montant du crédit </t>
  </si>
  <si>
    <t>Taux mensuel</t>
  </si>
  <si>
    <t>Taux annuel effectif global</t>
  </si>
  <si>
    <t>Financement</t>
  </si>
  <si>
    <t>Coût total du crédit</t>
  </si>
  <si>
    <t>Coût total de l'achat</t>
  </si>
  <si>
    <t>1er versement</t>
  </si>
  <si>
    <t>3e versement</t>
  </si>
  <si>
    <t>4e versement</t>
  </si>
  <si>
    <t>5e versement</t>
  </si>
  <si>
    <t>6e versement</t>
  </si>
  <si>
    <t>7e versement</t>
  </si>
  <si>
    <t>8e versement</t>
  </si>
  <si>
    <t>9e versement</t>
  </si>
  <si>
    <t>10e versement</t>
  </si>
  <si>
    <t>11e versement</t>
  </si>
  <si>
    <t>12e versement</t>
  </si>
  <si>
    <t>13e versement</t>
  </si>
  <si>
    <t>14e versement</t>
  </si>
  <si>
    <t>15e versement</t>
  </si>
  <si>
    <t>16e versement</t>
  </si>
  <si>
    <t>17e versement</t>
  </si>
  <si>
    <t>18e versement</t>
  </si>
  <si>
    <t>19e versement</t>
  </si>
  <si>
    <t>20ème versement</t>
  </si>
  <si>
    <t>21er versement</t>
  </si>
  <si>
    <t>22e versement</t>
  </si>
  <si>
    <t>23e versement</t>
  </si>
  <si>
    <t>24e versement</t>
  </si>
  <si>
    <t>25e versement</t>
  </si>
  <si>
    <t>26e versement</t>
  </si>
  <si>
    <t>27e versement</t>
  </si>
  <si>
    <t>28e versement</t>
  </si>
  <si>
    <t>29e versement</t>
  </si>
  <si>
    <t>30ème versement</t>
  </si>
  <si>
    <t>31er versement</t>
  </si>
  <si>
    <t>32e versement</t>
  </si>
  <si>
    <t>33e versement</t>
  </si>
  <si>
    <t>34e versement</t>
  </si>
  <si>
    <t>35e versement</t>
  </si>
  <si>
    <t>36e versement</t>
  </si>
  <si>
    <t>2e versement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</si>
</sst>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10" fontId="2" fillId="2" borderId="1" xfId="2" applyNumberFormat="1" applyFont="1" applyFill="1" applyBorder="1"/>
    <xf numFmtId="0" fontId="2" fillId="0" borderId="1" xfId="0" applyFont="1" applyBorder="1"/>
    <xf numFmtId="43" fontId="0" fillId="0" borderId="1" xfId="1" applyFont="1" applyBorder="1"/>
    <xf numFmtId="0" fontId="3" fillId="3" borderId="0" xfId="0" applyFont="1" applyFill="1" applyAlignment="1">
      <alignment horizontal="right"/>
    </xf>
    <xf numFmtId="14" fontId="0" fillId="4" borderId="0" xfId="0" applyNumberFormat="1" applyFill="1"/>
    <xf numFmtId="43" fontId="0" fillId="4" borderId="0" xfId="1" applyFont="1" applyFill="1"/>
    <xf numFmtId="0" fontId="2" fillId="4" borderId="0" xfId="0" applyFont="1" applyFill="1"/>
    <xf numFmtId="43" fontId="0" fillId="4" borderId="1" xfId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8BB7F-0AEA-9845-832E-BDD3C032DE0B}">
  <dimension ref="C3:D9"/>
  <sheetViews>
    <sheetView workbookViewId="0">
      <selection activeCell="C3" sqref="C3:D3"/>
    </sheetView>
  </sheetViews>
  <sheetFormatPr baseColWidth="10" defaultRowHeight="15.75" x14ac:dyDescent="0.25"/>
  <cols>
    <col min="3" max="3" width="21.875" bestFit="1" customWidth="1"/>
  </cols>
  <sheetData>
    <row r="3" spans="3:4" x14ac:dyDescent="0.25">
      <c r="C3" t="s">
        <v>3</v>
      </c>
      <c r="D3" s="1">
        <v>589680</v>
      </c>
    </row>
    <row r="4" spans="3:4" x14ac:dyDescent="0.25">
      <c r="C4" t="s">
        <v>0</v>
      </c>
      <c r="D4" s="1">
        <v>294952.2</v>
      </c>
    </row>
    <row r="5" spans="3:4" x14ac:dyDescent="0.25">
      <c r="C5" t="s">
        <v>1</v>
      </c>
      <c r="D5" s="1">
        <v>294727.8</v>
      </c>
    </row>
    <row r="6" spans="3:4" x14ac:dyDescent="0.25">
      <c r="C6" t="s">
        <v>2</v>
      </c>
      <c r="D6" s="1">
        <v>327184.90000000002</v>
      </c>
    </row>
    <row r="7" spans="3:4" x14ac:dyDescent="0.25">
      <c r="C7" t="s">
        <v>6</v>
      </c>
      <c r="D7" s="2" t="s">
        <v>7</v>
      </c>
    </row>
    <row r="8" spans="3:4" x14ac:dyDescent="0.25">
      <c r="C8" t="s">
        <v>4</v>
      </c>
      <c r="D8" s="1">
        <v>5896.8</v>
      </c>
    </row>
    <row r="9" spans="3:4" x14ac:dyDescent="0.25">
      <c r="C9" t="s">
        <v>5</v>
      </c>
      <c r="D9" s="1">
        <v>9179.66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86824-54AE-47DD-B756-00B985C8FCAA}">
  <dimension ref="A1:C45"/>
  <sheetViews>
    <sheetView tabSelected="1" workbookViewId="0">
      <selection activeCell="D6" sqref="D6"/>
    </sheetView>
  </sheetViews>
  <sheetFormatPr baseColWidth="10" defaultRowHeight="15.75" x14ac:dyDescent="0.25"/>
  <cols>
    <col min="1" max="1" width="22" bestFit="1" customWidth="1"/>
    <col min="3" max="3" width="12.5" bestFit="1" customWidth="1"/>
  </cols>
  <sheetData>
    <row r="1" spans="1:3" x14ac:dyDescent="0.25">
      <c r="A1" s="4" t="s">
        <v>3</v>
      </c>
      <c r="B1" s="7">
        <v>589680</v>
      </c>
    </row>
    <row r="2" spans="1:3" x14ac:dyDescent="0.25">
      <c r="A2" s="12" t="s">
        <v>10</v>
      </c>
      <c r="B2" s="12">
        <v>294727</v>
      </c>
    </row>
    <row r="3" spans="1:3" x14ac:dyDescent="0.25">
      <c r="A3" s="6" t="s">
        <v>11</v>
      </c>
      <c r="B3" s="5">
        <f>(1+XIRR($C$9:$C$45,$B$9:$B$45))^(1/12)-1</f>
        <v>6.0343452908322437E-3</v>
      </c>
    </row>
    <row r="4" spans="1:3" x14ac:dyDescent="0.25">
      <c r="A4" s="6" t="s">
        <v>12</v>
      </c>
      <c r="B4" s="5">
        <f>XIRR($C$9:$C$45,$B$9:$B$45)</f>
        <v>7.4864426255226157E-2</v>
      </c>
    </row>
    <row r="5" spans="1:3" x14ac:dyDescent="0.25">
      <c r="A5" s="4" t="s">
        <v>14</v>
      </c>
      <c r="B5" s="7">
        <f>SUM($C$10:$C$45)*-1</f>
        <v>327184.89999999991</v>
      </c>
    </row>
    <row r="6" spans="1:3" x14ac:dyDescent="0.25">
      <c r="A6" s="4" t="s">
        <v>15</v>
      </c>
      <c r="B6" s="7">
        <f>Feuil1!D4+Feuil2!B5</f>
        <v>622137.09999999986</v>
      </c>
    </row>
    <row r="8" spans="1:3" x14ac:dyDescent="0.25">
      <c r="B8" s="8" t="s">
        <v>8</v>
      </c>
      <c r="C8" s="8" t="s">
        <v>9</v>
      </c>
    </row>
    <row r="9" spans="1:3" x14ac:dyDescent="0.25">
      <c r="A9" s="11" t="s">
        <v>13</v>
      </c>
      <c r="B9" s="9">
        <v>45870</v>
      </c>
      <c r="C9" s="10">
        <f>$B$2</f>
        <v>294727</v>
      </c>
    </row>
    <row r="10" spans="1:3" x14ac:dyDescent="0.25">
      <c r="A10" t="s">
        <v>16</v>
      </c>
      <c r="B10" s="3">
        <v>45870</v>
      </c>
      <c r="C10" s="1">
        <v>-5896.8</v>
      </c>
    </row>
    <row r="11" spans="1:3" x14ac:dyDescent="0.25">
      <c r="A11" t="s">
        <v>51</v>
      </c>
      <c r="B11" s="3">
        <f>EDATE(B10,1)</f>
        <v>45901</v>
      </c>
      <c r="C11" s="1">
        <v>-9179.66</v>
      </c>
    </row>
    <row r="12" spans="1:3" x14ac:dyDescent="0.25">
      <c r="A12" t="s">
        <v>17</v>
      </c>
      <c r="B12" s="3">
        <f t="shared" ref="B12:B45" si="0">EDATE(B11,1)</f>
        <v>45931</v>
      </c>
      <c r="C12" s="1">
        <v>-9179.66</v>
      </c>
    </row>
    <row r="13" spans="1:3" x14ac:dyDescent="0.25">
      <c r="A13" t="s">
        <v>18</v>
      </c>
      <c r="B13" s="3">
        <f t="shared" si="0"/>
        <v>45962</v>
      </c>
      <c r="C13" s="1">
        <v>-9179.66</v>
      </c>
    </row>
    <row r="14" spans="1:3" x14ac:dyDescent="0.25">
      <c r="A14" t="s">
        <v>19</v>
      </c>
      <c r="B14" s="3">
        <f t="shared" si="0"/>
        <v>45992</v>
      </c>
      <c r="C14" s="1">
        <v>-9179.66</v>
      </c>
    </row>
    <row r="15" spans="1:3" x14ac:dyDescent="0.25">
      <c r="A15" t="s">
        <v>20</v>
      </c>
      <c r="B15" s="3">
        <f t="shared" si="0"/>
        <v>46023</v>
      </c>
      <c r="C15" s="1">
        <v>-9179.66</v>
      </c>
    </row>
    <row r="16" spans="1:3" x14ac:dyDescent="0.25">
      <c r="A16" t="s">
        <v>21</v>
      </c>
      <c r="B16" s="3">
        <f t="shared" si="0"/>
        <v>46054</v>
      </c>
      <c r="C16" s="1">
        <v>-9179.66</v>
      </c>
    </row>
    <row r="17" spans="1:3" x14ac:dyDescent="0.25">
      <c r="A17" t="s">
        <v>22</v>
      </c>
      <c r="B17" s="3">
        <f t="shared" si="0"/>
        <v>46082</v>
      </c>
      <c r="C17" s="1">
        <v>-9179.66</v>
      </c>
    </row>
    <row r="18" spans="1:3" x14ac:dyDescent="0.25">
      <c r="A18" t="s">
        <v>23</v>
      </c>
      <c r="B18" s="3">
        <f t="shared" si="0"/>
        <v>46113</v>
      </c>
      <c r="C18" s="1">
        <v>-9179.66</v>
      </c>
    </row>
    <row r="19" spans="1:3" x14ac:dyDescent="0.25">
      <c r="A19" t="s">
        <v>24</v>
      </c>
      <c r="B19" s="3">
        <f t="shared" si="0"/>
        <v>46143</v>
      </c>
      <c r="C19" s="1">
        <v>-9179.66</v>
      </c>
    </row>
    <row r="20" spans="1:3" x14ac:dyDescent="0.25">
      <c r="A20" t="s">
        <v>25</v>
      </c>
      <c r="B20" s="3">
        <f t="shared" si="0"/>
        <v>46174</v>
      </c>
      <c r="C20" s="1">
        <v>-9179.66</v>
      </c>
    </row>
    <row r="21" spans="1:3" x14ac:dyDescent="0.25">
      <c r="A21" t="s">
        <v>26</v>
      </c>
      <c r="B21" s="3">
        <f t="shared" si="0"/>
        <v>46204</v>
      </c>
      <c r="C21" s="1">
        <v>-9179.66</v>
      </c>
    </row>
    <row r="22" spans="1:3" x14ac:dyDescent="0.25">
      <c r="A22" t="s">
        <v>27</v>
      </c>
      <c r="B22" s="3">
        <f t="shared" si="0"/>
        <v>46235</v>
      </c>
      <c r="C22" s="1">
        <v>-9179.66</v>
      </c>
    </row>
    <row r="23" spans="1:3" x14ac:dyDescent="0.25">
      <c r="A23" t="s">
        <v>28</v>
      </c>
      <c r="B23" s="3">
        <f t="shared" si="0"/>
        <v>46266</v>
      </c>
      <c r="C23" s="1">
        <v>-9179.66</v>
      </c>
    </row>
    <row r="24" spans="1:3" x14ac:dyDescent="0.25">
      <c r="A24" t="s">
        <v>29</v>
      </c>
      <c r="B24" s="3">
        <f t="shared" si="0"/>
        <v>46296</v>
      </c>
      <c r="C24" s="1">
        <v>-9179.66</v>
      </c>
    </row>
    <row r="25" spans="1:3" x14ac:dyDescent="0.25">
      <c r="A25" t="s">
        <v>30</v>
      </c>
      <c r="B25" s="3">
        <f t="shared" si="0"/>
        <v>46327</v>
      </c>
      <c r="C25" s="1">
        <v>-9179.66</v>
      </c>
    </row>
    <row r="26" spans="1:3" x14ac:dyDescent="0.25">
      <c r="A26" t="s">
        <v>31</v>
      </c>
      <c r="B26" s="3">
        <f t="shared" si="0"/>
        <v>46357</v>
      </c>
      <c r="C26" s="1">
        <v>-9179.66</v>
      </c>
    </row>
    <row r="27" spans="1:3" x14ac:dyDescent="0.25">
      <c r="A27" t="s">
        <v>32</v>
      </c>
      <c r="B27" s="3">
        <f t="shared" si="0"/>
        <v>46388</v>
      </c>
      <c r="C27" s="1">
        <v>-9179.66</v>
      </c>
    </row>
    <row r="28" spans="1:3" x14ac:dyDescent="0.25">
      <c r="A28" t="s">
        <v>33</v>
      </c>
      <c r="B28" s="3">
        <f t="shared" si="0"/>
        <v>46419</v>
      </c>
      <c r="C28" s="1">
        <v>-9179.66</v>
      </c>
    </row>
    <row r="29" spans="1:3" x14ac:dyDescent="0.25">
      <c r="A29" t="s">
        <v>34</v>
      </c>
      <c r="B29" s="3">
        <f t="shared" si="0"/>
        <v>46447</v>
      </c>
      <c r="C29" s="1">
        <v>-9179.66</v>
      </c>
    </row>
    <row r="30" spans="1:3" x14ac:dyDescent="0.25">
      <c r="A30" t="s">
        <v>35</v>
      </c>
      <c r="B30" s="3">
        <f t="shared" si="0"/>
        <v>46478</v>
      </c>
      <c r="C30" s="1">
        <v>-9179.66</v>
      </c>
    </row>
    <row r="31" spans="1:3" x14ac:dyDescent="0.25">
      <c r="A31" t="s">
        <v>36</v>
      </c>
      <c r="B31" s="3">
        <f t="shared" si="0"/>
        <v>46508</v>
      </c>
      <c r="C31" s="1">
        <v>-9179.66</v>
      </c>
    </row>
    <row r="32" spans="1:3" x14ac:dyDescent="0.25">
      <c r="A32" t="s">
        <v>37</v>
      </c>
      <c r="B32" s="3">
        <f t="shared" si="0"/>
        <v>46539</v>
      </c>
      <c r="C32" s="1">
        <v>-9179.66</v>
      </c>
    </row>
    <row r="33" spans="1:3" x14ac:dyDescent="0.25">
      <c r="A33" t="s">
        <v>38</v>
      </c>
      <c r="B33" s="3">
        <f t="shared" si="0"/>
        <v>46569</v>
      </c>
      <c r="C33" s="1">
        <v>-9179.66</v>
      </c>
    </row>
    <row r="34" spans="1:3" x14ac:dyDescent="0.25">
      <c r="A34" t="s">
        <v>39</v>
      </c>
      <c r="B34" s="3">
        <f t="shared" si="0"/>
        <v>46600</v>
      </c>
      <c r="C34" s="1">
        <v>-9179.66</v>
      </c>
    </row>
    <row r="35" spans="1:3" x14ac:dyDescent="0.25">
      <c r="A35" t="s">
        <v>40</v>
      </c>
      <c r="B35" s="3">
        <f t="shared" si="0"/>
        <v>46631</v>
      </c>
      <c r="C35" s="1">
        <v>-9179.66</v>
      </c>
    </row>
    <row r="36" spans="1:3" x14ac:dyDescent="0.25">
      <c r="A36" t="s">
        <v>41</v>
      </c>
      <c r="B36" s="3">
        <f t="shared" si="0"/>
        <v>46661</v>
      </c>
      <c r="C36" s="1">
        <v>-9179.66</v>
      </c>
    </row>
    <row r="37" spans="1:3" x14ac:dyDescent="0.25">
      <c r="A37" t="s">
        <v>42</v>
      </c>
      <c r="B37" s="3">
        <f t="shared" si="0"/>
        <v>46692</v>
      </c>
      <c r="C37" s="1">
        <v>-9179.66</v>
      </c>
    </row>
    <row r="38" spans="1:3" x14ac:dyDescent="0.25">
      <c r="A38" t="s">
        <v>43</v>
      </c>
      <c r="B38" s="3">
        <f t="shared" si="0"/>
        <v>46722</v>
      </c>
      <c r="C38" s="1">
        <v>-9179.66</v>
      </c>
    </row>
    <row r="39" spans="1:3" x14ac:dyDescent="0.25">
      <c r="A39" t="s">
        <v>44</v>
      </c>
      <c r="B39" s="3">
        <f t="shared" si="0"/>
        <v>46753</v>
      </c>
      <c r="C39" s="1">
        <v>-9179.66</v>
      </c>
    </row>
    <row r="40" spans="1:3" x14ac:dyDescent="0.25">
      <c r="A40" t="s">
        <v>45</v>
      </c>
      <c r="B40" s="3">
        <f t="shared" si="0"/>
        <v>46784</v>
      </c>
      <c r="C40" s="1">
        <v>-9179.66</v>
      </c>
    </row>
    <row r="41" spans="1:3" x14ac:dyDescent="0.25">
      <c r="A41" t="s">
        <v>46</v>
      </c>
      <c r="B41" s="3">
        <f t="shared" si="0"/>
        <v>46813</v>
      </c>
      <c r="C41" s="1">
        <v>-9179.66</v>
      </c>
    </row>
    <row r="42" spans="1:3" x14ac:dyDescent="0.25">
      <c r="A42" t="s">
        <v>47</v>
      </c>
      <c r="B42" s="3">
        <f t="shared" si="0"/>
        <v>46844</v>
      </c>
      <c r="C42" s="1">
        <v>-9179.66</v>
      </c>
    </row>
    <row r="43" spans="1:3" x14ac:dyDescent="0.25">
      <c r="A43" t="s">
        <v>48</v>
      </c>
      <c r="B43" s="3">
        <f t="shared" si="0"/>
        <v>46874</v>
      </c>
      <c r="C43" s="1">
        <v>-9179.66</v>
      </c>
    </row>
    <row r="44" spans="1:3" x14ac:dyDescent="0.25">
      <c r="A44" t="s">
        <v>49</v>
      </c>
      <c r="B44" s="3">
        <f t="shared" si="0"/>
        <v>46905</v>
      </c>
      <c r="C44" s="1">
        <v>-9179.66</v>
      </c>
    </row>
    <row r="45" spans="1:3" x14ac:dyDescent="0.25">
      <c r="A45" t="s">
        <v>50</v>
      </c>
      <c r="B45" s="3">
        <f t="shared" si="0"/>
        <v>46935</v>
      </c>
      <c r="C45" s="1">
        <v>-9179.66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francis henniaux</cp:lastModifiedBy>
  <dcterms:created xsi:type="dcterms:W3CDTF">2025-07-29T00:13:08Z</dcterms:created>
  <dcterms:modified xsi:type="dcterms:W3CDTF">2025-07-29T03:36:05Z</dcterms:modified>
</cp:coreProperties>
</file>