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codeName="{957460C9-B318-DD5D-5CC9-C049C1E746CC}"/>
  <workbookPr codeName="ThisWorkbook"/>
  <mc:AlternateContent xmlns:mc="http://schemas.openxmlformats.org/markup-compatibility/2006">
    <mc:Choice Requires="x15">
      <x15ac:absPath xmlns:x15ac="http://schemas.microsoft.com/office/spreadsheetml/2010/11/ac" url="H:\Francis\Problemes_Internet\Excel Pratique\"/>
    </mc:Choice>
  </mc:AlternateContent>
  <xr:revisionPtr revIDLastSave="0" documentId="13_ncr:1_{43D3922F-2EB3-47AC-AF33-CE2239D67D1A}" xr6:coauthVersionLast="47" xr6:coauthVersionMax="47" xr10:uidLastSave="{00000000-0000-0000-0000-000000000000}"/>
  <bookViews>
    <workbookView xWindow="-120" yWindow="-120" windowWidth="29040" windowHeight="15720" xr2:uid="{C5BC0461-E29D-44E4-9E02-1791D02BA47A}"/>
  </bookViews>
  <sheets>
    <sheet name="Inventaire" sheetId="1" r:id="rId1"/>
  </sheets>
  <externalReferences>
    <externalReference r:id="rId2"/>
  </externalReferences>
  <definedNames>
    <definedName name="_xleta.IF" hidden="1" xlm="1">#NAME?</definedName>
    <definedName name="Date_relevé">[1]Bondecommande!$C$9</definedName>
    <definedName name="_xlnm.Print_Titles" localSheetId="0">Inventaire!$1:$3</definedName>
    <definedName name="LigneTitreRégion2..C8">[1]Bondecommande!#REF!</definedName>
    <definedName name="Matrice">[1]Stock!$B$1:$I$107</definedName>
    <definedName name="Numéro_relevé">[1]Bondecommande!#REF!</definedName>
    <definedName name="Titre1">#REF!</definedName>
    <definedName name="TitreColonne1">Inventaire[[#Headers],[Articles avec indicateur à réapprovisionner]]</definedName>
    <definedName name="Total_Due">[1]!Facture[[#Totals],[Montant total]]</definedName>
    <definedName name="valHighlight">IFERROR(IF(Inventaire!$L$1="oui", TRUE, FALSE),FALSE)</definedName>
    <definedName name="Vente">[1]!Facture[#All]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08" i="1" l="1"/>
  <c r="L108" i="1"/>
  <c r="G108" i="1"/>
  <c r="H108" i="1" s="1"/>
  <c r="B108" i="1"/>
  <c r="O107" i="1"/>
  <c r="L107" i="1"/>
  <c r="G107" i="1"/>
  <c r="H107" i="1" s="1"/>
  <c r="B107" i="1"/>
  <c r="O106" i="1"/>
  <c r="L106" i="1"/>
  <c r="G106" i="1"/>
  <c r="H106" i="1" s="1"/>
  <c r="B106" i="1"/>
  <c r="O105" i="1"/>
  <c r="L105" i="1"/>
  <c r="G105" i="1"/>
  <c r="H105" i="1" s="1"/>
  <c r="B105" i="1"/>
  <c r="O104" i="1"/>
  <c r="L104" i="1"/>
  <c r="G104" i="1"/>
  <c r="H104" i="1" s="1"/>
  <c r="B104" i="1"/>
  <c r="O103" i="1"/>
  <c r="L103" i="1"/>
  <c r="G103" i="1"/>
  <c r="H103" i="1" s="1"/>
  <c r="B103" i="1"/>
  <c r="O102" i="1"/>
  <c r="L102" i="1"/>
  <c r="G102" i="1"/>
  <c r="H102" i="1" s="1"/>
  <c r="B102" i="1"/>
  <c r="O101" i="1"/>
  <c r="L101" i="1"/>
  <c r="G101" i="1"/>
  <c r="H101" i="1" s="1"/>
  <c r="B101" i="1"/>
  <c r="O100" i="1"/>
  <c r="L100" i="1"/>
  <c r="G100" i="1"/>
  <c r="H100" i="1" s="1"/>
  <c r="B100" i="1"/>
  <c r="O99" i="1"/>
  <c r="L99" i="1"/>
  <c r="G99" i="1"/>
  <c r="H99" i="1" s="1"/>
  <c r="B99" i="1"/>
  <c r="O98" i="1"/>
  <c r="L98" i="1"/>
  <c r="G98" i="1"/>
  <c r="H98" i="1" s="1"/>
  <c r="B98" i="1"/>
  <c r="O97" i="1"/>
  <c r="L97" i="1"/>
  <c r="G97" i="1"/>
  <c r="H97" i="1" s="1"/>
  <c r="B97" i="1"/>
  <c r="O96" i="1"/>
  <c r="L96" i="1"/>
  <c r="G96" i="1"/>
  <c r="H96" i="1" s="1"/>
  <c r="B96" i="1"/>
  <c r="O95" i="1"/>
  <c r="L95" i="1"/>
  <c r="G95" i="1"/>
  <c r="H95" i="1" s="1"/>
  <c r="B95" i="1"/>
  <c r="O94" i="1"/>
  <c r="L94" i="1"/>
  <c r="G94" i="1"/>
  <c r="H94" i="1" s="1"/>
  <c r="B94" i="1"/>
  <c r="O93" i="1"/>
  <c r="L93" i="1"/>
  <c r="G93" i="1"/>
  <c r="H93" i="1" s="1"/>
  <c r="B93" i="1"/>
  <c r="O92" i="1"/>
  <c r="L92" i="1"/>
  <c r="G92" i="1"/>
  <c r="H92" i="1" s="1"/>
  <c r="B92" i="1"/>
  <c r="O91" i="1"/>
  <c r="L91" i="1"/>
  <c r="G91" i="1"/>
  <c r="H91" i="1" s="1"/>
  <c r="B91" i="1"/>
  <c r="O90" i="1"/>
  <c r="L90" i="1"/>
  <c r="G90" i="1"/>
  <c r="H90" i="1" s="1"/>
  <c r="B90" i="1"/>
  <c r="O89" i="1"/>
  <c r="L89" i="1"/>
  <c r="G89" i="1"/>
  <c r="H89" i="1" s="1"/>
  <c r="B89" i="1"/>
  <c r="O88" i="1"/>
  <c r="L88" i="1"/>
  <c r="G88" i="1"/>
  <c r="H88" i="1" s="1"/>
  <c r="B88" i="1"/>
  <c r="O87" i="1"/>
  <c r="L87" i="1"/>
  <c r="G87" i="1"/>
  <c r="H87" i="1" s="1"/>
  <c r="B87" i="1"/>
  <c r="O86" i="1"/>
  <c r="L86" i="1"/>
  <c r="G86" i="1"/>
  <c r="H86" i="1" s="1"/>
  <c r="B86" i="1"/>
  <c r="O85" i="1"/>
  <c r="L85" i="1"/>
  <c r="G85" i="1"/>
  <c r="H85" i="1" s="1"/>
  <c r="B85" i="1"/>
  <c r="O84" i="1"/>
  <c r="L84" i="1"/>
  <c r="G84" i="1"/>
  <c r="H84" i="1" s="1"/>
  <c r="B84" i="1"/>
  <c r="O83" i="1"/>
  <c r="L83" i="1"/>
  <c r="G83" i="1"/>
  <c r="H83" i="1" s="1"/>
  <c r="B83" i="1"/>
  <c r="O82" i="1"/>
  <c r="L82" i="1"/>
  <c r="G82" i="1"/>
  <c r="H82" i="1" s="1"/>
  <c r="B82" i="1"/>
  <c r="O81" i="1"/>
  <c r="L81" i="1"/>
  <c r="G81" i="1"/>
  <c r="H81" i="1" s="1"/>
  <c r="B81" i="1"/>
  <c r="O80" i="1"/>
  <c r="L80" i="1"/>
  <c r="G80" i="1"/>
  <c r="H80" i="1" s="1"/>
  <c r="B80" i="1"/>
  <c r="O79" i="1"/>
  <c r="L79" i="1"/>
  <c r="G79" i="1"/>
  <c r="H79" i="1" s="1"/>
  <c r="B79" i="1"/>
  <c r="O78" i="1"/>
  <c r="L78" i="1"/>
  <c r="G78" i="1"/>
  <c r="H78" i="1" s="1"/>
  <c r="B78" i="1"/>
  <c r="O77" i="1"/>
  <c r="L77" i="1"/>
  <c r="G77" i="1"/>
  <c r="H77" i="1" s="1"/>
  <c r="B77" i="1"/>
  <c r="O76" i="1"/>
  <c r="L76" i="1"/>
  <c r="G76" i="1"/>
  <c r="H76" i="1" s="1"/>
  <c r="B76" i="1"/>
  <c r="O75" i="1"/>
  <c r="L75" i="1"/>
  <c r="G75" i="1"/>
  <c r="H75" i="1" s="1"/>
  <c r="B75" i="1"/>
  <c r="O74" i="1"/>
  <c r="L74" i="1"/>
  <c r="G74" i="1"/>
  <c r="H74" i="1" s="1"/>
  <c r="B74" i="1"/>
  <c r="O73" i="1"/>
  <c r="L73" i="1"/>
  <c r="G73" i="1"/>
  <c r="H73" i="1" s="1"/>
  <c r="B73" i="1"/>
  <c r="O72" i="1"/>
  <c r="L72" i="1"/>
  <c r="G72" i="1"/>
  <c r="H72" i="1" s="1"/>
  <c r="B72" i="1"/>
  <c r="O71" i="1"/>
  <c r="L71" i="1"/>
  <c r="G71" i="1"/>
  <c r="H71" i="1" s="1"/>
  <c r="B71" i="1"/>
  <c r="O70" i="1"/>
  <c r="L70" i="1"/>
  <c r="G70" i="1"/>
  <c r="H70" i="1" s="1"/>
  <c r="B70" i="1"/>
  <c r="O69" i="1"/>
  <c r="L69" i="1"/>
  <c r="G69" i="1"/>
  <c r="H69" i="1" s="1"/>
  <c r="B69" i="1"/>
  <c r="O68" i="1"/>
  <c r="L68" i="1"/>
  <c r="G68" i="1"/>
  <c r="H68" i="1" s="1"/>
  <c r="B68" i="1"/>
  <c r="O67" i="1"/>
  <c r="L67" i="1"/>
  <c r="G67" i="1"/>
  <c r="H67" i="1" s="1"/>
  <c r="B67" i="1"/>
  <c r="O66" i="1"/>
  <c r="L66" i="1"/>
  <c r="G66" i="1"/>
  <c r="H66" i="1" s="1"/>
  <c r="B66" i="1"/>
  <c r="O65" i="1"/>
  <c r="L65" i="1"/>
  <c r="G65" i="1"/>
  <c r="H65" i="1" s="1"/>
  <c r="B65" i="1"/>
  <c r="O64" i="1"/>
  <c r="L64" i="1"/>
  <c r="G64" i="1"/>
  <c r="H64" i="1" s="1"/>
  <c r="B64" i="1"/>
  <c r="O63" i="1"/>
  <c r="L63" i="1"/>
  <c r="G63" i="1"/>
  <c r="H63" i="1" s="1"/>
  <c r="B63" i="1"/>
  <c r="O62" i="1"/>
  <c r="L62" i="1"/>
  <c r="G62" i="1"/>
  <c r="H62" i="1" s="1"/>
  <c r="B62" i="1"/>
  <c r="O61" i="1"/>
  <c r="L61" i="1"/>
  <c r="G61" i="1"/>
  <c r="H61" i="1" s="1"/>
  <c r="B61" i="1"/>
  <c r="O60" i="1"/>
  <c r="L60" i="1"/>
  <c r="G60" i="1"/>
  <c r="H60" i="1" s="1"/>
  <c r="B60" i="1"/>
  <c r="O59" i="1"/>
  <c r="L59" i="1"/>
  <c r="G59" i="1"/>
  <c r="H59" i="1" s="1"/>
  <c r="B59" i="1"/>
  <c r="O58" i="1"/>
  <c r="L58" i="1"/>
  <c r="G58" i="1"/>
  <c r="H58" i="1" s="1"/>
  <c r="B58" i="1"/>
  <c r="O57" i="1"/>
  <c r="L57" i="1"/>
  <c r="G57" i="1"/>
  <c r="H57" i="1" s="1"/>
  <c r="B57" i="1"/>
  <c r="O56" i="1"/>
  <c r="L56" i="1"/>
  <c r="G56" i="1"/>
  <c r="H56" i="1" s="1"/>
  <c r="B56" i="1"/>
  <c r="O55" i="1"/>
  <c r="L55" i="1"/>
  <c r="G55" i="1"/>
  <c r="H55" i="1" s="1"/>
  <c r="B55" i="1"/>
  <c r="O54" i="1"/>
  <c r="L54" i="1"/>
  <c r="G54" i="1"/>
  <c r="H54" i="1" s="1"/>
  <c r="B54" i="1"/>
  <c r="O53" i="1"/>
  <c r="L53" i="1"/>
  <c r="G53" i="1"/>
  <c r="H53" i="1" s="1"/>
  <c r="B53" i="1"/>
  <c r="O52" i="1"/>
  <c r="L52" i="1"/>
  <c r="G52" i="1"/>
  <c r="H52" i="1" s="1"/>
  <c r="B52" i="1"/>
  <c r="O51" i="1"/>
  <c r="L51" i="1"/>
  <c r="G51" i="1"/>
  <c r="H51" i="1" s="1"/>
  <c r="B51" i="1"/>
  <c r="O50" i="1"/>
  <c r="L50" i="1"/>
  <c r="G50" i="1"/>
  <c r="H50" i="1" s="1"/>
  <c r="B50" i="1"/>
  <c r="O49" i="1"/>
  <c r="L49" i="1"/>
  <c r="G49" i="1"/>
  <c r="H49" i="1" s="1"/>
  <c r="B49" i="1"/>
  <c r="O48" i="1"/>
  <c r="L48" i="1"/>
  <c r="G48" i="1"/>
  <c r="H48" i="1" s="1"/>
  <c r="B48" i="1"/>
  <c r="O47" i="1"/>
  <c r="L47" i="1"/>
  <c r="G47" i="1"/>
  <c r="H47" i="1" s="1"/>
  <c r="B47" i="1"/>
  <c r="O46" i="1"/>
  <c r="L46" i="1"/>
  <c r="G46" i="1"/>
  <c r="H46" i="1" s="1"/>
  <c r="B46" i="1"/>
  <c r="O45" i="1"/>
  <c r="L45" i="1"/>
  <c r="G45" i="1"/>
  <c r="H45" i="1" s="1"/>
  <c r="B45" i="1"/>
  <c r="O44" i="1"/>
  <c r="L44" i="1"/>
  <c r="G44" i="1"/>
  <c r="H44" i="1" s="1"/>
  <c r="B44" i="1"/>
  <c r="O43" i="1"/>
  <c r="L43" i="1"/>
  <c r="G43" i="1"/>
  <c r="H43" i="1" s="1"/>
  <c r="B43" i="1"/>
  <c r="O42" i="1"/>
  <c r="L42" i="1"/>
  <c r="G42" i="1"/>
  <c r="H42" i="1" s="1"/>
  <c r="B42" i="1"/>
  <c r="O41" i="1"/>
  <c r="L41" i="1"/>
  <c r="G41" i="1"/>
  <c r="H41" i="1" s="1"/>
  <c r="B41" i="1"/>
  <c r="O40" i="1"/>
  <c r="L40" i="1"/>
  <c r="G40" i="1"/>
  <c r="H40" i="1" s="1"/>
  <c r="B40" i="1"/>
  <c r="O39" i="1"/>
  <c r="L39" i="1"/>
  <c r="G39" i="1"/>
  <c r="H39" i="1" s="1"/>
  <c r="B39" i="1"/>
  <c r="O38" i="1"/>
  <c r="L38" i="1"/>
  <c r="G38" i="1"/>
  <c r="H38" i="1" s="1"/>
  <c r="B38" i="1"/>
  <c r="O37" i="1"/>
  <c r="L37" i="1"/>
  <c r="G37" i="1"/>
  <c r="H37" i="1" s="1"/>
  <c r="B37" i="1"/>
  <c r="O36" i="1"/>
  <c r="L36" i="1"/>
  <c r="G36" i="1"/>
  <c r="H36" i="1" s="1"/>
  <c r="B36" i="1"/>
  <c r="O35" i="1"/>
  <c r="L35" i="1"/>
  <c r="G35" i="1"/>
  <c r="H35" i="1" s="1"/>
  <c r="B35" i="1"/>
  <c r="O34" i="1"/>
  <c r="L34" i="1"/>
  <c r="G34" i="1"/>
  <c r="H34" i="1" s="1"/>
  <c r="B34" i="1"/>
  <c r="O33" i="1"/>
  <c r="L33" i="1"/>
  <c r="G33" i="1"/>
  <c r="H33" i="1" s="1"/>
  <c r="B33" i="1"/>
  <c r="O32" i="1"/>
  <c r="L32" i="1"/>
  <c r="G32" i="1"/>
  <c r="H32" i="1" s="1"/>
  <c r="B32" i="1"/>
  <c r="O31" i="1"/>
  <c r="L31" i="1"/>
  <c r="G31" i="1"/>
  <c r="H31" i="1" s="1"/>
  <c r="B31" i="1"/>
  <c r="O30" i="1"/>
  <c r="L30" i="1"/>
  <c r="G30" i="1"/>
  <c r="H30" i="1" s="1"/>
  <c r="B30" i="1"/>
  <c r="O29" i="1"/>
  <c r="L29" i="1"/>
  <c r="G29" i="1"/>
  <c r="H29" i="1" s="1"/>
  <c r="B29" i="1"/>
  <c r="O28" i="1"/>
  <c r="L28" i="1"/>
  <c r="G28" i="1"/>
  <c r="H28" i="1" s="1"/>
  <c r="B28" i="1"/>
  <c r="O27" i="1"/>
  <c r="L27" i="1"/>
  <c r="G27" i="1"/>
  <c r="H27" i="1" s="1"/>
  <c r="B27" i="1"/>
  <c r="O26" i="1"/>
  <c r="L26" i="1"/>
  <c r="G26" i="1"/>
  <c r="H26" i="1" s="1"/>
  <c r="B26" i="1"/>
  <c r="O25" i="1"/>
  <c r="L25" i="1"/>
  <c r="G25" i="1"/>
  <c r="H25" i="1" s="1"/>
  <c r="B25" i="1"/>
  <c r="O24" i="1"/>
  <c r="L24" i="1"/>
  <c r="G24" i="1"/>
  <c r="H24" i="1" s="1"/>
  <c r="B24" i="1"/>
  <c r="O23" i="1"/>
  <c r="L23" i="1"/>
  <c r="G23" i="1"/>
  <c r="H23" i="1" s="1"/>
  <c r="B23" i="1"/>
  <c r="O22" i="1"/>
  <c r="L22" i="1"/>
  <c r="G22" i="1"/>
  <c r="H22" i="1" s="1"/>
  <c r="B22" i="1"/>
  <c r="O21" i="1"/>
  <c r="L21" i="1"/>
  <c r="G21" i="1"/>
  <c r="H21" i="1" s="1"/>
  <c r="B21" i="1"/>
  <c r="O20" i="1"/>
  <c r="L20" i="1"/>
  <c r="G20" i="1"/>
  <c r="H20" i="1" s="1"/>
  <c r="B20" i="1"/>
  <c r="O19" i="1"/>
  <c r="L19" i="1"/>
  <c r="G19" i="1"/>
  <c r="H19" i="1" s="1"/>
  <c r="B19" i="1"/>
  <c r="O18" i="1"/>
  <c r="L18" i="1"/>
  <c r="G18" i="1"/>
  <c r="H18" i="1" s="1"/>
  <c r="B18" i="1"/>
  <c r="O17" i="1"/>
  <c r="L17" i="1"/>
  <c r="G17" i="1"/>
  <c r="H17" i="1" s="1"/>
  <c r="B17" i="1"/>
  <c r="O16" i="1"/>
  <c r="L16" i="1"/>
  <c r="G16" i="1"/>
  <c r="H16" i="1" s="1"/>
  <c r="B16" i="1"/>
  <c r="O15" i="1"/>
  <c r="L15" i="1"/>
  <c r="G15" i="1"/>
  <c r="H15" i="1" s="1"/>
  <c r="B15" i="1"/>
  <c r="O14" i="1"/>
  <c r="L14" i="1"/>
  <c r="G14" i="1"/>
  <c r="H14" i="1" s="1"/>
  <c r="B14" i="1"/>
  <c r="O13" i="1"/>
  <c r="L13" i="1"/>
  <c r="G13" i="1"/>
  <c r="H13" i="1" s="1"/>
  <c r="B13" i="1"/>
  <c r="O12" i="1"/>
  <c r="L12" i="1"/>
  <c r="G12" i="1"/>
  <c r="H12" i="1" s="1"/>
  <c r="B12" i="1"/>
  <c r="O11" i="1"/>
  <c r="L11" i="1"/>
  <c r="G11" i="1"/>
  <c r="H11" i="1" s="1"/>
  <c r="B11" i="1"/>
  <c r="O10" i="1"/>
  <c r="L10" i="1"/>
  <c r="G10" i="1"/>
  <c r="H10" i="1" s="1"/>
  <c r="B10" i="1"/>
  <c r="O9" i="1"/>
  <c r="L9" i="1"/>
  <c r="G9" i="1"/>
  <c r="H9" i="1" s="1"/>
  <c r="B9" i="1"/>
  <c r="O8" i="1"/>
  <c r="L8" i="1"/>
  <c r="G8" i="1"/>
  <c r="H8" i="1" s="1"/>
  <c r="B8" i="1"/>
  <c r="O7" i="1"/>
  <c r="L7" i="1"/>
  <c r="G7" i="1"/>
  <c r="H7" i="1" s="1"/>
  <c r="B7" i="1"/>
  <c r="O6" i="1"/>
  <c r="L6" i="1"/>
  <c r="G6" i="1"/>
  <c r="H6" i="1" s="1"/>
  <c r="B6" i="1"/>
  <c r="O5" i="1"/>
  <c r="L5" i="1"/>
  <c r="G5" i="1"/>
  <c r="H5" i="1" s="1"/>
  <c r="B5" i="1"/>
  <c r="O4" i="1"/>
  <c r="L4" i="1"/>
  <c r="G4" i="1"/>
  <c r="H4" i="1" s="1"/>
  <c r="B4" i="1"/>
</calcChain>
</file>

<file path=xl/sharedStrings.xml><?xml version="1.0" encoding="utf-8"?>
<sst xmlns="http://schemas.openxmlformats.org/spreadsheetml/2006/main" count="249" uniqueCount="229">
  <si>
    <t>Inventaire</t>
  </si>
  <si>
    <t>Mettre en surbrillance les articles à réapprovisionner ?</t>
  </si>
  <si>
    <t>Oui</t>
  </si>
  <si>
    <t>Articles avec indicateur à réapprovisionner</t>
  </si>
  <si>
    <t>Référence de stock</t>
  </si>
  <si>
    <t>Description</t>
  </si>
  <si>
    <t>Prix unitaire</t>
  </si>
  <si>
    <t>Quantité en stock initial</t>
  </si>
  <si>
    <t>Presence facture</t>
  </si>
  <si>
    <t>Vente du jour</t>
  </si>
  <si>
    <t>Stock Actuel</t>
  </si>
  <si>
    <t>Nouvelle entrée</t>
  </si>
  <si>
    <t>Nouveau Stock</t>
  </si>
  <si>
    <t>Valeur de stock</t>
  </si>
  <si>
    <t>Seuil de réapprovisionnement</t>
  </si>
  <si>
    <t>Temps avant réapprovisionnement en jours</t>
  </si>
  <si>
    <t>Quantité à réapprovisionner</t>
  </si>
  <si>
    <t>Retiré ?</t>
  </si>
  <si>
    <t>WPP6X8</t>
  </si>
  <si>
    <t>Wafters Pêche Poivre 6X8</t>
  </si>
  <si>
    <t/>
  </si>
  <si>
    <t>WPP8X12</t>
  </si>
  <si>
    <t>Wafters Pêche Poivre 8X12</t>
  </si>
  <si>
    <t>WPP16</t>
  </si>
  <si>
    <t>Wafters Pêche Poivre 16 MM</t>
  </si>
  <si>
    <t>WPP20</t>
  </si>
  <si>
    <t>Wafters Pêche Poivre 20 MM</t>
  </si>
  <si>
    <t>WKC6X8</t>
  </si>
  <si>
    <t>Wafters Krill Chili 6X8</t>
  </si>
  <si>
    <t>WKC8X12</t>
  </si>
  <si>
    <t>Wafters Krill Chili 8X12</t>
  </si>
  <si>
    <t>WKC16</t>
  </si>
  <si>
    <t>Wafters Krill Chili 16 MM</t>
  </si>
  <si>
    <t>WKC20</t>
  </si>
  <si>
    <t>Wafters Krill Chili 20 MM</t>
  </si>
  <si>
    <t>WTS6X8</t>
  </si>
  <si>
    <t>Wafters Tiger Scopex 6X8</t>
  </si>
  <si>
    <t>WTS8X12</t>
  </si>
  <si>
    <t>Wafters Tiger Scopex 8X12</t>
  </si>
  <si>
    <t>WTS16</t>
  </si>
  <si>
    <t>Wafters Tiger Scopex 16 MM</t>
  </si>
  <si>
    <t>WTS20</t>
  </si>
  <si>
    <t>Wafters Tiger Scopex 20 MM</t>
  </si>
  <si>
    <t>WBS6X8</t>
  </si>
  <si>
    <t>Wafters Banane Squid 6X8</t>
  </si>
  <si>
    <t>WBS8X12</t>
  </si>
  <si>
    <t>Wafters Banane Squid 8X12</t>
  </si>
  <si>
    <t>WBS16</t>
  </si>
  <si>
    <t>Wafters Banane Squid 16 MM</t>
  </si>
  <si>
    <t>WBS20</t>
  </si>
  <si>
    <t>Wafters Banane Squid 20 MM</t>
  </si>
  <si>
    <t>WM6X8</t>
  </si>
  <si>
    <t>Wafters Maïs 6X8</t>
  </si>
  <si>
    <t>WM8X12</t>
  </si>
  <si>
    <t>Wafters Maïs 8X12</t>
  </si>
  <si>
    <t>WM16</t>
  </si>
  <si>
    <t>Wafters Maïs 16 MM</t>
  </si>
  <si>
    <t>WM20</t>
  </si>
  <si>
    <t>Wafters Maïs 20 MM</t>
  </si>
  <si>
    <t>PMS6KC</t>
  </si>
  <si>
    <t xml:space="preserve">Pellets mous  6MM Krill Chili </t>
  </si>
  <si>
    <t>PMS6N</t>
  </si>
  <si>
    <t xml:space="preserve">Pellets mous  6MM Naturel </t>
  </si>
  <si>
    <t>PMS6NM</t>
  </si>
  <si>
    <t xml:space="preserve">Pellets mous  6MM Naturel M </t>
  </si>
  <si>
    <t>PUPP8</t>
  </si>
  <si>
    <t>Pop-up Pêche Poivre 8 MM</t>
  </si>
  <si>
    <t>PUPP12</t>
  </si>
  <si>
    <t>Pop-up Pêche Poivre 12 MM</t>
  </si>
  <si>
    <t>PUPP16</t>
  </si>
  <si>
    <t>Pop-up Pêche Poivre 16 MM</t>
  </si>
  <si>
    <t>PUKC8</t>
  </si>
  <si>
    <t>Pop-up Krill Chili 8 MM</t>
  </si>
  <si>
    <t>PUKC12</t>
  </si>
  <si>
    <t>Pop-up Krill Chili 12 MM</t>
  </si>
  <si>
    <t>PUKC16</t>
  </si>
  <si>
    <t>Pop-up Krill Chili 16 MM</t>
  </si>
  <si>
    <t>PUTS8</t>
  </si>
  <si>
    <t>Pop-up Tiger Scopex 8 MM</t>
  </si>
  <si>
    <t>PUTS12</t>
  </si>
  <si>
    <t>Pop-up Tiger Scopex 12 MM</t>
  </si>
  <si>
    <t>PUTS16</t>
  </si>
  <si>
    <t>Pop-up Tiger Scopex 16 MM</t>
  </si>
  <si>
    <t>PUBS8</t>
  </si>
  <si>
    <t>Pop-up Banane Squid 8 MM</t>
  </si>
  <si>
    <t>PUBS12</t>
  </si>
  <si>
    <t>Pop-up Banane Squid 12 MM</t>
  </si>
  <si>
    <t>PUBS16</t>
  </si>
  <si>
    <t>Pop-up Banane Squid 16 MM</t>
  </si>
  <si>
    <t>PUM8</t>
  </si>
  <si>
    <t>Pop-up Maïs 8 MM</t>
  </si>
  <si>
    <t>PUM12</t>
  </si>
  <si>
    <t>Pop-up Maïs 12 MM</t>
  </si>
  <si>
    <t>PUM16</t>
  </si>
  <si>
    <t>Pop-up Maïs 16 MM</t>
  </si>
  <si>
    <t>E150KC12</t>
  </si>
  <si>
    <t>Enrobées - 150gr Krill Chili 12 MM</t>
  </si>
  <si>
    <t>E150KC16</t>
  </si>
  <si>
    <t>Enrobées - 150gr Krill Chili 16 MM</t>
  </si>
  <si>
    <t>E150KC20</t>
  </si>
  <si>
    <t>Enrobées - 150gr Krill Chili 20 MM</t>
  </si>
  <si>
    <t>E150TS12</t>
  </si>
  <si>
    <t>Enrobées - 150gr Tiger Scopex 12 MM</t>
  </si>
  <si>
    <t>E150TS16</t>
  </si>
  <si>
    <t>Enrobées - 150gr Tiger Scopex 16 MM</t>
  </si>
  <si>
    <t>E150TS20</t>
  </si>
  <si>
    <t>Enrobées - 150gr Tiger Scopex 20 MM</t>
  </si>
  <si>
    <t>HKC16</t>
  </si>
  <si>
    <t>Hardhook Krill Chili 16 MM</t>
  </si>
  <si>
    <t>HKC20</t>
  </si>
  <si>
    <t>Hardhook Krill Chili 20 MM</t>
  </si>
  <si>
    <t>HTS16</t>
  </si>
  <si>
    <t>Hardhook Tiger Scopex 16 MM</t>
  </si>
  <si>
    <t>HTS20</t>
  </si>
  <si>
    <t>Hardhook Tiger Scopex 20 MM</t>
  </si>
  <si>
    <t>B2.5TS12</t>
  </si>
  <si>
    <t>Billes - 2,5KG Tiger Scopex 12 MM</t>
  </si>
  <si>
    <t>B2.5TS16</t>
  </si>
  <si>
    <t>Billes - 2,5KG Tiger Scopex 16 MM</t>
  </si>
  <si>
    <t>B2.5TS20</t>
  </si>
  <si>
    <t>Billes - 2,5KG Tiger Scopex 20 MM</t>
  </si>
  <si>
    <t>B2.5TS24</t>
  </si>
  <si>
    <t>Billes - 2,5KG Tiger Scopex 24 MM</t>
  </si>
  <si>
    <t>B2.5PP12</t>
  </si>
  <si>
    <t>Billes - 2,5KG Pêche Poivre 12 MM</t>
  </si>
  <si>
    <t>B2.5PP16</t>
  </si>
  <si>
    <t>Billes - 2,5KG Pêche Poivre 16 MM</t>
  </si>
  <si>
    <t>B2.5PP20</t>
  </si>
  <si>
    <t>Billes - 2,5KG Pêche Poivre 20 MM</t>
  </si>
  <si>
    <t>B2.5PP24</t>
  </si>
  <si>
    <t>Billes - 2,5KG Pêche Poivre 24 MM</t>
  </si>
  <si>
    <t>B2.5KC12</t>
  </si>
  <si>
    <t>Billes - 2,5KG Krill Chili 12 MM</t>
  </si>
  <si>
    <t>B2.5KC16</t>
  </si>
  <si>
    <t>Billes - 2,5KG Krill Chili 16 MM</t>
  </si>
  <si>
    <t>B2.5KC20</t>
  </si>
  <si>
    <t>Billes - 2,5KG Krill Chili 20 MM</t>
  </si>
  <si>
    <t>B2.5KC24</t>
  </si>
  <si>
    <t>Billes - 2,5KG Krill Chili 24 MM</t>
  </si>
  <si>
    <t>B2.5BS12</t>
  </si>
  <si>
    <t>Billes - 2,5KG Banane Squid 12 MM</t>
  </si>
  <si>
    <t>B2.5BS16</t>
  </si>
  <si>
    <t>Billes - 2,5KG Banane Squid 16 MM</t>
  </si>
  <si>
    <t>B2.5BS20</t>
  </si>
  <si>
    <t>Billes - 2,5KG Banane Squid 20 MM</t>
  </si>
  <si>
    <t>B2.5BS24</t>
  </si>
  <si>
    <t>Billes - 2,5KG Banane Squid 24 MM</t>
  </si>
  <si>
    <t>B5TS12</t>
  </si>
  <si>
    <t>Billes - 5KG Tiger Scopex 12 MM</t>
  </si>
  <si>
    <t>B5TS16</t>
  </si>
  <si>
    <t>Billes - 5KG Tiger Scopex 16 MM</t>
  </si>
  <si>
    <t>B5TS20</t>
  </si>
  <si>
    <t>Billes - 5KG Tiger Scopex 20 MM</t>
  </si>
  <si>
    <t>B5TS24</t>
  </si>
  <si>
    <t>Billes - 5KG Tiger Scopex 24 MM</t>
  </si>
  <si>
    <t>B5PP12</t>
  </si>
  <si>
    <t>Billes - 5KG Pêche Poivre 12 MM</t>
  </si>
  <si>
    <t>B5PP16</t>
  </si>
  <si>
    <t>Billes - 5KG Pêche Poivre 16 MM</t>
  </si>
  <si>
    <t>B5PP20</t>
  </si>
  <si>
    <t>Billes - 5KG Pêche Poivre 20 MM</t>
  </si>
  <si>
    <t>B5PP24</t>
  </si>
  <si>
    <t>Billes - 5KG Pêche Poivre 24 MM</t>
  </si>
  <si>
    <t>B5KC12</t>
  </si>
  <si>
    <t>Billes - 5KG Krill Chili 12 MM</t>
  </si>
  <si>
    <t>B5KC16</t>
  </si>
  <si>
    <t>Billes - 5KG Krill Chili 16 MM</t>
  </si>
  <si>
    <t>B5KC20</t>
  </si>
  <si>
    <t>Billes - 5KG Krill Chili 20 MM</t>
  </si>
  <si>
    <t>B5KC24</t>
  </si>
  <si>
    <t>Billes - 5KG Krill Chili 24 MM</t>
  </si>
  <si>
    <t>B5BS12</t>
  </si>
  <si>
    <t>Billes - 5KG Banane Squid 12MM</t>
  </si>
  <si>
    <t>B5BS16</t>
  </si>
  <si>
    <t>Billes - 5KG Banane Squid 16 MM</t>
  </si>
  <si>
    <t>B5BS20</t>
  </si>
  <si>
    <t>Billes - 5KG Banane Squid 20 MM</t>
  </si>
  <si>
    <t>B5BS24</t>
  </si>
  <si>
    <t>Billes - 5KG Banane Squid 24 MM</t>
  </si>
  <si>
    <t>GT5</t>
  </si>
  <si>
    <t>Graines toastées 5 KG</t>
  </si>
  <si>
    <t>GT10</t>
  </si>
  <si>
    <t>Graines toastées 10 KG</t>
  </si>
  <si>
    <t>CHEN5</t>
  </si>
  <si>
    <t>Chènevis 5 KG</t>
  </si>
  <si>
    <t>BKC.5</t>
  </si>
  <si>
    <t>Booster Krill Chili 500 ML</t>
  </si>
  <si>
    <t>BPP.5</t>
  </si>
  <si>
    <t>Booster Pêche Poivre 500 ML</t>
  </si>
  <si>
    <t>BTS.5</t>
  </si>
  <si>
    <t>Booster Tiger Scopex 500 ML</t>
  </si>
  <si>
    <t>BM.5</t>
  </si>
  <si>
    <t>Booster Maïs 500 ML</t>
  </si>
  <si>
    <t>BBS.5</t>
  </si>
  <si>
    <t>Booster Banane Squid 500 ML</t>
  </si>
  <si>
    <t>DSKC.125</t>
  </si>
  <si>
    <t>Deep Smoke Krill Chili 125 ML</t>
  </si>
  <si>
    <t>DSPP.125</t>
  </si>
  <si>
    <t>Deep Smoke Pêche Poivre 125 ML</t>
  </si>
  <si>
    <t>DSTS.125</t>
  </si>
  <si>
    <t>Deep Smoke Tiger Scopex 125 ML</t>
  </si>
  <si>
    <t>DSM.125</t>
  </si>
  <si>
    <t>Deep Smoke Maïs 125 ML</t>
  </si>
  <si>
    <t>DSBS.125</t>
  </si>
  <si>
    <t>Deep Smoke Banane Squid 125 ML</t>
  </si>
  <si>
    <t>HUICHEN.5</t>
  </si>
  <si>
    <t>Huile de chènevis 500 ML</t>
  </si>
  <si>
    <t>GDBCAS</t>
  </si>
  <si>
    <t>Casquette</t>
  </si>
  <si>
    <t>GDBTSS</t>
  </si>
  <si>
    <t>T-shirt S</t>
  </si>
  <si>
    <t>GDBTSM</t>
  </si>
  <si>
    <t>T-shirt M</t>
  </si>
  <si>
    <t>GDBTSL</t>
  </si>
  <si>
    <t>T-shirt L</t>
  </si>
  <si>
    <t>GDBTSXL</t>
  </si>
  <si>
    <t>T-shirt XL</t>
  </si>
  <si>
    <t>GDBTSXXL</t>
  </si>
  <si>
    <t>T-shirt XXL</t>
  </si>
  <si>
    <t>GDBPS</t>
  </si>
  <si>
    <t>Pull S</t>
  </si>
  <si>
    <t>GDBPM</t>
  </si>
  <si>
    <t>Pull M</t>
  </si>
  <si>
    <t>GDBPL</t>
  </si>
  <si>
    <t>Pull L</t>
  </si>
  <si>
    <t>GDBPXL</t>
  </si>
  <si>
    <t>Pull XL</t>
  </si>
  <si>
    <t>GDBPXXL</t>
  </si>
  <si>
    <t>Pull XXL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</si>
</sst>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7" formatCode="#,##0.00\ &quot;€&quot;;\-#,##0.00\ &quot;€&quot;"/>
    <numFmt numFmtId="164" formatCode="&quot;Reorder&quot;;&quot;&quot;;&quot;&quot;"/>
    <numFmt numFmtId="165" formatCode="&quot;RéApprovisionnement&quot;;&quot;&quot;;&quot;&quot;"/>
    <numFmt numFmtId="166" formatCode="&quot;$&quot;#,##0.00_);\(&quot;$&quot;#,##0.00\)"/>
  </numFmts>
  <fonts count="8" x14ac:knownFonts="1">
    <font>
      <sz val="11"/>
      <color theme="1"/>
      <name val="Aptos Narrow"/>
      <family val="2"/>
      <scheme val="minor"/>
    </font>
    <font>
      <sz val="11"/>
      <color theme="1"/>
      <name val="Aptos Narrow"/>
      <family val="2"/>
      <scheme val="minor"/>
    </font>
    <font>
      <b/>
      <sz val="48"/>
      <color theme="1" tint="4.9989318521683403E-2"/>
      <name val="Aptos Display"/>
      <family val="2"/>
      <scheme val="major"/>
    </font>
    <font>
      <b/>
      <sz val="34"/>
      <color theme="6" tint="-0.24994659260841701"/>
      <name val="Aptos Display"/>
      <family val="2"/>
      <scheme val="major"/>
    </font>
    <font>
      <sz val="11"/>
      <color theme="6" tint="-0.499984740745262"/>
      <name val="Aptos Narrow"/>
      <family val="2"/>
      <scheme val="minor"/>
    </font>
    <font>
      <sz val="11"/>
      <color theme="0" tint="-4.9989318521683403E-2"/>
      <name val="Aptos Narrow"/>
      <family val="2"/>
      <scheme val="minor"/>
    </font>
    <font>
      <sz val="10"/>
      <color theme="1" tint="4.9989318521683403E-2"/>
      <name val="Aptos Narrow"/>
      <family val="2"/>
      <scheme val="minor"/>
    </font>
    <font>
      <b/>
      <sz val="12"/>
      <color theme="0"/>
      <name val="Aptos Display"/>
      <family val="2"/>
      <scheme val="major"/>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6" tint="-0.24994659260841701"/>
        <bgColor indexed="64"/>
      </patternFill>
    </fill>
  </fills>
  <borders count="1">
    <border>
      <left/>
      <right/>
      <top/>
      <bottom/>
      <diagonal/>
    </border>
  </borders>
  <cellStyleXfs count="11">
    <xf numFmtId="0" fontId="0" fillId="0" borderId="0"/>
    <xf numFmtId="0" fontId="1" fillId="0" borderId="0">
      <alignment vertical="center"/>
    </xf>
    <xf numFmtId="0" fontId="3" fillId="2" borderId="0" applyNumberFormat="0" applyProtection="0">
      <alignment horizontal="left" vertical="center" indent="1"/>
    </xf>
    <xf numFmtId="0" fontId="4" fillId="2" borderId="0" applyNumberFormat="0" applyProtection="0">
      <alignment horizontal="right" vertical="center"/>
    </xf>
    <xf numFmtId="0" fontId="4" fillId="2" borderId="0" applyNumberFormat="0" applyProtection="0">
      <alignment horizontal="left" vertical="center" indent="1"/>
    </xf>
    <xf numFmtId="164" fontId="1" fillId="3" borderId="0">
      <alignment horizontal="left" vertical="center" indent="1"/>
    </xf>
    <xf numFmtId="0" fontId="7" fillId="4" borderId="0" applyProtection="0">
      <alignment horizontal="left" vertical="center" wrapText="1" indent="1"/>
    </xf>
    <xf numFmtId="0" fontId="1" fillId="0" borderId="0" applyProtection="0">
      <alignment horizontal="left" vertical="center" wrapText="1" indent="1"/>
    </xf>
    <xf numFmtId="166" fontId="1" fillId="0" borderId="0" applyProtection="0">
      <alignment horizontal="right" vertical="center" indent="1"/>
    </xf>
    <xf numFmtId="0" fontId="1" fillId="0" borderId="0" applyProtection="0">
      <alignment horizontal="right" vertical="center" indent="1"/>
    </xf>
    <xf numFmtId="0" fontId="1" fillId="0" borderId="0" applyProtection="0">
      <alignment horizontal="center" vertical="center"/>
    </xf>
  </cellStyleXfs>
  <cellXfs count="20">
    <xf numFmtId="0" fontId="0" fillId="0" borderId="0" xfId="0"/>
    <xf numFmtId="0" fontId="2" fillId="0" borderId="0" xfId="1" applyFont="1" applyAlignment="1">
      <alignment vertical="top"/>
    </xf>
    <xf numFmtId="0" fontId="4" fillId="2" borderId="0" xfId="3">
      <alignment horizontal="right" vertical="center"/>
    </xf>
    <xf numFmtId="0" fontId="4" fillId="2" borderId="0" xfId="4">
      <alignment horizontal="left" vertical="center" indent="1"/>
    </xf>
    <xf numFmtId="0" fontId="5" fillId="2" borderId="0" xfId="3" applyFont="1">
      <alignment horizontal="right" vertical="center"/>
    </xf>
    <xf numFmtId="0" fontId="1" fillId="0" borderId="0" xfId="1">
      <alignment vertical="center"/>
    </xf>
    <xf numFmtId="0" fontId="6" fillId="0" borderId="0" xfId="1" applyFont="1">
      <alignment vertical="center"/>
    </xf>
    <xf numFmtId="0" fontId="1" fillId="0" borderId="0" xfId="1" applyAlignment="1">
      <alignment horizontal="right"/>
    </xf>
    <xf numFmtId="0" fontId="1" fillId="0" borderId="0" xfId="1" applyAlignment="1">
      <alignment horizontal="center"/>
    </xf>
    <xf numFmtId="165" fontId="1" fillId="3" borderId="0" xfId="5" applyNumberFormat="1">
      <alignment horizontal="left" vertical="center" indent="1"/>
    </xf>
    <xf numFmtId="0" fontId="7" fillId="4" borderId="0" xfId="6">
      <alignment horizontal="left" vertical="center" wrapText="1" indent="1"/>
    </xf>
    <xf numFmtId="0" fontId="0" fillId="0" borderId="0" xfId="7" applyFont="1">
      <alignment horizontal="left" vertical="center" wrapText="1" indent="1"/>
    </xf>
    <xf numFmtId="0" fontId="0" fillId="0" borderId="0" xfId="7" applyFont="1" applyAlignment="1">
      <alignment horizontal="left" vertical="center" indent="1"/>
    </xf>
    <xf numFmtId="7" fontId="0" fillId="0" borderId="0" xfId="8" applyNumberFormat="1" applyFont="1">
      <alignment horizontal="right" vertical="center" indent="1"/>
    </xf>
    <xf numFmtId="0" fontId="0" fillId="0" borderId="0" xfId="9" applyFont="1">
      <alignment horizontal="right" vertical="center" indent="1"/>
    </xf>
    <xf numFmtId="0" fontId="0" fillId="0" borderId="0" xfId="10" applyFont="1">
      <alignment horizontal="center" vertical="center"/>
    </xf>
    <xf numFmtId="165" fontId="0" fillId="3" borderId="0" xfId="5" applyNumberFormat="1" applyFont="1">
      <alignment horizontal="left" vertical="center" indent="1"/>
    </xf>
    <xf numFmtId="0" fontId="0" fillId="0" borderId="0" xfId="1" applyFont="1" applyAlignment="1">
      <alignment horizontal="right"/>
    </xf>
    <xf numFmtId="0" fontId="3" fillId="2" borderId="0" xfId="2">
      <alignment horizontal="left" vertical="center" indent="1"/>
    </xf>
    <xf numFmtId="0" fontId="4" fillId="2" borderId="0" xfId="3">
      <alignment horizontal="right" vertical="center"/>
    </xf>
  </cellXfs>
  <cellStyles count="11">
    <cellStyle name="Colonne Indicateur" xfId="5" xr:uid="{1D455EE7-503B-4666-BC21-0BF5BF86EDFE}"/>
    <cellStyle name="Détails du tableau droite" xfId="9" xr:uid="{676A5FFC-6E69-4A8C-ACE6-0CCB054A8DE1}"/>
    <cellStyle name="Détails du tableau gauche" xfId="7" xr:uid="{8EF10078-0862-469C-9CBF-F3C7EA675875}"/>
    <cellStyle name="Devise du tableau" xfId="8" xr:uid="{6FE01B84-447E-4BBF-BB96-729BA79C17D5}"/>
    <cellStyle name="Normal" xfId="0" builtinId="0"/>
    <cellStyle name="Normal 4" xfId="1" xr:uid="{188FE582-F7DA-4DCC-A4D8-4ADFE72B874F}"/>
    <cellStyle name="Retiré" xfId="10" xr:uid="{EF7AE80F-89B5-4928-A6B8-FF8EAF7106E2}"/>
    <cellStyle name="Titre 4" xfId="2" xr:uid="{4F8318C4-46BF-42AD-B88B-F5D0D784A213}"/>
    <cellStyle name="Titre 1 4" xfId="6" xr:uid="{EFC7E3B7-9A6F-4128-B3CF-B1786D8FF8F1}"/>
    <cellStyle name="Titre 2 3" xfId="3" xr:uid="{A6A092CE-58D8-47A3-9F58-66FDA3D68B0F}"/>
    <cellStyle name="Titre 3 3" xfId="4" xr:uid="{AB764A33-47AD-43A3-B2BD-C21B579F53DF}"/>
  </cellStyles>
  <dxfs count="22">
    <dxf>
      <font>
        <b val="0"/>
        <i val="0"/>
        <strike val="0"/>
        <condense val="0"/>
        <extend val="0"/>
        <outline val="0"/>
        <shadow val="0"/>
        <u val="none"/>
        <vertAlign val="baseline"/>
        <sz val="11"/>
        <color theme="1"/>
        <name val="Aptos Narrow"/>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Aptos Narrow"/>
        <family val="2"/>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Aptos Narrow"/>
        <family val="2"/>
        <scheme val="minor"/>
      </font>
      <numFmt numFmtId="0" formatCode="General"/>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numFmt numFmtId="0" formatCode="General"/>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1"/>
        <color theme="1"/>
        <name val="Aptos Narrow"/>
        <family val="2"/>
        <scheme val="minor"/>
      </font>
      <numFmt numFmtId="0" formatCode="General"/>
    </dxf>
    <dxf>
      <font>
        <b val="0"/>
        <i val="0"/>
        <strike val="0"/>
        <condense val="0"/>
        <extend val="0"/>
        <outline val="0"/>
        <shadow val="0"/>
        <u val="none"/>
        <vertAlign val="baseline"/>
        <sz val="11"/>
        <color theme="1"/>
        <name val="Aptos Narrow"/>
        <family val="2"/>
        <scheme val="minor"/>
      </font>
      <numFmt numFmtId="0" formatCode="General"/>
    </dxf>
    <dxf>
      <font>
        <b val="0"/>
        <i val="0"/>
        <strike val="0"/>
        <condense val="0"/>
        <extend val="0"/>
        <outline val="0"/>
        <shadow val="0"/>
        <u val="none"/>
        <vertAlign val="baseline"/>
        <sz val="11"/>
        <color theme="1"/>
        <name val="Aptos Narrow"/>
        <family val="2"/>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Aptos Narrow"/>
        <family val="2"/>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auto="1"/>
          <bgColor auto="1"/>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Aptos Narrow"/>
        <family val="2"/>
        <scheme val="minor"/>
      </font>
      <numFmt numFmtId="165"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Aptos Narrow"/>
        <family val="2"/>
        <scheme val="minor"/>
      </font>
      <fill>
        <patternFill patternType="solid">
          <fgColor theme="6" tint="0.79961546678060247"/>
          <bgColor theme="4" tint="0.89996032593768116"/>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Aptos Display"/>
        <family val="2"/>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font>
        <color theme="0"/>
      </font>
      <fill>
        <patternFill patternType="none">
          <bgColor auto="1"/>
        </patternFill>
      </fill>
      <border diagonalUp="0" diagonalDown="0">
        <left/>
        <right/>
        <top/>
        <bottom style="thin">
          <color theme="0"/>
        </bottom>
        <vertical style="thin">
          <color theme="0"/>
        </vertical>
        <horizontal/>
      </border>
    </dxf>
    <dxf>
      <font>
        <b/>
        <i val="0"/>
        <color theme="0"/>
      </font>
      <fill>
        <patternFill>
          <bgColor theme="6" tint="-0.24994659260841701"/>
        </patternFill>
      </fill>
      <border>
        <top/>
        <bottom style="thick">
          <color theme="0"/>
        </bottom>
        <vertical style="thick">
          <color theme="0"/>
        </vertical>
      </border>
    </dxf>
    <dxf>
      <font>
        <color theme="1"/>
      </font>
      <fill>
        <patternFill patternType="solid">
          <fgColor theme="6" tint="0.79961546678060247"/>
          <bgColor theme="4" tint="0.89996032593768116"/>
        </patternFill>
      </fill>
      <border>
        <vertical/>
        <horizontal style="thick">
          <color theme="0"/>
        </horizontal>
      </border>
    </dxf>
  </dxfs>
  <tableStyles count="1" defaultTableStyle="TableStyleMedium2" defaultPivotStyle="PivotStyleLight16">
    <tableStyle name="Inventaire" pivot="0" count="3" xr9:uid="{3B9C7822-4F46-4D9F-9F36-C87878860BD8}">
      <tableStyleElement type="wholeTable" dxfId="21"/>
      <tableStyleElement type="headerRow" dxfId="20"/>
      <tableStyleElement type="firstColumn" dxfId="1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16</xdr:col>
      <xdr:colOff>9525</xdr:colOff>
      <xdr:row>1</xdr:row>
      <xdr:rowOff>95250</xdr:rowOff>
    </xdr:to>
    <xdr:grpSp>
      <xdr:nvGrpSpPr>
        <xdr:cNvPr id="2" name="Bordure de titre" descr="Bordure de titre">
          <a:extLst>
            <a:ext uri="{FF2B5EF4-FFF2-40B4-BE49-F238E27FC236}">
              <a16:creationId xmlns:a16="http://schemas.microsoft.com/office/drawing/2014/main" id="{EC377BCF-0144-40E3-AA1B-18F39683AF03}"/>
            </a:ext>
          </a:extLst>
        </xdr:cNvPr>
        <xdr:cNvGrpSpPr/>
      </xdr:nvGrpSpPr>
      <xdr:grpSpPr>
        <a:xfrm>
          <a:off x="313008" y="630515"/>
          <a:ext cx="22023117" cy="93385"/>
          <a:chOff x="313008" y="630515"/>
          <a:chExt cx="11155680" cy="93385"/>
        </a:xfrm>
      </xdr:grpSpPr>
      <xdr:sp macro="" textlink="">
        <xdr:nvSpPr>
          <xdr:cNvPr id="3" name="Forme de bordure de titre">
            <a:extLst>
              <a:ext uri="{FF2B5EF4-FFF2-40B4-BE49-F238E27FC236}">
                <a16:creationId xmlns:a16="http://schemas.microsoft.com/office/drawing/2014/main" id="{7D43C69E-5AB6-0379-4104-B3A74B5322A0}"/>
              </a:ext>
            </a:extLst>
          </xdr:cNvPr>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4" name="Forme de bordure de titre">
            <a:extLst>
              <a:ext uri="{FF2B5EF4-FFF2-40B4-BE49-F238E27FC236}">
                <a16:creationId xmlns:a16="http://schemas.microsoft.com/office/drawing/2014/main" id="{44965FB0-A1AD-F6EA-B94F-86586169C6B2}"/>
              </a:ext>
            </a:extLst>
          </xdr:cNvPr>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Documents\Mich\GDB\FactureGDB060120251.xlsm" TargetMode="External"/><Relationship Id="rId1" Type="http://schemas.openxmlformats.org/officeDocument/2006/relationships/externalLinkPath" Target="file:///E:\Documents\Mich\GDB\FactureGDB06012025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ondecommande"/>
      <sheetName val="Listededonnees"/>
      <sheetName val="Facture"/>
      <sheetName val="Inventaire"/>
      <sheetName val="Stock"/>
      <sheetName val="FactureGDB060120251"/>
    </sheetNames>
    <sheetDataSet>
      <sheetData sheetId="0">
        <row r="9">
          <cell r="C9">
            <v>45662</v>
          </cell>
        </row>
      </sheetData>
      <sheetData sheetId="1"/>
      <sheetData sheetId="2">
        <row r="18">
          <cell r="C18" t="str">
            <v>Wafters Pêche Poivre 16 MM</v>
          </cell>
          <cell r="D18">
            <v>1</v>
          </cell>
        </row>
        <row r="19">
          <cell r="C19" t="str">
            <v>Pull S</v>
          </cell>
          <cell r="D19">
            <v>1</v>
          </cell>
        </row>
        <row r="20">
          <cell r="C20" t="str">
            <v/>
          </cell>
          <cell r="D20" t="str">
            <v/>
          </cell>
        </row>
        <row r="21">
          <cell r="C21" t="str">
            <v/>
          </cell>
          <cell r="D21" t="str">
            <v/>
          </cell>
        </row>
        <row r="22">
          <cell r="C22" t="str">
            <v/>
          </cell>
          <cell r="D22" t="str">
            <v/>
          </cell>
        </row>
        <row r="23">
          <cell r="C23" t="str">
            <v/>
          </cell>
          <cell r="D23" t="str">
            <v/>
          </cell>
        </row>
        <row r="24">
          <cell r="C24" t="str">
            <v/>
          </cell>
          <cell r="D24" t="str">
            <v/>
          </cell>
        </row>
        <row r="25">
          <cell r="C25" t="str">
            <v/>
          </cell>
          <cell r="D25" t="str">
            <v/>
          </cell>
        </row>
        <row r="26">
          <cell r="C26" t="str">
            <v/>
          </cell>
          <cell r="D26" t="str">
            <v/>
          </cell>
        </row>
        <row r="27">
          <cell r="C27" t="str">
            <v/>
          </cell>
          <cell r="D27" t="str">
            <v/>
          </cell>
        </row>
        <row r="28">
          <cell r="C28" t="str">
            <v/>
          </cell>
          <cell r="D28" t="str">
            <v/>
          </cell>
        </row>
        <row r="29">
          <cell r="C29" t="str">
            <v/>
          </cell>
          <cell r="D29" t="str">
            <v/>
          </cell>
        </row>
        <row r="30">
          <cell r="C30" t="str">
            <v/>
          </cell>
          <cell r="D30" t="str">
            <v/>
          </cell>
        </row>
        <row r="31">
          <cell r="C31" t="str">
            <v/>
          </cell>
          <cell r="D31" t="str">
            <v/>
          </cell>
        </row>
      </sheetData>
      <sheetData sheetId="3">
        <row r="1">
          <cell r="L1" t="str">
            <v>Oui</v>
          </cell>
        </row>
      </sheetData>
      <sheetData sheetId="4">
        <row r="1">
          <cell r="B1" t="str">
            <v>Description</v>
          </cell>
          <cell r="C1" t="str">
            <v>Code Article</v>
          </cell>
          <cell r="D1" t="str">
            <v>Nom</v>
          </cell>
          <cell r="E1" t="str">
            <v>Description</v>
          </cell>
          <cell r="F1" t="str">
            <v>Dimensions</v>
          </cell>
          <cell r="G1" t="str">
            <v>Quantité</v>
          </cell>
          <cell r="H1" t="str">
            <v>Prix d'achat</v>
          </cell>
          <cell r="I1" t="str">
            <v>Prix de vente</v>
          </cell>
        </row>
        <row r="3">
          <cell r="B3" t="str">
            <v>Wafters Pêche Poivre 6X8</v>
          </cell>
          <cell r="C3" t="str">
            <v>WPP6X8</v>
          </cell>
          <cell r="D3" t="str">
            <v>Wafters</v>
          </cell>
          <cell r="E3" t="str">
            <v>Pêche Poivre</v>
          </cell>
          <cell r="F3" t="str">
            <v>6X8</v>
          </cell>
          <cell r="G3">
            <v>10</v>
          </cell>
          <cell r="H3">
            <v>1.93</v>
          </cell>
          <cell r="I3">
            <v>8.5</v>
          </cell>
        </row>
        <row r="4">
          <cell r="B4" t="str">
            <v>Wafters Pêche Poivre 8X12</v>
          </cell>
          <cell r="C4" t="str">
            <v>WPP8X12</v>
          </cell>
          <cell r="F4" t="str">
            <v>8X12</v>
          </cell>
          <cell r="G4">
            <v>3</v>
          </cell>
          <cell r="H4">
            <v>1.93</v>
          </cell>
          <cell r="I4">
            <v>8.5</v>
          </cell>
        </row>
        <row r="5">
          <cell r="B5" t="str">
            <v>Wafters Pêche Poivre 16 MM</v>
          </cell>
          <cell r="C5" t="str">
            <v>WPP16</v>
          </cell>
          <cell r="F5" t="str">
            <v>16 MM</v>
          </cell>
          <cell r="G5">
            <v>0</v>
          </cell>
          <cell r="H5">
            <v>1.93</v>
          </cell>
          <cell r="I5">
            <v>8.5</v>
          </cell>
        </row>
        <row r="6">
          <cell r="B6" t="str">
            <v>Wafters Pêche Poivre 20 MM</v>
          </cell>
          <cell r="C6" t="str">
            <v>WPP20</v>
          </cell>
          <cell r="F6" t="str">
            <v>20 MM</v>
          </cell>
          <cell r="G6">
            <v>0</v>
          </cell>
          <cell r="H6">
            <v>1.93</v>
          </cell>
          <cell r="I6">
            <v>8.5</v>
          </cell>
        </row>
        <row r="7">
          <cell r="B7" t="str">
            <v>Wafters Krill Chili 6X8</v>
          </cell>
          <cell r="C7" t="str">
            <v>WKC6X8</v>
          </cell>
          <cell r="E7" t="str">
            <v>Krill Chili</v>
          </cell>
          <cell r="F7" t="str">
            <v>6X8</v>
          </cell>
          <cell r="G7">
            <v>2</v>
          </cell>
          <cell r="H7">
            <v>1.93</v>
          </cell>
          <cell r="I7">
            <v>8.5</v>
          </cell>
        </row>
        <row r="8">
          <cell r="B8" t="str">
            <v>Wafters Krill Chili 8X12</v>
          </cell>
          <cell r="C8" t="str">
            <v>WKC8X12</v>
          </cell>
          <cell r="F8" t="str">
            <v>8X12</v>
          </cell>
          <cell r="G8">
            <v>4</v>
          </cell>
          <cell r="H8">
            <v>1.93</v>
          </cell>
          <cell r="I8">
            <v>8.5</v>
          </cell>
        </row>
        <row r="9">
          <cell r="B9" t="str">
            <v>Wafters Krill Chili 16 MM</v>
          </cell>
          <cell r="C9" t="str">
            <v>WKC16</v>
          </cell>
          <cell r="F9" t="str">
            <v>16 MM</v>
          </cell>
          <cell r="G9">
            <v>0</v>
          </cell>
          <cell r="H9">
            <v>1.93</v>
          </cell>
          <cell r="I9">
            <v>8.5</v>
          </cell>
        </row>
        <row r="10">
          <cell r="B10" t="str">
            <v>Wafters Krill Chili 20 MM</v>
          </cell>
          <cell r="C10" t="str">
            <v>WKC20</v>
          </cell>
          <cell r="F10" t="str">
            <v>20 MM</v>
          </cell>
          <cell r="G10">
            <v>0</v>
          </cell>
          <cell r="H10">
            <v>1.93</v>
          </cell>
          <cell r="I10">
            <v>8.5</v>
          </cell>
        </row>
        <row r="11">
          <cell r="B11" t="str">
            <v>Wafters Tiger Scopex 6X8</v>
          </cell>
          <cell r="C11" t="str">
            <v>WTS6X8</v>
          </cell>
          <cell r="E11" t="str">
            <v>Tiger Scopex</v>
          </cell>
          <cell r="F11" t="str">
            <v>6X8</v>
          </cell>
          <cell r="G11">
            <v>6</v>
          </cell>
          <cell r="H11">
            <v>1.93</v>
          </cell>
          <cell r="I11">
            <v>8.5</v>
          </cell>
        </row>
        <row r="12">
          <cell r="B12" t="str">
            <v>Wafters Tiger Scopex 8X12</v>
          </cell>
          <cell r="C12" t="str">
            <v>WTS8X12</v>
          </cell>
          <cell r="F12" t="str">
            <v>8X12</v>
          </cell>
          <cell r="G12">
            <v>5</v>
          </cell>
          <cell r="H12">
            <v>1.93</v>
          </cell>
          <cell r="I12">
            <v>8.5</v>
          </cell>
        </row>
        <row r="13">
          <cell r="B13" t="str">
            <v>Wafters Tiger Scopex 16 MM</v>
          </cell>
          <cell r="C13" t="str">
            <v>WTS16</v>
          </cell>
          <cell r="F13" t="str">
            <v>16 MM</v>
          </cell>
          <cell r="G13">
            <v>0</v>
          </cell>
          <cell r="H13">
            <v>1.93</v>
          </cell>
          <cell r="I13">
            <v>8.5</v>
          </cell>
        </row>
        <row r="14">
          <cell r="B14" t="str">
            <v>Wafters Tiger Scopex 20 MM</v>
          </cell>
          <cell r="C14" t="str">
            <v>WTS20</v>
          </cell>
          <cell r="F14" t="str">
            <v>20 MM</v>
          </cell>
          <cell r="G14">
            <v>0</v>
          </cell>
          <cell r="H14">
            <v>1.93</v>
          </cell>
          <cell r="I14">
            <v>8.5</v>
          </cell>
        </row>
        <row r="15">
          <cell r="B15" t="str">
            <v>Wafters Banane Squid 6X8</v>
          </cell>
          <cell r="C15" t="str">
            <v>WBS6X8</v>
          </cell>
          <cell r="E15" t="str">
            <v>Banane Squid</v>
          </cell>
          <cell r="F15" t="str">
            <v>6X8</v>
          </cell>
          <cell r="G15">
            <v>10</v>
          </cell>
          <cell r="H15">
            <v>1.93</v>
          </cell>
          <cell r="I15">
            <v>8.5</v>
          </cell>
        </row>
        <row r="16">
          <cell r="B16" t="str">
            <v>Wafters Banane Squid 8X12</v>
          </cell>
          <cell r="C16" t="str">
            <v>WBS8X12</v>
          </cell>
          <cell r="F16" t="str">
            <v>8X12</v>
          </cell>
          <cell r="G16">
            <v>0</v>
          </cell>
          <cell r="H16">
            <v>1.93</v>
          </cell>
          <cell r="I16">
            <v>8.5</v>
          </cell>
        </row>
        <row r="17">
          <cell r="B17" t="str">
            <v>Wafters Banane Squid 16 MM</v>
          </cell>
          <cell r="C17" t="str">
            <v>WBS16</v>
          </cell>
          <cell r="F17" t="str">
            <v>16 MM</v>
          </cell>
          <cell r="G17">
            <v>0</v>
          </cell>
          <cell r="H17">
            <v>1.93</v>
          </cell>
          <cell r="I17">
            <v>8.5</v>
          </cell>
        </row>
        <row r="18">
          <cell r="B18" t="str">
            <v>Wafters Banane Squid 20 MM</v>
          </cell>
          <cell r="C18" t="str">
            <v>WBS20</v>
          </cell>
          <cell r="F18" t="str">
            <v>20 MM</v>
          </cell>
          <cell r="G18">
            <v>0</v>
          </cell>
          <cell r="H18">
            <v>1.93</v>
          </cell>
          <cell r="I18">
            <v>8.5</v>
          </cell>
        </row>
        <row r="19">
          <cell r="B19" t="str">
            <v>Wafters Maïs 6X8</v>
          </cell>
          <cell r="C19" t="str">
            <v>WM6X8</v>
          </cell>
          <cell r="E19" t="str">
            <v>Maïs</v>
          </cell>
          <cell r="F19" t="str">
            <v>6X8</v>
          </cell>
          <cell r="G19">
            <v>0</v>
          </cell>
          <cell r="H19">
            <v>1.93</v>
          </cell>
          <cell r="I19">
            <v>8.5</v>
          </cell>
        </row>
        <row r="20">
          <cell r="B20" t="str">
            <v>Wafters Maïs 8X12</v>
          </cell>
          <cell r="C20" t="str">
            <v>WM8X12</v>
          </cell>
          <cell r="F20" t="str">
            <v>8X12</v>
          </cell>
          <cell r="G20">
            <v>13</v>
          </cell>
          <cell r="H20">
            <v>1.93</v>
          </cell>
          <cell r="I20">
            <v>8.5</v>
          </cell>
        </row>
        <row r="21">
          <cell r="B21" t="str">
            <v>Wafters Maïs 16 MM</v>
          </cell>
          <cell r="C21" t="str">
            <v>WM16</v>
          </cell>
          <cell r="F21" t="str">
            <v>16 MM</v>
          </cell>
          <cell r="G21">
            <v>0</v>
          </cell>
          <cell r="H21">
            <v>1.93</v>
          </cell>
          <cell r="I21">
            <v>8.5</v>
          </cell>
        </row>
        <row r="22">
          <cell r="B22" t="str">
            <v>Wafters Maïs 20 MM</v>
          </cell>
          <cell r="C22" t="str">
            <v>WM20</v>
          </cell>
          <cell r="F22" t="str">
            <v>20 MM</v>
          </cell>
          <cell r="G22">
            <v>0</v>
          </cell>
          <cell r="H22">
            <v>1.93</v>
          </cell>
          <cell r="I22">
            <v>8.5</v>
          </cell>
        </row>
        <row r="23">
          <cell r="B23" t="str">
            <v xml:space="preserve">Pellets mous  6MM Krill Chili </v>
          </cell>
          <cell r="C23" t="str">
            <v>PMS6KC</v>
          </cell>
          <cell r="D23" t="str">
            <v>Pellets mous  6MM</v>
          </cell>
          <cell r="E23" t="str">
            <v>Krill Chili</v>
          </cell>
          <cell r="G23">
            <v>50</v>
          </cell>
          <cell r="H23">
            <v>1.1000000000000001</v>
          </cell>
          <cell r="I23">
            <v>4.8</v>
          </cell>
        </row>
        <row r="24">
          <cell r="B24" t="str">
            <v xml:space="preserve">Pellets mous  6MM Naturel </v>
          </cell>
          <cell r="C24" t="str">
            <v>PMS6N</v>
          </cell>
          <cell r="E24" t="str">
            <v>Naturel</v>
          </cell>
          <cell r="G24">
            <v>50</v>
          </cell>
          <cell r="H24">
            <v>1.1000000000000001</v>
          </cell>
          <cell r="I24">
            <v>4.8</v>
          </cell>
        </row>
        <row r="25">
          <cell r="B25" t="str">
            <v xml:space="preserve">Pellets mous  6MM Naturel M </v>
          </cell>
          <cell r="C25" t="str">
            <v>PMS6NM</v>
          </cell>
          <cell r="E25" t="str">
            <v>Naturel M</v>
          </cell>
          <cell r="G25">
            <v>50</v>
          </cell>
          <cell r="H25">
            <v>1.1000000000000001</v>
          </cell>
          <cell r="I25">
            <v>4.8</v>
          </cell>
        </row>
        <row r="26">
          <cell r="B26" t="str">
            <v>Pop-up Pêche Poivre 8 MM</v>
          </cell>
          <cell r="C26" t="str">
            <v>PUPP8</v>
          </cell>
          <cell r="D26" t="str">
            <v>Pop-up</v>
          </cell>
          <cell r="E26" t="str">
            <v>Pêche Poivre</v>
          </cell>
          <cell r="F26" t="str">
            <v>8 MM</v>
          </cell>
          <cell r="G26">
            <v>18</v>
          </cell>
          <cell r="H26">
            <v>1.72</v>
          </cell>
          <cell r="I26">
            <v>7.9</v>
          </cell>
        </row>
        <row r="27">
          <cell r="B27" t="str">
            <v>Pop-up Pêche Poivre 12 MM</v>
          </cell>
          <cell r="C27" t="str">
            <v>PUPP12</v>
          </cell>
          <cell r="F27" t="str">
            <v>12 MM</v>
          </cell>
          <cell r="G27">
            <v>7</v>
          </cell>
          <cell r="H27">
            <v>1.72</v>
          </cell>
          <cell r="I27">
            <v>7.9</v>
          </cell>
        </row>
        <row r="28">
          <cell r="B28" t="str">
            <v>Pop-up Pêche Poivre 16 MM</v>
          </cell>
          <cell r="C28" t="str">
            <v>PUPP16</v>
          </cell>
          <cell r="F28" t="str">
            <v>16 MM</v>
          </cell>
          <cell r="G28">
            <v>6</v>
          </cell>
          <cell r="H28">
            <v>1.72</v>
          </cell>
          <cell r="I28">
            <v>7.9</v>
          </cell>
        </row>
        <row r="29">
          <cell r="B29" t="str">
            <v>Pop-up Krill Chili 8 MM</v>
          </cell>
          <cell r="C29" t="str">
            <v>PUKC8</v>
          </cell>
          <cell r="E29" t="str">
            <v>Krill Chili</v>
          </cell>
          <cell r="F29" t="str">
            <v>8 MM</v>
          </cell>
          <cell r="G29">
            <v>12</v>
          </cell>
          <cell r="H29">
            <v>1.72</v>
          </cell>
          <cell r="I29">
            <v>7.9</v>
          </cell>
        </row>
        <row r="30">
          <cell r="B30" t="str">
            <v>Pop-up Krill Chili 12 MM</v>
          </cell>
          <cell r="C30" t="str">
            <v>PUKC12</v>
          </cell>
          <cell r="F30" t="str">
            <v>12 MM</v>
          </cell>
          <cell r="G30">
            <v>5</v>
          </cell>
          <cell r="H30">
            <v>1.72</v>
          </cell>
          <cell r="I30">
            <v>7.9</v>
          </cell>
        </row>
        <row r="31">
          <cell r="B31" t="str">
            <v>Pop-up Krill Chili 16 MM</v>
          </cell>
          <cell r="C31" t="str">
            <v>PUKC16</v>
          </cell>
          <cell r="F31" t="str">
            <v>16 MM</v>
          </cell>
          <cell r="G31">
            <v>5</v>
          </cell>
          <cell r="H31">
            <v>1.72</v>
          </cell>
          <cell r="I31">
            <v>7.9</v>
          </cell>
        </row>
        <row r="32">
          <cell r="B32" t="str">
            <v>Pop-up Tiger Scopex 8 MM</v>
          </cell>
          <cell r="C32" t="str">
            <v>PUTS8</v>
          </cell>
          <cell r="E32" t="str">
            <v>Tiger Scopex</v>
          </cell>
          <cell r="F32" t="str">
            <v>8 MM</v>
          </cell>
          <cell r="G32">
            <v>10</v>
          </cell>
          <cell r="H32">
            <v>1.72</v>
          </cell>
          <cell r="I32">
            <v>7.9</v>
          </cell>
        </row>
        <row r="33">
          <cell r="B33" t="str">
            <v>Pop-up Tiger Scopex 12 MM</v>
          </cell>
          <cell r="C33" t="str">
            <v>PUTS12</v>
          </cell>
          <cell r="F33" t="str">
            <v>12 MM</v>
          </cell>
          <cell r="G33">
            <v>9</v>
          </cell>
          <cell r="H33">
            <v>1.72</v>
          </cell>
          <cell r="I33">
            <v>7.9</v>
          </cell>
        </row>
        <row r="34">
          <cell r="B34" t="str">
            <v>Pop-up Tiger Scopex 16 MM</v>
          </cell>
          <cell r="C34" t="str">
            <v>PUTS16</v>
          </cell>
          <cell r="F34" t="str">
            <v>16 MM</v>
          </cell>
          <cell r="G34">
            <v>3</v>
          </cell>
          <cell r="H34">
            <v>1.72</v>
          </cell>
          <cell r="I34">
            <v>7.9</v>
          </cell>
        </row>
        <row r="35">
          <cell r="B35" t="str">
            <v>Pop-up Banane Squid 8 MM</v>
          </cell>
          <cell r="C35" t="str">
            <v>PUBS8</v>
          </cell>
          <cell r="E35" t="str">
            <v>Banane Squid</v>
          </cell>
          <cell r="F35" t="str">
            <v>8 MM</v>
          </cell>
          <cell r="G35">
            <v>13</v>
          </cell>
          <cell r="H35">
            <v>1.72</v>
          </cell>
          <cell r="I35">
            <v>7.9</v>
          </cell>
        </row>
        <row r="36">
          <cell r="B36" t="str">
            <v>Pop-up Banane Squid 12 MM</v>
          </cell>
          <cell r="C36" t="str">
            <v>PUBS12</v>
          </cell>
          <cell r="F36" t="str">
            <v>12 MM</v>
          </cell>
          <cell r="G36">
            <v>6</v>
          </cell>
          <cell r="H36">
            <v>1.72</v>
          </cell>
          <cell r="I36">
            <v>7.9</v>
          </cell>
        </row>
        <row r="37">
          <cell r="B37" t="str">
            <v>Pop-up Banane Squid 16 MM</v>
          </cell>
          <cell r="C37" t="str">
            <v>PUBS16</v>
          </cell>
          <cell r="F37" t="str">
            <v>16 MM</v>
          </cell>
          <cell r="H37">
            <v>1.72</v>
          </cell>
          <cell r="I37">
            <v>7.9</v>
          </cell>
        </row>
        <row r="38">
          <cell r="B38" t="str">
            <v>Pop-up Maïs 8 MM</v>
          </cell>
          <cell r="C38" t="str">
            <v>PUM8</v>
          </cell>
          <cell r="E38" t="str">
            <v>Maïs</v>
          </cell>
          <cell r="F38" t="str">
            <v>8 MM</v>
          </cell>
          <cell r="G38">
            <v>7</v>
          </cell>
          <cell r="H38">
            <v>1.72</v>
          </cell>
          <cell r="I38">
            <v>7.9</v>
          </cell>
        </row>
        <row r="39">
          <cell r="B39" t="str">
            <v>Pop-up Maïs 12 MM</v>
          </cell>
          <cell r="C39" t="str">
            <v>PUM12</v>
          </cell>
          <cell r="F39" t="str">
            <v>12 MM</v>
          </cell>
          <cell r="G39">
            <v>7</v>
          </cell>
          <cell r="H39">
            <v>1.72</v>
          </cell>
          <cell r="I39">
            <v>7.9</v>
          </cell>
        </row>
        <row r="40">
          <cell r="B40" t="str">
            <v>Pop-up Maïs 16 MM</v>
          </cell>
          <cell r="C40" t="str">
            <v>PUM16</v>
          </cell>
          <cell r="F40" t="str">
            <v>16 MM</v>
          </cell>
          <cell r="G40">
            <v>7</v>
          </cell>
          <cell r="H40">
            <v>1.72</v>
          </cell>
          <cell r="I40">
            <v>7.9</v>
          </cell>
        </row>
        <row r="41">
          <cell r="B41" t="str">
            <v>Enrobées - 150gr Krill Chili 12 MM</v>
          </cell>
          <cell r="C41" t="str">
            <v>E150KC12</v>
          </cell>
          <cell r="D41" t="str">
            <v>Enrobées - 150gr</v>
          </cell>
          <cell r="E41" t="str">
            <v>Krill Chili</v>
          </cell>
          <cell r="F41" t="str">
            <v>12 MM</v>
          </cell>
          <cell r="G41">
            <v>10</v>
          </cell>
          <cell r="H41">
            <v>1.6</v>
          </cell>
          <cell r="I41">
            <v>8</v>
          </cell>
        </row>
        <row r="42">
          <cell r="B42" t="str">
            <v>Enrobées - 150gr Krill Chili 16 MM</v>
          </cell>
          <cell r="C42" t="str">
            <v>E150KC16</v>
          </cell>
          <cell r="F42" t="str">
            <v>16 MM</v>
          </cell>
          <cell r="G42">
            <v>10</v>
          </cell>
          <cell r="H42">
            <v>1.6</v>
          </cell>
          <cell r="I42">
            <v>8</v>
          </cell>
        </row>
        <row r="43">
          <cell r="B43" t="str">
            <v>Enrobées - 150gr Krill Chili 20 MM</v>
          </cell>
          <cell r="C43" t="str">
            <v>E150KC20</v>
          </cell>
          <cell r="F43" t="str">
            <v>20 MM</v>
          </cell>
          <cell r="G43">
            <v>10</v>
          </cell>
          <cell r="H43">
            <v>1.6</v>
          </cell>
          <cell r="I43">
            <v>8</v>
          </cell>
        </row>
        <row r="44">
          <cell r="B44" t="str">
            <v>Enrobées - 150gr Tiger Scopex 12 MM</v>
          </cell>
          <cell r="C44" t="str">
            <v>E150TS12</v>
          </cell>
          <cell r="E44" t="str">
            <v>Tiger Scopex</v>
          </cell>
          <cell r="F44" t="str">
            <v>12 MM</v>
          </cell>
          <cell r="G44">
            <v>10</v>
          </cell>
          <cell r="H44">
            <v>1.6</v>
          </cell>
          <cell r="I44">
            <v>8</v>
          </cell>
        </row>
        <row r="45">
          <cell r="B45" t="str">
            <v>Enrobées - 150gr Tiger Scopex 16 MM</v>
          </cell>
          <cell r="C45" t="str">
            <v>E150TS16</v>
          </cell>
          <cell r="F45" t="str">
            <v>16 MM</v>
          </cell>
          <cell r="G45">
            <v>10</v>
          </cell>
          <cell r="H45">
            <v>1.6</v>
          </cell>
          <cell r="I45">
            <v>8</v>
          </cell>
        </row>
        <row r="46">
          <cell r="B46" t="str">
            <v>Enrobées - 150gr Tiger Scopex 20 MM</v>
          </cell>
          <cell r="C46" t="str">
            <v>E150TS20</v>
          </cell>
          <cell r="F46" t="str">
            <v>20 MM</v>
          </cell>
          <cell r="G46">
            <v>10</v>
          </cell>
          <cell r="H46">
            <v>1.6</v>
          </cell>
          <cell r="I46">
            <v>8</v>
          </cell>
        </row>
        <row r="47">
          <cell r="B47" t="str">
            <v>Hardhook Krill Chili 16 MM</v>
          </cell>
          <cell r="C47" t="str">
            <v>HKC16</v>
          </cell>
          <cell r="D47" t="str">
            <v>Hardhook</v>
          </cell>
          <cell r="E47" t="str">
            <v>Krill Chili</v>
          </cell>
          <cell r="F47" t="str">
            <v>16 MM</v>
          </cell>
          <cell r="H47">
            <v>1.8</v>
          </cell>
          <cell r="I47">
            <v>8</v>
          </cell>
        </row>
        <row r="48">
          <cell r="B48" t="str">
            <v>Hardhook Krill Chili 20 MM</v>
          </cell>
          <cell r="C48" t="str">
            <v>HKC20</v>
          </cell>
          <cell r="F48" t="str">
            <v>20 MM</v>
          </cell>
          <cell r="H48">
            <v>1.8</v>
          </cell>
          <cell r="I48">
            <v>8</v>
          </cell>
        </row>
        <row r="49">
          <cell r="B49" t="str">
            <v>Hardhook Tiger Scopex 16 MM</v>
          </cell>
          <cell r="C49" t="str">
            <v>HTS16</v>
          </cell>
          <cell r="E49" t="str">
            <v>Tiger Scopex</v>
          </cell>
          <cell r="F49" t="str">
            <v>16 MM</v>
          </cell>
          <cell r="H49">
            <v>1.8</v>
          </cell>
          <cell r="I49">
            <v>8</v>
          </cell>
        </row>
        <row r="50">
          <cell r="B50" t="str">
            <v>Hardhook Tiger Scopex 20 MM</v>
          </cell>
          <cell r="C50" t="str">
            <v>HTS20</v>
          </cell>
          <cell r="F50" t="str">
            <v>20 MM</v>
          </cell>
          <cell r="H50">
            <v>1.8</v>
          </cell>
          <cell r="I50">
            <v>8</v>
          </cell>
        </row>
        <row r="51">
          <cell r="B51" t="str">
            <v>Billes - 2,5KG Tiger Scopex 12 MM</v>
          </cell>
          <cell r="C51" t="str">
            <v>B2.5TS12</v>
          </cell>
          <cell r="D51" t="str">
            <v>Billes - 2,5KG</v>
          </cell>
          <cell r="E51" t="str">
            <v>Tiger Scopex</v>
          </cell>
          <cell r="F51" t="str">
            <v>12 MM</v>
          </cell>
        </row>
        <row r="52">
          <cell r="B52" t="str">
            <v>Billes - 2,5KG Tiger Scopex 16 MM</v>
          </cell>
          <cell r="C52" t="str">
            <v>B2.5TS16</v>
          </cell>
          <cell r="F52" t="str">
            <v>16 MM</v>
          </cell>
          <cell r="H52">
            <v>9.02</v>
          </cell>
          <cell r="I52">
            <v>22.6</v>
          </cell>
        </row>
        <row r="53">
          <cell r="B53" t="str">
            <v>Billes - 2,5KG Tiger Scopex 20 MM</v>
          </cell>
          <cell r="C53" t="str">
            <v>B2.5TS20</v>
          </cell>
          <cell r="F53" t="str">
            <v>20 MM</v>
          </cell>
          <cell r="H53">
            <v>9.02</v>
          </cell>
          <cell r="I53">
            <v>22.6</v>
          </cell>
        </row>
        <row r="54">
          <cell r="B54" t="str">
            <v>Billes - 2,5KG Tiger Scopex 24 MM</v>
          </cell>
          <cell r="C54" t="str">
            <v>B2.5TS24</v>
          </cell>
          <cell r="F54" t="str">
            <v>24 MM</v>
          </cell>
          <cell r="H54">
            <v>9.02</v>
          </cell>
          <cell r="I54">
            <v>22.6</v>
          </cell>
        </row>
        <row r="55">
          <cell r="B55" t="str">
            <v>Billes - 2,5KG Pêche Poivre 12 MM</v>
          </cell>
          <cell r="C55" t="str">
            <v>B2.5PP12</v>
          </cell>
          <cell r="E55" t="str">
            <v>Pêche Poivre</v>
          </cell>
          <cell r="F55" t="str">
            <v>12 MM</v>
          </cell>
          <cell r="G55">
            <v>2</v>
          </cell>
        </row>
        <row r="56">
          <cell r="B56" t="str">
            <v>Billes - 2,5KG Pêche Poivre 16 MM</v>
          </cell>
          <cell r="C56" t="str">
            <v>B2.5PP16</v>
          </cell>
          <cell r="F56" t="str">
            <v>16 MM</v>
          </cell>
          <cell r="H56">
            <v>9.02</v>
          </cell>
          <cell r="I56">
            <v>22.5</v>
          </cell>
        </row>
        <row r="57">
          <cell r="B57" t="str">
            <v>Billes - 2,5KG Pêche Poivre 20 MM</v>
          </cell>
          <cell r="C57" t="str">
            <v>B2.5PP20</v>
          </cell>
          <cell r="F57" t="str">
            <v>20 MM</v>
          </cell>
          <cell r="H57">
            <v>9.02</v>
          </cell>
          <cell r="I57">
            <v>22.5</v>
          </cell>
        </row>
        <row r="58">
          <cell r="B58" t="str">
            <v>Billes - 2,5KG Pêche Poivre 24 MM</v>
          </cell>
          <cell r="C58" t="str">
            <v>B2.5PP24</v>
          </cell>
          <cell r="F58" t="str">
            <v>24 MM</v>
          </cell>
          <cell r="H58">
            <v>9.02</v>
          </cell>
          <cell r="I58">
            <v>22.5</v>
          </cell>
        </row>
        <row r="59">
          <cell r="B59" t="str">
            <v>Billes - 2,5KG Krill Chili 12 MM</v>
          </cell>
          <cell r="C59" t="str">
            <v>B2.5KC12</v>
          </cell>
          <cell r="E59" t="str">
            <v>Krill Chili</v>
          </cell>
          <cell r="F59" t="str">
            <v>12 MM</v>
          </cell>
          <cell r="G59">
            <v>1</v>
          </cell>
          <cell r="I59">
            <v>25.4</v>
          </cell>
        </row>
        <row r="60">
          <cell r="B60" t="str">
            <v>Billes - 2,5KG Krill Chili 16 MM</v>
          </cell>
          <cell r="C60" t="str">
            <v>B2.5KC16</v>
          </cell>
          <cell r="F60" t="str">
            <v>16 MM</v>
          </cell>
          <cell r="H60">
            <v>9.5399999999999991</v>
          </cell>
          <cell r="I60">
            <v>22.7</v>
          </cell>
        </row>
        <row r="61">
          <cell r="B61" t="str">
            <v>Billes - 2,5KG Krill Chili 20 MM</v>
          </cell>
          <cell r="C61" t="str">
            <v>B2.5KC20</v>
          </cell>
          <cell r="F61" t="str">
            <v>20 MM</v>
          </cell>
          <cell r="H61">
            <v>9.5399999999999991</v>
          </cell>
          <cell r="I61">
            <v>22.7</v>
          </cell>
        </row>
        <row r="62">
          <cell r="B62" t="str">
            <v>Billes - 2,5KG Krill Chili 24 MM</v>
          </cell>
          <cell r="C62" t="str">
            <v>B2.5KC24</v>
          </cell>
          <cell r="F62" t="str">
            <v>24 MM</v>
          </cell>
          <cell r="H62">
            <v>9.5399999999999991</v>
          </cell>
          <cell r="I62">
            <v>22.7</v>
          </cell>
        </row>
        <row r="63">
          <cell r="B63" t="str">
            <v>Billes - 2,5KG Banane Squid 12 MM</v>
          </cell>
          <cell r="C63" t="str">
            <v>B2.5BS12</v>
          </cell>
          <cell r="E63" t="str">
            <v>Banane Squid</v>
          </cell>
          <cell r="F63" t="str">
            <v>12 MM</v>
          </cell>
          <cell r="G63">
            <v>1</v>
          </cell>
          <cell r="I63">
            <v>25.4</v>
          </cell>
        </row>
        <row r="64">
          <cell r="B64" t="str">
            <v>Billes - 2,5KG Banane Squid 16 MM</v>
          </cell>
          <cell r="C64" t="str">
            <v>B2.5BS16</v>
          </cell>
          <cell r="F64" t="str">
            <v>16 MM</v>
          </cell>
          <cell r="H64">
            <v>9.5399999999999991</v>
          </cell>
          <cell r="I64">
            <v>22.6</v>
          </cell>
        </row>
        <row r="65">
          <cell r="B65" t="str">
            <v>Billes - 2,5KG Banane Squid 20 MM</v>
          </cell>
          <cell r="C65" t="str">
            <v>B2.5BS20</v>
          </cell>
          <cell r="F65" t="str">
            <v>20 MM</v>
          </cell>
          <cell r="H65">
            <v>9.5399999999999991</v>
          </cell>
          <cell r="I65">
            <v>22.6</v>
          </cell>
        </row>
        <row r="66">
          <cell r="B66" t="str">
            <v>Billes - 2,5KG Banane Squid 24 MM</v>
          </cell>
          <cell r="C66" t="str">
            <v>B2.5BS24</v>
          </cell>
          <cell r="F66" t="str">
            <v>24 MM</v>
          </cell>
          <cell r="H66">
            <v>9.5399999999999991</v>
          </cell>
          <cell r="I66">
            <v>22.6</v>
          </cell>
        </row>
        <row r="67">
          <cell r="B67" t="str">
            <v>Billes - 5KG Tiger Scopex 12 MM</v>
          </cell>
          <cell r="C67" t="str">
            <v>B5TS12</v>
          </cell>
          <cell r="D67" t="str">
            <v>Billes - 5KG</v>
          </cell>
          <cell r="E67" t="str">
            <v>Tiger Scopex</v>
          </cell>
          <cell r="F67" t="str">
            <v>12 MM</v>
          </cell>
        </row>
        <row r="68">
          <cell r="B68" t="str">
            <v>Billes - 5KG Tiger Scopex 16 MM</v>
          </cell>
          <cell r="C68" t="str">
            <v>B5TS16</v>
          </cell>
          <cell r="F68" t="str">
            <v>16 MM</v>
          </cell>
          <cell r="G68">
            <v>13</v>
          </cell>
          <cell r="H68">
            <v>18.04</v>
          </cell>
          <cell r="I68">
            <v>38.9</v>
          </cell>
        </row>
        <row r="69">
          <cell r="B69" t="str">
            <v>Billes - 5KG Tiger Scopex 20 MM</v>
          </cell>
          <cell r="C69" t="str">
            <v>B5TS20</v>
          </cell>
          <cell r="F69" t="str">
            <v>20 MM</v>
          </cell>
          <cell r="G69">
            <v>12</v>
          </cell>
          <cell r="H69">
            <v>18.04</v>
          </cell>
          <cell r="I69">
            <v>38.9</v>
          </cell>
        </row>
        <row r="70">
          <cell r="B70" t="str">
            <v>Billes - 5KG Tiger Scopex 24 MM</v>
          </cell>
          <cell r="C70" t="str">
            <v>B5TS24</v>
          </cell>
          <cell r="F70" t="str">
            <v>24 MM</v>
          </cell>
          <cell r="G70">
            <v>10</v>
          </cell>
          <cell r="H70">
            <v>18.04</v>
          </cell>
          <cell r="I70">
            <v>38.9</v>
          </cell>
        </row>
        <row r="71">
          <cell r="B71" t="str">
            <v>Billes - 5KG Pêche Poivre 12 MM</v>
          </cell>
          <cell r="C71" t="str">
            <v>B5PP12</v>
          </cell>
          <cell r="E71" t="str">
            <v>Pêche Poivre</v>
          </cell>
          <cell r="F71" t="str">
            <v>12 MM</v>
          </cell>
        </row>
        <row r="72">
          <cell r="B72" t="str">
            <v>Billes - 5KG Pêche Poivre 16 MM</v>
          </cell>
          <cell r="C72" t="str">
            <v>B5PP16</v>
          </cell>
          <cell r="F72" t="str">
            <v>16 MM</v>
          </cell>
          <cell r="H72">
            <v>18.04</v>
          </cell>
          <cell r="I72">
            <v>38.799999999999997</v>
          </cell>
        </row>
        <row r="73">
          <cell r="B73" t="str">
            <v>Billes - 5KG Pêche Poivre 20 MM</v>
          </cell>
          <cell r="C73" t="str">
            <v>B5PP20</v>
          </cell>
          <cell r="F73" t="str">
            <v>20 MM</v>
          </cell>
          <cell r="H73">
            <v>18.04</v>
          </cell>
          <cell r="I73">
            <v>38.799999999999997</v>
          </cell>
        </row>
        <row r="74">
          <cell r="B74" t="str">
            <v>Billes - 5KG Pêche Poivre 24 MM</v>
          </cell>
          <cell r="C74" t="str">
            <v>B5PP24</v>
          </cell>
          <cell r="F74" t="str">
            <v>24 MM</v>
          </cell>
          <cell r="H74">
            <v>18.04</v>
          </cell>
          <cell r="I74">
            <v>38.799999999999997</v>
          </cell>
        </row>
        <row r="75">
          <cell r="B75" t="str">
            <v>Billes - 5KG Krill Chili 12 MM</v>
          </cell>
          <cell r="C75" t="str">
            <v>B5KC12</v>
          </cell>
          <cell r="E75" t="str">
            <v>Krill Chili</v>
          </cell>
          <cell r="F75" t="str">
            <v>12 MM</v>
          </cell>
        </row>
        <row r="76">
          <cell r="B76" t="str">
            <v>Billes - 5KG Krill Chili 16 MM</v>
          </cell>
          <cell r="C76" t="str">
            <v>B5KC16</v>
          </cell>
          <cell r="F76" t="str">
            <v>16 MM</v>
          </cell>
          <cell r="G76">
            <v>13</v>
          </cell>
          <cell r="H76">
            <v>19.079999999999998</v>
          </cell>
          <cell r="I76">
            <v>40.200000000000003</v>
          </cell>
        </row>
        <row r="77">
          <cell r="B77" t="str">
            <v>Billes - 5KG Krill Chili 20 MM</v>
          </cell>
          <cell r="C77" t="str">
            <v>B5KC20</v>
          </cell>
          <cell r="F77" t="str">
            <v>20 MM</v>
          </cell>
          <cell r="G77">
            <v>16</v>
          </cell>
          <cell r="H77">
            <v>19.079999999999998</v>
          </cell>
          <cell r="I77">
            <v>40.200000000000003</v>
          </cell>
        </row>
        <row r="78">
          <cell r="B78" t="str">
            <v>Billes - 5KG Krill Chili 24 MM</v>
          </cell>
          <cell r="C78" t="str">
            <v>B5KC24</v>
          </cell>
          <cell r="F78" t="str">
            <v>24 MM</v>
          </cell>
          <cell r="G78">
            <v>8</v>
          </cell>
          <cell r="H78">
            <v>19.079999999999998</v>
          </cell>
          <cell r="I78">
            <v>40.200000000000003</v>
          </cell>
        </row>
        <row r="79">
          <cell r="B79" t="str">
            <v>Billes - 5KG Banane Squid 12MM</v>
          </cell>
          <cell r="C79" t="str">
            <v>B5BS12</v>
          </cell>
          <cell r="E79" t="str">
            <v>Banane Squid</v>
          </cell>
          <cell r="F79" t="str">
            <v>12MM</v>
          </cell>
          <cell r="G79">
            <v>2</v>
          </cell>
        </row>
        <row r="80">
          <cell r="B80" t="str">
            <v>Billes - 5KG Banane Squid 16 MM</v>
          </cell>
          <cell r="C80" t="str">
            <v>B5BS16</v>
          </cell>
          <cell r="F80" t="str">
            <v>16 MM</v>
          </cell>
          <cell r="H80">
            <v>19.079999999999998</v>
          </cell>
          <cell r="I80">
            <v>40.1</v>
          </cell>
        </row>
        <row r="81">
          <cell r="B81" t="str">
            <v>Billes - 5KG Banane Squid 20 MM</v>
          </cell>
          <cell r="C81" t="str">
            <v>B5BS20</v>
          </cell>
          <cell r="F81" t="str">
            <v>20 MM</v>
          </cell>
          <cell r="H81">
            <v>19.079999999999998</v>
          </cell>
          <cell r="I81">
            <v>40.1</v>
          </cell>
        </row>
        <row r="82">
          <cell r="B82" t="str">
            <v>Billes - 5KG Banane Squid 24 MM</v>
          </cell>
          <cell r="C82" t="str">
            <v>B5BS24</v>
          </cell>
          <cell r="F82" t="str">
            <v>24 MM</v>
          </cell>
          <cell r="H82">
            <v>19.079999999999998</v>
          </cell>
          <cell r="I82">
            <v>40.1</v>
          </cell>
        </row>
        <row r="83">
          <cell r="B83" t="str">
            <v>Graines toastées 5 KG</v>
          </cell>
          <cell r="C83" t="str">
            <v>GT5</v>
          </cell>
          <cell r="D83" t="str">
            <v>Graines toastées</v>
          </cell>
          <cell r="E83" t="str">
            <v>5 KG</v>
          </cell>
          <cell r="F83" t="str">
            <v>5 KG</v>
          </cell>
        </row>
        <row r="84">
          <cell r="B84" t="str">
            <v>Graines toastées 10 KG</v>
          </cell>
          <cell r="C84" t="str">
            <v>GT10</v>
          </cell>
          <cell r="E84" t="str">
            <v>10 KG</v>
          </cell>
          <cell r="F84" t="str">
            <v>10 KG</v>
          </cell>
        </row>
        <row r="85">
          <cell r="B85" t="str">
            <v>Chènevis 5 KG</v>
          </cell>
          <cell r="C85" t="str">
            <v>CHEN5</v>
          </cell>
          <cell r="D85" t="str">
            <v>Chènevis</v>
          </cell>
          <cell r="E85" t="str">
            <v>5 KG</v>
          </cell>
          <cell r="F85" t="str">
            <v>5 KG</v>
          </cell>
        </row>
        <row r="86">
          <cell r="B86" t="str">
            <v>Booster Krill Chili 500 ML</v>
          </cell>
          <cell r="C86" t="str">
            <v>BKC.5</v>
          </cell>
          <cell r="D86" t="str">
            <v>Booster</v>
          </cell>
          <cell r="E86" t="str">
            <v>Krill Chili</v>
          </cell>
          <cell r="F86" t="str">
            <v>500 ML</v>
          </cell>
          <cell r="G86">
            <v>3</v>
          </cell>
          <cell r="H86">
            <v>3.09</v>
          </cell>
          <cell r="I86">
            <v>8.5</v>
          </cell>
        </row>
        <row r="87">
          <cell r="B87" t="str">
            <v>Booster Pêche Poivre 500 ML</v>
          </cell>
          <cell r="C87" t="str">
            <v>BPP.5</v>
          </cell>
          <cell r="E87" t="str">
            <v>Pêche Poivre</v>
          </cell>
          <cell r="F87" t="str">
            <v>500 ML</v>
          </cell>
          <cell r="G87">
            <v>2</v>
          </cell>
          <cell r="H87">
            <v>3.09</v>
          </cell>
          <cell r="I87">
            <v>8.5</v>
          </cell>
        </row>
        <row r="88">
          <cell r="B88" t="str">
            <v>Booster Tiger Scopex 500 ML</v>
          </cell>
          <cell r="C88" t="str">
            <v>BTS.5</v>
          </cell>
          <cell r="E88" t="str">
            <v>Tiger Scopex</v>
          </cell>
          <cell r="F88" t="str">
            <v>500 ML</v>
          </cell>
          <cell r="G88">
            <v>2</v>
          </cell>
          <cell r="H88">
            <v>3.09</v>
          </cell>
          <cell r="I88">
            <v>8.5</v>
          </cell>
        </row>
        <row r="89">
          <cell r="B89" t="str">
            <v>Booster Maïs 500 ML</v>
          </cell>
          <cell r="C89" t="str">
            <v>BM.5</v>
          </cell>
          <cell r="E89" t="str">
            <v>Maïs</v>
          </cell>
          <cell r="F89" t="str">
            <v>500 ML</v>
          </cell>
          <cell r="G89">
            <v>3</v>
          </cell>
          <cell r="H89">
            <v>3.09</v>
          </cell>
          <cell r="I89">
            <v>8.5</v>
          </cell>
        </row>
        <row r="90">
          <cell r="B90" t="str">
            <v>Booster Banane Squid 500 ML</v>
          </cell>
          <cell r="C90" t="str">
            <v>BBS.5</v>
          </cell>
          <cell r="E90" t="str">
            <v>Banane Squid</v>
          </cell>
          <cell r="F90" t="str">
            <v>500 ML</v>
          </cell>
          <cell r="H90">
            <v>3.09</v>
          </cell>
          <cell r="I90">
            <v>8.5</v>
          </cell>
        </row>
        <row r="91">
          <cell r="B91" t="str">
            <v>Deep Smoke Krill Chili 125 ML</v>
          </cell>
          <cell r="C91" t="str">
            <v>DSKC.125</v>
          </cell>
          <cell r="D91" t="str">
            <v>Deep Smoke</v>
          </cell>
          <cell r="E91" t="str">
            <v>Krill Chili</v>
          </cell>
          <cell r="F91" t="str">
            <v>125 ML</v>
          </cell>
          <cell r="G91">
            <v>9</v>
          </cell>
          <cell r="H91">
            <v>1.48</v>
          </cell>
          <cell r="I91">
            <v>6.8</v>
          </cell>
        </row>
        <row r="92">
          <cell r="B92" t="str">
            <v>Deep Smoke Pêche Poivre 125 ML</v>
          </cell>
          <cell r="C92" t="str">
            <v>DSPP.125</v>
          </cell>
          <cell r="E92" t="str">
            <v>Pêche Poivre</v>
          </cell>
          <cell r="F92" t="str">
            <v>125 ML</v>
          </cell>
          <cell r="G92">
            <v>4</v>
          </cell>
          <cell r="H92">
            <v>1.48</v>
          </cell>
          <cell r="I92">
            <v>6.8</v>
          </cell>
        </row>
        <row r="93">
          <cell r="B93" t="str">
            <v>Deep Smoke Tiger Scopex 125 ML</v>
          </cell>
          <cell r="C93" t="str">
            <v>DSTS.125</v>
          </cell>
          <cell r="E93" t="str">
            <v>Tiger Scopex</v>
          </cell>
          <cell r="F93" t="str">
            <v>125 ML</v>
          </cell>
          <cell r="G93">
            <v>7</v>
          </cell>
          <cell r="H93">
            <v>1.48</v>
          </cell>
          <cell r="I93">
            <v>6.8</v>
          </cell>
        </row>
        <row r="94">
          <cell r="B94" t="str">
            <v>Deep Smoke Maïs 125 ML</v>
          </cell>
          <cell r="C94" t="str">
            <v>DSM.125</v>
          </cell>
          <cell r="E94" t="str">
            <v>Maïs</v>
          </cell>
          <cell r="F94" t="str">
            <v>125 ML</v>
          </cell>
          <cell r="G94">
            <v>4</v>
          </cell>
          <cell r="H94">
            <v>1.48</v>
          </cell>
          <cell r="I94">
            <v>6.8</v>
          </cell>
        </row>
        <row r="95">
          <cell r="B95" t="str">
            <v>Deep Smoke Banane Squid 125 ML</v>
          </cell>
          <cell r="C95" t="str">
            <v>DSBS.125</v>
          </cell>
          <cell r="E95" t="str">
            <v>Banane Squid</v>
          </cell>
          <cell r="F95" t="str">
            <v>125 ML</v>
          </cell>
          <cell r="H95">
            <v>1.48</v>
          </cell>
          <cell r="I95">
            <v>6.8</v>
          </cell>
        </row>
        <row r="96">
          <cell r="B96" t="str">
            <v>Huile de chènevis 500 ML</v>
          </cell>
          <cell r="C96" t="str">
            <v>HUICHEN.5</v>
          </cell>
          <cell r="D96" t="str">
            <v>Huile de chènevis</v>
          </cell>
          <cell r="F96" t="str">
            <v>500 ML</v>
          </cell>
          <cell r="G96">
            <v>2</v>
          </cell>
          <cell r="H96">
            <v>5.12</v>
          </cell>
          <cell r="I96">
            <v>8</v>
          </cell>
        </row>
        <row r="97">
          <cell r="B97" t="str">
            <v>Casquette</v>
          </cell>
          <cell r="C97" t="str">
            <v>GDBCAS</v>
          </cell>
          <cell r="D97" t="str">
            <v>Casquette</v>
          </cell>
          <cell r="H97">
            <v>5.4</v>
          </cell>
          <cell r="I97">
            <v>13.5</v>
          </cell>
        </row>
        <row r="98">
          <cell r="B98" t="str">
            <v>T-shirt S</v>
          </cell>
          <cell r="C98" t="str">
            <v>GDBTSS</v>
          </cell>
          <cell r="D98" t="str">
            <v>T-shirt</v>
          </cell>
          <cell r="F98" t="str">
            <v>S</v>
          </cell>
          <cell r="H98">
            <v>10.79</v>
          </cell>
          <cell r="I98">
            <v>20</v>
          </cell>
        </row>
        <row r="99">
          <cell r="B99" t="str">
            <v>T-shirt M</v>
          </cell>
          <cell r="C99" t="str">
            <v>GDBTSM</v>
          </cell>
          <cell r="F99" t="str">
            <v>M</v>
          </cell>
          <cell r="H99">
            <v>10.79</v>
          </cell>
          <cell r="I99">
            <v>20</v>
          </cell>
        </row>
        <row r="100">
          <cell r="B100" t="str">
            <v>T-shirt L</v>
          </cell>
          <cell r="C100" t="str">
            <v>GDBTSL</v>
          </cell>
          <cell r="F100" t="str">
            <v>L</v>
          </cell>
          <cell r="H100">
            <v>10.79</v>
          </cell>
          <cell r="I100">
            <v>20</v>
          </cell>
        </row>
        <row r="101">
          <cell r="B101" t="str">
            <v>T-shirt XL</v>
          </cell>
          <cell r="C101" t="str">
            <v>GDBTSXL</v>
          </cell>
          <cell r="F101" t="str">
            <v>XL</v>
          </cell>
          <cell r="H101">
            <v>10.79</v>
          </cell>
          <cell r="I101">
            <v>20</v>
          </cell>
        </row>
        <row r="102">
          <cell r="B102" t="str">
            <v>T-shirt XXL</v>
          </cell>
          <cell r="C102" t="str">
            <v>GDBTSXXL</v>
          </cell>
          <cell r="F102" t="str">
            <v>XXL</v>
          </cell>
          <cell r="H102">
            <v>10.79</v>
          </cell>
          <cell r="I102">
            <v>20</v>
          </cell>
        </row>
        <row r="103">
          <cell r="B103" t="str">
            <v>Pull S</v>
          </cell>
          <cell r="C103" t="str">
            <v>GDBPS</v>
          </cell>
          <cell r="D103" t="str">
            <v>Pull</v>
          </cell>
          <cell r="F103" t="str">
            <v>S</v>
          </cell>
          <cell r="H103">
            <v>29</v>
          </cell>
          <cell r="I103">
            <v>40</v>
          </cell>
        </row>
        <row r="104">
          <cell r="B104" t="str">
            <v>Pull M</v>
          </cell>
          <cell r="C104" t="str">
            <v>GDBPM</v>
          </cell>
          <cell r="F104" t="str">
            <v>M</v>
          </cell>
          <cell r="G104">
            <v>4</v>
          </cell>
          <cell r="H104">
            <v>29</v>
          </cell>
          <cell r="I104">
            <v>40</v>
          </cell>
        </row>
        <row r="105">
          <cell r="B105" t="str">
            <v>Pull L</v>
          </cell>
          <cell r="C105" t="str">
            <v>GDBPL</v>
          </cell>
          <cell r="F105" t="str">
            <v>L</v>
          </cell>
          <cell r="G105">
            <v>5</v>
          </cell>
          <cell r="H105">
            <v>29</v>
          </cell>
          <cell r="I105">
            <v>40</v>
          </cell>
        </row>
        <row r="106">
          <cell r="B106" t="str">
            <v>Pull XL</v>
          </cell>
          <cell r="C106" t="str">
            <v>GDBPXL</v>
          </cell>
          <cell r="F106" t="str">
            <v>XL</v>
          </cell>
          <cell r="G106">
            <v>6</v>
          </cell>
          <cell r="H106">
            <v>29</v>
          </cell>
          <cell r="I106">
            <v>40</v>
          </cell>
        </row>
        <row r="107">
          <cell r="B107" t="str">
            <v>Pull XXL</v>
          </cell>
          <cell r="C107" t="str">
            <v>GDBPXXL</v>
          </cell>
          <cell r="F107" t="str">
            <v>XXL</v>
          </cell>
          <cell r="G107">
            <v>4</v>
          </cell>
          <cell r="H107">
            <v>29</v>
          </cell>
          <cell r="I107">
            <v>40</v>
          </cell>
        </row>
      </sheetData>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6EB3E63-8196-487D-ACA3-15EC1EC648BC}" name="Inventaire" displayName="Inventaire" ref="B3:P108" totalsRowShown="0" headerRowDxfId="16" dataDxfId="15" dataCellStyle="Détails du tableau droite">
  <autoFilter ref="B3:P108" xr:uid="{00000000-0009-0000-0100-000001000000}"/>
  <tableColumns count="15">
    <tableColumn id="1" xr3:uid="{E3D8FEFD-B4D6-4B1A-8286-80ABE32C5EFF}" name="Articles avec indicateur à réapprovisionner" dataDxfId="14" dataCellStyle="Colonne Indicateur">
      <calculatedColumnFormula>IFERROR((Inventaire[[#This Row],[Quantité en stock initial]]&lt;=Inventaire[[#This Row],[Seuil de réapprovisionnement]])*(Inventaire[[#This Row],[Retiré ?]]="")*valHighlight,0)</calculatedColumnFormula>
    </tableColumn>
    <tableColumn id="2" xr3:uid="{A2E4C690-58AD-4BC9-A125-CF8AA7E5E4EB}" name="Référence de stock" dataDxfId="13" dataCellStyle="Détails du tableau gauche"/>
    <tableColumn id="4" xr3:uid="{E07B8CA3-B73D-4D8A-92E4-FE6CD4A1B211}" name="Description" dataDxfId="12" dataCellStyle="Détails du tableau gauche"/>
    <tableColumn id="5" xr3:uid="{6CF0BD3A-5FAA-414E-AC2F-9A1381671C14}" name="Prix unitaire" dataDxfId="11" dataCellStyle="Devise du tableau"/>
    <tableColumn id="6" xr3:uid="{0389F51F-FC8D-4ADF-92C0-3E11769A69C2}" name="Quantité en stock initial" dataDxfId="10" dataCellStyle="Détails du tableau droite"/>
    <tableColumn id="13" xr3:uid="{99B974AD-23D3-4E21-B43F-BDFAB9712B4B}" name="Presence facture" dataDxfId="9" dataCellStyle="Détails du tableau droite">
      <calculatedColumnFormula>IF(Inventaire[[#This Row],[Description]]=VLOOKUP(Inventaire[[#This Row],[Description]],[1]Facture!$C$18:$C$31,1,FALSE),VLOOKUP(Inventaire[[#This Row],[Description]],[1]Facture!$C$18:$D$31,2,FALSE),"")</calculatedColumnFormula>
    </tableColumn>
    <tableColumn id="14" xr3:uid="{1FD7525B-95F8-4F8D-8584-0C76797F516D}" name="Vente du jour" dataDxfId="8" dataCellStyle="Détails du tableau droite">
      <calculatedColumnFormula>IFERROR(Inventaire[[#This Row],[Presence facture]],0)</calculatedColumnFormula>
    </tableColumn>
    <tableColumn id="3" xr3:uid="{33CE233A-895F-4491-8949-9E745FE69E36}" name="Stock Actuel" dataDxfId="7" dataCellStyle="Normal 4"/>
    <tableColumn id="12" xr3:uid="{9A676F40-92D0-42BB-B23F-22AFE9CB4F5D}" name="Nouvelle entrée" dataDxfId="6" dataCellStyle="Détails du tableau droite"/>
    <tableColumn id="15" xr3:uid="{578E238E-17E8-4AF0-9FA7-FC49D31E5E30}" name="Nouveau Stock" dataDxfId="5" dataCellStyle="Détails du tableau droite"/>
    <tableColumn id="7" xr3:uid="{825213F9-C263-49C1-90D1-8F981E6295F9}" name="Valeur de stock" dataDxfId="4" dataCellStyle="Devise du tableau">
      <calculatedColumnFormula>IF(Inventaire[[#This Row],[Nouvelle entrée]]="",(Inventaire[[#This Row],[Prix unitaire]]*Inventaire[[#This Row],[Quantité en stock initial]]),((Inventaire[[#This Row],[Nouvelle entrée]]+Inventaire[[#This Row],[Stock Actuel]])*Inventaire[[#This Row],[Prix unitaire]]))</calculatedColumnFormula>
    </tableColumn>
    <tableColumn id="8" xr3:uid="{BB6AB6DB-1559-4019-B12C-E44E7F8563BC}" name="Seuil de réapprovisionnement" dataDxfId="3" dataCellStyle="Détails du tableau droite"/>
    <tableColumn id="9" xr3:uid="{16271F89-826D-43E7-B576-BD7C742FD3F8}" name="Temps avant réapprovisionnement en jours" dataDxfId="2" dataCellStyle="Détails du tableau droite"/>
    <tableColumn id="10" xr3:uid="{6D5F696B-6F7E-4D43-99E3-893AC7359D49}" name="Quantité à réapprovisionner" dataDxfId="1" dataCellStyle="Détails du tableau droite">
      <calculatedColumnFormula>Inventaire[[#This Row],[Quantité en stock initial]]</calculatedColumnFormula>
    </tableColumn>
    <tableColumn id="11" xr3:uid="{891C1D0B-1DCF-404B-AE04-945D44A2C4A8}" name="Retiré ?" dataDxfId="0" dataCellStyle="Retiré"/>
  </tableColumns>
  <tableStyleInfo name="Inventaire" showFirstColumn="1"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CB8AC-B583-41E9-8884-794BF442CC82}">
  <sheetPr codeName="Feuil4">
    <tabColor theme="5" tint="0.59999389629810485"/>
    <pageSetUpPr fitToPage="1"/>
  </sheetPr>
  <dimension ref="B1:P108"/>
  <sheetViews>
    <sheetView showGridLines="0" tabSelected="1" zoomScaleNormal="100" workbookViewId="0">
      <selection activeCell="I4" sqref="I4:I108"/>
    </sheetView>
  </sheetViews>
  <sheetFormatPr baseColWidth="10" defaultColWidth="9.140625" defaultRowHeight="30" customHeight="1" x14ac:dyDescent="0.25"/>
  <cols>
    <col min="1" max="1" width="1.7109375" style="5" customWidth="1"/>
    <col min="2" max="2" width="3" style="6" customWidth="1"/>
    <col min="3" max="3" width="22.85546875" style="5" customWidth="1"/>
    <col min="4" max="4" width="35.28515625" style="7" bestFit="1" customWidth="1"/>
    <col min="5" max="5" width="24.28515625" style="7" customWidth="1"/>
    <col min="6" max="6" width="24.5703125" style="7" customWidth="1"/>
    <col min="7" max="7" width="24.5703125" style="7" hidden="1" customWidth="1"/>
    <col min="8" max="11" width="24.5703125" style="7" customWidth="1"/>
    <col min="12" max="12" width="20.85546875" style="7" customWidth="1"/>
    <col min="13" max="13" width="27.5703125" style="7" customWidth="1"/>
    <col min="14" max="14" width="35.5703125" style="8" customWidth="1"/>
    <col min="15" max="15" width="24.140625" style="5" customWidth="1"/>
    <col min="16" max="16" width="16.7109375" style="5" customWidth="1"/>
    <col min="17" max="17" width="1.7109375" style="5" customWidth="1"/>
    <col min="18" max="16384" width="9.140625" style="5"/>
  </cols>
  <sheetData>
    <row r="1" spans="2:16" ht="49.5" customHeight="1" x14ac:dyDescent="0.25">
      <c r="B1" s="1"/>
      <c r="C1" s="18" t="s">
        <v>0</v>
      </c>
      <c r="D1" s="18"/>
      <c r="E1" s="19" t="s">
        <v>1</v>
      </c>
      <c r="F1" s="19"/>
      <c r="G1" s="2"/>
      <c r="H1" s="2"/>
      <c r="I1" s="2"/>
      <c r="J1" s="2"/>
      <c r="K1" s="2"/>
      <c r="L1" s="3" t="s">
        <v>2</v>
      </c>
      <c r="M1" s="2"/>
      <c r="N1" s="2"/>
      <c r="O1" s="4"/>
      <c r="P1" s="2"/>
    </row>
    <row r="2" spans="2:16" ht="12" customHeight="1" x14ac:dyDescent="0.25"/>
    <row r="3" spans="2:16" ht="42.75" customHeight="1" x14ac:dyDescent="0.25">
      <c r="B3" s="9" t="s">
        <v>3</v>
      </c>
      <c r="C3" s="10" t="s">
        <v>4</v>
      </c>
      <c r="D3" s="10" t="s">
        <v>5</v>
      </c>
      <c r="E3" s="10" t="s">
        <v>6</v>
      </c>
      <c r="F3" s="10" t="s">
        <v>7</v>
      </c>
      <c r="G3" s="10" t="s">
        <v>8</v>
      </c>
      <c r="H3" s="10" t="s">
        <v>9</v>
      </c>
      <c r="I3" s="10" t="s">
        <v>10</v>
      </c>
      <c r="J3" s="10" t="s">
        <v>11</v>
      </c>
      <c r="K3" s="10" t="s">
        <v>12</v>
      </c>
      <c r="L3" s="10" t="s">
        <v>13</v>
      </c>
      <c r="M3" s="10" t="s">
        <v>14</v>
      </c>
      <c r="N3" s="10" t="s">
        <v>15</v>
      </c>
      <c r="O3" s="10" t="s">
        <v>16</v>
      </c>
      <c r="P3" s="10" t="s">
        <v>17</v>
      </c>
    </row>
    <row r="4" spans="2:16" ht="30" customHeight="1" x14ac:dyDescent="0.25">
      <c r="B4" s="9">
        <f>IFERROR((Inventaire[[#This Row],[Quantité en stock initial]]&lt;=Inventaire[[#This Row],[Seuil de réapprovisionnement]])*(Inventaire[[#This Row],[Retiré ?]]="")*valHighlight,0)</f>
        <v>0</v>
      </c>
      <c r="C4" s="11" t="s">
        <v>18</v>
      </c>
      <c r="D4" s="12" t="s">
        <v>19</v>
      </c>
      <c r="E4" s="13">
        <v>1.93</v>
      </c>
      <c r="F4" s="14">
        <v>10</v>
      </c>
      <c r="G4" s="14" t="e">
        <f>IF(Inventaire[[#This Row],[Description]]=VLOOKUP(Inventaire[[#This Row],[Description]],[1]Facture!$C$18:$C$31,1,FALSE),VLOOKUP(Inventaire[[#This Row],[Description]],[1]Facture!$C$18:$D$31,2,FALSE),"")</f>
        <v>#N/A</v>
      </c>
      <c r="H4" s="14">
        <f>IFERROR(Inventaire[[#This Row],[Presence facture]],0)</f>
        <v>0</v>
      </c>
      <c r="I4" s="17"/>
      <c r="J4" s="14"/>
      <c r="K4" s="17"/>
      <c r="L4" s="13">
        <f>IF(Inventaire[[#This Row],[Nouvelle entrée]]="",(Inventaire[[#This Row],[Prix unitaire]]*Inventaire[[#This Row],[Quantité en stock initial]]),((Inventaire[[#This Row],[Nouvelle entrée]]+Inventaire[[#This Row],[Stock Actuel]])*Inventaire[[#This Row],[Prix unitaire]]))</f>
        <v>19.3</v>
      </c>
      <c r="M4" s="14">
        <v>1</v>
      </c>
      <c r="N4" s="14">
        <v>1</v>
      </c>
      <c r="O4" s="14">
        <f>Inventaire[[#This Row],[Quantité en stock initial]]</f>
        <v>10</v>
      </c>
      <c r="P4" s="15" t="s">
        <v>20</v>
      </c>
    </row>
    <row r="5" spans="2:16" ht="30" customHeight="1" x14ac:dyDescent="0.25">
      <c r="B5" s="9">
        <f>IFERROR((Inventaire[[#This Row],[Quantité en stock initial]]&lt;=Inventaire[[#This Row],[Seuil de réapprovisionnement]])*(Inventaire[[#This Row],[Retiré ?]]="")*valHighlight,0)</f>
        <v>0</v>
      </c>
      <c r="C5" s="11" t="s">
        <v>21</v>
      </c>
      <c r="D5" s="12" t="s">
        <v>22</v>
      </c>
      <c r="E5" s="13">
        <v>1.93</v>
      </c>
      <c r="F5" s="14">
        <v>3</v>
      </c>
      <c r="G5" s="14" t="e">
        <f>IF(Inventaire[[#This Row],[Description]]=VLOOKUP(Inventaire[[#This Row],[Description]],[1]Facture!$C$18:$C$31,1,FALSE),VLOOKUP(Inventaire[[#This Row],[Description]],[1]Facture!$C$18:$D$31,2,FALSE),"")</f>
        <v>#N/A</v>
      </c>
      <c r="H5" s="14">
        <f>IFERROR(Inventaire[[#This Row],[Presence facture]],0)</f>
        <v>0</v>
      </c>
      <c r="I5" s="17"/>
      <c r="J5" s="14"/>
      <c r="K5" s="17"/>
      <c r="L5" s="13">
        <f>IF(Inventaire[[#This Row],[Nouvelle entrée]]="",(Inventaire[[#This Row],[Prix unitaire]]*Inventaire[[#This Row],[Quantité en stock initial]]),((Inventaire[[#This Row],[Nouvelle entrée]]+Inventaire[[#This Row],[Stock Actuel]])*Inventaire[[#This Row],[Prix unitaire]]))</f>
        <v>5.79</v>
      </c>
      <c r="M5" s="14">
        <v>1</v>
      </c>
      <c r="N5" s="14">
        <v>1</v>
      </c>
      <c r="O5" s="14">
        <f>Inventaire[[#This Row],[Quantité en stock initial]]</f>
        <v>3</v>
      </c>
      <c r="P5" s="15" t="s">
        <v>20</v>
      </c>
    </row>
    <row r="6" spans="2:16" ht="30" customHeight="1" x14ac:dyDescent="0.25">
      <c r="B6" s="9">
        <f>IFERROR((Inventaire[[#This Row],[Quantité en stock initial]]&lt;=Inventaire[[#This Row],[Seuil de réapprovisionnement]])*(Inventaire[[#This Row],[Retiré ?]]="")*valHighlight,0)</f>
        <v>1</v>
      </c>
      <c r="C6" s="11" t="s">
        <v>23</v>
      </c>
      <c r="D6" s="12" t="s">
        <v>24</v>
      </c>
      <c r="E6" s="13">
        <v>1.93</v>
      </c>
      <c r="F6" s="14">
        <v>1</v>
      </c>
      <c r="G6" s="14">
        <f>IF(Inventaire[[#This Row],[Description]]=VLOOKUP(Inventaire[[#This Row],[Description]],[1]Facture!$C$18:$C$31,1,FALSE),VLOOKUP(Inventaire[[#This Row],[Description]],[1]Facture!$C$18:$D$31,2,FALSE),"")</f>
        <v>1</v>
      </c>
      <c r="H6" s="14">
        <f>IFERROR(Inventaire[[#This Row],[Presence facture]],0)</f>
        <v>1</v>
      </c>
      <c r="I6" s="17"/>
      <c r="J6" s="14"/>
      <c r="K6" s="17"/>
      <c r="L6" s="13">
        <f>IF(Inventaire[[#This Row],[Nouvelle entrée]]="",(Inventaire[[#This Row],[Prix unitaire]]*Inventaire[[#This Row],[Quantité en stock initial]]),((Inventaire[[#This Row],[Nouvelle entrée]]+Inventaire[[#This Row],[Stock Actuel]])*Inventaire[[#This Row],[Prix unitaire]]))</f>
        <v>1.93</v>
      </c>
      <c r="M6" s="14">
        <v>1</v>
      </c>
      <c r="N6" s="14">
        <v>1</v>
      </c>
      <c r="O6" s="14">
        <f>Inventaire[[#This Row],[Quantité en stock initial]]</f>
        <v>1</v>
      </c>
      <c r="P6" s="15" t="s">
        <v>20</v>
      </c>
    </row>
    <row r="7" spans="2:16" ht="30" customHeight="1" x14ac:dyDescent="0.25">
      <c r="B7" s="9">
        <f>IFERROR((Inventaire[[#This Row],[Quantité en stock initial]]&lt;=Inventaire[[#This Row],[Seuil de réapprovisionnement]])*(Inventaire[[#This Row],[Retiré ?]]="")*valHighlight,0)</f>
        <v>1</v>
      </c>
      <c r="C7" s="11" t="s">
        <v>25</v>
      </c>
      <c r="D7" s="12" t="s">
        <v>26</v>
      </c>
      <c r="E7" s="13">
        <v>1.93</v>
      </c>
      <c r="F7" s="14">
        <v>1</v>
      </c>
      <c r="G7" s="14" t="e">
        <f>IF(Inventaire[[#This Row],[Description]]=VLOOKUP(Inventaire[[#This Row],[Description]],[1]Facture!$C$18:$C$31,1,FALSE),VLOOKUP(Inventaire[[#This Row],[Description]],[1]Facture!$C$18:$D$31,2,FALSE),"")</f>
        <v>#N/A</v>
      </c>
      <c r="H7" s="14">
        <f>IFERROR(Inventaire[[#This Row],[Presence facture]],0)</f>
        <v>0</v>
      </c>
      <c r="I7" s="17"/>
      <c r="J7" s="14"/>
      <c r="K7" s="17"/>
      <c r="L7" s="13">
        <f>IF(Inventaire[[#This Row],[Nouvelle entrée]]="",(Inventaire[[#This Row],[Prix unitaire]]*Inventaire[[#This Row],[Quantité en stock initial]]),((Inventaire[[#This Row],[Nouvelle entrée]]+Inventaire[[#This Row],[Stock Actuel]])*Inventaire[[#This Row],[Prix unitaire]]))</f>
        <v>1.93</v>
      </c>
      <c r="M7" s="14">
        <v>1</v>
      </c>
      <c r="N7" s="14">
        <v>1</v>
      </c>
      <c r="O7" s="14">
        <f>Inventaire[[#This Row],[Quantité en stock initial]]</f>
        <v>1</v>
      </c>
      <c r="P7" s="15" t="s">
        <v>20</v>
      </c>
    </row>
    <row r="8" spans="2:16" ht="30" customHeight="1" x14ac:dyDescent="0.25">
      <c r="B8" s="9">
        <f>IFERROR((Inventaire[[#This Row],[Quantité en stock initial]]&lt;=Inventaire[[#This Row],[Seuil de réapprovisionnement]])*(Inventaire[[#This Row],[Retiré ?]]="")*valHighlight,0)</f>
        <v>0</v>
      </c>
      <c r="C8" s="11" t="s">
        <v>27</v>
      </c>
      <c r="D8" s="12" t="s">
        <v>28</v>
      </c>
      <c r="E8" s="13">
        <v>1.93</v>
      </c>
      <c r="F8" s="14">
        <v>2</v>
      </c>
      <c r="G8" s="14" t="e">
        <f>IF(Inventaire[[#This Row],[Description]]=VLOOKUP(Inventaire[[#This Row],[Description]],[1]Facture!$C$18:$C$31,1,FALSE),VLOOKUP(Inventaire[[#This Row],[Description]],[1]Facture!$C$18:$D$31,2,FALSE),"")</f>
        <v>#N/A</v>
      </c>
      <c r="H8" s="14">
        <f>IFERROR(Inventaire[[#This Row],[Presence facture]],0)</f>
        <v>0</v>
      </c>
      <c r="I8" s="17"/>
      <c r="J8" s="14"/>
      <c r="K8" s="17"/>
      <c r="L8" s="13">
        <f>IF(Inventaire[[#This Row],[Nouvelle entrée]]="",(Inventaire[[#This Row],[Prix unitaire]]*Inventaire[[#This Row],[Quantité en stock initial]]),((Inventaire[[#This Row],[Nouvelle entrée]]+Inventaire[[#This Row],[Stock Actuel]])*Inventaire[[#This Row],[Prix unitaire]]))</f>
        <v>3.86</v>
      </c>
      <c r="M8" s="14">
        <v>1</v>
      </c>
      <c r="N8" s="14">
        <v>1</v>
      </c>
      <c r="O8" s="14">
        <f>Inventaire[[#This Row],[Quantité en stock initial]]</f>
        <v>2</v>
      </c>
      <c r="P8" s="15" t="s">
        <v>20</v>
      </c>
    </row>
    <row r="9" spans="2:16" ht="30" customHeight="1" x14ac:dyDescent="0.25">
      <c r="B9" s="9">
        <f>IFERROR((Inventaire[[#This Row],[Quantité en stock initial]]&lt;=Inventaire[[#This Row],[Seuil de réapprovisionnement]])*(Inventaire[[#This Row],[Retiré ?]]="")*valHighlight,0)</f>
        <v>0</v>
      </c>
      <c r="C9" s="11" t="s">
        <v>29</v>
      </c>
      <c r="D9" s="12" t="s">
        <v>30</v>
      </c>
      <c r="E9" s="13">
        <v>1.93</v>
      </c>
      <c r="F9" s="14">
        <v>4</v>
      </c>
      <c r="G9" s="14" t="e">
        <f>IF(Inventaire[[#This Row],[Description]]=VLOOKUP(Inventaire[[#This Row],[Description]],[1]Facture!$C$18:$C$31,1,FALSE),VLOOKUP(Inventaire[[#This Row],[Description]],[1]Facture!$C$18:$D$31,2,FALSE),"")</f>
        <v>#N/A</v>
      </c>
      <c r="H9" s="14">
        <f>IFERROR(Inventaire[[#This Row],[Presence facture]],0)</f>
        <v>0</v>
      </c>
      <c r="I9" s="17"/>
      <c r="J9" s="14"/>
      <c r="K9" s="17"/>
      <c r="L9" s="13">
        <f>IF(Inventaire[[#This Row],[Nouvelle entrée]]="",(Inventaire[[#This Row],[Prix unitaire]]*Inventaire[[#This Row],[Quantité en stock initial]]),((Inventaire[[#This Row],[Nouvelle entrée]]+Inventaire[[#This Row],[Stock Actuel]])*Inventaire[[#This Row],[Prix unitaire]]))</f>
        <v>7.72</v>
      </c>
      <c r="M9" s="14">
        <v>1</v>
      </c>
      <c r="N9" s="14">
        <v>1</v>
      </c>
      <c r="O9" s="14">
        <f>Inventaire[[#This Row],[Quantité en stock initial]]</f>
        <v>4</v>
      </c>
      <c r="P9" s="15" t="s">
        <v>20</v>
      </c>
    </row>
    <row r="10" spans="2:16" ht="30" customHeight="1" x14ac:dyDescent="0.25">
      <c r="B10" s="9">
        <f>IFERROR((Inventaire[[#This Row],[Quantité en stock initial]]&lt;=Inventaire[[#This Row],[Seuil de réapprovisionnement]])*(Inventaire[[#This Row],[Retiré ?]]="")*valHighlight,0)</f>
        <v>1</v>
      </c>
      <c r="C10" s="11" t="s">
        <v>31</v>
      </c>
      <c r="D10" s="12" t="s">
        <v>32</v>
      </c>
      <c r="E10" s="13">
        <v>1.93</v>
      </c>
      <c r="F10" s="14">
        <v>1</v>
      </c>
      <c r="G10" s="14" t="e">
        <f>IF(Inventaire[[#This Row],[Description]]=VLOOKUP(Inventaire[[#This Row],[Description]],[1]Facture!$C$18:$C$31,1,FALSE),VLOOKUP(Inventaire[[#This Row],[Description]],[1]Facture!$C$18:$D$31,2,FALSE),"")</f>
        <v>#N/A</v>
      </c>
      <c r="H10" s="14">
        <f>IFERROR(Inventaire[[#This Row],[Presence facture]],0)</f>
        <v>0</v>
      </c>
      <c r="I10" s="17"/>
      <c r="J10" s="14"/>
      <c r="K10" s="17"/>
      <c r="L10" s="13">
        <f>IF(Inventaire[[#This Row],[Nouvelle entrée]]="",(Inventaire[[#This Row],[Prix unitaire]]*Inventaire[[#This Row],[Quantité en stock initial]]),((Inventaire[[#This Row],[Nouvelle entrée]]+Inventaire[[#This Row],[Stock Actuel]])*Inventaire[[#This Row],[Prix unitaire]]))</f>
        <v>1.93</v>
      </c>
      <c r="M10" s="14">
        <v>1</v>
      </c>
      <c r="N10" s="14">
        <v>1</v>
      </c>
      <c r="O10" s="14">
        <f>Inventaire[[#This Row],[Quantité en stock initial]]</f>
        <v>1</v>
      </c>
      <c r="P10" s="15"/>
    </row>
    <row r="11" spans="2:16" ht="30" customHeight="1" x14ac:dyDescent="0.25">
      <c r="B11" s="9">
        <f>IFERROR((Inventaire[[#This Row],[Quantité en stock initial]]&lt;=Inventaire[[#This Row],[Seuil de réapprovisionnement]])*(Inventaire[[#This Row],[Retiré ?]]="")*valHighlight,0)</f>
        <v>1</v>
      </c>
      <c r="C11" s="11" t="s">
        <v>33</v>
      </c>
      <c r="D11" s="12" t="s">
        <v>34</v>
      </c>
      <c r="E11" s="13">
        <v>1.93</v>
      </c>
      <c r="F11" s="14">
        <v>1</v>
      </c>
      <c r="G11" s="14" t="e">
        <f>IF(Inventaire[[#This Row],[Description]]=VLOOKUP(Inventaire[[#This Row],[Description]],[1]Facture!$C$18:$C$31,1,FALSE),VLOOKUP(Inventaire[[#This Row],[Description]],[1]Facture!$C$18:$D$31,2,FALSE),"")</f>
        <v>#N/A</v>
      </c>
      <c r="H11" s="14">
        <f>IFERROR(Inventaire[[#This Row],[Presence facture]],0)</f>
        <v>0</v>
      </c>
      <c r="I11" s="17"/>
      <c r="J11" s="14"/>
      <c r="K11" s="17"/>
      <c r="L11" s="13">
        <f>IF(Inventaire[[#This Row],[Nouvelle entrée]]="",(Inventaire[[#This Row],[Prix unitaire]]*Inventaire[[#This Row],[Quantité en stock initial]]),((Inventaire[[#This Row],[Nouvelle entrée]]+Inventaire[[#This Row],[Stock Actuel]])*Inventaire[[#This Row],[Prix unitaire]]))</f>
        <v>1.93</v>
      </c>
      <c r="M11" s="14">
        <v>1</v>
      </c>
      <c r="N11" s="14">
        <v>1</v>
      </c>
      <c r="O11" s="14">
        <f>Inventaire[[#This Row],[Quantité en stock initial]]</f>
        <v>1</v>
      </c>
      <c r="P11" s="15" t="s">
        <v>20</v>
      </c>
    </row>
    <row r="12" spans="2:16" ht="30" customHeight="1" x14ac:dyDescent="0.25">
      <c r="B12" s="9">
        <f>IFERROR((Inventaire[[#This Row],[Quantité en stock initial]]&lt;=Inventaire[[#This Row],[Seuil de réapprovisionnement]])*(Inventaire[[#This Row],[Retiré ?]]="")*valHighlight,0)</f>
        <v>0</v>
      </c>
      <c r="C12" s="11" t="s">
        <v>35</v>
      </c>
      <c r="D12" s="12" t="s">
        <v>36</v>
      </c>
      <c r="E12" s="13">
        <v>1.93</v>
      </c>
      <c r="F12" s="14">
        <v>6</v>
      </c>
      <c r="G12" s="14" t="e">
        <f>IF(Inventaire[[#This Row],[Description]]=VLOOKUP(Inventaire[[#This Row],[Description]],[1]Facture!$C$18:$C$31,1,FALSE),VLOOKUP(Inventaire[[#This Row],[Description]],[1]Facture!$C$18:$D$31,2,FALSE),"")</f>
        <v>#N/A</v>
      </c>
      <c r="H12" s="14">
        <f>IFERROR(Inventaire[[#This Row],[Presence facture]],0)</f>
        <v>0</v>
      </c>
      <c r="I12" s="17"/>
      <c r="J12" s="14"/>
      <c r="K12" s="17"/>
      <c r="L12" s="13">
        <f>IF(Inventaire[[#This Row],[Nouvelle entrée]]="",(Inventaire[[#This Row],[Prix unitaire]]*Inventaire[[#This Row],[Quantité en stock initial]]),((Inventaire[[#This Row],[Nouvelle entrée]]+Inventaire[[#This Row],[Stock Actuel]])*Inventaire[[#This Row],[Prix unitaire]]))</f>
        <v>11.58</v>
      </c>
      <c r="M12" s="14">
        <v>1</v>
      </c>
      <c r="N12" s="14">
        <v>1</v>
      </c>
      <c r="O12" s="14">
        <f>Inventaire[[#This Row],[Quantité en stock initial]]</f>
        <v>6</v>
      </c>
      <c r="P12" s="15" t="s">
        <v>20</v>
      </c>
    </row>
    <row r="13" spans="2:16" ht="30" customHeight="1" x14ac:dyDescent="0.25">
      <c r="B13" s="9">
        <f>IFERROR((Inventaire[[#This Row],[Quantité en stock initial]]&lt;=Inventaire[[#This Row],[Seuil de réapprovisionnement]])*(Inventaire[[#This Row],[Retiré ?]]="")*valHighlight,0)</f>
        <v>0</v>
      </c>
      <c r="C13" s="11" t="s">
        <v>37</v>
      </c>
      <c r="D13" s="12" t="s">
        <v>38</v>
      </c>
      <c r="E13" s="13">
        <v>1.93</v>
      </c>
      <c r="F13" s="14">
        <v>5</v>
      </c>
      <c r="G13" s="14" t="e">
        <f>IF(Inventaire[[#This Row],[Description]]=VLOOKUP(Inventaire[[#This Row],[Description]],[1]Facture!$C$18:$C$31,1,FALSE),VLOOKUP(Inventaire[[#This Row],[Description]],[1]Facture!$C$18:$D$31,2,FALSE),"")</f>
        <v>#N/A</v>
      </c>
      <c r="H13" s="14">
        <f>IFERROR(Inventaire[[#This Row],[Presence facture]],0)</f>
        <v>0</v>
      </c>
      <c r="I13" s="17"/>
      <c r="J13" s="14"/>
      <c r="K13" s="17"/>
      <c r="L13" s="13">
        <f>IF(Inventaire[[#This Row],[Nouvelle entrée]]="",(Inventaire[[#This Row],[Prix unitaire]]*Inventaire[[#This Row],[Quantité en stock initial]]),((Inventaire[[#This Row],[Nouvelle entrée]]+Inventaire[[#This Row],[Stock Actuel]])*Inventaire[[#This Row],[Prix unitaire]]))</f>
        <v>9.65</v>
      </c>
      <c r="M13" s="14">
        <v>1</v>
      </c>
      <c r="N13" s="14">
        <v>1</v>
      </c>
      <c r="O13" s="14">
        <f>Inventaire[[#This Row],[Quantité en stock initial]]</f>
        <v>5</v>
      </c>
      <c r="P13" s="15" t="s">
        <v>20</v>
      </c>
    </row>
    <row r="14" spans="2:16" ht="30" customHeight="1" x14ac:dyDescent="0.25">
      <c r="B14" s="9">
        <f>IFERROR((Inventaire[[#This Row],[Quantité en stock initial]]&lt;=Inventaire[[#This Row],[Seuil de réapprovisionnement]])*(Inventaire[[#This Row],[Retiré ?]]="")*valHighlight,0)</f>
        <v>1</v>
      </c>
      <c r="C14" s="11" t="s">
        <v>39</v>
      </c>
      <c r="D14" s="12" t="s">
        <v>40</v>
      </c>
      <c r="E14" s="13">
        <v>1.93</v>
      </c>
      <c r="F14" s="14">
        <v>1</v>
      </c>
      <c r="G14" s="14" t="e">
        <f>IF(Inventaire[[#This Row],[Description]]=VLOOKUP(Inventaire[[#This Row],[Description]],[1]Facture!$C$18:$C$31,1,FALSE),VLOOKUP(Inventaire[[#This Row],[Description]],[1]Facture!$C$18:$D$31,2,FALSE),"")</f>
        <v>#N/A</v>
      </c>
      <c r="H14" s="14">
        <f>IFERROR(Inventaire[[#This Row],[Presence facture]],0)</f>
        <v>0</v>
      </c>
      <c r="I14" s="17"/>
      <c r="J14" s="14"/>
      <c r="K14" s="17"/>
      <c r="L14" s="13">
        <f>IF(Inventaire[[#This Row],[Nouvelle entrée]]="",(Inventaire[[#This Row],[Prix unitaire]]*Inventaire[[#This Row],[Quantité en stock initial]]),((Inventaire[[#This Row],[Nouvelle entrée]]+Inventaire[[#This Row],[Stock Actuel]])*Inventaire[[#This Row],[Prix unitaire]]))</f>
        <v>1.93</v>
      </c>
      <c r="M14" s="14">
        <v>1</v>
      </c>
      <c r="N14" s="14">
        <v>1</v>
      </c>
      <c r="O14" s="14">
        <f>Inventaire[[#This Row],[Quantité en stock initial]]</f>
        <v>1</v>
      </c>
      <c r="P14" s="15" t="s">
        <v>20</v>
      </c>
    </row>
    <row r="15" spans="2:16" ht="30" customHeight="1" x14ac:dyDescent="0.25">
      <c r="B15" s="9">
        <f>IFERROR((Inventaire[[#This Row],[Quantité en stock initial]]&lt;=Inventaire[[#This Row],[Seuil de réapprovisionnement]])*(Inventaire[[#This Row],[Retiré ?]]="")*valHighlight,0)</f>
        <v>1</v>
      </c>
      <c r="C15" s="11" t="s">
        <v>41</v>
      </c>
      <c r="D15" s="12" t="s">
        <v>42</v>
      </c>
      <c r="E15" s="13">
        <v>1.93</v>
      </c>
      <c r="F15" s="14">
        <v>1</v>
      </c>
      <c r="G15" s="14" t="e">
        <f>IF(Inventaire[[#This Row],[Description]]=VLOOKUP(Inventaire[[#This Row],[Description]],[1]Facture!$C$18:$C$31,1,FALSE),VLOOKUP(Inventaire[[#This Row],[Description]],[1]Facture!$C$18:$D$31,2,FALSE),"")</f>
        <v>#N/A</v>
      </c>
      <c r="H15" s="14">
        <f>IFERROR(Inventaire[[#This Row],[Presence facture]],0)</f>
        <v>0</v>
      </c>
      <c r="I15" s="17"/>
      <c r="J15" s="14"/>
      <c r="K15" s="17"/>
      <c r="L15" s="13">
        <f>IF(Inventaire[[#This Row],[Nouvelle entrée]]="",(Inventaire[[#This Row],[Prix unitaire]]*Inventaire[[#This Row],[Quantité en stock initial]]),((Inventaire[[#This Row],[Nouvelle entrée]]+Inventaire[[#This Row],[Stock Actuel]])*Inventaire[[#This Row],[Prix unitaire]]))</f>
        <v>1.93</v>
      </c>
      <c r="M15" s="14">
        <v>1</v>
      </c>
      <c r="N15" s="14">
        <v>1</v>
      </c>
      <c r="O15" s="14">
        <f>Inventaire[[#This Row],[Quantité en stock initial]]</f>
        <v>1</v>
      </c>
      <c r="P15" s="15" t="s">
        <v>20</v>
      </c>
    </row>
    <row r="16" spans="2:16" ht="30" customHeight="1" x14ac:dyDescent="0.25">
      <c r="B16" s="9">
        <f>IFERROR((Inventaire[[#This Row],[Quantité en stock initial]]&lt;=Inventaire[[#This Row],[Seuil de réapprovisionnement]])*(Inventaire[[#This Row],[Retiré ?]]="")*valHighlight,0)</f>
        <v>0</v>
      </c>
      <c r="C16" s="11" t="s">
        <v>43</v>
      </c>
      <c r="D16" s="12" t="s">
        <v>44</v>
      </c>
      <c r="E16" s="13">
        <v>1.93</v>
      </c>
      <c r="F16" s="14">
        <v>10</v>
      </c>
      <c r="G16" s="14" t="e">
        <f>IF(Inventaire[[#This Row],[Description]]=VLOOKUP(Inventaire[[#This Row],[Description]],[1]Facture!$C$18:$C$31,1,FALSE),VLOOKUP(Inventaire[[#This Row],[Description]],[1]Facture!$C$18:$D$31,2,FALSE),"")</f>
        <v>#N/A</v>
      </c>
      <c r="H16" s="14">
        <f>IFERROR(Inventaire[[#This Row],[Presence facture]],0)</f>
        <v>0</v>
      </c>
      <c r="I16" s="17"/>
      <c r="J16" s="14"/>
      <c r="K16" s="17"/>
      <c r="L16" s="13">
        <f>IF(Inventaire[[#This Row],[Nouvelle entrée]]="",(Inventaire[[#This Row],[Prix unitaire]]*Inventaire[[#This Row],[Quantité en stock initial]]),((Inventaire[[#This Row],[Nouvelle entrée]]+Inventaire[[#This Row],[Stock Actuel]])*Inventaire[[#This Row],[Prix unitaire]]))</f>
        <v>19.3</v>
      </c>
      <c r="M16" s="14">
        <v>1</v>
      </c>
      <c r="N16" s="14">
        <v>1</v>
      </c>
      <c r="O16" s="14">
        <f>Inventaire[[#This Row],[Quantité en stock initial]]</f>
        <v>10</v>
      </c>
      <c r="P16" s="15" t="s">
        <v>20</v>
      </c>
    </row>
    <row r="17" spans="2:16" ht="30" customHeight="1" x14ac:dyDescent="0.25">
      <c r="B17" s="9">
        <f>IFERROR((Inventaire[[#This Row],[Quantité en stock initial]]&lt;=Inventaire[[#This Row],[Seuil de réapprovisionnement]])*(Inventaire[[#This Row],[Retiré ?]]="")*valHighlight,0)</f>
        <v>1</v>
      </c>
      <c r="C17" s="11" t="s">
        <v>45</v>
      </c>
      <c r="D17" s="12" t="s">
        <v>46</v>
      </c>
      <c r="E17" s="13">
        <v>1.93</v>
      </c>
      <c r="F17" s="14">
        <v>1</v>
      </c>
      <c r="G17" s="14" t="e">
        <f>IF(Inventaire[[#This Row],[Description]]=VLOOKUP(Inventaire[[#This Row],[Description]],[1]Facture!$C$18:$C$31,1,FALSE),VLOOKUP(Inventaire[[#This Row],[Description]],[1]Facture!$C$18:$D$31,2,FALSE),"")</f>
        <v>#N/A</v>
      </c>
      <c r="H17" s="14">
        <f>IFERROR(Inventaire[[#This Row],[Presence facture]],0)</f>
        <v>0</v>
      </c>
      <c r="I17" s="17"/>
      <c r="J17" s="14"/>
      <c r="K17" s="17"/>
      <c r="L17" s="13">
        <f>IF(Inventaire[[#This Row],[Nouvelle entrée]]="",(Inventaire[[#This Row],[Prix unitaire]]*Inventaire[[#This Row],[Quantité en stock initial]]),((Inventaire[[#This Row],[Nouvelle entrée]]+Inventaire[[#This Row],[Stock Actuel]])*Inventaire[[#This Row],[Prix unitaire]]))</f>
        <v>1.93</v>
      </c>
      <c r="M17" s="14">
        <v>1</v>
      </c>
      <c r="N17" s="14">
        <v>1</v>
      </c>
      <c r="O17" s="14">
        <f>Inventaire[[#This Row],[Quantité en stock initial]]</f>
        <v>1</v>
      </c>
      <c r="P17" s="15" t="s">
        <v>20</v>
      </c>
    </row>
    <row r="18" spans="2:16" ht="30" customHeight="1" x14ac:dyDescent="0.25">
      <c r="B18" s="9">
        <f>IFERROR((Inventaire[[#This Row],[Quantité en stock initial]]&lt;=Inventaire[[#This Row],[Seuil de réapprovisionnement]])*(Inventaire[[#This Row],[Retiré ?]]="")*valHighlight,0)</f>
        <v>1</v>
      </c>
      <c r="C18" s="11" t="s">
        <v>47</v>
      </c>
      <c r="D18" s="12" t="s">
        <v>48</v>
      </c>
      <c r="E18" s="13">
        <v>1.93</v>
      </c>
      <c r="F18" s="14">
        <v>1</v>
      </c>
      <c r="G18" s="14" t="e">
        <f>IF(Inventaire[[#This Row],[Description]]=VLOOKUP(Inventaire[[#This Row],[Description]],[1]Facture!$C$18:$C$31,1,FALSE),VLOOKUP(Inventaire[[#This Row],[Description]],[1]Facture!$C$18:$D$31,2,FALSE),"")</f>
        <v>#N/A</v>
      </c>
      <c r="H18" s="14">
        <f>IFERROR(Inventaire[[#This Row],[Presence facture]],0)</f>
        <v>0</v>
      </c>
      <c r="I18" s="17"/>
      <c r="J18" s="14"/>
      <c r="K18" s="17"/>
      <c r="L18" s="13">
        <f>IF(Inventaire[[#This Row],[Nouvelle entrée]]="",(Inventaire[[#This Row],[Prix unitaire]]*Inventaire[[#This Row],[Quantité en stock initial]]),((Inventaire[[#This Row],[Nouvelle entrée]]+Inventaire[[#This Row],[Stock Actuel]])*Inventaire[[#This Row],[Prix unitaire]]))</f>
        <v>1.93</v>
      </c>
      <c r="M18" s="14">
        <v>1</v>
      </c>
      <c r="N18" s="14">
        <v>1</v>
      </c>
      <c r="O18" s="14">
        <f>Inventaire[[#This Row],[Quantité en stock initial]]</f>
        <v>1</v>
      </c>
      <c r="P18" s="15" t="s">
        <v>20</v>
      </c>
    </row>
    <row r="19" spans="2:16" ht="30" customHeight="1" x14ac:dyDescent="0.25">
      <c r="B19" s="9">
        <f>IFERROR((Inventaire[[#This Row],[Quantité en stock initial]]&lt;=Inventaire[[#This Row],[Seuil de réapprovisionnement]])*(Inventaire[[#This Row],[Retiré ?]]="")*valHighlight,0)</f>
        <v>1</v>
      </c>
      <c r="C19" s="11" t="s">
        <v>49</v>
      </c>
      <c r="D19" s="12" t="s">
        <v>50</v>
      </c>
      <c r="E19" s="13">
        <v>1.93</v>
      </c>
      <c r="F19" s="14">
        <v>1</v>
      </c>
      <c r="G19" s="14" t="e">
        <f>IF(Inventaire[[#This Row],[Description]]=VLOOKUP(Inventaire[[#This Row],[Description]],[1]Facture!$C$18:$C$31,1,FALSE),VLOOKUP(Inventaire[[#This Row],[Description]],[1]Facture!$C$18:$D$31,2,FALSE),"")</f>
        <v>#N/A</v>
      </c>
      <c r="H19" s="14">
        <f>IFERROR(Inventaire[[#This Row],[Presence facture]],0)</f>
        <v>0</v>
      </c>
      <c r="I19" s="17"/>
      <c r="J19" s="14"/>
      <c r="K19" s="17"/>
      <c r="L19" s="13">
        <f>IF(Inventaire[[#This Row],[Nouvelle entrée]]="",(Inventaire[[#This Row],[Prix unitaire]]*Inventaire[[#This Row],[Quantité en stock initial]]),((Inventaire[[#This Row],[Nouvelle entrée]]+Inventaire[[#This Row],[Stock Actuel]])*Inventaire[[#This Row],[Prix unitaire]]))</f>
        <v>1.93</v>
      </c>
      <c r="M19" s="14">
        <v>1</v>
      </c>
      <c r="N19" s="14">
        <v>1</v>
      </c>
      <c r="O19" s="14">
        <f>Inventaire[[#This Row],[Quantité en stock initial]]</f>
        <v>1</v>
      </c>
      <c r="P19" s="15" t="s">
        <v>20</v>
      </c>
    </row>
    <row r="20" spans="2:16" ht="30" customHeight="1" x14ac:dyDescent="0.25">
      <c r="B20" s="9">
        <f>IFERROR((Inventaire[[#This Row],[Quantité en stock initial]]&lt;=Inventaire[[#This Row],[Seuil de réapprovisionnement]])*(Inventaire[[#This Row],[Retiré ?]]="")*valHighlight,0)</f>
        <v>1</v>
      </c>
      <c r="C20" s="11" t="s">
        <v>51</v>
      </c>
      <c r="D20" s="12" t="s">
        <v>52</v>
      </c>
      <c r="E20" s="13">
        <v>1.93</v>
      </c>
      <c r="F20" s="14">
        <v>1</v>
      </c>
      <c r="G20" s="14" t="e">
        <f>IF(Inventaire[[#This Row],[Description]]=VLOOKUP(Inventaire[[#This Row],[Description]],[1]Facture!$C$18:$C$31,1,FALSE),VLOOKUP(Inventaire[[#This Row],[Description]],[1]Facture!$C$18:$D$31,2,FALSE),"")</f>
        <v>#N/A</v>
      </c>
      <c r="H20" s="14">
        <f>IFERROR(Inventaire[[#This Row],[Presence facture]],0)</f>
        <v>0</v>
      </c>
      <c r="I20" s="17"/>
      <c r="J20" s="14"/>
      <c r="K20" s="17"/>
      <c r="L20" s="13">
        <f>IF(Inventaire[[#This Row],[Nouvelle entrée]]="",(Inventaire[[#This Row],[Prix unitaire]]*Inventaire[[#This Row],[Quantité en stock initial]]),((Inventaire[[#This Row],[Nouvelle entrée]]+Inventaire[[#This Row],[Stock Actuel]])*Inventaire[[#This Row],[Prix unitaire]]))</f>
        <v>1.93</v>
      </c>
      <c r="M20" s="14">
        <v>1</v>
      </c>
      <c r="N20" s="14">
        <v>1</v>
      </c>
      <c r="O20" s="14">
        <f>Inventaire[[#This Row],[Quantité en stock initial]]</f>
        <v>1</v>
      </c>
      <c r="P20" s="15"/>
    </row>
    <row r="21" spans="2:16" ht="30" customHeight="1" x14ac:dyDescent="0.25">
      <c r="B21" s="9">
        <f>IFERROR((Inventaire[[#This Row],[Quantité en stock initial]]&lt;=Inventaire[[#This Row],[Seuil de réapprovisionnement]])*(Inventaire[[#This Row],[Retiré ?]]="")*valHighlight,0)</f>
        <v>0</v>
      </c>
      <c r="C21" s="11" t="s">
        <v>53</v>
      </c>
      <c r="D21" s="12" t="s">
        <v>54</v>
      </c>
      <c r="E21" s="13">
        <v>1.93</v>
      </c>
      <c r="F21" s="14">
        <v>13</v>
      </c>
      <c r="G21" s="14" t="e">
        <f>IF(Inventaire[[#This Row],[Description]]=VLOOKUP(Inventaire[[#This Row],[Description]],[1]Facture!$C$18:$C$31,1,FALSE),VLOOKUP(Inventaire[[#This Row],[Description]],[1]Facture!$C$18:$D$31,2,FALSE),"")</f>
        <v>#N/A</v>
      </c>
      <c r="H21" s="14">
        <f>IFERROR(Inventaire[[#This Row],[Presence facture]],0)</f>
        <v>0</v>
      </c>
      <c r="I21" s="17"/>
      <c r="J21" s="14"/>
      <c r="K21" s="17"/>
      <c r="L21" s="13">
        <f>IF(Inventaire[[#This Row],[Nouvelle entrée]]="",(Inventaire[[#This Row],[Prix unitaire]]*Inventaire[[#This Row],[Quantité en stock initial]]),((Inventaire[[#This Row],[Nouvelle entrée]]+Inventaire[[#This Row],[Stock Actuel]])*Inventaire[[#This Row],[Prix unitaire]]))</f>
        <v>25.09</v>
      </c>
      <c r="M21" s="14">
        <v>1</v>
      </c>
      <c r="N21" s="14">
        <v>1</v>
      </c>
      <c r="O21" s="14">
        <f>Inventaire[[#This Row],[Quantité en stock initial]]</f>
        <v>13</v>
      </c>
      <c r="P21" s="15" t="s">
        <v>20</v>
      </c>
    </row>
    <row r="22" spans="2:16" ht="30" customHeight="1" x14ac:dyDescent="0.25">
      <c r="B22" s="9">
        <f>IFERROR((Inventaire[[#This Row],[Quantité en stock initial]]&lt;=Inventaire[[#This Row],[Seuil de réapprovisionnement]])*(Inventaire[[#This Row],[Retiré ?]]="")*valHighlight,0)</f>
        <v>1</v>
      </c>
      <c r="C22" s="11" t="s">
        <v>55</v>
      </c>
      <c r="D22" s="12" t="s">
        <v>56</v>
      </c>
      <c r="E22" s="13">
        <v>1.93</v>
      </c>
      <c r="F22" s="14">
        <v>1</v>
      </c>
      <c r="G22" s="14" t="e">
        <f>IF(Inventaire[[#This Row],[Description]]=VLOOKUP(Inventaire[[#This Row],[Description]],[1]Facture!$C$18:$C$31,1,FALSE),VLOOKUP(Inventaire[[#This Row],[Description]],[1]Facture!$C$18:$D$31,2,FALSE),"")</f>
        <v>#N/A</v>
      </c>
      <c r="H22" s="14">
        <f>IFERROR(Inventaire[[#This Row],[Presence facture]],0)</f>
        <v>0</v>
      </c>
      <c r="I22" s="17"/>
      <c r="J22" s="14"/>
      <c r="K22" s="17"/>
      <c r="L22" s="13">
        <f>IF(Inventaire[[#This Row],[Nouvelle entrée]]="",(Inventaire[[#This Row],[Prix unitaire]]*Inventaire[[#This Row],[Quantité en stock initial]]),((Inventaire[[#This Row],[Nouvelle entrée]]+Inventaire[[#This Row],[Stock Actuel]])*Inventaire[[#This Row],[Prix unitaire]]))</f>
        <v>1.93</v>
      </c>
      <c r="M22" s="14">
        <v>1</v>
      </c>
      <c r="N22" s="14">
        <v>1</v>
      </c>
      <c r="O22" s="14">
        <f>Inventaire[[#This Row],[Quantité en stock initial]]</f>
        <v>1</v>
      </c>
      <c r="P22" s="15"/>
    </row>
    <row r="23" spans="2:16" ht="30" customHeight="1" x14ac:dyDescent="0.25">
      <c r="B23" s="9">
        <f>IFERROR((Inventaire[[#This Row],[Quantité en stock initial]]&lt;=Inventaire[[#This Row],[Seuil de réapprovisionnement]])*(Inventaire[[#This Row],[Retiré ?]]="")*valHighlight,0)</f>
        <v>1</v>
      </c>
      <c r="C23" s="11" t="s">
        <v>57</v>
      </c>
      <c r="D23" s="12" t="s">
        <v>58</v>
      </c>
      <c r="E23" s="13">
        <v>1.93</v>
      </c>
      <c r="F23" s="14">
        <v>1</v>
      </c>
      <c r="G23" s="14" t="e">
        <f>IF(Inventaire[[#This Row],[Description]]=VLOOKUP(Inventaire[[#This Row],[Description]],[1]Facture!$C$18:$C$31,1,FALSE),VLOOKUP(Inventaire[[#This Row],[Description]],[1]Facture!$C$18:$D$31,2,FALSE),"")</f>
        <v>#N/A</v>
      </c>
      <c r="H23" s="14">
        <f>IFERROR(Inventaire[[#This Row],[Presence facture]],0)</f>
        <v>0</v>
      </c>
      <c r="I23" s="17"/>
      <c r="J23" s="14"/>
      <c r="K23" s="17"/>
      <c r="L23" s="13">
        <f>IF(Inventaire[[#This Row],[Nouvelle entrée]]="",(Inventaire[[#This Row],[Prix unitaire]]*Inventaire[[#This Row],[Quantité en stock initial]]),((Inventaire[[#This Row],[Nouvelle entrée]]+Inventaire[[#This Row],[Stock Actuel]])*Inventaire[[#This Row],[Prix unitaire]]))</f>
        <v>1.93</v>
      </c>
      <c r="M23" s="14">
        <v>1</v>
      </c>
      <c r="N23" s="14">
        <v>1</v>
      </c>
      <c r="O23" s="14">
        <f>Inventaire[[#This Row],[Quantité en stock initial]]</f>
        <v>1</v>
      </c>
      <c r="P23" s="15" t="s">
        <v>20</v>
      </c>
    </row>
    <row r="24" spans="2:16" ht="30" customHeight="1" x14ac:dyDescent="0.25">
      <c r="B24" s="9">
        <f>IFERROR((Inventaire[[#This Row],[Quantité en stock initial]]&lt;=Inventaire[[#This Row],[Seuil de réapprovisionnement]])*(Inventaire[[#This Row],[Retiré ?]]="")*valHighlight,0)</f>
        <v>0</v>
      </c>
      <c r="C24" s="11" t="s">
        <v>59</v>
      </c>
      <c r="D24" s="12" t="s">
        <v>60</v>
      </c>
      <c r="E24" s="13">
        <v>1.1000000000000001</v>
      </c>
      <c r="F24" s="14">
        <v>50</v>
      </c>
      <c r="G24" s="14" t="e">
        <f>IF(Inventaire[[#This Row],[Description]]=VLOOKUP(Inventaire[[#This Row],[Description]],[1]Facture!$C$18:$C$31,1,FALSE),VLOOKUP(Inventaire[[#This Row],[Description]],[1]Facture!$C$18:$D$31,2,FALSE),"")</f>
        <v>#N/A</v>
      </c>
      <c r="H24" s="14">
        <f>IFERROR(Inventaire[[#This Row],[Presence facture]],0)</f>
        <v>0</v>
      </c>
      <c r="I24" s="17"/>
      <c r="J24" s="14"/>
      <c r="K24" s="17"/>
      <c r="L24" s="13">
        <f>IF(Inventaire[[#This Row],[Nouvelle entrée]]="",(Inventaire[[#This Row],[Prix unitaire]]*Inventaire[[#This Row],[Quantité en stock initial]]),((Inventaire[[#This Row],[Nouvelle entrée]]+Inventaire[[#This Row],[Stock Actuel]])*Inventaire[[#This Row],[Prix unitaire]]))</f>
        <v>55.000000000000007</v>
      </c>
      <c r="M24" s="14">
        <v>1</v>
      </c>
      <c r="N24" s="14">
        <v>1</v>
      </c>
      <c r="O24" s="14">
        <f>Inventaire[[#This Row],[Quantité en stock initial]]</f>
        <v>50</v>
      </c>
      <c r="P24" s="15" t="s">
        <v>20</v>
      </c>
    </row>
    <row r="25" spans="2:16" ht="30" customHeight="1" x14ac:dyDescent="0.25">
      <c r="B25" s="9">
        <f>IFERROR((Inventaire[[#This Row],[Quantité en stock initial]]&lt;=Inventaire[[#This Row],[Seuil de réapprovisionnement]])*(Inventaire[[#This Row],[Retiré ?]]="")*valHighlight,0)</f>
        <v>0</v>
      </c>
      <c r="C25" s="11" t="s">
        <v>61</v>
      </c>
      <c r="D25" s="12" t="s">
        <v>62</v>
      </c>
      <c r="E25" s="13">
        <v>1.1000000000000001</v>
      </c>
      <c r="F25" s="14">
        <v>50</v>
      </c>
      <c r="G25" s="14" t="e">
        <f>IF(Inventaire[[#This Row],[Description]]=VLOOKUP(Inventaire[[#This Row],[Description]],[1]Facture!$C$18:$C$31,1,FALSE),VLOOKUP(Inventaire[[#This Row],[Description]],[1]Facture!$C$18:$D$31,2,FALSE),"")</f>
        <v>#N/A</v>
      </c>
      <c r="H25" s="14">
        <f>IFERROR(Inventaire[[#This Row],[Presence facture]],0)</f>
        <v>0</v>
      </c>
      <c r="I25" s="17"/>
      <c r="J25" s="14"/>
      <c r="K25" s="17"/>
      <c r="L25" s="13">
        <f>IF(Inventaire[[#This Row],[Nouvelle entrée]]="",(Inventaire[[#This Row],[Prix unitaire]]*Inventaire[[#This Row],[Quantité en stock initial]]),((Inventaire[[#This Row],[Nouvelle entrée]]+Inventaire[[#This Row],[Stock Actuel]])*Inventaire[[#This Row],[Prix unitaire]]))</f>
        <v>55.000000000000007</v>
      </c>
      <c r="M25" s="14">
        <v>1</v>
      </c>
      <c r="N25" s="14">
        <v>1</v>
      </c>
      <c r="O25" s="14">
        <f>Inventaire[[#This Row],[Quantité en stock initial]]</f>
        <v>50</v>
      </c>
      <c r="P25" s="15" t="s">
        <v>20</v>
      </c>
    </row>
    <row r="26" spans="2:16" ht="30" customHeight="1" x14ac:dyDescent="0.25">
      <c r="B26" s="9">
        <f>IFERROR((Inventaire[[#This Row],[Quantité en stock initial]]&lt;=Inventaire[[#This Row],[Seuil de réapprovisionnement]])*(Inventaire[[#This Row],[Retiré ?]]="")*valHighlight,0)</f>
        <v>0</v>
      </c>
      <c r="C26" s="11" t="s">
        <v>63</v>
      </c>
      <c r="D26" s="12" t="s">
        <v>64</v>
      </c>
      <c r="E26" s="13">
        <v>1.1000000000000001</v>
      </c>
      <c r="F26" s="14">
        <v>50</v>
      </c>
      <c r="G26" s="14" t="e">
        <f>IF(Inventaire[[#This Row],[Description]]=VLOOKUP(Inventaire[[#This Row],[Description]],[1]Facture!$C$18:$C$31,1,FALSE),VLOOKUP(Inventaire[[#This Row],[Description]],[1]Facture!$C$18:$D$31,2,FALSE),"")</f>
        <v>#N/A</v>
      </c>
      <c r="H26" s="14">
        <f>IFERROR(Inventaire[[#This Row],[Presence facture]],0)</f>
        <v>0</v>
      </c>
      <c r="I26" s="17"/>
      <c r="J26" s="14"/>
      <c r="K26" s="17"/>
      <c r="L26" s="13">
        <f>IF(Inventaire[[#This Row],[Nouvelle entrée]]="",(Inventaire[[#This Row],[Prix unitaire]]*Inventaire[[#This Row],[Quantité en stock initial]]),((Inventaire[[#This Row],[Nouvelle entrée]]+Inventaire[[#This Row],[Stock Actuel]])*Inventaire[[#This Row],[Prix unitaire]]))</f>
        <v>55.000000000000007</v>
      </c>
      <c r="M26" s="14">
        <v>1</v>
      </c>
      <c r="N26" s="14">
        <v>1</v>
      </c>
      <c r="O26" s="14">
        <f>Inventaire[[#This Row],[Quantité en stock initial]]</f>
        <v>50</v>
      </c>
      <c r="P26" s="15"/>
    </row>
    <row r="27" spans="2:16" ht="30" customHeight="1" x14ac:dyDescent="0.25">
      <c r="B27" s="9">
        <f>IFERROR((Inventaire[[#This Row],[Quantité en stock initial]]&lt;=Inventaire[[#This Row],[Seuil de réapprovisionnement]])*(Inventaire[[#This Row],[Retiré ?]]="")*valHighlight,0)</f>
        <v>0</v>
      </c>
      <c r="C27" s="11" t="s">
        <v>65</v>
      </c>
      <c r="D27" s="12" t="s">
        <v>66</v>
      </c>
      <c r="E27" s="13">
        <v>1.72</v>
      </c>
      <c r="F27" s="14">
        <v>18</v>
      </c>
      <c r="G27" s="14" t="e">
        <f>IF(Inventaire[[#This Row],[Description]]=VLOOKUP(Inventaire[[#This Row],[Description]],[1]Facture!$C$18:$C$31,1,FALSE),VLOOKUP(Inventaire[[#This Row],[Description]],[1]Facture!$C$18:$D$31,2,FALSE),"")</f>
        <v>#N/A</v>
      </c>
      <c r="H27" s="14">
        <f>IFERROR(Inventaire[[#This Row],[Presence facture]],0)</f>
        <v>0</v>
      </c>
      <c r="I27" s="17"/>
      <c r="J27" s="14"/>
      <c r="K27" s="17"/>
      <c r="L27" s="13">
        <f>IF(Inventaire[[#This Row],[Nouvelle entrée]]="",(Inventaire[[#This Row],[Prix unitaire]]*Inventaire[[#This Row],[Quantité en stock initial]]),((Inventaire[[#This Row],[Nouvelle entrée]]+Inventaire[[#This Row],[Stock Actuel]])*Inventaire[[#This Row],[Prix unitaire]]))</f>
        <v>30.96</v>
      </c>
      <c r="M27" s="14">
        <v>1</v>
      </c>
      <c r="N27" s="14">
        <v>1</v>
      </c>
      <c r="O27" s="14">
        <f>Inventaire[[#This Row],[Quantité en stock initial]]</f>
        <v>18</v>
      </c>
      <c r="P27" s="15" t="s">
        <v>20</v>
      </c>
    </row>
    <row r="28" spans="2:16" ht="30" customHeight="1" x14ac:dyDescent="0.25">
      <c r="B28" s="9">
        <f>IFERROR((Inventaire[[#This Row],[Quantité en stock initial]]&lt;=Inventaire[[#This Row],[Seuil de réapprovisionnement]])*(Inventaire[[#This Row],[Retiré ?]]="")*valHighlight,0)</f>
        <v>0</v>
      </c>
      <c r="C28" s="11" t="s">
        <v>67</v>
      </c>
      <c r="D28" s="12" t="s">
        <v>68</v>
      </c>
      <c r="E28" s="13">
        <v>1.72</v>
      </c>
      <c r="F28" s="14">
        <v>7</v>
      </c>
      <c r="G28" s="14" t="e">
        <f>IF(Inventaire[[#This Row],[Description]]=VLOOKUP(Inventaire[[#This Row],[Description]],[1]Facture!$C$18:$C$31,1,FALSE),VLOOKUP(Inventaire[[#This Row],[Description]],[1]Facture!$C$18:$D$31,2,FALSE),"")</f>
        <v>#N/A</v>
      </c>
      <c r="H28" s="14">
        <f>IFERROR(Inventaire[[#This Row],[Presence facture]],0)</f>
        <v>0</v>
      </c>
      <c r="I28" s="17"/>
      <c r="J28" s="14"/>
      <c r="K28" s="17"/>
      <c r="L28" s="13">
        <f>IF(Inventaire[[#This Row],[Nouvelle entrée]]="",(Inventaire[[#This Row],[Prix unitaire]]*Inventaire[[#This Row],[Quantité en stock initial]]),((Inventaire[[#This Row],[Nouvelle entrée]]+Inventaire[[#This Row],[Stock Actuel]])*Inventaire[[#This Row],[Prix unitaire]]))</f>
        <v>12.04</v>
      </c>
      <c r="M28" s="14">
        <v>1</v>
      </c>
      <c r="N28" s="14">
        <v>1</v>
      </c>
      <c r="O28" s="14">
        <f>Inventaire[[#This Row],[Quantité en stock initial]]</f>
        <v>7</v>
      </c>
      <c r="P28" s="15" t="s">
        <v>20</v>
      </c>
    </row>
    <row r="29" spans="2:16" ht="30" customHeight="1" x14ac:dyDescent="0.25">
      <c r="B29" s="16">
        <f>IFERROR((Inventaire[[#This Row],[Quantité en stock initial]]&lt;=Inventaire[[#This Row],[Seuil de réapprovisionnement]])*(Inventaire[[#This Row],[Retiré ?]]="")*valHighlight,0)</f>
        <v>0</v>
      </c>
      <c r="C29" s="11" t="s">
        <v>69</v>
      </c>
      <c r="D29" s="12" t="s">
        <v>70</v>
      </c>
      <c r="E29" s="13">
        <v>1.72</v>
      </c>
      <c r="F29" s="14">
        <v>6</v>
      </c>
      <c r="G29" s="14" t="e">
        <f>IF(Inventaire[[#This Row],[Description]]=VLOOKUP(Inventaire[[#This Row],[Description]],[1]Facture!$C$18:$C$31,1,FALSE),VLOOKUP(Inventaire[[#This Row],[Description]],[1]Facture!$C$18:$D$31,2,FALSE),"")</f>
        <v>#N/A</v>
      </c>
      <c r="H29" s="14">
        <f>IFERROR(Inventaire[[#This Row],[Presence facture]],0)</f>
        <v>0</v>
      </c>
      <c r="I29" s="17"/>
      <c r="J29" s="14"/>
      <c r="K29" s="17"/>
      <c r="L29" s="13">
        <f>IF(Inventaire[[#This Row],[Nouvelle entrée]]="",(Inventaire[[#This Row],[Prix unitaire]]*Inventaire[[#This Row],[Quantité en stock initial]]),((Inventaire[[#This Row],[Nouvelle entrée]]+Inventaire[[#This Row],[Stock Actuel]])*Inventaire[[#This Row],[Prix unitaire]]))</f>
        <v>10.32</v>
      </c>
      <c r="M29" s="14">
        <v>1</v>
      </c>
      <c r="N29" s="14">
        <v>1</v>
      </c>
      <c r="O29" s="14">
        <f>Inventaire[[#This Row],[Quantité en stock initial]]</f>
        <v>6</v>
      </c>
      <c r="P29" s="15"/>
    </row>
    <row r="30" spans="2:16" ht="30" customHeight="1" x14ac:dyDescent="0.25">
      <c r="B30" s="16">
        <f>IFERROR((Inventaire[[#This Row],[Quantité en stock initial]]&lt;=Inventaire[[#This Row],[Seuil de réapprovisionnement]])*(Inventaire[[#This Row],[Retiré ?]]="")*valHighlight,0)</f>
        <v>0</v>
      </c>
      <c r="C30" s="11" t="s">
        <v>71</v>
      </c>
      <c r="D30" s="12" t="s">
        <v>72</v>
      </c>
      <c r="E30" s="13">
        <v>1.72</v>
      </c>
      <c r="F30" s="14">
        <v>12</v>
      </c>
      <c r="G30" s="14" t="e">
        <f>IF(Inventaire[[#This Row],[Description]]=VLOOKUP(Inventaire[[#This Row],[Description]],[1]Facture!$C$18:$C$31,1,FALSE),VLOOKUP(Inventaire[[#This Row],[Description]],[1]Facture!$C$18:$D$31,2,FALSE),"")</f>
        <v>#N/A</v>
      </c>
      <c r="H30" s="14">
        <f>IFERROR(Inventaire[[#This Row],[Presence facture]],0)</f>
        <v>0</v>
      </c>
      <c r="I30" s="17"/>
      <c r="J30" s="14"/>
      <c r="K30" s="17"/>
      <c r="L30" s="13">
        <f>IF(Inventaire[[#This Row],[Nouvelle entrée]]="",(Inventaire[[#This Row],[Prix unitaire]]*Inventaire[[#This Row],[Quantité en stock initial]]),((Inventaire[[#This Row],[Nouvelle entrée]]+Inventaire[[#This Row],[Stock Actuel]])*Inventaire[[#This Row],[Prix unitaire]]))</f>
        <v>20.64</v>
      </c>
      <c r="M30" s="14">
        <v>1</v>
      </c>
      <c r="N30" s="14">
        <v>1</v>
      </c>
      <c r="O30" s="14">
        <f>Inventaire[[#This Row],[Quantité en stock initial]]</f>
        <v>12</v>
      </c>
      <c r="P30" s="15"/>
    </row>
    <row r="31" spans="2:16" ht="30" customHeight="1" x14ac:dyDescent="0.25">
      <c r="B31" s="16">
        <f>IFERROR((Inventaire[[#This Row],[Quantité en stock initial]]&lt;=Inventaire[[#This Row],[Seuil de réapprovisionnement]])*(Inventaire[[#This Row],[Retiré ?]]="")*valHighlight,0)</f>
        <v>0</v>
      </c>
      <c r="C31" s="11" t="s">
        <v>73</v>
      </c>
      <c r="D31" s="12" t="s">
        <v>74</v>
      </c>
      <c r="E31" s="13">
        <v>1.72</v>
      </c>
      <c r="F31" s="14">
        <v>5</v>
      </c>
      <c r="G31" s="14" t="e">
        <f>IF(Inventaire[[#This Row],[Description]]=VLOOKUP(Inventaire[[#This Row],[Description]],[1]Facture!$C$18:$C$31,1,FALSE),VLOOKUP(Inventaire[[#This Row],[Description]],[1]Facture!$C$18:$D$31,2,FALSE),"")</f>
        <v>#N/A</v>
      </c>
      <c r="H31" s="14">
        <f>IFERROR(Inventaire[[#This Row],[Presence facture]],0)</f>
        <v>0</v>
      </c>
      <c r="I31" s="17"/>
      <c r="J31" s="14"/>
      <c r="K31" s="17"/>
      <c r="L31" s="13">
        <f>IF(Inventaire[[#This Row],[Nouvelle entrée]]="",(Inventaire[[#This Row],[Prix unitaire]]*Inventaire[[#This Row],[Quantité en stock initial]]),((Inventaire[[#This Row],[Nouvelle entrée]]+Inventaire[[#This Row],[Stock Actuel]])*Inventaire[[#This Row],[Prix unitaire]]))</f>
        <v>8.6</v>
      </c>
      <c r="M31" s="14">
        <v>1</v>
      </c>
      <c r="N31" s="14">
        <v>1</v>
      </c>
      <c r="O31" s="14">
        <f>Inventaire[[#This Row],[Quantité en stock initial]]</f>
        <v>5</v>
      </c>
      <c r="P31" s="15"/>
    </row>
    <row r="32" spans="2:16" ht="30" customHeight="1" x14ac:dyDescent="0.25">
      <c r="B32" s="16">
        <f>IFERROR((Inventaire[[#This Row],[Quantité en stock initial]]&lt;=Inventaire[[#This Row],[Seuil de réapprovisionnement]])*(Inventaire[[#This Row],[Retiré ?]]="")*valHighlight,0)</f>
        <v>0</v>
      </c>
      <c r="C32" s="11" t="s">
        <v>75</v>
      </c>
      <c r="D32" s="12" t="s">
        <v>76</v>
      </c>
      <c r="E32" s="13">
        <v>1.72</v>
      </c>
      <c r="F32" s="14">
        <v>5</v>
      </c>
      <c r="G32" s="14" t="e">
        <f>IF(Inventaire[[#This Row],[Description]]=VLOOKUP(Inventaire[[#This Row],[Description]],[1]Facture!$C$18:$C$31,1,FALSE),VLOOKUP(Inventaire[[#This Row],[Description]],[1]Facture!$C$18:$D$31,2,FALSE),"")</f>
        <v>#N/A</v>
      </c>
      <c r="H32" s="14">
        <f>IFERROR(Inventaire[[#This Row],[Presence facture]],0)</f>
        <v>0</v>
      </c>
      <c r="I32" s="17"/>
      <c r="J32" s="14"/>
      <c r="K32" s="17"/>
      <c r="L32" s="13">
        <f>IF(Inventaire[[#This Row],[Nouvelle entrée]]="",(Inventaire[[#This Row],[Prix unitaire]]*Inventaire[[#This Row],[Quantité en stock initial]]),((Inventaire[[#This Row],[Nouvelle entrée]]+Inventaire[[#This Row],[Stock Actuel]])*Inventaire[[#This Row],[Prix unitaire]]))</f>
        <v>8.6</v>
      </c>
      <c r="M32" s="14">
        <v>1</v>
      </c>
      <c r="N32" s="14">
        <v>1</v>
      </c>
      <c r="O32" s="14">
        <f>Inventaire[[#This Row],[Quantité en stock initial]]</f>
        <v>5</v>
      </c>
      <c r="P32" s="15"/>
    </row>
    <row r="33" spans="2:16" ht="30" customHeight="1" x14ac:dyDescent="0.25">
      <c r="B33" s="16">
        <f>IFERROR((Inventaire[[#This Row],[Quantité en stock initial]]&lt;=Inventaire[[#This Row],[Seuil de réapprovisionnement]])*(Inventaire[[#This Row],[Retiré ?]]="")*valHighlight,0)</f>
        <v>0</v>
      </c>
      <c r="C33" s="11" t="s">
        <v>77</v>
      </c>
      <c r="D33" s="12" t="s">
        <v>78</v>
      </c>
      <c r="E33" s="13">
        <v>1.72</v>
      </c>
      <c r="F33" s="14">
        <v>10</v>
      </c>
      <c r="G33" s="14" t="e">
        <f>IF(Inventaire[[#This Row],[Description]]=VLOOKUP(Inventaire[[#This Row],[Description]],[1]Facture!$C$18:$C$31,1,FALSE),VLOOKUP(Inventaire[[#This Row],[Description]],[1]Facture!$C$18:$D$31,2,FALSE),"")</f>
        <v>#N/A</v>
      </c>
      <c r="H33" s="14">
        <f>IFERROR(Inventaire[[#This Row],[Presence facture]],0)</f>
        <v>0</v>
      </c>
      <c r="I33" s="17"/>
      <c r="J33" s="14"/>
      <c r="K33" s="17"/>
      <c r="L33" s="13">
        <f>IF(Inventaire[[#This Row],[Nouvelle entrée]]="",(Inventaire[[#This Row],[Prix unitaire]]*Inventaire[[#This Row],[Quantité en stock initial]]),((Inventaire[[#This Row],[Nouvelle entrée]]+Inventaire[[#This Row],[Stock Actuel]])*Inventaire[[#This Row],[Prix unitaire]]))</f>
        <v>17.2</v>
      </c>
      <c r="M33" s="14">
        <v>1</v>
      </c>
      <c r="N33" s="14">
        <v>1</v>
      </c>
      <c r="O33" s="14">
        <f>Inventaire[[#This Row],[Quantité en stock initial]]</f>
        <v>10</v>
      </c>
      <c r="P33" s="15"/>
    </row>
    <row r="34" spans="2:16" ht="30" customHeight="1" x14ac:dyDescent="0.25">
      <c r="B34" s="16">
        <f>IFERROR((Inventaire[[#This Row],[Quantité en stock initial]]&lt;=Inventaire[[#This Row],[Seuil de réapprovisionnement]])*(Inventaire[[#This Row],[Retiré ?]]="")*valHighlight,0)</f>
        <v>0</v>
      </c>
      <c r="C34" s="11" t="s">
        <v>79</v>
      </c>
      <c r="D34" s="12" t="s">
        <v>80</v>
      </c>
      <c r="E34" s="13">
        <v>1.72</v>
      </c>
      <c r="F34" s="14">
        <v>9</v>
      </c>
      <c r="G34" s="14" t="e">
        <f>IF(Inventaire[[#This Row],[Description]]=VLOOKUP(Inventaire[[#This Row],[Description]],[1]Facture!$C$18:$C$31,1,FALSE),VLOOKUP(Inventaire[[#This Row],[Description]],[1]Facture!$C$18:$D$31,2,FALSE),"")</f>
        <v>#N/A</v>
      </c>
      <c r="H34" s="14">
        <f>IFERROR(Inventaire[[#This Row],[Presence facture]],0)</f>
        <v>0</v>
      </c>
      <c r="I34" s="17"/>
      <c r="J34" s="14"/>
      <c r="K34" s="17"/>
      <c r="L34" s="13">
        <f>IF(Inventaire[[#This Row],[Nouvelle entrée]]="",(Inventaire[[#This Row],[Prix unitaire]]*Inventaire[[#This Row],[Quantité en stock initial]]),((Inventaire[[#This Row],[Nouvelle entrée]]+Inventaire[[#This Row],[Stock Actuel]])*Inventaire[[#This Row],[Prix unitaire]]))</f>
        <v>15.48</v>
      </c>
      <c r="M34" s="14">
        <v>1</v>
      </c>
      <c r="N34" s="14">
        <v>1</v>
      </c>
      <c r="O34" s="14">
        <f>Inventaire[[#This Row],[Quantité en stock initial]]</f>
        <v>9</v>
      </c>
      <c r="P34" s="15"/>
    </row>
    <row r="35" spans="2:16" ht="30" customHeight="1" x14ac:dyDescent="0.25">
      <c r="B35" s="16">
        <f>IFERROR((Inventaire[[#This Row],[Quantité en stock initial]]&lt;=Inventaire[[#This Row],[Seuil de réapprovisionnement]])*(Inventaire[[#This Row],[Retiré ?]]="")*valHighlight,0)</f>
        <v>0</v>
      </c>
      <c r="C35" s="11" t="s">
        <v>81</v>
      </c>
      <c r="D35" s="12" t="s">
        <v>82</v>
      </c>
      <c r="E35" s="13">
        <v>1.72</v>
      </c>
      <c r="F35" s="14">
        <v>3</v>
      </c>
      <c r="G35" s="14" t="e">
        <f>IF(Inventaire[[#This Row],[Description]]=VLOOKUP(Inventaire[[#This Row],[Description]],[1]Facture!$C$18:$C$31,1,FALSE),VLOOKUP(Inventaire[[#This Row],[Description]],[1]Facture!$C$18:$D$31,2,FALSE),"")</f>
        <v>#N/A</v>
      </c>
      <c r="H35" s="14">
        <f>IFERROR(Inventaire[[#This Row],[Presence facture]],0)</f>
        <v>0</v>
      </c>
      <c r="I35" s="17"/>
      <c r="J35" s="14"/>
      <c r="K35" s="17"/>
      <c r="L35" s="13">
        <f>IF(Inventaire[[#This Row],[Nouvelle entrée]]="",(Inventaire[[#This Row],[Prix unitaire]]*Inventaire[[#This Row],[Quantité en stock initial]]),((Inventaire[[#This Row],[Nouvelle entrée]]+Inventaire[[#This Row],[Stock Actuel]])*Inventaire[[#This Row],[Prix unitaire]]))</f>
        <v>5.16</v>
      </c>
      <c r="M35" s="14">
        <v>1</v>
      </c>
      <c r="N35" s="14">
        <v>1</v>
      </c>
      <c r="O35" s="14">
        <f>Inventaire[[#This Row],[Quantité en stock initial]]</f>
        <v>3</v>
      </c>
      <c r="P35" s="15"/>
    </row>
    <row r="36" spans="2:16" ht="30" customHeight="1" x14ac:dyDescent="0.25">
      <c r="B36" s="16">
        <f>IFERROR((Inventaire[[#This Row],[Quantité en stock initial]]&lt;=Inventaire[[#This Row],[Seuil de réapprovisionnement]])*(Inventaire[[#This Row],[Retiré ?]]="")*valHighlight,0)</f>
        <v>0</v>
      </c>
      <c r="C36" s="11" t="s">
        <v>83</v>
      </c>
      <c r="D36" s="12" t="s">
        <v>84</v>
      </c>
      <c r="E36" s="13">
        <v>1.72</v>
      </c>
      <c r="F36" s="14">
        <v>13</v>
      </c>
      <c r="G36" s="14" t="e">
        <f>IF(Inventaire[[#This Row],[Description]]=VLOOKUP(Inventaire[[#This Row],[Description]],[1]Facture!$C$18:$C$31,1,FALSE),VLOOKUP(Inventaire[[#This Row],[Description]],[1]Facture!$C$18:$D$31,2,FALSE),"")</f>
        <v>#N/A</v>
      </c>
      <c r="H36" s="14">
        <f>IFERROR(Inventaire[[#This Row],[Presence facture]],0)</f>
        <v>0</v>
      </c>
      <c r="I36" s="17"/>
      <c r="J36" s="14"/>
      <c r="K36" s="17"/>
      <c r="L36" s="13">
        <f>IF(Inventaire[[#This Row],[Nouvelle entrée]]="",(Inventaire[[#This Row],[Prix unitaire]]*Inventaire[[#This Row],[Quantité en stock initial]]),((Inventaire[[#This Row],[Nouvelle entrée]]+Inventaire[[#This Row],[Stock Actuel]])*Inventaire[[#This Row],[Prix unitaire]]))</f>
        <v>22.36</v>
      </c>
      <c r="M36" s="14">
        <v>1</v>
      </c>
      <c r="N36" s="14">
        <v>1</v>
      </c>
      <c r="O36" s="14">
        <f>Inventaire[[#This Row],[Quantité en stock initial]]</f>
        <v>13</v>
      </c>
      <c r="P36" s="15"/>
    </row>
    <row r="37" spans="2:16" ht="30" customHeight="1" x14ac:dyDescent="0.25">
      <c r="B37" s="16">
        <f>IFERROR((Inventaire[[#This Row],[Quantité en stock initial]]&lt;=Inventaire[[#This Row],[Seuil de réapprovisionnement]])*(Inventaire[[#This Row],[Retiré ?]]="")*valHighlight,0)</f>
        <v>0</v>
      </c>
      <c r="C37" s="11" t="s">
        <v>85</v>
      </c>
      <c r="D37" s="12" t="s">
        <v>86</v>
      </c>
      <c r="E37" s="13">
        <v>1.72</v>
      </c>
      <c r="F37" s="14">
        <v>6</v>
      </c>
      <c r="G37" s="14" t="e">
        <f>IF(Inventaire[[#This Row],[Description]]=VLOOKUP(Inventaire[[#This Row],[Description]],[1]Facture!$C$18:$C$31,1,FALSE),VLOOKUP(Inventaire[[#This Row],[Description]],[1]Facture!$C$18:$D$31,2,FALSE),"")</f>
        <v>#N/A</v>
      </c>
      <c r="H37" s="14">
        <f>IFERROR(Inventaire[[#This Row],[Presence facture]],0)</f>
        <v>0</v>
      </c>
      <c r="I37" s="17"/>
      <c r="J37" s="14"/>
      <c r="K37" s="17"/>
      <c r="L37" s="13">
        <f>IF(Inventaire[[#This Row],[Nouvelle entrée]]="",(Inventaire[[#This Row],[Prix unitaire]]*Inventaire[[#This Row],[Quantité en stock initial]]),((Inventaire[[#This Row],[Nouvelle entrée]]+Inventaire[[#This Row],[Stock Actuel]])*Inventaire[[#This Row],[Prix unitaire]]))</f>
        <v>10.32</v>
      </c>
      <c r="M37" s="14">
        <v>1</v>
      </c>
      <c r="N37" s="14">
        <v>1</v>
      </c>
      <c r="O37" s="14">
        <f>Inventaire[[#This Row],[Quantité en stock initial]]</f>
        <v>6</v>
      </c>
      <c r="P37" s="15"/>
    </row>
    <row r="38" spans="2:16" ht="30" customHeight="1" x14ac:dyDescent="0.25">
      <c r="B38" s="16">
        <f>IFERROR((Inventaire[[#This Row],[Quantité en stock initial]]&lt;=Inventaire[[#This Row],[Seuil de réapprovisionnement]])*(Inventaire[[#This Row],[Retiré ?]]="")*valHighlight,0)</f>
        <v>1</v>
      </c>
      <c r="C38" s="11" t="s">
        <v>87</v>
      </c>
      <c r="D38" s="12" t="s">
        <v>88</v>
      </c>
      <c r="E38" s="13">
        <v>1.72</v>
      </c>
      <c r="F38" s="14">
        <v>1</v>
      </c>
      <c r="G38" s="14" t="e">
        <f>IF(Inventaire[[#This Row],[Description]]=VLOOKUP(Inventaire[[#This Row],[Description]],[1]Facture!$C$18:$C$31,1,FALSE),VLOOKUP(Inventaire[[#This Row],[Description]],[1]Facture!$C$18:$D$31,2,FALSE),"")</f>
        <v>#N/A</v>
      </c>
      <c r="H38" s="14">
        <f>IFERROR(Inventaire[[#This Row],[Presence facture]],0)</f>
        <v>0</v>
      </c>
      <c r="I38" s="17"/>
      <c r="J38" s="14"/>
      <c r="K38" s="17"/>
      <c r="L38" s="13">
        <f>IF(Inventaire[[#This Row],[Nouvelle entrée]]="",(Inventaire[[#This Row],[Prix unitaire]]*Inventaire[[#This Row],[Quantité en stock initial]]),((Inventaire[[#This Row],[Nouvelle entrée]]+Inventaire[[#This Row],[Stock Actuel]])*Inventaire[[#This Row],[Prix unitaire]]))</f>
        <v>1.72</v>
      </c>
      <c r="M38" s="14">
        <v>1</v>
      </c>
      <c r="N38" s="14">
        <v>1</v>
      </c>
      <c r="O38" s="14">
        <f>Inventaire[[#This Row],[Quantité en stock initial]]</f>
        <v>1</v>
      </c>
      <c r="P38" s="15"/>
    </row>
    <row r="39" spans="2:16" ht="30" customHeight="1" x14ac:dyDescent="0.25">
      <c r="B39" s="16">
        <f>IFERROR((Inventaire[[#This Row],[Quantité en stock initial]]&lt;=Inventaire[[#This Row],[Seuil de réapprovisionnement]])*(Inventaire[[#This Row],[Retiré ?]]="")*valHighlight,0)</f>
        <v>0</v>
      </c>
      <c r="C39" s="11" t="s">
        <v>89</v>
      </c>
      <c r="D39" s="12" t="s">
        <v>90</v>
      </c>
      <c r="E39" s="13">
        <v>1.72</v>
      </c>
      <c r="F39" s="14">
        <v>7</v>
      </c>
      <c r="G39" s="14" t="e">
        <f>IF(Inventaire[[#This Row],[Description]]=VLOOKUP(Inventaire[[#This Row],[Description]],[1]Facture!$C$18:$C$31,1,FALSE),VLOOKUP(Inventaire[[#This Row],[Description]],[1]Facture!$C$18:$D$31,2,FALSE),"")</f>
        <v>#N/A</v>
      </c>
      <c r="H39" s="14">
        <f>IFERROR(Inventaire[[#This Row],[Presence facture]],0)</f>
        <v>0</v>
      </c>
      <c r="I39" s="17"/>
      <c r="J39" s="14"/>
      <c r="K39" s="17"/>
      <c r="L39" s="13">
        <f>IF(Inventaire[[#This Row],[Nouvelle entrée]]="",(Inventaire[[#This Row],[Prix unitaire]]*Inventaire[[#This Row],[Quantité en stock initial]]),((Inventaire[[#This Row],[Nouvelle entrée]]+Inventaire[[#This Row],[Stock Actuel]])*Inventaire[[#This Row],[Prix unitaire]]))</f>
        <v>12.04</v>
      </c>
      <c r="M39" s="14">
        <v>1</v>
      </c>
      <c r="N39" s="14">
        <v>1</v>
      </c>
      <c r="O39" s="14">
        <f>Inventaire[[#This Row],[Quantité en stock initial]]</f>
        <v>7</v>
      </c>
      <c r="P39" s="15"/>
    </row>
    <row r="40" spans="2:16" ht="30" customHeight="1" x14ac:dyDescent="0.25">
      <c r="B40" s="16">
        <f>IFERROR((Inventaire[[#This Row],[Quantité en stock initial]]&lt;=Inventaire[[#This Row],[Seuil de réapprovisionnement]])*(Inventaire[[#This Row],[Retiré ?]]="")*valHighlight,0)</f>
        <v>0</v>
      </c>
      <c r="C40" s="11" t="s">
        <v>91</v>
      </c>
      <c r="D40" s="12" t="s">
        <v>92</v>
      </c>
      <c r="E40" s="13">
        <v>1.72</v>
      </c>
      <c r="F40" s="14">
        <v>7</v>
      </c>
      <c r="G40" s="14" t="e">
        <f>IF(Inventaire[[#This Row],[Description]]=VLOOKUP(Inventaire[[#This Row],[Description]],[1]Facture!$C$18:$C$31,1,FALSE),VLOOKUP(Inventaire[[#This Row],[Description]],[1]Facture!$C$18:$D$31,2,FALSE),"")</f>
        <v>#N/A</v>
      </c>
      <c r="H40" s="14">
        <f>IFERROR(Inventaire[[#This Row],[Presence facture]],0)</f>
        <v>0</v>
      </c>
      <c r="I40" s="17"/>
      <c r="J40" s="14"/>
      <c r="K40" s="17"/>
      <c r="L40" s="13">
        <f>IF(Inventaire[[#This Row],[Nouvelle entrée]]="",(Inventaire[[#This Row],[Prix unitaire]]*Inventaire[[#This Row],[Quantité en stock initial]]),((Inventaire[[#This Row],[Nouvelle entrée]]+Inventaire[[#This Row],[Stock Actuel]])*Inventaire[[#This Row],[Prix unitaire]]))</f>
        <v>12.04</v>
      </c>
      <c r="M40" s="14">
        <v>1</v>
      </c>
      <c r="N40" s="14">
        <v>1</v>
      </c>
      <c r="O40" s="14">
        <f>Inventaire[[#This Row],[Quantité en stock initial]]</f>
        <v>7</v>
      </c>
      <c r="P40" s="15"/>
    </row>
    <row r="41" spans="2:16" ht="30" customHeight="1" x14ac:dyDescent="0.25">
      <c r="B41" s="16">
        <f>IFERROR((Inventaire[[#This Row],[Quantité en stock initial]]&lt;=Inventaire[[#This Row],[Seuil de réapprovisionnement]])*(Inventaire[[#This Row],[Retiré ?]]="")*valHighlight,0)</f>
        <v>0</v>
      </c>
      <c r="C41" s="11" t="s">
        <v>93</v>
      </c>
      <c r="D41" s="12" t="s">
        <v>94</v>
      </c>
      <c r="E41" s="13">
        <v>1.72</v>
      </c>
      <c r="F41" s="14">
        <v>7</v>
      </c>
      <c r="G41" s="14" t="e">
        <f>IF(Inventaire[[#This Row],[Description]]=VLOOKUP(Inventaire[[#This Row],[Description]],[1]Facture!$C$18:$C$31,1,FALSE),VLOOKUP(Inventaire[[#This Row],[Description]],[1]Facture!$C$18:$D$31,2,FALSE),"")</f>
        <v>#N/A</v>
      </c>
      <c r="H41" s="14">
        <f>IFERROR(Inventaire[[#This Row],[Presence facture]],0)</f>
        <v>0</v>
      </c>
      <c r="I41" s="17"/>
      <c r="J41" s="14"/>
      <c r="K41" s="17"/>
      <c r="L41" s="13">
        <f>IF(Inventaire[[#This Row],[Nouvelle entrée]]="",(Inventaire[[#This Row],[Prix unitaire]]*Inventaire[[#This Row],[Quantité en stock initial]]),((Inventaire[[#This Row],[Nouvelle entrée]]+Inventaire[[#This Row],[Stock Actuel]])*Inventaire[[#This Row],[Prix unitaire]]))</f>
        <v>12.04</v>
      </c>
      <c r="M41" s="14">
        <v>1</v>
      </c>
      <c r="N41" s="14">
        <v>1</v>
      </c>
      <c r="O41" s="14">
        <f>Inventaire[[#This Row],[Quantité en stock initial]]</f>
        <v>7</v>
      </c>
      <c r="P41" s="15"/>
    </row>
    <row r="42" spans="2:16" ht="30" customHeight="1" x14ac:dyDescent="0.25">
      <c r="B42" s="16">
        <f>IFERROR((Inventaire[[#This Row],[Quantité en stock initial]]&lt;=Inventaire[[#This Row],[Seuil de réapprovisionnement]])*(Inventaire[[#This Row],[Retiré ?]]="")*valHighlight,0)</f>
        <v>0</v>
      </c>
      <c r="C42" s="11" t="s">
        <v>95</v>
      </c>
      <c r="D42" s="12" t="s">
        <v>96</v>
      </c>
      <c r="E42" s="13">
        <v>1.6</v>
      </c>
      <c r="F42" s="14">
        <v>10</v>
      </c>
      <c r="G42" s="14" t="e">
        <f>IF(Inventaire[[#This Row],[Description]]=VLOOKUP(Inventaire[[#This Row],[Description]],[1]Facture!$C$18:$C$31,1,FALSE),VLOOKUP(Inventaire[[#This Row],[Description]],[1]Facture!$C$18:$D$31,2,FALSE),"")</f>
        <v>#N/A</v>
      </c>
      <c r="H42" s="14">
        <f>IFERROR(Inventaire[[#This Row],[Presence facture]],0)</f>
        <v>0</v>
      </c>
      <c r="I42" s="17"/>
      <c r="J42" s="14"/>
      <c r="K42" s="17"/>
      <c r="L42" s="13">
        <f>IF(Inventaire[[#This Row],[Nouvelle entrée]]="",(Inventaire[[#This Row],[Prix unitaire]]*Inventaire[[#This Row],[Quantité en stock initial]]),((Inventaire[[#This Row],[Nouvelle entrée]]+Inventaire[[#This Row],[Stock Actuel]])*Inventaire[[#This Row],[Prix unitaire]]))</f>
        <v>16</v>
      </c>
      <c r="M42" s="14">
        <v>1</v>
      </c>
      <c r="N42" s="14">
        <v>1</v>
      </c>
      <c r="O42" s="14">
        <f>Inventaire[[#This Row],[Quantité en stock initial]]</f>
        <v>10</v>
      </c>
      <c r="P42" s="15"/>
    </row>
    <row r="43" spans="2:16" ht="30" customHeight="1" x14ac:dyDescent="0.25">
      <c r="B43" s="16">
        <f>IFERROR((Inventaire[[#This Row],[Quantité en stock initial]]&lt;=Inventaire[[#This Row],[Seuil de réapprovisionnement]])*(Inventaire[[#This Row],[Retiré ?]]="")*valHighlight,0)</f>
        <v>0</v>
      </c>
      <c r="C43" s="11" t="s">
        <v>97</v>
      </c>
      <c r="D43" s="12" t="s">
        <v>98</v>
      </c>
      <c r="E43" s="13">
        <v>1.6</v>
      </c>
      <c r="F43" s="14">
        <v>10</v>
      </c>
      <c r="G43" s="14" t="e">
        <f>IF(Inventaire[[#This Row],[Description]]=VLOOKUP(Inventaire[[#This Row],[Description]],[1]Facture!$C$18:$C$31,1,FALSE),VLOOKUP(Inventaire[[#This Row],[Description]],[1]Facture!$C$18:$D$31,2,FALSE),"")</f>
        <v>#N/A</v>
      </c>
      <c r="H43" s="14">
        <f>IFERROR(Inventaire[[#This Row],[Presence facture]],0)</f>
        <v>0</v>
      </c>
      <c r="I43" s="17"/>
      <c r="J43" s="14"/>
      <c r="K43" s="17"/>
      <c r="L43" s="13">
        <f>IF(Inventaire[[#This Row],[Nouvelle entrée]]="",(Inventaire[[#This Row],[Prix unitaire]]*Inventaire[[#This Row],[Quantité en stock initial]]),((Inventaire[[#This Row],[Nouvelle entrée]]+Inventaire[[#This Row],[Stock Actuel]])*Inventaire[[#This Row],[Prix unitaire]]))</f>
        <v>16</v>
      </c>
      <c r="M43" s="14">
        <v>1</v>
      </c>
      <c r="N43" s="14">
        <v>1</v>
      </c>
      <c r="O43" s="14">
        <f>Inventaire[[#This Row],[Quantité en stock initial]]</f>
        <v>10</v>
      </c>
      <c r="P43" s="15"/>
    </row>
    <row r="44" spans="2:16" ht="30" customHeight="1" x14ac:dyDescent="0.25">
      <c r="B44" s="16">
        <f>IFERROR((Inventaire[[#This Row],[Quantité en stock initial]]&lt;=Inventaire[[#This Row],[Seuil de réapprovisionnement]])*(Inventaire[[#This Row],[Retiré ?]]="")*valHighlight,0)</f>
        <v>0</v>
      </c>
      <c r="C44" s="11" t="s">
        <v>99</v>
      </c>
      <c r="D44" s="12" t="s">
        <v>100</v>
      </c>
      <c r="E44" s="13">
        <v>1.6</v>
      </c>
      <c r="F44" s="14">
        <v>10</v>
      </c>
      <c r="G44" s="14" t="e">
        <f>IF(Inventaire[[#This Row],[Description]]=VLOOKUP(Inventaire[[#This Row],[Description]],[1]Facture!$C$18:$C$31,1,FALSE),VLOOKUP(Inventaire[[#This Row],[Description]],[1]Facture!$C$18:$D$31,2,FALSE),"")</f>
        <v>#N/A</v>
      </c>
      <c r="H44" s="14">
        <f>IFERROR(Inventaire[[#This Row],[Presence facture]],0)</f>
        <v>0</v>
      </c>
      <c r="I44" s="17"/>
      <c r="J44" s="14"/>
      <c r="K44" s="17"/>
      <c r="L44" s="13">
        <f>IF(Inventaire[[#This Row],[Nouvelle entrée]]="",(Inventaire[[#This Row],[Prix unitaire]]*Inventaire[[#This Row],[Quantité en stock initial]]),((Inventaire[[#This Row],[Nouvelle entrée]]+Inventaire[[#This Row],[Stock Actuel]])*Inventaire[[#This Row],[Prix unitaire]]))</f>
        <v>16</v>
      </c>
      <c r="M44" s="14">
        <v>1</v>
      </c>
      <c r="N44" s="14">
        <v>1</v>
      </c>
      <c r="O44" s="14">
        <f>Inventaire[[#This Row],[Quantité en stock initial]]</f>
        <v>10</v>
      </c>
      <c r="P44" s="15"/>
    </row>
    <row r="45" spans="2:16" ht="30" customHeight="1" x14ac:dyDescent="0.25">
      <c r="B45" s="16">
        <f>IFERROR((Inventaire[[#This Row],[Quantité en stock initial]]&lt;=Inventaire[[#This Row],[Seuil de réapprovisionnement]])*(Inventaire[[#This Row],[Retiré ?]]="")*valHighlight,0)</f>
        <v>0</v>
      </c>
      <c r="C45" s="11" t="s">
        <v>101</v>
      </c>
      <c r="D45" s="12" t="s">
        <v>102</v>
      </c>
      <c r="E45" s="13">
        <v>1.6</v>
      </c>
      <c r="F45" s="14">
        <v>10</v>
      </c>
      <c r="G45" s="14" t="e">
        <f>IF(Inventaire[[#This Row],[Description]]=VLOOKUP(Inventaire[[#This Row],[Description]],[1]Facture!$C$18:$C$31,1,FALSE),VLOOKUP(Inventaire[[#This Row],[Description]],[1]Facture!$C$18:$D$31,2,FALSE),"")</f>
        <v>#N/A</v>
      </c>
      <c r="H45" s="14">
        <f>IFERROR(Inventaire[[#This Row],[Presence facture]],0)</f>
        <v>0</v>
      </c>
      <c r="I45" s="17"/>
      <c r="J45" s="14"/>
      <c r="K45" s="17"/>
      <c r="L45" s="13">
        <f>IF(Inventaire[[#This Row],[Nouvelle entrée]]="",(Inventaire[[#This Row],[Prix unitaire]]*Inventaire[[#This Row],[Quantité en stock initial]]),((Inventaire[[#This Row],[Nouvelle entrée]]+Inventaire[[#This Row],[Stock Actuel]])*Inventaire[[#This Row],[Prix unitaire]]))</f>
        <v>16</v>
      </c>
      <c r="M45" s="14">
        <v>1</v>
      </c>
      <c r="N45" s="14">
        <v>1</v>
      </c>
      <c r="O45" s="14">
        <f>Inventaire[[#This Row],[Quantité en stock initial]]</f>
        <v>10</v>
      </c>
      <c r="P45" s="15"/>
    </row>
    <row r="46" spans="2:16" ht="30" customHeight="1" x14ac:dyDescent="0.25">
      <c r="B46" s="16">
        <f>IFERROR((Inventaire[[#This Row],[Quantité en stock initial]]&lt;=Inventaire[[#This Row],[Seuil de réapprovisionnement]])*(Inventaire[[#This Row],[Retiré ?]]="")*valHighlight,0)</f>
        <v>0</v>
      </c>
      <c r="C46" s="11" t="s">
        <v>103</v>
      </c>
      <c r="D46" s="12" t="s">
        <v>104</v>
      </c>
      <c r="E46" s="13">
        <v>1.6</v>
      </c>
      <c r="F46" s="14">
        <v>10</v>
      </c>
      <c r="G46" s="14" t="e">
        <f>IF(Inventaire[[#This Row],[Description]]=VLOOKUP(Inventaire[[#This Row],[Description]],[1]Facture!$C$18:$C$31,1,FALSE),VLOOKUP(Inventaire[[#This Row],[Description]],[1]Facture!$C$18:$D$31,2,FALSE),"")</f>
        <v>#N/A</v>
      </c>
      <c r="H46" s="14">
        <f>IFERROR(Inventaire[[#This Row],[Presence facture]],0)</f>
        <v>0</v>
      </c>
      <c r="I46" s="17"/>
      <c r="J46" s="14"/>
      <c r="K46" s="17"/>
      <c r="L46" s="13">
        <f>IF(Inventaire[[#This Row],[Nouvelle entrée]]="",(Inventaire[[#This Row],[Prix unitaire]]*Inventaire[[#This Row],[Quantité en stock initial]]),((Inventaire[[#This Row],[Nouvelle entrée]]+Inventaire[[#This Row],[Stock Actuel]])*Inventaire[[#This Row],[Prix unitaire]]))</f>
        <v>16</v>
      </c>
      <c r="M46" s="14">
        <v>1</v>
      </c>
      <c r="N46" s="14">
        <v>1</v>
      </c>
      <c r="O46" s="14">
        <f>Inventaire[[#This Row],[Quantité en stock initial]]</f>
        <v>10</v>
      </c>
      <c r="P46" s="15"/>
    </row>
    <row r="47" spans="2:16" ht="30" customHeight="1" x14ac:dyDescent="0.25">
      <c r="B47" s="16">
        <f>IFERROR((Inventaire[[#This Row],[Quantité en stock initial]]&lt;=Inventaire[[#This Row],[Seuil de réapprovisionnement]])*(Inventaire[[#This Row],[Retiré ?]]="")*valHighlight,0)</f>
        <v>0</v>
      </c>
      <c r="C47" s="11" t="s">
        <v>105</v>
      </c>
      <c r="D47" s="12" t="s">
        <v>106</v>
      </c>
      <c r="E47" s="13">
        <v>1.6</v>
      </c>
      <c r="F47" s="14">
        <v>10</v>
      </c>
      <c r="G47" s="14" t="e">
        <f>IF(Inventaire[[#This Row],[Description]]=VLOOKUP(Inventaire[[#This Row],[Description]],[1]Facture!$C$18:$C$31,1,FALSE),VLOOKUP(Inventaire[[#This Row],[Description]],[1]Facture!$C$18:$D$31,2,FALSE),"")</f>
        <v>#N/A</v>
      </c>
      <c r="H47" s="14">
        <f>IFERROR(Inventaire[[#This Row],[Presence facture]],0)</f>
        <v>0</v>
      </c>
      <c r="I47" s="17"/>
      <c r="J47" s="14"/>
      <c r="K47" s="17"/>
      <c r="L47" s="13">
        <f>IF(Inventaire[[#This Row],[Nouvelle entrée]]="",(Inventaire[[#This Row],[Prix unitaire]]*Inventaire[[#This Row],[Quantité en stock initial]]),((Inventaire[[#This Row],[Nouvelle entrée]]+Inventaire[[#This Row],[Stock Actuel]])*Inventaire[[#This Row],[Prix unitaire]]))</f>
        <v>16</v>
      </c>
      <c r="M47" s="14">
        <v>1</v>
      </c>
      <c r="N47" s="14">
        <v>1</v>
      </c>
      <c r="O47" s="14">
        <f>Inventaire[[#This Row],[Quantité en stock initial]]</f>
        <v>10</v>
      </c>
      <c r="P47" s="15"/>
    </row>
    <row r="48" spans="2:16" ht="30" customHeight="1" x14ac:dyDescent="0.25">
      <c r="B48" s="16">
        <f>IFERROR((Inventaire[[#This Row],[Quantité en stock initial]]&lt;=Inventaire[[#This Row],[Seuil de réapprovisionnement]])*(Inventaire[[#This Row],[Retiré ?]]="")*valHighlight,0)</f>
        <v>1</v>
      </c>
      <c r="C48" s="11" t="s">
        <v>107</v>
      </c>
      <c r="D48" s="12" t="s">
        <v>108</v>
      </c>
      <c r="E48" s="13">
        <v>1.8</v>
      </c>
      <c r="F48" s="14">
        <v>1</v>
      </c>
      <c r="G48" s="14" t="e">
        <f>IF(Inventaire[[#This Row],[Description]]=VLOOKUP(Inventaire[[#This Row],[Description]],[1]Facture!$C$18:$C$31,1,FALSE),VLOOKUP(Inventaire[[#This Row],[Description]],[1]Facture!$C$18:$D$31,2,FALSE),"")</f>
        <v>#N/A</v>
      </c>
      <c r="H48" s="14">
        <f>IFERROR(Inventaire[[#This Row],[Presence facture]],0)</f>
        <v>0</v>
      </c>
      <c r="I48" s="17"/>
      <c r="J48" s="14"/>
      <c r="K48" s="17"/>
      <c r="L48" s="13">
        <f>IF(Inventaire[[#This Row],[Nouvelle entrée]]="",(Inventaire[[#This Row],[Prix unitaire]]*Inventaire[[#This Row],[Quantité en stock initial]]),((Inventaire[[#This Row],[Nouvelle entrée]]+Inventaire[[#This Row],[Stock Actuel]])*Inventaire[[#This Row],[Prix unitaire]]))</f>
        <v>1.8</v>
      </c>
      <c r="M48" s="14">
        <v>1</v>
      </c>
      <c r="N48" s="14">
        <v>1</v>
      </c>
      <c r="O48" s="14">
        <f>Inventaire[[#This Row],[Quantité en stock initial]]</f>
        <v>1</v>
      </c>
      <c r="P48" s="15"/>
    </row>
    <row r="49" spans="2:16" ht="30" customHeight="1" x14ac:dyDescent="0.25">
      <c r="B49" s="16">
        <f>IFERROR((Inventaire[[#This Row],[Quantité en stock initial]]&lt;=Inventaire[[#This Row],[Seuil de réapprovisionnement]])*(Inventaire[[#This Row],[Retiré ?]]="")*valHighlight,0)</f>
        <v>1</v>
      </c>
      <c r="C49" s="11" t="s">
        <v>109</v>
      </c>
      <c r="D49" s="12" t="s">
        <v>110</v>
      </c>
      <c r="E49" s="13">
        <v>1.8</v>
      </c>
      <c r="F49" s="14">
        <v>1</v>
      </c>
      <c r="G49" s="14" t="e">
        <f>IF(Inventaire[[#This Row],[Description]]=VLOOKUP(Inventaire[[#This Row],[Description]],[1]Facture!$C$18:$C$31,1,FALSE),VLOOKUP(Inventaire[[#This Row],[Description]],[1]Facture!$C$18:$D$31,2,FALSE),"")</f>
        <v>#N/A</v>
      </c>
      <c r="H49" s="14">
        <f>IFERROR(Inventaire[[#This Row],[Presence facture]],0)</f>
        <v>0</v>
      </c>
      <c r="I49" s="17"/>
      <c r="J49" s="14"/>
      <c r="K49" s="17"/>
      <c r="L49" s="13">
        <f>IF(Inventaire[[#This Row],[Nouvelle entrée]]="",(Inventaire[[#This Row],[Prix unitaire]]*Inventaire[[#This Row],[Quantité en stock initial]]),((Inventaire[[#This Row],[Nouvelle entrée]]+Inventaire[[#This Row],[Stock Actuel]])*Inventaire[[#This Row],[Prix unitaire]]))</f>
        <v>1.8</v>
      </c>
      <c r="M49" s="14">
        <v>1</v>
      </c>
      <c r="N49" s="14">
        <v>1</v>
      </c>
      <c r="O49" s="14">
        <f>Inventaire[[#This Row],[Quantité en stock initial]]</f>
        <v>1</v>
      </c>
      <c r="P49" s="15"/>
    </row>
    <row r="50" spans="2:16" ht="30" customHeight="1" x14ac:dyDescent="0.25">
      <c r="B50" s="16">
        <f>IFERROR((Inventaire[[#This Row],[Quantité en stock initial]]&lt;=Inventaire[[#This Row],[Seuil de réapprovisionnement]])*(Inventaire[[#This Row],[Retiré ?]]="")*valHighlight,0)</f>
        <v>1</v>
      </c>
      <c r="C50" s="11" t="s">
        <v>111</v>
      </c>
      <c r="D50" s="12" t="s">
        <v>112</v>
      </c>
      <c r="E50" s="13">
        <v>1.8</v>
      </c>
      <c r="F50" s="14">
        <v>1</v>
      </c>
      <c r="G50" s="14" t="e">
        <f>IF(Inventaire[[#This Row],[Description]]=VLOOKUP(Inventaire[[#This Row],[Description]],[1]Facture!$C$18:$C$31,1,FALSE),VLOOKUP(Inventaire[[#This Row],[Description]],[1]Facture!$C$18:$D$31,2,FALSE),"")</f>
        <v>#N/A</v>
      </c>
      <c r="H50" s="14">
        <f>IFERROR(Inventaire[[#This Row],[Presence facture]],0)</f>
        <v>0</v>
      </c>
      <c r="I50" s="17"/>
      <c r="J50" s="14"/>
      <c r="K50" s="17"/>
      <c r="L50" s="13">
        <f>IF(Inventaire[[#This Row],[Nouvelle entrée]]="",(Inventaire[[#This Row],[Prix unitaire]]*Inventaire[[#This Row],[Quantité en stock initial]]),((Inventaire[[#This Row],[Nouvelle entrée]]+Inventaire[[#This Row],[Stock Actuel]])*Inventaire[[#This Row],[Prix unitaire]]))</f>
        <v>1.8</v>
      </c>
      <c r="M50" s="14">
        <v>1</v>
      </c>
      <c r="N50" s="14">
        <v>1</v>
      </c>
      <c r="O50" s="14">
        <f>Inventaire[[#This Row],[Quantité en stock initial]]</f>
        <v>1</v>
      </c>
      <c r="P50" s="15"/>
    </row>
    <row r="51" spans="2:16" ht="30" customHeight="1" x14ac:dyDescent="0.25">
      <c r="B51" s="16">
        <f>IFERROR((Inventaire[[#This Row],[Quantité en stock initial]]&lt;=Inventaire[[#This Row],[Seuil de réapprovisionnement]])*(Inventaire[[#This Row],[Retiré ?]]="")*valHighlight,0)</f>
        <v>1</v>
      </c>
      <c r="C51" s="11" t="s">
        <v>113</v>
      </c>
      <c r="D51" s="12" t="s">
        <v>114</v>
      </c>
      <c r="E51" s="13">
        <v>1.8</v>
      </c>
      <c r="F51" s="14">
        <v>1</v>
      </c>
      <c r="G51" s="14" t="e">
        <f>IF(Inventaire[[#This Row],[Description]]=VLOOKUP(Inventaire[[#This Row],[Description]],[1]Facture!$C$18:$C$31,1,FALSE),VLOOKUP(Inventaire[[#This Row],[Description]],[1]Facture!$C$18:$D$31,2,FALSE),"")</f>
        <v>#N/A</v>
      </c>
      <c r="H51" s="14">
        <f>IFERROR(Inventaire[[#This Row],[Presence facture]],0)</f>
        <v>0</v>
      </c>
      <c r="I51" s="17"/>
      <c r="J51" s="14"/>
      <c r="K51" s="17"/>
      <c r="L51" s="13">
        <f>IF(Inventaire[[#This Row],[Nouvelle entrée]]="",(Inventaire[[#This Row],[Prix unitaire]]*Inventaire[[#This Row],[Quantité en stock initial]]),((Inventaire[[#This Row],[Nouvelle entrée]]+Inventaire[[#This Row],[Stock Actuel]])*Inventaire[[#This Row],[Prix unitaire]]))</f>
        <v>1.8</v>
      </c>
      <c r="M51" s="14">
        <v>1</v>
      </c>
      <c r="N51" s="14">
        <v>1</v>
      </c>
      <c r="O51" s="14">
        <f>Inventaire[[#This Row],[Quantité en stock initial]]</f>
        <v>1</v>
      </c>
      <c r="P51" s="15"/>
    </row>
    <row r="52" spans="2:16" ht="30" customHeight="1" x14ac:dyDescent="0.25">
      <c r="B52" s="16">
        <f>IFERROR((Inventaire[[#This Row],[Quantité en stock initial]]&lt;=Inventaire[[#This Row],[Seuil de réapprovisionnement]])*(Inventaire[[#This Row],[Retiré ?]]="")*valHighlight,0)</f>
        <v>1</v>
      </c>
      <c r="C52" s="11" t="s">
        <v>115</v>
      </c>
      <c r="D52" s="12" t="s">
        <v>116</v>
      </c>
      <c r="E52" s="13"/>
      <c r="F52" s="14">
        <v>1</v>
      </c>
      <c r="G52" s="14" t="e">
        <f>IF(Inventaire[[#This Row],[Description]]=VLOOKUP(Inventaire[[#This Row],[Description]],[1]Facture!$C$18:$C$31,1,FALSE),VLOOKUP(Inventaire[[#This Row],[Description]],[1]Facture!$C$18:$D$31,2,FALSE),"")</f>
        <v>#N/A</v>
      </c>
      <c r="H52" s="14">
        <f>IFERROR(Inventaire[[#This Row],[Presence facture]],0)</f>
        <v>0</v>
      </c>
      <c r="I52" s="17"/>
      <c r="J52" s="14"/>
      <c r="K52" s="17"/>
      <c r="L52" s="13">
        <f>IF(Inventaire[[#This Row],[Nouvelle entrée]]="",(Inventaire[[#This Row],[Prix unitaire]]*Inventaire[[#This Row],[Quantité en stock initial]]),((Inventaire[[#This Row],[Nouvelle entrée]]+Inventaire[[#This Row],[Stock Actuel]])*Inventaire[[#This Row],[Prix unitaire]]))</f>
        <v>0</v>
      </c>
      <c r="M52" s="14">
        <v>1</v>
      </c>
      <c r="N52" s="14">
        <v>1</v>
      </c>
      <c r="O52" s="14">
        <f>Inventaire[[#This Row],[Quantité en stock initial]]</f>
        <v>1</v>
      </c>
      <c r="P52" s="15"/>
    </row>
    <row r="53" spans="2:16" ht="30" customHeight="1" x14ac:dyDescent="0.25">
      <c r="B53" s="16">
        <f>IFERROR((Inventaire[[#This Row],[Quantité en stock initial]]&lt;=Inventaire[[#This Row],[Seuil de réapprovisionnement]])*(Inventaire[[#This Row],[Retiré ?]]="")*valHighlight,0)</f>
        <v>1</v>
      </c>
      <c r="C53" s="11" t="s">
        <v>117</v>
      </c>
      <c r="D53" s="12" t="s">
        <v>118</v>
      </c>
      <c r="E53" s="13">
        <v>9.02</v>
      </c>
      <c r="F53" s="14">
        <v>1</v>
      </c>
      <c r="G53" s="14" t="e">
        <f>IF(Inventaire[[#This Row],[Description]]=VLOOKUP(Inventaire[[#This Row],[Description]],[1]Facture!$C$18:$C$31,1,FALSE),VLOOKUP(Inventaire[[#This Row],[Description]],[1]Facture!$C$18:$D$31,2,FALSE),"")</f>
        <v>#N/A</v>
      </c>
      <c r="H53" s="14">
        <f>IFERROR(Inventaire[[#This Row],[Presence facture]],0)</f>
        <v>0</v>
      </c>
      <c r="I53" s="17"/>
      <c r="J53" s="14"/>
      <c r="K53" s="17"/>
      <c r="L53" s="13">
        <f>IF(Inventaire[[#This Row],[Nouvelle entrée]]="",(Inventaire[[#This Row],[Prix unitaire]]*Inventaire[[#This Row],[Quantité en stock initial]]),((Inventaire[[#This Row],[Nouvelle entrée]]+Inventaire[[#This Row],[Stock Actuel]])*Inventaire[[#This Row],[Prix unitaire]]))</f>
        <v>9.02</v>
      </c>
      <c r="M53" s="14">
        <v>1</v>
      </c>
      <c r="N53" s="14">
        <v>1</v>
      </c>
      <c r="O53" s="14">
        <f>Inventaire[[#This Row],[Quantité en stock initial]]</f>
        <v>1</v>
      </c>
      <c r="P53" s="15"/>
    </row>
    <row r="54" spans="2:16" ht="30" customHeight="1" x14ac:dyDescent="0.25">
      <c r="B54" s="16">
        <f>IFERROR((Inventaire[[#This Row],[Quantité en stock initial]]&lt;=Inventaire[[#This Row],[Seuil de réapprovisionnement]])*(Inventaire[[#This Row],[Retiré ?]]="")*valHighlight,0)</f>
        <v>1</v>
      </c>
      <c r="C54" s="11" t="s">
        <v>119</v>
      </c>
      <c r="D54" s="12" t="s">
        <v>120</v>
      </c>
      <c r="E54" s="13">
        <v>9.02</v>
      </c>
      <c r="F54" s="14">
        <v>1</v>
      </c>
      <c r="G54" s="14" t="e">
        <f>IF(Inventaire[[#This Row],[Description]]=VLOOKUP(Inventaire[[#This Row],[Description]],[1]Facture!$C$18:$C$31,1,FALSE),VLOOKUP(Inventaire[[#This Row],[Description]],[1]Facture!$C$18:$D$31,2,FALSE),"")</f>
        <v>#N/A</v>
      </c>
      <c r="H54" s="14">
        <f>IFERROR(Inventaire[[#This Row],[Presence facture]],0)</f>
        <v>0</v>
      </c>
      <c r="I54" s="17"/>
      <c r="J54" s="14"/>
      <c r="K54" s="17"/>
      <c r="L54" s="13">
        <f>IF(Inventaire[[#This Row],[Nouvelle entrée]]="",(Inventaire[[#This Row],[Prix unitaire]]*Inventaire[[#This Row],[Quantité en stock initial]]),((Inventaire[[#This Row],[Nouvelle entrée]]+Inventaire[[#This Row],[Stock Actuel]])*Inventaire[[#This Row],[Prix unitaire]]))</f>
        <v>9.02</v>
      </c>
      <c r="M54" s="14">
        <v>1</v>
      </c>
      <c r="N54" s="14">
        <v>1</v>
      </c>
      <c r="O54" s="14">
        <f>Inventaire[[#This Row],[Quantité en stock initial]]</f>
        <v>1</v>
      </c>
      <c r="P54" s="15"/>
    </row>
    <row r="55" spans="2:16" ht="30" customHeight="1" x14ac:dyDescent="0.25">
      <c r="B55" s="16">
        <f>IFERROR((Inventaire[[#This Row],[Quantité en stock initial]]&lt;=Inventaire[[#This Row],[Seuil de réapprovisionnement]])*(Inventaire[[#This Row],[Retiré ?]]="")*valHighlight,0)</f>
        <v>1</v>
      </c>
      <c r="C55" s="11" t="s">
        <v>121</v>
      </c>
      <c r="D55" s="12" t="s">
        <v>122</v>
      </c>
      <c r="E55" s="13">
        <v>9.02</v>
      </c>
      <c r="F55" s="14">
        <v>1</v>
      </c>
      <c r="G55" s="14" t="e">
        <f>IF(Inventaire[[#This Row],[Description]]=VLOOKUP(Inventaire[[#This Row],[Description]],[1]Facture!$C$18:$C$31,1,FALSE),VLOOKUP(Inventaire[[#This Row],[Description]],[1]Facture!$C$18:$D$31,2,FALSE),"")</f>
        <v>#N/A</v>
      </c>
      <c r="H55" s="14">
        <f>IFERROR(Inventaire[[#This Row],[Presence facture]],0)</f>
        <v>0</v>
      </c>
      <c r="I55" s="17"/>
      <c r="J55" s="14"/>
      <c r="K55" s="17"/>
      <c r="L55" s="13">
        <f>IF(Inventaire[[#This Row],[Nouvelle entrée]]="",(Inventaire[[#This Row],[Prix unitaire]]*Inventaire[[#This Row],[Quantité en stock initial]]),((Inventaire[[#This Row],[Nouvelle entrée]]+Inventaire[[#This Row],[Stock Actuel]])*Inventaire[[#This Row],[Prix unitaire]]))</f>
        <v>9.02</v>
      </c>
      <c r="M55" s="14">
        <v>1</v>
      </c>
      <c r="N55" s="14">
        <v>1</v>
      </c>
      <c r="O55" s="14">
        <f>Inventaire[[#This Row],[Quantité en stock initial]]</f>
        <v>1</v>
      </c>
      <c r="P55" s="15"/>
    </row>
    <row r="56" spans="2:16" ht="30" customHeight="1" x14ac:dyDescent="0.25">
      <c r="B56" s="16">
        <f>IFERROR((Inventaire[[#This Row],[Quantité en stock initial]]&lt;=Inventaire[[#This Row],[Seuil de réapprovisionnement]])*(Inventaire[[#This Row],[Retiré ?]]="")*valHighlight,0)</f>
        <v>0</v>
      </c>
      <c r="C56" s="11" t="s">
        <v>123</v>
      </c>
      <c r="D56" s="12" t="s">
        <v>124</v>
      </c>
      <c r="E56" s="13"/>
      <c r="F56" s="14">
        <v>2</v>
      </c>
      <c r="G56" s="14" t="e">
        <f>IF(Inventaire[[#This Row],[Description]]=VLOOKUP(Inventaire[[#This Row],[Description]],[1]Facture!$C$18:$C$31,1,FALSE),VLOOKUP(Inventaire[[#This Row],[Description]],[1]Facture!$C$18:$D$31,2,FALSE),"")</f>
        <v>#N/A</v>
      </c>
      <c r="H56" s="14">
        <f>IFERROR(Inventaire[[#This Row],[Presence facture]],0)</f>
        <v>0</v>
      </c>
      <c r="I56" s="17"/>
      <c r="J56" s="14"/>
      <c r="K56" s="17"/>
      <c r="L56" s="13">
        <f>IF(Inventaire[[#This Row],[Nouvelle entrée]]="",(Inventaire[[#This Row],[Prix unitaire]]*Inventaire[[#This Row],[Quantité en stock initial]]),((Inventaire[[#This Row],[Nouvelle entrée]]+Inventaire[[#This Row],[Stock Actuel]])*Inventaire[[#This Row],[Prix unitaire]]))</f>
        <v>0</v>
      </c>
      <c r="M56" s="14">
        <v>1</v>
      </c>
      <c r="N56" s="14">
        <v>1</v>
      </c>
      <c r="O56" s="14">
        <f>Inventaire[[#This Row],[Quantité en stock initial]]</f>
        <v>2</v>
      </c>
      <c r="P56" s="15"/>
    </row>
    <row r="57" spans="2:16" ht="30" customHeight="1" x14ac:dyDescent="0.25">
      <c r="B57" s="16">
        <f>IFERROR((Inventaire[[#This Row],[Quantité en stock initial]]&lt;=Inventaire[[#This Row],[Seuil de réapprovisionnement]])*(Inventaire[[#This Row],[Retiré ?]]="")*valHighlight,0)</f>
        <v>1</v>
      </c>
      <c r="C57" s="11" t="s">
        <v>125</v>
      </c>
      <c r="D57" s="12" t="s">
        <v>126</v>
      </c>
      <c r="E57" s="13">
        <v>9.02</v>
      </c>
      <c r="F57" s="14">
        <v>1</v>
      </c>
      <c r="G57" s="14" t="e">
        <f>IF(Inventaire[[#This Row],[Description]]=VLOOKUP(Inventaire[[#This Row],[Description]],[1]Facture!$C$18:$C$31,1,FALSE),VLOOKUP(Inventaire[[#This Row],[Description]],[1]Facture!$C$18:$D$31,2,FALSE),"")</f>
        <v>#N/A</v>
      </c>
      <c r="H57" s="14">
        <f>IFERROR(Inventaire[[#This Row],[Presence facture]],0)</f>
        <v>0</v>
      </c>
      <c r="I57" s="17"/>
      <c r="J57" s="14"/>
      <c r="K57" s="17"/>
      <c r="L57" s="13">
        <f>IF(Inventaire[[#This Row],[Nouvelle entrée]]="",(Inventaire[[#This Row],[Prix unitaire]]*Inventaire[[#This Row],[Quantité en stock initial]]),((Inventaire[[#This Row],[Nouvelle entrée]]+Inventaire[[#This Row],[Stock Actuel]])*Inventaire[[#This Row],[Prix unitaire]]))</f>
        <v>9.02</v>
      </c>
      <c r="M57" s="14">
        <v>1</v>
      </c>
      <c r="N57" s="14">
        <v>1</v>
      </c>
      <c r="O57" s="14">
        <f>Inventaire[[#This Row],[Quantité en stock initial]]</f>
        <v>1</v>
      </c>
      <c r="P57" s="15"/>
    </row>
    <row r="58" spans="2:16" ht="30" customHeight="1" x14ac:dyDescent="0.25">
      <c r="B58" s="16">
        <f>IFERROR((Inventaire[[#This Row],[Quantité en stock initial]]&lt;=Inventaire[[#This Row],[Seuil de réapprovisionnement]])*(Inventaire[[#This Row],[Retiré ?]]="")*valHighlight,0)</f>
        <v>1</v>
      </c>
      <c r="C58" s="11" t="s">
        <v>127</v>
      </c>
      <c r="D58" s="12" t="s">
        <v>128</v>
      </c>
      <c r="E58" s="13">
        <v>9.02</v>
      </c>
      <c r="F58" s="14">
        <v>1</v>
      </c>
      <c r="G58" s="14" t="e">
        <f>IF(Inventaire[[#This Row],[Description]]=VLOOKUP(Inventaire[[#This Row],[Description]],[1]Facture!$C$18:$C$31,1,FALSE),VLOOKUP(Inventaire[[#This Row],[Description]],[1]Facture!$C$18:$D$31,2,FALSE),"")</f>
        <v>#N/A</v>
      </c>
      <c r="H58" s="14">
        <f>IFERROR(Inventaire[[#This Row],[Presence facture]],0)</f>
        <v>0</v>
      </c>
      <c r="I58" s="17"/>
      <c r="J58" s="14"/>
      <c r="K58" s="17"/>
      <c r="L58" s="13">
        <f>IF(Inventaire[[#This Row],[Nouvelle entrée]]="",(Inventaire[[#This Row],[Prix unitaire]]*Inventaire[[#This Row],[Quantité en stock initial]]),((Inventaire[[#This Row],[Nouvelle entrée]]+Inventaire[[#This Row],[Stock Actuel]])*Inventaire[[#This Row],[Prix unitaire]]))</f>
        <v>9.02</v>
      </c>
      <c r="M58" s="14">
        <v>1</v>
      </c>
      <c r="N58" s="14">
        <v>1</v>
      </c>
      <c r="O58" s="14">
        <f>Inventaire[[#This Row],[Quantité en stock initial]]</f>
        <v>1</v>
      </c>
      <c r="P58" s="15"/>
    </row>
    <row r="59" spans="2:16" ht="30" customHeight="1" x14ac:dyDescent="0.25">
      <c r="B59" s="16">
        <f>IFERROR((Inventaire[[#This Row],[Quantité en stock initial]]&lt;=Inventaire[[#This Row],[Seuil de réapprovisionnement]])*(Inventaire[[#This Row],[Retiré ?]]="")*valHighlight,0)</f>
        <v>1</v>
      </c>
      <c r="C59" s="11" t="s">
        <v>129</v>
      </c>
      <c r="D59" s="12" t="s">
        <v>130</v>
      </c>
      <c r="E59" s="13">
        <v>9.02</v>
      </c>
      <c r="F59" s="14">
        <v>1</v>
      </c>
      <c r="G59" s="14" t="e">
        <f>IF(Inventaire[[#This Row],[Description]]=VLOOKUP(Inventaire[[#This Row],[Description]],[1]Facture!$C$18:$C$31,1,FALSE),VLOOKUP(Inventaire[[#This Row],[Description]],[1]Facture!$C$18:$D$31,2,FALSE),"")</f>
        <v>#N/A</v>
      </c>
      <c r="H59" s="14">
        <f>IFERROR(Inventaire[[#This Row],[Presence facture]],0)</f>
        <v>0</v>
      </c>
      <c r="I59" s="17"/>
      <c r="J59" s="14"/>
      <c r="K59" s="17"/>
      <c r="L59" s="13">
        <f>IF(Inventaire[[#This Row],[Nouvelle entrée]]="",(Inventaire[[#This Row],[Prix unitaire]]*Inventaire[[#This Row],[Quantité en stock initial]]),((Inventaire[[#This Row],[Nouvelle entrée]]+Inventaire[[#This Row],[Stock Actuel]])*Inventaire[[#This Row],[Prix unitaire]]))</f>
        <v>9.02</v>
      </c>
      <c r="M59" s="14">
        <v>1</v>
      </c>
      <c r="N59" s="14">
        <v>1</v>
      </c>
      <c r="O59" s="14">
        <f>Inventaire[[#This Row],[Quantité en stock initial]]</f>
        <v>1</v>
      </c>
      <c r="P59" s="15"/>
    </row>
    <row r="60" spans="2:16" ht="30" customHeight="1" x14ac:dyDescent="0.25">
      <c r="B60" s="16">
        <f>IFERROR((Inventaire[[#This Row],[Quantité en stock initial]]&lt;=Inventaire[[#This Row],[Seuil de réapprovisionnement]])*(Inventaire[[#This Row],[Retiré ?]]="")*valHighlight,0)</f>
        <v>1</v>
      </c>
      <c r="C60" s="11" t="s">
        <v>131</v>
      </c>
      <c r="D60" s="12" t="s">
        <v>132</v>
      </c>
      <c r="E60" s="13"/>
      <c r="F60" s="14">
        <v>1</v>
      </c>
      <c r="G60" s="14" t="e">
        <f>IF(Inventaire[[#This Row],[Description]]=VLOOKUP(Inventaire[[#This Row],[Description]],[1]Facture!$C$18:$C$31,1,FALSE),VLOOKUP(Inventaire[[#This Row],[Description]],[1]Facture!$C$18:$D$31,2,FALSE),"")</f>
        <v>#N/A</v>
      </c>
      <c r="H60" s="14">
        <f>IFERROR(Inventaire[[#This Row],[Presence facture]],0)</f>
        <v>0</v>
      </c>
      <c r="I60" s="17"/>
      <c r="J60" s="14"/>
      <c r="K60" s="17"/>
      <c r="L60" s="13">
        <f>IF(Inventaire[[#This Row],[Nouvelle entrée]]="",(Inventaire[[#This Row],[Prix unitaire]]*Inventaire[[#This Row],[Quantité en stock initial]]),((Inventaire[[#This Row],[Nouvelle entrée]]+Inventaire[[#This Row],[Stock Actuel]])*Inventaire[[#This Row],[Prix unitaire]]))</f>
        <v>0</v>
      </c>
      <c r="M60" s="14">
        <v>1</v>
      </c>
      <c r="N60" s="14">
        <v>1</v>
      </c>
      <c r="O60" s="14">
        <f>Inventaire[[#This Row],[Quantité en stock initial]]</f>
        <v>1</v>
      </c>
      <c r="P60" s="15"/>
    </row>
    <row r="61" spans="2:16" ht="30" customHeight="1" x14ac:dyDescent="0.25">
      <c r="B61" s="16">
        <f>IFERROR((Inventaire[[#This Row],[Quantité en stock initial]]&lt;=Inventaire[[#This Row],[Seuil de réapprovisionnement]])*(Inventaire[[#This Row],[Retiré ?]]="")*valHighlight,0)</f>
        <v>1</v>
      </c>
      <c r="C61" s="11" t="s">
        <v>133</v>
      </c>
      <c r="D61" s="12" t="s">
        <v>134</v>
      </c>
      <c r="E61" s="13">
        <v>9.5399999999999991</v>
      </c>
      <c r="F61" s="14">
        <v>1</v>
      </c>
      <c r="G61" s="14" t="e">
        <f>IF(Inventaire[[#This Row],[Description]]=VLOOKUP(Inventaire[[#This Row],[Description]],[1]Facture!$C$18:$C$31,1,FALSE),VLOOKUP(Inventaire[[#This Row],[Description]],[1]Facture!$C$18:$D$31,2,FALSE),"")</f>
        <v>#N/A</v>
      </c>
      <c r="H61" s="14">
        <f>IFERROR(Inventaire[[#This Row],[Presence facture]],0)</f>
        <v>0</v>
      </c>
      <c r="I61" s="17"/>
      <c r="J61" s="14"/>
      <c r="K61" s="17"/>
      <c r="L61" s="13">
        <f>IF(Inventaire[[#This Row],[Nouvelle entrée]]="",(Inventaire[[#This Row],[Prix unitaire]]*Inventaire[[#This Row],[Quantité en stock initial]]),((Inventaire[[#This Row],[Nouvelle entrée]]+Inventaire[[#This Row],[Stock Actuel]])*Inventaire[[#This Row],[Prix unitaire]]))</f>
        <v>9.5399999999999991</v>
      </c>
      <c r="M61" s="14">
        <v>1</v>
      </c>
      <c r="N61" s="14">
        <v>1</v>
      </c>
      <c r="O61" s="14">
        <f>Inventaire[[#This Row],[Quantité en stock initial]]</f>
        <v>1</v>
      </c>
      <c r="P61" s="15"/>
    </row>
    <row r="62" spans="2:16" ht="30" customHeight="1" x14ac:dyDescent="0.25">
      <c r="B62" s="16">
        <f>IFERROR((Inventaire[[#This Row],[Quantité en stock initial]]&lt;=Inventaire[[#This Row],[Seuil de réapprovisionnement]])*(Inventaire[[#This Row],[Retiré ?]]="")*valHighlight,0)</f>
        <v>1</v>
      </c>
      <c r="C62" s="11" t="s">
        <v>135</v>
      </c>
      <c r="D62" s="12" t="s">
        <v>136</v>
      </c>
      <c r="E62" s="13">
        <v>9.5399999999999991</v>
      </c>
      <c r="F62" s="14">
        <v>1</v>
      </c>
      <c r="G62" s="14" t="e">
        <f>IF(Inventaire[[#This Row],[Description]]=VLOOKUP(Inventaire[[#This Row],[Description]],[1]Facture!$C$18:$C$31,1,FALSE),VLOOKUP(Inventaire[[#This Row],[Description]],[1]Facture!$C$18:$D$31,2,FALSE),"")</f>
        <v>#N/A</v>
      </c>
      <c r="H62" s="14">
        <f>IFERROR(Inventaire[[#This Row],[Presence facture]],0)</f>
        <v>0</v>
      </c>
      <c r="I62" s="17"/>
      <c r="J62" s="14"/>
      <c r="K62" s="17"/>
      <c r="L62" s="13">
        <f>IF(Inventaire[[#This Row],[Nouvelle entrée]]="",(Inventaire[[#This Row],[Prix unitaire]]*Inventaire[[#This Row],[Quantité en stock initial]]),((Inventaire[[#This Row],[Nouvelle entrée]]+Inventaire[[#This Row],[Stock Actuel]])*Inventaire[[#This Row],[Prix unitaire]]))</f>
        <v>9.5399999999999991</v>
      </c>
      <c r="M62" s="14">
        <v>1</v>
      </c>
      <c r="N62" s="14">
        <v>1</v>
      </c>
      <c r="O62" s="14">
        <f>Inventaire[[#This Row],[Quantité en stock initial]]</f>
        <v>1</v>
      </c>
      <c r="P62" s="15"/>
    </row>
    <row r="63" spans="2:16" ht="30" customHeight="1" x14ac:dyDescent="0.25">
      <c r="B63" s="16">
        <f>IFERROR((Inventaire[[#This Row],[Quantité en stock initial]]&lt;=Inventaire[[#This Row],[Seuil de réapprovisionnement]])*(Inventaire[[#This Row],[Retiré ?]]="")*valHighlight,0)</f>
        <v>1</v>
      </c>
      <c r="C63" s="11" t="s">
        <v>137</v>
      </c>
      <c r="D63" s="12" t="s">
        <v>138</v>
      </c>
      <c r="E63" s="13">
        <v>9.5399999999999991</v>
      </c>
      <c r="F63" s="14">
        <v>1</v>
      </c>
      <c r="G63" s="14" t="e">
        <f>IF(Inventaire[[#This Row],[Description]]=VLOOKUP(Inventaire[[#This Row],[Description]],[1]Facture!$C$18:$C$31,1,FALSE),VLOOKUP(Inventaire[[#This Row],[Description]],[1]Facture!$C$18:$D$31,2,FALSE),"")</f>
        <v>#N/A</v>
      </c>
      <c r="H63" s="14">
        <f>IFERROR(Inventaire[[#This Row],[Presence facture]],0)</f>
        <v>0</v>
      </c>
      <c r="I63" s="17"/>
      <c r="J63" s="14"/>
      <c r="K63" s="17"/>
      <c r="L63" s="13">
        <f>IF(Inventaire[[#This Row],[Nouvelle entrée]]="",(Inventaire[[#This Row],[Prix unitaire]]*Inventaire[[#This Row],[Quantité en stock initial]]),((Inventaire[[#This Row],[Nouvelle entrée]]+Inventaire[[#This Row],[Stock Actuel]])*Inventaire[[#This Row],[Prix unitaire]]))</f>
        <v>9.5399999999999991</v>
      </c>
      <c r="M63" s="14">
        <v>1</v>
      </c>
      <c r="N63" s="14">
        <v>1</v>
      </c>
      <c r="O63" s="14">
        <f>Inventaire[[#This Row],[Quantité en stock initial]]</f>
        <v>1</v>
      </c>
      <c r="P63" s="15"/>
    </row>
    <row r="64" spans="2:16" ht="30" customHeight="1" x14ac:dyDescent="0.25">
      <c r="B64" s="16">
        <f>IFERROR((Inventaire[[#This Row],[Quantité en stock initial]]&lt;=Inventaire[[#This Row],[Seuil de réapprovisionnement]])*(Inventaire[[#This Row],[Retiré ?]]="")*valHighlight,0)</f>
        <v>1</v>
      </c>
      <c r="C64" s="11" t="s">
        <v>139</v>
      </c>
      <c r="D64" s="12" t="s">
        <v>140</v>
      </c>
      <c r="E64" s="13"/>
      <c r="F64" s="14">
        <v>1</v>
      </c>
      <c r="G64" s="14" t="e">
        <f>IF(Inventaire[[#This Row],[Description]]=VLOOKUP(Inventaire[[#This Row],[Description]],[1]Facture!$C$18:$C$31,1,FALSE),VLOOKUP(Inventaire[[#This Row],[Description]],[1]Facture!$C$18:$D$31,2,FALSE),"")</f>
        <v>#N/A</v>
      </c>
      <c r="H64" s="14">
        <f>IFERROR(Inventaire[[#This Row],[Presence facture]],0)</f>
        <v>0</v>
      </c>
      <c r="I64" s="17"/>
      <c r="J64" s="14"/>
      <c r="K64" s="17"/>
      <c r="L64" s="13">
        <f>IF(Inventaire[[#This Row],[Nouvelle entrée]]="",(Inventaire[[#This Row],[Prix unitaire]]*Inventaire[[#This Row],[Quantité en stock initial]]),((Inventaire[[#This Row],[Nouvelle entrée]]+Inventaire[[#This Row],[Stock Actuel]])*Inventaire[[#This Row],[Prix unitaire]]))</f>
        <v>0</v>
      </c>
      <c r="M64" s="14">
        <v>1</v>
      </c>
      <c r="N64" s="14">
        <v>1</v>
      </c>
      <c r="O64" s="14">
        <f>Inventaire[[#This Row],[Quantité en stock initial]]</f>
        <v>1</v>
      </c>
      <c r="P64" s="15"/>
    </row>
    <row r="65" spans="2:16" ht="30" customHeight="1" x14ac:dyDescent="0.25">
      <c r="B65" s="16">
        <f>IFERROR((Inventaire[[#This Row],[Quantité en stock initial]]&lt;=Inventaire[[#This Row],[Seuil de réapprovisionnement]])*(Inventaire[[#This Row],[Retiré ?]]="")*valHighlight,0)</f>
        <v>1</v>
      </c>
      <c r="C65" s="11" t="s">
        <v>141</v>
      </c>
      <c r="D65" s="12" t="s">
        <v>142</v>
      </c>
      <c r="E65" s="13">
        <v>9.5399999999999991</v>
      </c>
      <c r="F65" s="14">
        <v>1</v>
      </c>
      <c r="G65" s="14" t="e">
        <f>IF(Inventaire[[#This Row],[Description]]=VLOOKUP(Inventaire[[#This Row],[Description]],[1]Facture!$C$18:$C$31,1,FALSE),VLOOKUP(Inventaire[[#This Row],[Description]],[1]Facture!$C$18:$D$31,2,FALSE),"")</f>
        <v>#N/A</v>
      </c>
      <c r="H65" s="14">
        <f>IFERROR(Inventaire[[#This Row],[Presence facture]],0)</f>
        <v>0</v>
      </c>
      <c r="I65" s="17"/>
      <c r="J65" s="14"/>
      <c r="K65" s="17"/>
      <c r="L65" s="13">
        <f>IF(Inventaire[[#This Row],[Nouvelle entrée]]="",(Inventaire[[#This Row],[Prix unitaire]]*Inventaire[[#This Row],[Quantité en stock initial]]),((Inventaire[[#This Row],[Nouvelle entrée]]+Inventaire[[#This Row],[Stock Actuel]])*Inventaire[[#This Row],[Prix unitaire]]))</f>
        <v>9.5399999999999991</v>
      </c>
      <c r="M65" s="14">
        <v>1</v>
      </c>
      <c r="N65" s="14">
        <v>1</v>
      </c>
      <c r="O65" s="14">
        <f>Inventaire[[#This Row],[Quantité en stock initial]]</f>
        <v>1</v>
      </c>
      <c r="P65" s="15"/>
    </row>
    <row r="66" spans="2:16" ht="30" customHeight="1" x14ac:dyDescent="0.25">
      <c r="B66" s="16">
        <f>IFERROR((Inventaire[[#This Row],[Quantité en stock initial]]&lt;=Inventaire[[#This Row],[Seuil de réapprovisionnement]])*(Inventaire[[#This Row],[Retiré ?]]="")*valHighlight,0)</f>
        <v>1</v>
      </c>
      <c r="C66" s="11" t="s">
        <v>143</v>
      </c>
      <c r="D66" s="12" t="s">
        <v>144</v>
      </c>
      <c r="E66" s="13">
        <v>9.5399999999999991</v>
      </c>
      <c r="F66" s="14">
        <v>1</v>
      </c>
      <c r="G66" s="14" t="e">
        <f>IF(Inventaire[[#This Row],[Description]]=VLOOKUP(Inventaire[[#This Row],[Description]],[1]Facture!$C$18:$C$31,1,FALSE),VLOOKUP(Inventaire[[#This Row],[Description]],[1]Facture!$C$18:$D$31,2,FALSE),"")</f>
        <v>#N/A</v>
      </c>
      <c r="H66" s="14">
        <f>IFERROR(Inventaire[[#This Row],[Presence facture]],0)</f>
        <v>0</v>
      </c>
      <c r="I66" s="17"/>
      <c r="J66" s="14"/>
      <c r="K66" s="17"/>
      <c r="L66" s="13">
        <f>IF(Inventaire[[#This Row],[Nouvelle entrée]]="",(Inventaire[[#This Row],[Prix unitaire]]*Inventaire[[#This Row],[Quantité en stock initial]]),((Inventaire[[#This Row],[Nouvelle entrée]]+Inventaire[[#This Row],[Stock Actuel]])*Inventaire[[#This Row],[Prix unitaire]]))</f>
        <v>9.5399999999999991</v>
      </c>
      <c r="M66" s="14">
        <v>1</v>
      </c>
      <c r="N66" s="14">
        <v>1</v>
      </c>
      <c r="O66" s="14">
        <f>Inventaire[[#This Row],[Quantité en stock initial]]</f>
        <v>1</v>
      </c>
      <c r="P66" s="15"/>
    </row>
    <row r="67" spans="2:16" ht="30" customHeight="1" x14ac:dyDescent="0.25">
      <c r="B67" s="16">
        <f>IFERROR((Inventaire[[#This Row],[Quantité en stock initial]]&lt;=Inventaire[[#This Row],[Seuil de réapprovisionnement]])*(Inventaire[[#This Row],[Retiré ?]]="")*valHighlight,0)</f>
        <v>1</v>
      </c>
      <c r="C67" s="11" t="s">
        <v>145</v>
      </c>
      <c r="D67" s="12" t="s">
        <v>146</v>
      </c>
      <c r="E67" s="13">
        <v>9.5399999999999991</v>
      </c>
      <c r="F67" s="14">
        <v>1</v>
      </c>
      <c r="G67" s="14" t="e">
        <f>IF(Inventaire[[#This Row],[Description]]=VLOOKUP(Inventaire[[#This Row],[Description]],[1]Facture!$C$18:$C$31,1,FALSE),VLOOKUP(Inventaire[[#This Row],[Description]],[1]Facture!$C$18:$D$31,2,FALSE),"")</f>
        <v>#N/A</v>
      </c>
      <c r="H67" s="14">
        <f>IFERROR(Inventaire[[#This Row],[Presence facture]],0)</f>
        <v>0</v>
      </c>
      <c r="I67" s="17"/>
      <c r="J67" s="14"/>
      <c r="K67" s="17"/>
      <c r="L67" s="13">
        <f>IF(Inventaire[[#This Row],[Nouvelle entrée]]="",(Inventaire[[#This Row],[Prix unitaire]]*Inventaire[[#This Row],[Quantité en stock initial]]),((Inventaire[[#This Row],[Nouvelle entrée]]+Inventaire[[#This Row],[Stock Actuel]])*Inventaire[[#This Row],[Prix unitaire]]))</f>
        <v>9.5399999999999991</v>
      </c>
      <c r="M67" s="14">
        <v>1</v>
      </c>
      <c r="N67" s="14">
        <v>1</v>
      </c>
      <c r="O67" s="14">
        <f>Inventaire[[#This Row],[Quantité en stock initial]]</f>
        <v>1</v>
      </c>
      <c r="P67" s="15"/>
    </row>
    <row r="68" spans="2:16" ht="30" customHeight="1" x14ac:dyDescent="0.25">
      <c r="B68" s="16">
        <f>IFERROR((Inventaire[[#This Row],[Quantité en stock initial]]&lt;=Inventaire[[#This Row],[Seuil de réapprovisionnement]])*(Inventaire[[#This Row],[Retiré ?]]="")*valHighlight,0)</f>
        <v>1</v>
      </c>
      <c r="C68" s="11" t="s">
        <v>147</v>
      </c>
      <c r="D68" s="12" t="s">
        <v>148</v>
      </c>
      <c r="E68" s="13"/>
      <c r="F68" s="14">
        <v>1</v>
      </c>
      <c r="G68" s="14" t="e">
        <f>IF(Inventaire[[#This Row],[Description]]=VLOOKUP(Inventaire[[#This Row],[Description]],[1]Facture!$C$18:$C$31,1,FALSE),VLOOKUP(Inventaire[[#This Row],[Description]],[1]Facture!$C$18:$D$31,2,FALSE),"")</f>
        <v>#N/A</v>
      </c>
      <c r="H68" s="14">
        <f>IFERROR(Inventaire[[#This Row],[Presence facture]],0)</f>
        <v>0</v>
      </c>
      <c r="I68" s="17"/>
      <c r="J68" s="14"/>
      <c r="K68" s="17"/>
      <c r="L68" s="13">
        <f>IF(Inventaire[[#This Row],[Nouvelle entrée]]="",(Inventaire[[#This Row],[Prix unitaire]]*Inventaire[[#This Row],[Quantité en stock initial]]),((Inventaire[[#This Row],[Nouvelle entrée]]+Inventaire[[#This Row],[Stock Actuel]])*Inventaire[[#This Row],[Prix unitaire]]))</f>
        <v>0</v>
      </c>
      <c r="M68" s="14">
        <v>1</v>
      </c>
      <c r="N68" s="14">
        <v>1</v>
      </c>
      <c r="O68" s="14">
        <f>Inventaire[[#This Row],[Quantité en stock initial]]</f>
        <v>1</v>
      </c>
      <c r="P68" s="15"/>
    </row>
    <row r="69" spans="2:16" ht="30" customHeight="1" x14ac:dyDescent="0.25">
      <c r="B69" s="16">
        <f>IFERROR((Inventaire[[#This Row],[Quantité en stock initial]]&lt;=Inventaire[[#This Row],[Seuil de réapprovisionnement]])*(Inventaire[[#This Row],[Retiré ?]]="")*valHighlight,0)</f>
        <v>0</v>
      </c>
      <c r="C69" s="11" t="s">
        <v>149</v>
      </c>
      <c r="D69" s="12" t="s">
        <v>150</v>
      </c>
      <c r="E69" s="13">
        <v>18.04</v>
      </c>
      <c r="F69" s="14">
        <v>13</v>
      </c>
      <c r="G69" s="14" t="e">
        <f>IF(Inventaire[[#This Row],[Description]]=VLOOKUP(Inventaire[[#This Row],[Description]],[1]Facture!$C$18:$C$31,1,FALSE),VLOOKUP(Inventaire[[#This Row],[Description]],[1]Facture!$C$18:$D$31,2,FALSE),"")</f>
        <v>#N/A</v>
      </c>
      <c r="H69" s="14">
        <f>IFERROR(Inventaire[[#This Row],[Presence facture]],0)</f>
        <v>0</v>
      </c>
      <c r="I69" s="17"/>
      <c r="J69" s="14"/>
      <c r="K69" s="17"/>
      <c r="L69" s="13">
        <f>IF(Inventaire[[#This Row],[Nouvelle entrée]]="",(Inventaire[[#This Row],[Prix unitaire]]*Inventaire[[#This Row],[Quantité en stock initial]]),((Inventaire[[#This Row],[Nouvelle entrée]]+Inventaire[[#This Row],[Stock Actuel]])*Inventaire[[#This Row],[Prix unitaire]]))</f>
        <v>234.51999999999998</v>
      </c>
      <c r="M69" s="14">
        <v>1</v>
      </c>
      <c r="N69" s="14">
        <v>1</v>
      </c>
      <c r="O69" s="14">
        <f>Inventaire[[#This Row],[Quantité en stock initial]]</f>
        <v>13</v>
      </c>
      <c r="P69" s="15"/>
    </row>
    <row r="70" spans="2:16" ht="30" customHeight="1" x14ac:dyDescent="0.25">
      <c r="B70" s="16">
        <f>IFERROR((Inventaire[[#This Row],[Quantité en stock initial]]&lt;=Inventaire[[#This Row],[Seuil de réapprovisionnement]])*(Inventaire[[#This Row],[Retiré ?]]="")*valHighlight,0)</f>
        <v>0</v>
      </c>
      <c r="C70" s="11" t="s">
        <v>151</v>
      </c>
      <c r="D70" s="12" t="s">
        <v>152</v>
      </c>
      <c r="E70" s="13">
        <v>18.04</v>
      </c>
      <c r="F70" s="14">
        <v>12</v>
      </c>
      <c r="G70" s="14" t="e">
        <f>IF(Inventaire[[#This Row],[Description]]=VLOOKUP(Inventaire[[#This Row],[Description]],[1]Facture!$C$18:$C$31,1,FALSE),VLOOKUP(Inventaire[[#This Row],[Description]],[1]Facture!$C$18:$D$31,2,FALSE),"")</f>
        <v>#N/A</v>
      </c>
      <c r="H70" s="14">
        <f>IFERROR(Inventaire[[#This Row],[Presence facture]],0)</f>
        <v>0</v>
      </c>
      <c r="I70" s="17"/>
      <c r="J70" s="14"/>
      <c r="K70" s="17"/>
      <c r="L70" s="13">
        <f>IF(Inventaire[[#This Row],[Nouvelle entrée]]="",(Inventaire[[#This Row],[Prix unitaire]]*Inventaire[[#This Row],[Quantité en stock initial]]),((Inventaire[[#This Row],[Nouvelle entrée]]+Inventaire[[#This Row],[Stock Actuel]])*Inventaire[[#This Row],[Prix unitaire]]))</f>
        <v>216.48</v>
      </c>
      <c r="M70" s="14">
        <v>1</v>
      </c>
      <c r="N70" s="14">
        <v>1</v>
      </c>
      <c r="O70" s="14">
        <f>Inventaire[[#This Row],[Quantité en stock initial]]</f>
        <v>12</v>
      </c>
      <c r="P70" s="15"/>
    </row>
    <row r="71" spans="2:16" ht="30" customHeight="1" x14ac:dyDescent="0.25">
      <c r="B71" s="16">
        <f>IFERROR((Inventaire[[#This Row],[Quantité en stock initial]]&lt;=Inventaire[[#This Row],[Seuil de réapprovisionnement]])*(Inventaire[[#This Row],[Retiré ?]]="")*valHighlight,0)</f>
        <v>0</v>
      </c>
      <c r="C71" s="11" t="s">
        <v>153</v>
      </c>
      <c r="D71" s="12" t="s">
        <v>154</v>
      </c>
      <c r="E71" s="13">
        <v>18.04</v>
      </c>
      <c r="F71" s="14">
        <v>10</v>
      </c>
      <c r="G71" s="14" t="e">
        <f>IF(Inventaire[[#This Row],[Description]]=VLOOKUP(Inventaire[[#This Row],[Description]],[1]Facture!$C$18:$C$31,1,FALSE),VLOOKUP(Inventaire[[#This Row],[Description]],[1]Facture!$C$18:$D$31,2,FALSE),"")</f>
        <v>#N/A</v>
      </c>
      <c r="H71" s="14">
        <f>IFERROR(Inventaire[[#This Row],[Presence facture]],0)</f>
        <v>0</v>
      </c>
      <c r="I71" s="17"/>
      <c r="J71" s="14"/>
      <c r="K71" s="17"/>
      <c r="L71" s="13">
        <f>IF(Inventaire[[#This Row],[Nouvelle entrée]]="",(Inventaire[[#This Row],[Prix unitaire]]*Inventaire[[#This Row],[Quantité en stock initial]]),((Inventaire[[#This Row],[Nouvelle entrée]]+Inventaire[[#This Row],[Stock Actuel]])*Inventaire[[#This Row],[Prix unitaire]]))</f>
        <v>180.39999999999998</v>
      </c>
      <c r="M71" s="14">
        <v>1</v>
      </c>
      <c r="N71" s="14">
        <v>1</v>
      </c>
      <c r="O71" s="14">
        <f>Inventaire[[#This Row],[Quantité en stock initial]]</f>
        <v>10</v>
      </c>
      <c r="P71" s="15"/>
    </row>
    <row r="72" spans="2:16" ht="30" customHeight="1" x14ac:dyDescent="0.25">
      <c r="B72" s="16">
        <f>IFERROR((Inventaire[[#This Row],[Quantité en stock initial]]&lt;=Inventaire[[#This Row],[Seuil de réapprovisionnement]])*(Inventaire[[#This Row],[Retiré ?]]="")*valHighlight,0)</f>
        <v>1</v>
      </c>
      <c r="C72" s="11" t="s">
        <v>155</v>
      </c>
      <c r="D72" s="12" t="s">
        <v>156</v>
      </c>
      <c r="E72" s="13"/>
      <c r="F72" s="14">
        <v>1</v>
      </c>
      <c r="G72" s="14" t="e">
        <f>IF(Inventaire[[#This Row],[Description]]=VLOOKUP(Inventaire[[#This Row],[Description]],[1]Facture!$C$18:$C$31,1,FALSE),VLOOKUP(Inventaire[[#This Row],[Description]],[1]Facture!$C$18:$D$31,2,FALSE),"")</f>
        <v>#N/A</v>
      </c>
      <c r="H72" s="14">
        <f>IFERROR(Inventaire[[#This Row],[Presence facture]],0)</f>
        <v>0</v>
      </c>
      <c r="I72" s="17"/>
      <c r="J72" s="14"/>
      <c r="K72" s="17"/>
      <c r="L72" s="13">
        <f>IF(Inventaire[[#This Row],[Nouvelle entrée]]="",(Inventaire[[#This Row],[Prix unitaire]]*Inventaire[[#This Row],[Quantité en stock initial]]),((Inventaire[[#This Row],[Nouvelle entrée]]+Inventaire[[#This Row],[Stock Actuel]])*Inventaire[[#This Row],[Prix unitaire]]))</f>
        <v>0</v>
      </c>
      <c r="M72" s="14">
        <v>1</v>
      </c>
      <c r="N72" s="14">
        <v>1</v>
      </c>
      <c r="O72" s="14">
        <f>Inventaire[[#This Row],[Quantité en stock initial]]</f>
        <v>1</v>
      </c>
      <c r="P72" s="15"/>
    </row>
    <row r="73" spans="2:16" ht="30" customHeight="1" x14ac:dyDescent="0.25">
      <c r="B73" s="16">
        <f>IFERROR((Inventaire[[#This Row],[Quantité en stock initial]]&lt;=Inventaire[[#This Row],[Seuil de réapprovisionnement]])*(Inventaire[[#This Row],[Retiré ?]]="")*valHighlight,0)</f>
        <v>1</v>
      </c>
      <c r="C73" s="11" t="s">
        <v>157</v>
      </c>
      <c r="D73" s="12" t="s">
        <v>158</v>
      </c>
      <c r="E73" s="13">
        <v>18.04</v>
      </c>
      <c r="F73" s="14">
        <v>1</v>
      </c>
      <c r="G73" s="14" t="e">
        <f>IF(Inventaire[[#This Row],[Description]]=VLOOKUP(Inventaire[[#This Row],[Description]],[1]Facture!$C$18:$C$31,1,FALSE),VLOOKUP(Inventaire[[#This Row],[Description]],[1]Facture!$C$18:$D$31,2,FALSE),"")</f>
        <v>#N/A</v>
      </c>
      <c r="H73" s="14">
        <f>IFERROR(Inventaire[[#This Row],[Presence facture]],0)</f>
        <v>0</v>
      </c>
      <c r="I73" s="17"/>
      <c r="J73" s="14"/>
      <c r="K73" s="17"/>
      <c r="L73" s="13">
        <f>IF(Inventaire[[#This Row],[Nouvelle entrée]]="",(Inventaire[[#This Row],[Prix unitaire]]*Inventaire[[#This Row],[Quantité en stock initial]]),((Inventaire[[#This Row],[Nouvelle entrée]]+Inventaire[[#This Row],[Stock Actuel]])*Inventaire[[#This Row],[Prix unitaire]]))</f>
        <v>18.04</v>
      </c>
      <c r="M73" s="14">
        <v>1</v>
      </c>
      <c r="N73" s="14">
        <v>1</v>
      </c>
      <c r="O73" s="14">
        <f>Inventaire[[#This Row],[Quantité en stock initial]]</f>
        <v>1</v>
      </c>
      <c r="P73" s="15"/>
    </row>
    <row r="74" spans="2:16" ht="30" customHeight="1" x14ac:dyDescent="0.25">
      <c r="B74" s="16">
        <f>IFERROR((Inventaire[[#This Row],[Quantité en stock initial]]&lt;=Inventaire[[#This Row],[Seuil de réapprovisionnement]])*(Inventaire[[#This Row],[Retiré ?]]="")*valHighlight,0)</f>
        <v>1</v>
      </c>
      <c r="C74" s="11" t="s">
        <v>159</v>
      </c>
      <c r="D74" s="12" t="s">
        <v>160</v>
      </c>
      <c r="E74" s="13">
        <v>18.04</v>
      </c>
      <c r="F74" s="14">
        <v>1</v>
      </c>
      <c r="G74" s="14" t="e">
        <f>IF(Inventaire[[#This Row],[Description]]=VLOOKUP(Inventaire[[#This Row],[Description]],[1]Facture!$C$18:$C$31,1,FALSE),VLOOKUP(Inventaire[[#This Row],[Description]],[1]Facture!$C$18:$D$31,2,FALSE),"")</f>
        <v>#N/A</v>
      </c>
      <c r="H74" s="14">
        <f>IFERROR(Inventaire[[#This Row],[Presence facture]],0)</f>
        <v>0</v>
      </c>
      <c r="I74" s="17"/>
      <c r="J74" s="14"/>
      <c r="K74" s="17"/>
      <c r="L74" s="13">
        <f>IF(Inventaire[[#This Row],[Nouvelle entrée]]="",(Inventaire[[#This Row],[Prix unitaire]]*Inventaire[[#This Row],[Quantité en stock initial]]),((Inventaire[[#This Row],[Nouvelle entrée]]+Inventaire[[#This Row],[Stock Actuel]])*Inventaire[[#This Row],[Prix unitaire]]))</f>
        <v>18.04</v>
      </c>
      <c r="M74" s="14">
        <v>1</v>
      </c>
      <c r="N74" s="14">
        <v>1</v>
      </c>
      <c r="O74" s="14">
        <f>Inventaire[[#This Row],[Quantité en stock initial]]</f>
        <v>1</v>
      </c>
      <c r="P74" s="15"/>
    </row>
    <row r="75" spans="2:16" ht="30" customHeight="1" x14ac:dyDescent="0.25">
      <c r="B75" s="16">
        <f>IFERROR((Inventaire[[#This Row],[Quantité en stock initial]]&lt;=Inventaire[[#This Row],[Seuil de réapprovisionnement]])*(Inventaire[[#This Row],[Retiré ?]]="")*valHighlight,0)</f>
        <v>1</v>
      </c>
      <c r="C75" s="11" t="s">
        <v>161</v>
      </c>
      <c r="D75" s="12" t="s">
        <v>162</v>
      </c>
      <c r="E75" s="13">
        <v>18.04</v>
      </c>
      <c r="F75" s="14">
        <v>1</v>
      </c>
      <c r="G75" s="14" t="e">
        <f>IF(Inventaire[[#This Row],[Description]]=VLOOKUP(Inventaire[[#This Row],[Description]],[1]Facture!$C$18:$C$31,1,FALSE),VLOOKUP(Inventaire[[#This Row],[Description]],[1]Facture!$C$18:$D$31,2,FALSE),"")</f>
        <v>#N/A</v>
      </c>
      <c r="H75" s="14">
        <f>IFERROR(Inventaire[[#This Row],[Presence facture]],0)</f>
        <v>0</v>
      </c>
      <c r="I75" s="17"/>
      <c r="J75" s="14"/>
      <c r="K75" s="17"/>
      <c r="L75" s="13">
        <f>IF(Inventaire[[#This Row],[Nouvelle entrée]]="",(Inventaire[[#This Row],[Prix unitaire]]*Inventaire[[#This Row],[Quantité en stock initial]]),((Inventaire[[#This Row],[Nouvelle entrée]]+Inventaire[[#This Row],[Stock Actuel]])*Inventaire[[#This Row],[Prix unitaire]]))</f>
        <v>18.04</v>
      </c>
      <c r="M75" s="14">
        <v>1</v>
      </c>
      <c r="N75" s="14">
        <v>1</v>
      </c>
      <c r="O75" s="14">
        <f>Inventaire[[#This Row],[Quantité en stock initial]]</f>
        <v>1</v>
      </c>
      <c r="P75" s="15"/>
    </row>
    <row r="76" spans="2:16" ht="30" customHeight="1" x14ac:dyDescent="0.25">
      <c r="B76" s="16">
        <f>IFERROR((Inventaire[[#This Row],[Quantité en stock initial]]&lt;=Inventaire[[#This Row],[Seuil de réapprovisionnement]])*(Inventaire[[#This Row],[Retiré ?]]="")*valHighlight,0)</f>
        <v>1</v>
      </c>
      <c r="C76" s="11" t="s">
        <v>163</v>
      </c>
      <c r="D76" s="12" t="s">
        <v>164</v>
      </c>
      <c r="E76" s="13"/>
      <c r="F76" s="14">
        <v>1</v>
      </c>
      <c r="G76" s="14" t="e">
        <f>IF(Inventaire[[#This Row],[Description]]=VLOOKUP(Inventaire[[#This Row],[Description]],[1]Facture!$C$18:$C$31,1,FALSE),VLOOKUP(Inventaire[[#This Row],[Description]],[1]Facture!$C$18:$D$31,2,FALSE),"")</f>
        <v>#N/A</v>
      </c>
      <c r="H76" s="14">
        <f>IFERROR(Inventaire[[#This Row],[Presence facture]],0)</f>
        <v>0</v>
      </c>
      <c r="I76" s="17"/>
      <c r="J76" s="14"/>
      <c r="K76" s="17"/>
      <c r="L76" s="13">
        <f>IF(Inventaire[[#This Row],[Nouvelle entrée]]="",(Inventaire[[#This Row],[Prix unitaire]]*Inventaire[[#This Row],[Quantité en stock initial]]),((Inventaire[[#This Row],[Nouvelle entrée]]+Inventaire[[#This Row],[Stock Actuel]])*Inventaire[[#This Row],[Prix unitaire]]))</f>
        <v>0</v>
      </c>
      <c r="M76" s="14">
        <v>1</v>
      </c>
      <c r="N76" s="14">
        <v>1</v>
      </c>
      <c r="O76" s="14">
        <f>Inventaire[[#This Row],[Quantité en stock initial]]</f>
        <v>1</v>
      </c>
      <c r="P76" s="15"/>
    </row>
    <row r="77" spans="2:16" ht="30" customHeight="1" x14ac:dyDescent="0.25">
      <c r="B77" s="16">
        <f>IFERROR((Inventaire[[#This Row],[Quantité en stock initial]]&lt;=Inventaire[[#This Row],[Seuil de réapprovisionnement]])*(Inventaire[[#This Row],[Retiré ?]]="")*valHighlight,0)</f>
        <v>0</v>
      </c>
      <c r="C77" s="11" t="s">
        <v>165</v>
      </c>
      <c r="D77" s="12" t="s">
        <v>166</v>
      </c>
      <c r="E77" s="13">
        <v>19.079999999999998</v>
      </c>
      <c r="F77" s="14">
        <v>13</v>
      </c>
      <c r="G77" s="14" t="e">
        <f>IF(Inventaire[[#This Row],[Description]]=VLOOKUP(Inventaire[[#This Row],[Description]],[1]Facture!$C$18:$C$31,1,FALSE),VLOOKUP(Inventaire[[#This Row],[Description]],[1]Facture!$C$18:$D$31,2,FALSE),"")</f>
        <v>#N/A</v>
      </c>
      <c r="H77" s="14">
        <f>IFERROR(Inventaire[[#This Row],[Presence facture]],0)</f>
        <v>0</v>
      </c>
      <c r="I77" s="17"/>
      <c r="J77" s="14"/>
      <c r="K77" s="17"/>
      <c r="L77" s="13">
        <f>IF(Inventaire[[#This Row],[Nouvelle entrée]]="",(Inventaire[[#This Row],[Prix unitaire]]*Inventaire[[#This Row],[Quantité en stock initial]]),((Inventaire[[#This Row],[Nouvelle entrée]]+Inventaire[[#This Row],[Stock Actuel]])*Inventaire[[#This Row],[Prix unitaire]]))</f>
        <v>248.03999999999996</v>
      </c>
      <c r="M77" s="14">
        <v>1</v>
      </c>
      <c r="N77" s="14">
        <v>1</v>
      </c>
      <c r="O77" s="14">
        <f>Inventaire[[#This Row],[Quantité en stock initial]]</f>
        <v>13</v>
      </c>
      <c r="P77" s="15"/>
    </row>
    <row r="78" spans="2:16" ht="30" customHeight="1" x14ac:dyDescent="0.25">
      <c r="B78" s="16">
        <f>IFERROR((Inventaire[[#This Row],[Quantité en stock initial]]&lt;=Inventaire[[#This Row],[Seuil de réapprovisionnement]])*(Inventaire[[#This Row],[Retiré ?]]="")*valHighlight,0)</f>
        <v>0</v>
      </c>
      <c r="C78" s="11" t="s">
        <v>167</v>
      </c>
      <c r="D78" s="12" t="s">
        <v>168</v>
      </c>
      <c r="E78" s="13">
        <v>19.079999999999998</v>
      </c>
      <c r="F78" s="14">
        <v>16</v>
      </c>
      <c r="G78" s="14" t="e">
        <f>IF(Inventaire[[#This Row],[Description]]=VLOOKUP(Inventaire[[#This Row],[Description]],[1]Facture!$C$18:$C$31,1,FALSE),VLOOKUP(Inventaire[[#This Row],[Description]],[1]Facture!$C$18:$D$31,2,FALSE),"")</f>
        <v>#N/A</v>
      </c>
      <c r="H78" s="14">
        <f>IFERROR(Inventaire[[#This Row],[Presence facture]],0)</f>
        <v>0</v>
      </c>
      <c r="I78" s="17"/>
      <c r="J78" s="14"/>
      <c r="K78" s="17"/>
      <c r="L78" s="13">
        <f>IF(Inventaire[[#This Row],[Nouvelle entrée]]="",(Inventaire[[#This Row],[Prix unitaire]]*Inventaire[[#This Row],[Quantité en stock initial]]),((Inventaire[[#This Row],[Nouvelle entrée]]+Inventaire[[#This Row],[Stock Actuel]])*Inventaire[[#This Row],[Prix unitaire]]))</f>
        <v>305.27999999999997</v>
      </c>
      <c r="M78" s="14">
        <v>1</v>
      </c>
      <c r="N78" s="14">
        <v>1</v>
      </c>
      <c r="O78" s="14">
        <f>Inventaire[[#This Row],[Quantité en stock initial]]</f>
        <v>16</v>
      </c>
      <c r="P78" s="15"/>
    </row>
    <row r="79" spans="2:16" ht="30" customHeight="1" x14ac:dyDescent="0.25">
      <c r="B79" s="16">
        <f>IFERROR((Inventaire[[#This Row],[Quantité en stock initial]]&lt;=Inventaire[[#This Row],[Seuil de réapprovisionnement]])*(Inventaire[[#This Row],[Retiré ?]]="")*valHighlight,0)</f>
        <v>0</v>
      </c>
      <c r="C79" s="11" t="s">
        <v>169</v>
      </c>
      <c r="D79" s="12" t="s">
        <v>170</v>
      </c>
      <c r="E79" s="13">
        <v>19.079999999999998</v>
      </c>
      <c r="F79" s="14">
        <v>8</v>
      </c>
      <c r="G79" s="14" t="e">
        <f>IF(Inventaire[[#This Row],[Description]]=VLOOKUP(Inventaire[[#This Row],[Description]],[1]Facture!$C$18:$C$31,1,FALSE),VLOOKUP(Inventaire[[#This Row],[Description]],[1]Facture!$C$18:$D$31,2,FALSE),"")</f>
        <v>#N/A</v>
      </c>
      <c r="H79" s="14">
        <f>IFERROR(Inventaire[[#This Row],[Presence facture]],0)</f>
        <v>0</v>
      </c>
      <c r="I79" s="17"/>
      <c r="J79" s="14"/>
      <c r="K79" s="17"/>
      <c r="L79" s="13">
        <f>IF(Inventaire[[#This Row],[Nouvelle entrée]]="",(Inventaire[[#This Row],[Prix unitaire]]*Inventaire[[#This Row],[Quantité en stock initial]]),((Inventaire[[#This Row],[Nouvelle entrée]]+Inventaire[[#This Row],[Stock Actuel]])*Inventaire[[#This Row],[Prix unitaire]]))</f>
        <v>152.63999999999999</v>
      </c>
      <c r="M79" s="14">
        <v>1</v>
      </c>
      <c r="N79" s="14">
        <v>1</v>
      </c>
      <c r="O79" s="14">
        <f>Inventaire[[#This Row],[Quantité en stock initial]]</f>
        <v>8</v>
      </c>
      <c r="P79" s="15"/>
    </row>
    <row r="80" spans="2:16" ht="30" customHeight="1" x14ac:dyDescent="0.25">
      <c r="B80" s="16">
        <f>IFERROR((Inventaire[[#This Row],[Quantité en stock initial]]&lt;=Inventaire[[#This Row],[Seuil de réapprovisionnement]])*(Inventaire[[#This Row],[Retiré ?]]="")*valHighlight,0)</f>
        <v>0</v>
      </c>
      <c r="C80" s="11" t="s">
        <v>171</v>
      </c>
      <c r="D80" s="12" t="s">
        <v>172</v>
      </c>
      <c r="E80" s="13"/>
      <c r="F80" s="14">
        <v>2</v>
      </c>
      <c r="G80" s="14" t="e">
        <f>IF(Inventaire[[#This Row],[Description]]=VLOOKUP(Inventaire[[#This Row],[Description]],[1]Facture!$C$18:$C$31,1,FALSE),VLOOKUP(Inventaire[[#This Row],[Description]],[1]Facture!$C$18:$D$31,2,FALSE),"")</f>
        <v>#N/A</v>
      </c>
      <c r="H80" s="14">
        <f>IFERROR(Inventaire[[#This Row],[Presence facture]],0)</f>
        <v>0</v>
      </c>
      <c r="I80" s="17"/>
      <c r="J80" s="14"/>
      <c r="K80" s="17"/>
      <c r="L80" s="13">
        <f>IF(Inventaire[[#This Row],[Nouvelle entrée]]="",(Inventaire[[#This Row],[Prix unitaire]]*Inventaire[[#This Row],[Quantité en stock initial]]),((Inventaire[[#This Row],[Nouvelle entrée]]+Inventaire[[#This Row],[Stock Actuel]])*Inventaire[[#This Row],[Prix unitaire]]))</f>
        <v>0</v>
      </c>
      <c r="M80" s="14">
        <v>1</v>
      </c>
      <c r="N80" s="14">
        <v>1</v>
      </c>
      <c r="O80" s="14">
        <f>Inventaire[[#This Row],[Quantité en stock initial]]</f>
        <v>2</v>
      </c>
      <c r="P80" s="15"/>
    </row>
    <row r="81" spans="2:16" ht="30" customHeight="1" x14ac:dyDescent="0.25">
      <c r="B81" s="16">
        <f>IFERROR((Inventaire[[#This Row],[Quantité en stock initial]]&lt;=Inventaire[[#This Row],[Seuil de réapprovisionnement]])*(Inventaire[[#This Row],[Retiré ?]]="")*valHighlight,0)</f>
        <v>1</v>
      </c>
      <c r="C81" s="11" t="s">
        <v>173</v>
      </c>
      <c r="D81" s="12" t="s">
        <v>174</v>
      </c>
      <c r="E81" s="13">
        <v>19.079999999999998</v>
      </c>
      <c r="F81" s="14">
        <v>1</v>
      </c>
      <c r="G81" s="14" t="e">
        <f>IF(Inventaire[[#This Row],[Description]]=VLOOKUP(Inventaire[[#This Row],[Description]],[1]Facture!$C$18:$C$31,1,FALSE),VLOOKUP(Inventaire[[#This Row],[Description]],[1]Facture!$C$18:$D$31,2,FALSE),"")</f>
        <v>#N/A</v>
      </c>
      <c r="H81" s="14">
        <f>IFERROR(Inventaire[[#This Row],[Presence facture]],0)</f>
        <v>0</v>
      </c>
      <c r="I81" s="17"/>
      <c r="J81" s="14"/>
      <c r="K81" s="17"/>
      <c r="L81" s="13">
        <f>IF(Inventaire[[#This Row],[Nouvelle entrée]]="",(Inventaire[[#This Row],[Prix unitaire]]*Inventaire[[#This Row],[Quantité en stock initial]]),((Inventaire[[#This Row],[Nouvelle entrée]]+Inventaire[[#This Row],[Stock Actuel]])*Inventaire[[#This Row],[Prix unitaire]]))</f>
        <v>19.079999999999998</v>
      </c>
      <c r="M81" s="14">
        <v>1</v>
      </c>
      <c r="N81" s="14">
        <v>1</v>
      </c>
      <c r="O81" s="14">
        <f>Inventaire[[#This Row],[Quantité en stock initial]]</f>
        <v>1</v>
      </c>
      <c r="P81" s="15"/>
    </row>
    <row r="82" spans="2:16" ht="30" customHeight="1" x14ac:dyDescent="0.25">
      <c r="B82" s="16">
        <f>IFERROR((Inventaire[[#This Row],[Quantité en stock initial]]&lt;=Inventaire[[#This Row],[Seuil de réapprovisionnement]])*(Inventaire[[#This Row],[Retiré ?]]="")*valHighlight,0)</f>
        <v>1</v>
      </c>
      <c r="C82" s="11" t="s">
        <v>175</v>
      </c>
      <c r="D82" s="12" t="s">
        <v>176</v>
      </c>
      <c r="E82" s="13">
        <v>19.079999999999998</v>
      </c>
      <c r="F82" s="14">
        <v>1</v>
      </c>
      <c r="G82" s="14" t="e">
        <f>IF(Inventaire[[#This Row],[Description]]=VLOOKUP(Inventaire[[#This Row],[Description]],[1]Facture!$C$18:$C$31,1,FALSE),VLOOKUP(Inventaire[[#This Row],[Description]],[1]Facture!$C$18:$D$31,2,FALSE),"")</f>
        <v>#N/A</v>
      </c>
      <c r="H82" s="14">
        <f>IFERROR(Inventaire[[#This Row],[Presence facture]],0)</f>
        <v>0</v>
      </c>
      <c r="I82" s="17"/>
      <c r="J82" s="14"/>
      <c r="K82" s="17"/>
      <c r="L82" s="13">
        <f>IF(Inventaire[[#This Row],[Nouvelle entrée]]="",(Inventaire[[#This Row],[Prix unitaire]]*Inventaire[[#This Row],[Quantité en stock initial]]),((Inventaire[[#This Row],[Nouvelle entrée]]+Inventaire[[#This Row],[Stock Actuel]])*Inventaire[[#This Row],[Prix unitaire]]))</f>
        <v>19.079999999999998</v>
      </c>
      <c r="M82" s="14">
        <v>1</v>
      </c>
      <c r="N82" s="14">
        <v>1</v>
      </c>
      <c r="O82" s="14">
        <f>Inventaire[[#This Row],[Quantité en stock initial]]</f>
        <v>1</v>
      </c>
      <c r="P82" s="15"/>
    </row>
    <row r="83" spans="2:16" ht="30" customHeight="1" x14ac:dyDescent="0.25">
      <c r="B83" s="16">
        <f>IFERROR((Inventaire[[#This Row],[Quantité en stock initial]]&lt;=Inventaire[[#This Row],[Seuil de réapprovisionnement]])*(Inventaire[[#This Row],[Retiré ?]]="")*valHighlight,0)</f>
        <v>1</v>
      </c>
      <c r="C83" s="11" t="s">
        <v>177</v>
      </c>
      <c r="D83" s="12" t="s">
        <v>178</v>
      </c>
      <c r="E83" s="13">
        <v>19.079999999999998</v>
      </c>
      <c r="F83" s="14">
        <v>1</v>
      </c>
      <c r="G83" s="14" t="e">
        <f>IF(Inventaire[[#This Row],[Description]]=VLOOKUP(Inventaire[[#This Row],[Description]],[1]Facture!$C$18:$C$31,1,FALSE),VLOOKUP(Inventaire[[#This Row],[Description]],[1]Facture!$C$18:$D$31,2,FALSE),"")</f>
        <v>#N/A</v>
      </c>
      <c r="H83" s="14">
        <f>IFERROR(Inventaire[[#This Row],[Presence facture]],0)</f>
        <v>0</v>
      </c>
      <c r="I83" s="17"/>
      <c r="J83" s="14"/>
      <c r="K83" s="17"/>
      <c r="L83" s="13">
        <f>IF(Inventaire[[#This Row],[Nouvelle entrée]]="",(Inventaire[[#This Row],[Prix unitaire]]*Inventaire[[#This Row],[Quantité en stock initial]]),((Inventaire[[#This Row],[Nouvelle entrée]]+Inventaire[[#This Row],[Stock Actuel]])*Inventaire[[#This Row],[Prix unitaire]]))</f>
        <v>19.079999999999998</v>
      </c>
      <c r="M83" s="14">
        <v>1</v>
      </c>
      <c r="N83" s="14">
        <v>1</v>
      </c>
      <c r="O83" s="14">
        <f>Inventaire[[#This Row],[Quantité en stock initial]]</f>
        <v>1</v>
      </c>
      <c r="P83" s="15"/>
    </row>
    <row r="84" spans="2:16" ht="30" customHeight="1" x14ac:dyDescent="0.25">
      <c r="B84" s="16">
        <f>IFERROR((Inventaire[[#This Row],[Quantité en stock initial]]&lt;=Inventaire[[#This Row],[Seuil de réapprovisionnement]])*(Inventaire[[#This Row],[Retiré ?]]="")*valHighlight,0)</f>
        <v>1</v>
      </c>
      <c r="C84" s="11" t="s">
        <v>179</v>
      </c>
      <c r="D84" s="12" t="s">
        <v>180</v>
      </c>
      <c r="E84" s="13"/>
      <c r="F84" s="14">
        <v>1</v>
      </c>
      <c r="G84" s="14" t="e">
        <f>IF(Inventaire[[#This Row],[Description]]=VLOOKUP(Inventaire[[#This Row],[Description]],[1]Facture!$C$18:$C$31,1,FALSE),VLOOKUP(Inventaire[[#This Row],[Description]],[1]Facture!$C$18:$D$31,2,FALSE),"")</f>
        <v>#N/A</v>
      </c>
      <c r="H84" s="14">
        <f>IFERROR(Inventaire[[#This Row],[Presence facture]],0)</f>
        <v>0</v>
      </c>
      <c r="I84" s="17"/>
      <c r="J84" s="14"/>
      <c r="K84" s="17"/>
      <c r="L84" s="13">
        <f>IF(Inventaire[[#This Row],[Nouvelle entrée]]="",(Inventaire[[#This Row],[Prix unitaire]]*Inventaire[[#This Row],[Quantité en stock initial]]),((Inventaire[[#This Row],[Nouvelle entrée]]+Inventaire[[#This Row],[Stock Actuel]])*Inventaire[[#This Row],[Prix unitaire]]))</f>
        <v>0</v>
      </c>
      <c r="M84" s="14">
        <v>1</v>
      </c>
      <c r="N84" s="14">
        <v>1</v>
      </c>
      <c r="O84" s="14">
        <f>Inventaire[[#This Row],[Quantité en stock initial]]</f>
        <v>1</v>
      </c>
      <c r="P84" s="15"/>
    </row>
    <row r="85" spans="2:16" ht="30" customHeight="1" x14ac:dyDescent="0.25">
      <c r="B85" s="16">
        <f>IFERROR((Inventaire[[#This Row],[Quantité en stock initial]]&lt;=Inventaire[[#This Row],[Seuil de réapprovisionnement]])*(Inventaire[[#This Row],[Retiré ?]]="")*valHighlight,0)</f>
        <v>1</v>
      </c>
      <c r="C85" s="11" t="s">
        <v>181</v>
      </c>
      <c r="D85" s="12" t="s">
        <v>182</v>
      </c>
      <c r="E85" s="13"/>
      <c r="F85" s="14">
        <v>1</v>
      </c>
      <c r="G85" s="14" t="e">
        <f>IF(Inventaire[[#This Row],[Description]]=VLOOKUP(Inventaire[[#This Row],[Description]],[1]Facture!$C$18:$C$31,1,FALSE),VLOOKUP(Inventaire[[#This Row],[Description]],[1]Facture!$C$18:$D$31,2,FALSE),"")</f>
        <v>#N/A</v>
      </c>
      <c r="H85" s="14">
        <f>IFERROR(Inventaire[[#This Row],[Presence facture]],0)</f>
        <v>0</v>
      </c>
      <c r="I85" s="17"/>
      <c r="J85" s="14"/>
      <c r="K85" s="17"/>
      <c r="L85" s="13">
        <f>IF(Inventaire[[#This Row],[Nouvelle entrée]]="",(Inventaire[[#This Row],[Prix unitaire]]*Inventaire[[#This Row],[Quantité en stock initial]]),((Inventaire[[#This Row],[Nouvelle entrée]]+Inventaire[[#This Row],[Stock Actuel]])*Inventaire[[#This Row],[Prix unitaire]]))</f>
        <v>0</v>
      </c>
      <c r="M85" s="14">
        <v>1</v>
      </c>
      <c r="N85" s="14">
        <v>1</v>
      </c>
      <c r="O85" s="14">
        <f>Inventaire[[#This Row],[Quantité en stock initial]]</f>
        <v>1</v>
      </c>
      <c r="P85" s="15"/>
    </row>
    <row r="86" spans="2:16" ht="30" customHeight="1" x14ac:dyDescent="0.25">
      <c r="B86" s="16">
        <f>IFERROR((Inventaire[[#This Row],[Quantité en stock initial]]&lt;=Inventaire[[#This Row],[Seuil de réapprovisionnement]])*(Inventaire[[#This Row],[Retiré ?]]="")*valHighlight,0)</f>
        <v>1</v>
      </c>
      <c r="C86" s="11" t="s">
        <v>183</v>
      </c>
      <c r="D86" s="12" t="s">
        <v>184</v>
      </c>
      <c r="E86" s="13"/>
      <c r="F86" s="14">
        <v>1</v>
      </c>
      <c r="G86" s="14" t="e">
        <f>IF(Inventaire[[#This Row],[Description]]=VLOOKUP(Inventaire[[#This Row],[Description]],[1]Facture!$C$18:$C$31,1,FALSE),VLOOKUP(Inventaire[[#This Row],[Description]],[1]Facture!$C$18:$D$31,2,FALSE),"")</f>
        <v>#N/A</v>
      </c>
      <c r="H86" s="14">
        <f>IFERROR(Inventaire[[#This Row],[Presence facture]],0)</f>
        <v>0</v>
      </c>
      <c r="I86" s="17"/>
      <c r="J86" s="14"/>
      <c r="K86" s="17"/>
      <c r="L86" s="13">
        <f>IF(Inventaire[[#This Row],[Nouvelle entrée]]="",(Inventaire[[#This Row],[Prix unitaire]]*Inventaire[[#This Row],[Quantité en stock initial]]),((Inventaire[[#This Row],[Nouvelle entrée]]+Inventaire[[#This Row],[Stock Actuel]])*Inventaire[[#This Row],[Prix unitaire]]))</f>
        <v>0</v>
      </c>
      <c r="M86" s="14">
        <v>1</v>
      </c>
      <c r="N86" s="14">
        <v>1</v>
      </c>
      <c r="O86" s="14">
        <f>Inventaire[[#This Row],[Quantité en stock initial]]</f>
        <v>1</v>
      </c>
      <c r="P86" s="15"/>
    </row>
    <row r="87" spans="2:16" ht="30" customHeight="1" x14ac:dyDescent="0.25">
      <c r="B87" s="16">
        <f>IFERROR((Inventaire[[#This Row],[Quantité en stock initial]]&lt;=Inventaire[[#This Row],[Seuil de réapprovisionnement]])*(Inventaire[[#This Row],[Retiré ?]]="")*valHighlight,0)</f>
        <v>0</v>
      </c>
      <c r="C87" s="11" t="s">
        <v>185</v>
      </c>
      <c r="D87" s="12" t="s">
        <v>186</v>
      </c>
      <c r="E87" s="13">
        <v>3.09</v>
      </c>
      <c r="F87" s="14">
        <v>3</v>
      </c>
      <c r="G87" s="14" t="e">
        <f>IF(Inventaire[[#This Row],[Description]]=VLOOKUP(Inventaire[[#This Row],[Description]],[1]Facture!$C$18:$C$31,1,FALSE),VLOOKUP(Inventaire[[#This Row],[Description]],[1]Facture!$C$18:$D$31,2,FALSE),"")</f>
        <v>#N/A</v>
      </c>
      <c r="H87" s="14">
        <f>IFERROR(Inventaire[[#This Row],[Presence facture]],0)</f>
        <v>0</v>
      </c>
      <c r="I87" s="17"/>
      <c r="J87" s="14"/>
      <c r="K87" s="17"/>
      <c r="L87" s="13">
        <f>IF(Inventaire[[#This Row],[Nouvelle entrée]]="",(Inventaire[[#This Row],[Prix unitaire]]*Inventaire[[#This Row],[Quantité en stock initial]]),((Inventaire[[#This Row],[Nouvelle entrée]]+Inventaire[[#This Row],[Stock Actuel]])*Inventaire[[#This Row],[Prix unitaire]]))</f>
        <v>9.27</v>
      </c>
      <c r="M87" s="14">
        <v>1</v>
      </c>
      <c r="N87" s="14">
        <v>1</v>
      </c>
      <c r="O87" s="14">
        <f>Inventaire[[#This Row],[Quantité en stock initial]]</f>
        <v>3</v>
      </c>
      <c r="P87" s="15"/>
    </row>
    <row r="88" spans="2:16" ht="30" customHeight="1" x14ac:dyDescent="0.25">
      <c r="B88" s="16">
        <f>IFERROR((Inventaire[[#This Row],[Quantité en stock initial]]&lt;=Inventaire[[#This Row],[Seuil de réapprovisionnement]])*(Inventaire[[#This Row],[Retiré ?]]="")*valHighlight,0)</f>
        <v>0</v>
      </c>
      <c r="C88" s="11" t="s">
        <v>187</v>
      </c>
      <c r="D88" s="12" t="s">
        <v>188</v>
      </c>
      <c r="E88" s="13">
        <v>3.09</v>
      </c>
      <c r="F88" s="14">
        <v>2</v>
      </c>
      <c r="G88" s="14" t="e">
        <f>IF(Inventaire[[#This Row],[Description]]=VLOOKUP(Inventaire[[#This Row],[Description]],[1]Facture!$C$18:$C$31,1,FALSE),VLOOKUP(Inventaire[[#This Row],[Description]],[1]Facture!$C$18:$D$31,2,FALSE),"")</f>
        <v>#N/A</v>
      </c>
      <c r="H88" s="14">
        <f>IFERROR(Inventaire[[#This Row],[Presence facture]],0)</f>
        <v>0</v>
      </c>
      <c r="I88" s="17"/>
      <c r="J88" s="14"/>
      <c r="K88" s="17"/>
      <c r="L88" s="13">
        <f>IF(Inventaire[[#This Row],[Nouvelle entrée]]="",(Inventaire[[#This Row],[Prix unitaire]]*Inventaire[[#This Row],[Quantité en stock initial]]),((Inventaire[[#This Row],[Nouvelle entrée]]+Inventaire[[#This Row],[Stock Actuel]])*Inventaire[[#This Row],[Prix unitaire]]))</f>
        <v>6.18</v>
      </c>
      <c r="M88" s="14">
        <v>1</v>
      </c>
      <c r="N88" s="14">
        <v>1</v>
      </c>
      <c r="O88" s="14">
        <f>Inventaire[[#This Row],[Quantité en stock initial]]</f>
        <v>2</v>
      </c>
      <c r="P88" s="15"/>
    </row>
    <row r="89" spans="2:16" ht="30" customHeight="1" x14ac:dyDescent="0.25">
      <c r="B89" s="16">
        <f>IFERROR((Inventaire[[#This Row],[Quantité en stock initial]]&lt;=Inventaire[[#This Row],[Seuil de réapprovisionnement]])*(Inventaire[[#This Row],[Retiré ?]]="")*valHighlight,0)</f>
        <v>0</v>
      </c>
      <c r="C89" s="11" t="s">
        <v>189</v>
      </c>
      <c r="D89" s="12" t="s">
        <v>190</v>
      </c>
      <c r="E89" s="13">
        <v>3.09</v>
      </c>
      <c r="F89" s="14">
        <v>2</v>
      </c>
      <c r="G89" s="14" t="e">
        <f>IF(Inventaire[[#This Row],[Description]]=VLOOKUP(Inventaire[[#This Row],[Description]],[1]Facture!$C$18:$C$31,1,FALSE),VLOOKUP(Inventaire[[#This Row],[Description]],[1]Facture!$C$18:$D$31,2,FALSE),"")</f>
        <v>#N/A</v>
      </c>
      <c r="H89" s="14">
        <f>IFERROR(Inventaire[[#This Row],[Presence facture]],0)</f>
        <v>0</v>
      </c>
      <c r="I89" s="17"/>
      <c r="J89" s="14"/>
      <c r="K89" s="17"/>
      <c r="L89" s="13">
        <f>IF(Inventaire[[#This Row],[Nouvelle entrée]]="",(Inventaire[[#This Row],[Prix unitaire]]*Inventaire[[#This Row],[Quantité en stock initial]]),((Inventaire[[#This Row],[Nouvelle entrée]]+Inventaire[[#This Row],[Stock Actuel]])*Inventaire[[#This Row],[Prix unitaire]]))</f>
        <v>6.18</v>
      </c>
      <c r="M89" s="14">
        <v>1</v>
      </c>
      <c r="N89" s="14">
        <v>1</v>
      </c>
      <c r="O89" s="14">
        <f>Inventaire[[#This Row],[Quantité en stock initial]]</f>
        <v>2</v>
      </c>
      <c r="P89" s="15"/>
    </row>
    <row r="90" spans="2:16" ht="30" customHeight="1" x14ac:dyDescent="0.25">
      <c r="B90" s="16">
        <f>IFERROR((Inventaire[[#This Row],[Quantité en stock initial]]&lt;=Inventaire[[#This Row],[Seuil de réapprovisionnement]])*(Inventaire[[#This Row],[Retiré ?]]="")*valHighlight,0)</f>
        <v>0</v>
      </c>
      <c r="C90" s="11" t="s">
        <v>191</v>
      </c>
      <c r="D90" s="12" t="s">
        <v>192</v>
      </c>
      <c r="E90" s="13">
        <v>3.09</v>
      </c>
      <c r="F90" s="14">
        <v>3</v>
      </c>
      <c r="G90" s="14" t="e">
        <f>IF(Inventaire[[#This Row],[Description]]=VLOOKUP(Inventaire[[#This Row],[Description]],[1]Facture!$C$18:$C$31,1,FALSE),VLOOKUP(Inventaire[[#This Row],[Description]],[1]Facture!$C$18:$D$31,2,FALSE),"")</f>
        <v>#N/A</v>
      </c>
      <c r="H90" s="14">
        <f>IFERROR(Inventaire[[#This Row],[Presence facture]],0)</f>
        <v>0</v>
      </c>
      <c r="I90" s="17"/>
      <c r="J90" s="14"/>
      <c r="K90" s="17"/>
      <c r="L90" s="13">
        <f>IF(Inventaire[[#This Row],[Nouvelle entrée]]="",(Inventaire[[#This Row],[Prix unitaire]]*Inventaire[[#This Row],[Quantité en stock initial]]),((Inventaire[[#This Row],[Nouvelle entrée]]+Inventaire[[#This Row],[Stock Actuel]])*Inventaire[[#This Row],[Prix unitaire]]))</f>
        <v>9.27</v>
      </c>
      <c r="M90" s="14">
        <v>1</v>
      </c>
      <c r="N90" s="14">
        <v>1</v>
      </c>
      <c r="O90" s="14">
        <f>Inventaire[[#This Row],[Quantité en stock initial]]</f>
        <v>3</v>
      </c>
      <c r="P90" s="15"/>
    </row>
    <row r="91" spans="2:16" ht="30" customHeight="1" x14ac:dyDescent="0.25">
      <c r="B91" s="16">
        <f>IFERROR((Inventaire[[#This Row],[Quantité en stock initial]]&lt;=Inventaire[[#This Row],[Seuil de réapprovisionnement]])*(Inventaire[[#This Row],[Retiré ?]]="")*valHighlight,0)</f>
        <v>1</v>
      </c>
      <c r="C91" s="11" t="s">
        <v>193</v>
      </c>
      <c r="D91" s="12" t="s">
        <v>194</v>
      </c>
      <c r="E91" s="13">
        <v>3.09</v>
      </c>
      <c r="F91" s="14">
        <v>1</v>
      </c>
      <c r="G91" s="14" t="e">
        <f>IF(Inventaire[[#This Row],[Description]]=VLOOKUP(Inventaire[[#This Row],[Description]],[1]Facture!$C$18:$C$31,1,FALSE),VLOOKUP(Inventaire[[#This Row],[Description]],[1]Facture!$C$18:$D$31,2,FALSE),"")</f>
        <v>#N/A</v>
      </c>
      <c r="H91" s="14">
        <f>IFERROR(Inventaire[[#This Row],[Presence facture]],0)</f>
        <v>0</v>
      </c>
      <c r="I91" s="17"/>
      <c r="J91" s="14"/>
      <c r="K91" s="17"/>
      <c r="L91" s="13">
        <f>IF(Inventaire[[#This Row],[Nouvelle entrée]]="",(Inventaire[[#This Row],[Prix unitaire]]*Inventaire[[#This Row],[Quantité en stock initial]]),((Inventaire[[#This Row],[Nouvelle entrée]]+Inventaire[[#This Row],[Stock Actuel]])*Inventaire[[#This Row],[Prix unitaire]]))</f>
        <v>3.09</v>
      </c>
      <c r="M91" s="14">
        <v>1</v>
      </c>
      <c r="N91" s="14">
        <v>1</v>
      </c>
      <c r="O91" s="14">
        <f>Inventaire[[#This Row],[Quantité en stock initial]]</f>
        <v>1</v>
      </c>
      <c r="P91" s="15"/>
    </row>
    <row r="92" spans="2:16" ht="30" customHeight="1" x14ac:dyDescent="0.25">
      <c r="B92" s="16">
        <f>IFERROR((Inventaire[[#This Row],[Quantité en stock initial]]&lt;=Inventaire[[#This Row],[Seuil de réapprovisionnement]])*(Inventaire[[#This Row],[Retiré ?]]="")*valHighlight,0)</f>
        <v>0</v>
      </c>
      <c r="C92" s="11" t="s">
        <v>195</v>
      </c>
      <c r="D92" s="12" t="s">
        <v>196</v>
      </c>
      <c r="E92" s="13">
        <v>1.48</v>
      </c>
      <c r="F92" s="14">
        <v>9</v>
      </c>
      <c r="G92" s="14" t="e">
        <f>IF(Inventaire[[#This Row],[Description]]=VLOOKUP(Inventaire[[#This Row],[Description]],[1]Facture!$C$18:$C$31,1,FALSE),VLOOKUP(Inventaire[[#This Row],[Description]],[1]Facture!$C$18:$D$31,2,FALSE),"")</f>
        <v>#N/A</v>
      </c>
      <c r="H92" s="14">
        <f>IFERROR(Inventaire[[#This Row],[Presence facture]],0)</f>
        <v>0</v>
      </c>
      <c r="I92" s="17"/>
      <c r="J92" s="14"/>
      <c r="K92" s="17"/>
      <c r="L92" s="13">
        <f>IF(Inventaire[[#This Row],[Nouvelle entrée]]="",(Inventaire[[#This Row],[Prix unitaire]]*Inventaire[[#This Row],[Quantité en stock initial]]),((Inventaire[[#This Row],[Nouvelle entrée]]+Inventaire[[#This Row],[Stock Actuel]])*Inventaire[[#This Row],[Prix unitaire]]))</f>
        <v>13.32</v>
      </c>
      <c r="M92" s="14">
        <v>1</v>
      </c>
      <c r="N92" s="14">
        <v>1</v>
      </c>
      <c r="O92" s="14">
        <f>Inventaire[[#This Row],[Quantité en stock initial]]</f>
        <v>9</v>
      </c>
      <c r="P92" s="15"/>
    </row>
    <row r="93" spans="2:16" ht="30" customHeight="1" x14ac:dyDescent="0.25">
      <c r="B93" s="16">
        <f>IFERROR((Inventaire[[#This Row],[Quantité en stock initial]]&lt;=Inventaire[[#This Row],[Seuil de réapprovisionnement]])*(Inventaire[[#This Row],[Retiré ?]]="")*valHighlight,0)</f>
        <v>0</v>
      </c>
      <c r="C93" s="11" t="s">
        <v>197</v>
      </c>
      <c r="D93" s="12" t="s">
        <v>198</v>
      </c>
      <c r="E93" s="13">
        <v>1.48</v>
      </c>
      <c r="F93" s="14">
        <v>4</v>
      </c>
      <c r="G93" s="14" t="e">
        <f>IF(Inventaire[[#This Row],[Description]]=VLOOKUP(Inventaire[[#This Row],[Description]],[1]Facture!$C$18:$C$31,1,FALSE),VLOOKUP(Inventaire[[#This Row],[Description]],[1]Facture!$C$18:$D$31,2,FALSE),"")</f>
        <v>#N/A</v>
      </c>
      <c r="H93" s="14">
        <f>IFERROR(Inventaire[[#This Row],[Presence facture]],0)</f>
        <v>0</v>
      </c>
      <c r="I93" s="17"/>
      <c r="J93" s="14"/>
      <c r="K93" s="17"/>
      <c r="L93" s="13">
        <f>IF(Inventaire[[#This Row],[Nouvelle entrée]]="",(Inventaire[[#This Row],[Prix unitaire]]*Inventaire[[#This Row],[Quantité en stock initial]]),((Inventaire[[#This Row],[Nouvelle entrée]]+Inventaire[[#This Row],[Stock Actuel]])*Inventaire[[#This Row],[Prix unitaire]]))</f>
        <v>5.92</v>
      </c>
      <c r="M93" s="14">
        <v>1</v>
      </c>
      <c r="N93" s="14">
        <v>1</v>
      </c>
      <c r="O93" s="14">
        <f>Inventaire[[#This Row],[Quantité en stock initial]]</f>
        <v>4</v>
      </c>
      <c r="P93" s="15"/>
    </row>
    <row r="94" spans="2:16" ht="30" customHeight="1" x14ac:dyDescent="0.25">
      <c r="B94" s="16">
        <f>IFERROR((Inventaire[[#This Row],[Quantité en stock initial]]&lt;=Inventaire[[#This Row],[Seuil de réapprovisionnement]])*(Inventaire[[#This Row],[Retiré ?]]="")*valHighlight,0)</f>
        <v>0</v>
      </c>
      <c r="C94" s="11" t="s">
        <v>199</v>
      </c>
      <c r="D94" s="12" t="s">
        <v>200</v>
      </c>
      <c r="E94" s="13">
        <v>1.48</v>
      </c>
      <c r="F94" s="14">
        <v>7</v>
      </c>
      <c r="G94" s="14" t="e">
        <f>IF(Inventaire[[#This Row],[Description]]=VLOOKUP(Inventaire[[#This Row],[Description]],[1]Facture!$C$18:$C$31,1,FALSE),VLOOKUP(Inventaire[[#This Row],[Description]],[1]Facture!$C$18:$D$31,2,FALSE),"")</f>
        <v>#N/A</v>
      </c>
      <c r="H94" s="14">
        <f>IFERROR(Inventaire[[#This Row],[Presence facture]],0)</f>
        <v>0</v>
      </c>
      <c r="I94" s="17"/>
      <c r="J94" s="14"/>
      <c r="K94" s="17"/>
      <c r="L94" s="13">
        <f>IF(Inventaire[[#This Row],[Nouvelle entrée]]="",(Inventaire[[#This Row],[Prix unitaire]]*Inventaire[[#This Row],[Quantité en stock initial]]),((Inventaire[[#This Row],[Nouvelle entrée]]+Inventaire[[#This Row],[Stock Actuel]])*Inventaire[[#This Row],[Prix unitaire]]))</f>
        <v>10.36</v>
      </c>
      <c r="M94" s="14">
        <v>1</v>
      </c>
      <c r="N94" s="14">
        <v>1</v>
      </c>
      <c r="O94" s="14">
        <f>Inventaire[[#This Row],[Quantité en stock initial]]</f>
        <v>7</v>
      </c>
      <c r="P94" s="15"/>
    </row>
    <row r="95" spans="2:16" ht="30" customHeight="1" x14ac:dyDescent="0.25">
      <c r="B95" s="16">
        <f>IFERROR((Inventaire[[#This Row],[Quantité en stock initial]]&lt;=Inventaire[[#This Row],[Seuil de réapprovisionnement]])*(Inventaire[[#This Row],[Retiré ?]]="")*valHighlight,0)</f>
        <v>0</v>
      </c>
      <c r="C95" s="11" t="s">
        <v>201</v>
      </c>
      <c r="D95" s="12" t="s">
        <v>202</v>
      </c>
      <c r="E95" s="13">
        <v>1.48</v>
      </c>
      <c r="F95" s="14">
        <v>4</v>
      </c>
      <c r="G95" s="14" t="e">
        <f>IF(Inventaire[[#This Row],[Description]]=VLOOKUP(Inventaire[[#This Row],[Description]],[1]Facture!$C$18:$C$31,1,FALSE),VLOOKUP(Inventaire[[#This Row],[Description]],[1]Facture!$C$18:$D$31,2,FALSE),"")</f>
        <v>#N/A</v>
      </c>
      <c r="H95" s="14">
        <f>IFERROR(Inventaire[[#This Row],[Presence facture]],0)</f>
        <v>0</v>
      </c>
      <c r="I95" s="17"/>
      <c r="J95" s="14"/>
      <c r="K95" s="17"/>
      <c r="L95" s="13">
        <f>IF(Inventaire[[#This Row],[Nouvelle entrée]]="",(Inventaire[[#This Row],[Prix unitaire]]*Inventaire[[#This Row],[Quantité en stock initial]]),((Inventaire[[#This Row],[Nouvelle entrée]]+Inventaire[[#This Row],[Stock Actuel]])*Inventaire[[#This Row],[Prix unitaire]]))</f>
        <v>5.92</v>
      </c>
      <c r="M95" s="14">
        <v>1</v>
      </c>
      <c r="N95" s="14">
        <v>1</v>
      </c>
      <c r="O95" s="14">
        <f>Inventaire[[#This Row],[Quantité en stock initial]]</f>
        <v>4</v>
      </c>
      <c r="P95" s="15"/>
    </row>
    <row r="96" spans="2:16" ht="30" customHeight="1" x14ac:dyDescent="0.25">
      <c r="B96" s="16">
        <f>IFERROR((Inventaire[[#This Row],[Quantité en stock initial]]&lt;=Inventaire[[#This Row],[Seuil de réapprovisionnement]])*(Inventaire[[#This Row],[Retiré ?]]="")*valHighlight,0)</f>
        <v>1</v>
      </c>
      <c r="C96" s="11" t="s">
        <v>203</v>
      </c>
      <c r="D96" s="12" t="s">
        <v>204</v>
      </c>
      <c r="E96" s="13">
        <v>1.48</v>
      </c>
      <c r="F96" s="14">
        <v>1</v>
      </c>
      <c r="G96" s="14" t="e">
        <f>IF(Inventaire[[#This Row],[Description]]=VLOOKUP(Inventaire[[#This Row],[Description]],[1]Facture!$C$18:$C$31,1,FALSE),VLOOKUP(Inventaire[[#This Row],[Description]],[1]Facture!$C$18:$D$31,2,FALSE),"")</f>
        <v>#N/A</v>
      </c>
      <c r="H96" s="14">
        <f>IFERROR(Inventaire[[#This Row],[Presence facture]],0)</f>
        <v>0</v>
      </c>
      <c r="I96" s="17"/>
      <c r="J96" s="14"/>
      <c r="K96" s="17"/>
      <c r="L96" s="13">
        <f>IF(Inventaire[[#This Row],[Nouvelle entrée]]="",(Inventaire[[#This Row],[Prix unitaire]]*Inventaire[[#This Row],[Quantité en stock initial]]),((Inventaire[[#This Row],[Nouvelle entrée]]+Inventaire[[#This Row],[Stock Actuel]])*Inventaire[[#This Row],[Prix unitaire]]))</f>
        <v>1.48</v>
      </c>
      <c r="M96" s="14">
        <v>1</v>
      </c>
      <c r="N96" s="14">
        <v>1</v>
      </c>
      <c r="O96" s="14">
        <f>Inventaire[[#This Row],[Quantité en stock initial]]</f>
        <v>1</v>
      </c>
      <c r="P96" s="15"/>
    </row>
    <row r="97" spans="2:16" ht="30" customHeight="1" x14ac:dyDescent="0.25">
      <c r="B97" s="16">
        <f>IFERROR((Inventaire[[#This Row],[Quantité en stock initial]]&lt;=Inventaire[[#This Row],[Seuil de réapprovisionnement]])*(Inventaire[[#This Row],[Retiré ?]]="")*valHighlight,0)</f>
        <v>0</v>
      </c>
      <c r="C97" s="11" t="s">
        <v>205</v>
      </c>
      <c r="D97" s="12" t="s">
        <v>206</v>
      </c>
      <c r="E97" s="13">
        <v>5.12</v>
      </c>
      <c r="F97" s="14">
        <v>2</v>
      </c>
      <c r="G97" s="14" t="e">
        <f>IF(Inventaire[[#This Row],[Description]]=VLOOKUP(Inventaire[[#This Row],[Description]],[1]Facture!$C$18:$C$31,1,FALSE),VLOOKUP(Inventaire[[#This Row],[Description]],[1]Facture!$C$18:$D$31,2,FALSE),"")</f>
        <v>#N/A</v>
      </c>
      <c r="H97" s="14">
        <f>IFERROR(Inventaire[[#This Row],[Presence facture]],0)</f>
        <v>0</v>
      </c>
      <c r="I97" s="17"/>
      <c r="J97" s="14"/>
      <c r="K97" s="17"/>
      <c r="L97" s="13">
        <f>IF(Inventaire[[#This Row],[Nouvelle entrée]]="",(Inventaire[[#This Row],[Prix unitaire]]*Inventaire[[#This Row],[Quantité en stock initial]]),((Inventaire[[#This Row],[Nouvelle entrée]]+Inventaire[[#This Row],[Stock Actuel]])*Inventaire[[#This Row],[Prix unitaire]]))</f>
        <v>10.24</v>
      </c>
      <c r="M97" s="14">
        <v>1</v>
      </c>
      <c r="N97" s="14">
        <v>1</v>
      </c>
      <c r="O97" s="14">
        <f>Inventaire[[#This Row],[Quantité en stock initial]]</f>
        <v>2</v>
      </c>
      <c r="P97" s="15"/>
    </row>
    <row r="98" spans="2:16" ht="30" customHeight="1" x14ac:dyDescent="0.25">
      <c r="B98" s="16">
        <f>IFERROR((Inventaire[[#This Row],[Quantité en stock initial]]&lt;=Inventaire[[#This Row],[Seuil de réapprovisionnement]])*(Inventaire[[#This Row],[Retiré ?]]="")*valHighlight,0)</f>
        <v>1</v>
      </c>
      <c r="C98" s="11" t="s">
        <v>207</v>
      </c>
      <c r="D98" s="12" t="s">
        <v>208</v>
      </c>
      <c r="E98" s="13">
        <v>5.4</v>
      </c>
      <c r="F98" s="14">
        <v>1</v>
      </c>
      <c r="G98" s="14" t="e">
        <f>IF(Inventaire[[#This Row],[Description]]=VLOOKUP(Inventaire[[#This Row],[Description]],[1]Facture!$C$18:$C$31,1,FALSE),VLOOKUP(Inventaire[[#This Row],[Description]],[1]Facture!$C$18:$D$31,2,FALSE),"")</f>
        <v>#N/A</v>
      </c>
      <c r="H98" s="14">
        <f>IFERROR(Inventaire[[#This Row],[Presence facture]],0)</f>
        <v>0</v>
      </c>
      <c r="I98" s="17"/>
      <c r="J98" s="14"/>
      <c r="K98" s="17"/>
      <c r="L98" s="13">
        <f>IF(Inventaire[[#This Row],[Nouvelle entrée]]="",(Inventaire[[#This Row],[Prix unitaire]]*Inventaire[[#This Row],[Quantité en stock initial]]),((Inventaire[[#This Row],[Nouvelle entrée]]+Inventaire[[#This Row],[Stock Actuel]])*Inventaire[[#This Row],[Prix unitaire]]))</f>
        <v>5.4</v>
      </c>
      <c r="M98" s="14">
        <v>1</v>
      </c>
      <c r="N98" s="14">
        <v>1</v>
      </c>
      <c r="O98" s="14">
        <f>Inventaire[[#This Row],[Quantité en stock initial]]</f>
        <v>1</v>
      </c>
      <c r="P98" s="15"/>
    </row>
    <row r="99" spans="2:16" ht="30" customHeight="1" x14ac:dyDescent="0.25">
      <c r="B99" s="16">
        <f>IFERROR((Inventaire[[#This Row],[Quantité en stock initial]]&lt;=Inventaire[[#This Row],[Seuil de réapprovisionnement]])*(Inventaire[[#This Row],[Retiré ?]]="")*valHighlight,0)</f>
        <v>1</v>
      </c>
      <c r="C99" s="11" t="s">
        <v>209</v>
      </c>
      <c r="D99" s="12" t="s">
        <v>210</v>
      </c>
      <c r="E99" s="13">
        <v>10.79</v>
      </c>
      <c r="F99" s="14">
        <v>1</v>
      </c>
      <c r="G99" s="14" t="e">
        <f>IF(Inventaire[[#This Row],[Description]]=VLOOKUP(Inventaire[[#This Row],[Description]],[1]Facture!$C$18:$C$31,1,FALSE),VLOOKUP(Inventaire[[#This Row],[Description]],[1]Facture!$C$18:$D$31,2,FALSE),"")</f>
        <v>#N/A</v>
      </c>
      <c r="H99" s="14">
        <f>IFERROR(Inventaire[[#This Row],[Presence facture]],0)</f>
        <v>0</v>
      </c>
      <c r="I99" s="17"/>
      <c r="J99" s="14"/>
      <c r="K99" s="17"/>
      <c r="L99" s="13">
        <f>IF(Inventaire[[#This Row],[Nouvelle entrée]]="",(Inventaire[[#This Row],[Prix unitaire]]*Inventaire[[#This Row],[Quantité en stock initial]]),((Inventaire[[#This Row],[Nouvelle entrée]]+Inventaire[[#This Row],[Stock Actuel]])*Inventaire[[#This Row],[Prix unitaire]]))</f>
        <v>10.79</v>
      </c>
      <c r="M99" s="14">
        <v>1</v>
      </c>
      <c r="N99" s="14">
        <v>1</v>
      </c>
      <c r="O99" s="14">
        <f>Inventaire[[#This Row],[Quantité en stock initial]]</f>
        <v>1</v>
      </c>
      <c r="P99" s="15"/>
    </row>
    <row r="100" spans="2:16" ht="30" customHeight="1" x14ac:dyDescent="0.25">
      <c r="B100" s="16">
        <f>IFERROR((Inventaire[[#This Row],[Quantité en stock initial]]&lt;=Inventaire[[#This Row],[Seuil de réapprovisionnement]])*(Inventaire[[#This Row],[Retiré ?]]="")*valHighlight,0)</f>
        <v>1</v>
      </c>
      <c r="C100" s="11" t="s">
        <v>211</v>
      </c>
      <c r="D100" s="12" t="s">
        <v>212</v>
      </c>
      <c r="E100" s="13">
        <v>10.79</v>
      </c>
      <c r="F100" s="14">
        <v>1</v>
      </c>
      <c r="G100" s="14" t="e">
        <f>IF(Inventaire[[#This Row],[Description]]=VLOOKUP(Inventaire[[#This Row],[Description]],[1]Facture!$C$18:$C$31,1,FALSE),VLOOKUP(Inventaire[[#This Row],[Description]],[1]Facture!$C$18:$D$31,2,FALSE),"")</f>
        <v>#N/A</v>
      </c>
      <c r="H100" s="14">
        <f>IFERROR(Inventaire[[#This Row],[Presence facture]],0)</f>
        <v>0</v>
      </c>
      <c r="I100" s="17"/>
      <c r="J100" s="14"/>
      <c r="K100" s="17"/>
      <c r="L100" s="13">
        <f>IF(Inventaire[[#This Row],[Nouvelle entrée]]="",(Inventaire[[#This Row],[Prix unitaire]]*Inventaire[[#This Row],[Quantité en stock initial]]),((Inventaire[[#This Row],[Nouvelle entrée]]+Inventaire[[#This Row],[Stock Actuel]])*Inventaire[[#This Row],[Prix unitaire]]))</f>
        <v>10.79</v>
      </c>
      <c r="M100" s="14">
        <v>1</v>
      </c>
      <c r="N100" s="14">
        <v>1</v>
      </c>
      <c r="O100" s="14">
        <f>Inventaire[[#This Row],[Quantité en stock initial]]</f>
        <v>1</v>
      </c>
      <c r="P100" s="15"/>
    </row>
    <row r="101" spans="2:16" ht="30" customHeight="1" x14ac:dyDescent="0.25">
      <c r="B101" s="16">
        <f>IFERROR((Inventaire[[#This Row],[Quantité en stock initial]]&lt;=Inventaire[[#This Row],[Seuil de réapprovisionnement]])*(Inventaire[[#This Row],[Retiré ?]]="")*valHighlight,0)</f>
        <v>1</v>
      </c>
      <c r="C101" s="11" t="s">
        <v>213</v>
      </c>
      <c r="D101" s="12" t="s">
        <v>214</v>
      </c>
      <c r="E101" s="13">
        <v>10.79</v>
      </c>
      <c r="F101" s="14">
        <v>1</v>
      </c>
      <c r="G101" s="14" t="e">
        <f>IF(Inventaire[[#This Row],[Description]]=VLOOKUP(Inventaire[[#This Row],[Description]],[1]Facture!$C$18:$C$31,1,FALSE),VLOOKUP(Inventaire[[#This Row],[Description]],[1]Facture!$C$18:$D$31,2,FALSE),"")</f>
        <v>#N/A</v>
      </c>
      <c r="H101" s="14">
        <f>IFERROR(Inventaire[[#This Row],[Presence facture]],0)</f>
        <v>0</v>
      </c>
      <c r="I101" s="17"/>
      <c r="J101" s="14"/>
      <c r="K101" s="17"/>
      <c r="L101" s="13">
        <f>IF(Inventaire[[#This Row],[Nouvelle entrée]]="",(Inventaire[[#This Row],[Prix unitaire]]*Inventaire[[#This Row],[Quantité en stock initial]]),((Inventaire[[#This Row],[Nouvelle entrée]]+Inventaire[[#This Row],[Stock Actuel]])*Inventaire[[#This Row],[Prix unitaire]]))</f>
        <v>10.79</v>
      </c>
      <c r="M101" s="14">
        <v>1</v>
      </c>
      <c r="N101" s="14">
        <v>1</v>
      </c>
      <c r="O101" s="14">
        <f>Inventaire[[#This Row],[Quantité en stock initial]]</f>
        <v>1</v>
      </c>
      <c r="P101" s="15"/>
    </row>
    <row r="102" spans="2:16" ht="30" customHeight="1" x14ac:dyDescent="0.25">
      <c r="B102" s="16">
        <f>IFERROR((Inventaire[[#This Row],[Quantité en stock initial]]&lt;=Inventaire[[#This Row],[Seuil de réapprovisionnement]])*(Inventaire[[#This Row],[Retiré ?]]="")*valHighlight,0)</f>
        <v>1</v>
      </c>
      <c r="C102" s="11" t="s">
        <v>215</v>
      </c>
      <c r="D102" s="12" t="s">
        <v>216</v>
      </c>
      <c r="E102" s="13">
        <v>10.79</v>
      </c>
      <c r="F102" s="14">
        <v>1</v>
      </c>
      <c r="G102" s="14" t="e">
        <f>IF(Inventaire[[#This Row],[Description]]=VLOOKUP(Inventaire[[#This Row],[Description]],[1]Facture!$C$18:$C$31,1,FALSE),VLOOKUP(Inventaire[[#This Row],[Description]],[1]Facture!$C$18:$D$31,2,FALSE),"")</f>
        <v>#N/A</v>
      </c>
      <c r="H102" s="14">
        <f>IFERROR(Inventaire[[#This Row],[Presence facture]],0)</f>
        <v>0</v>
      </c>
      <c r="I102" s="17"/>
      <c r="J102" s="14"/>
      <c r="K102" s="17"/>
      <c r="L102" s="13">
        <f>IF(Inventaire[[#This Row],[Nouvelle entrée]]="",(Inventaire[[#This Row],[Prix unitaire]]*Inventaire[[#This Row],[Quantité en stock initial]]),((Inventaire[[#This Row],[Nouvelle entrée]]+Inventaire[[#This Row],[Stock Actuel]])*Inventaire[[#This Row],[Prix unitaire]]))</f>
        <v>10.79</v>
      </c>
      <c r="M102" s="14">
        <v>1</v>
      </c>
      <c r="N102" s="14">
        <v>1</v>
      </c>
      <c r="O102" s="14">
        <f>Inventaire[[#This Row],[Quantité en stock initial]]</f>
        <v>1</v>
      </c>
      <c r="P102" s="15"/>
    </row>
    <row r="103" spans="2:16" ht="30" customHeight="1" x14ac:dyDescent="0.25">
      <c r="B103" s="16">
        <f>IFERROR((Inventaire[[#This Row],[Quantité en stock initial]]&lt;=Inventaire[[#This Row],[Seuil de réapprovisionnement]])*(Inventaire[[#This Row],[Retiré ?]]="")*valHighlight,0)</f>
        <v>1</v>
      </c>
      <c r="C103" s="11" t="s">
        <v>217</v>
      </c>
      <c r="D103" s="12" t="s">
        <v>218</v>
      </c>
      <c r="E103" s="13">
        <v>10.79</v>
      </c>
      <c r="F103" s="14">
        <v>1</v>
      </c>
      <c r="G103" s="14" t="e">
        <f>IF(Inventaire[[#This Row],[Description]]=VLOOKUP(Inventaire[[#This Row],[Description]],[1]Facture!$C$18:$C$31,1,FALSE),VLOOKUP(Inventaire[[#This Row],[Description]],[1]Facture!$C$18:$D$31,2,FALSE),"")</f>
        <v>#N/A</v>
      </c>
      <c r="H103" s="14">
        <f>IFERROR(Inventaire[[#This Row],[Presence facture]],0)</f>
        <v>0</v>
      </c>
      <c r="I103" s="17"/>
      <c r="J103" s="14"/>
      <c r="K103" s="14"/>
      <c r="L103" s="13">
        <f>IF(Inventaire[[#This Row],[Nouvelle entrée]]="",(Inventaire[[#This Row],[Prix unitaire]]*Inventaire[[#This Row],[Quantité en stock initial]]),((Inventaire[[#This Row],[Nouvelle entrée]]+Inventaire[[#This Row],[Stock Actuel]])*Inventaire[[#This Row],[Prix unitaire]]))</f>
        <v>10.79</v>
      </c>
      <c r="M103" s="14">
        <v>1</v>
      </c>
      <c r="N103" s="14">
        <v>1</v>
      </c>
      <c r="O103" s="14">
        <f>Inventaire[[#This Row],[Quantité en stock initial]]</f>
        <v>1</v>
      </c>
      <c r="P103" s="15"/>
    </row>
    <row r="104" spans="2:16" ht="30" customHeight="1" x14ac:dyDescent="0.25">
      <c r="B104" s="16">
        <f>IFERROR((Inventaire[[#This Row],[Quantité en stock initial]]&lt;=Inventaire[[#This Row],[Seuil de réapprovisionnement]])*(Inventaire[[#This Row],[Retiré ?]]="")*valHighlight,0)</f>
        <v>1</v>
      </c>
      <c r="C104" s="11" t="s">
        <v>219</v>
      </c>
      <c r="D104" s="12" t="s">
        <v>220</v>
      </c>
      <c r="E104" s="13">
        <v>29</v>
      </c>
      <c r="F104" s="14">
        <v>1</v>
      </c>
      <c r="G104" s="14">
        <f>IF(Inventaire[[#This Row],[Description]]=VLOOKUP(Inventaire[[#This Row],[Description]],[1]Facture!$C$18:$C$31,1,FALSE),VLOOKUP(Inventaire[[#This Row],[Description]],[1]Facture!$C$18:$D$31,2,FALSE),"")</f>
        <v>1</v>
      </c>
      <c r="H104" s="14">
        <f>IFERROR(Inventaire[[#This Row],[Presence facture]],0)</f>
        <v>1</v>
      </c>
      <c r="I104" s="17"/>
      <c r="J104" s="14"/>
      <c r="K104" s="14"/>
      <c r="L104" s="13">
        <f>IF(Inventaire[[#This Row],[Nouvelle entrée]]="",(Inventaire[[#This Row],[Prix unitaire]]*Inventaire[[#This Row],[Quantité en stock initial]]),((Inventaire[[#This Row],[Nouvelle entrée]]+Inventaire[[#This Row],[Stock Actuel]])*Inventaire[[#This Row],[Prix unitaire]]))</f>
        <v>29</v>
      </c>
      <c r="M104" s="14">
        <v>1</v>
      </c>
      <c r="N104" s="14">
        <v>1</v>
      </c>
      <c r="O104" s="14">
        <f>Inventaire[[#This Row],[Quantité en stock initial]]</f>
        <v>1</v>
      </c>
      <c r="P104" s="15"/>
    </row>
    <row r="105" spans="2:16" ht="30" customHeight="1" x14ac:dyDescent="0.25">
      <c r="B105" s="16">
        <f>IFERROR((Inventaire[[#This Row],[Quantité en stock initial]]&lt;=Inventaire[[#This Row],[Seuil de réapprovisionnement]])*(Inventaire[[#This Row],[Retiré ?]]="")*valHighlight,0)</f>
        <v>0</v>
      </c>
      <c r="C105" s="11" t="s">
        <v>221</v>
      </c>
      <c r="D105" s="12" t="s">
        <v>222</v>
      </c>
      <c r="E105" s="13">
        <v>29</v>
      </c>
      <c r="F105" s="14">
        <v>4</v>
      </c>
      <c r="G105" s="14" t="e">
        <f>IF(Inventaire[[#This Row],[Description]]=VLOOKUP(Inventaire[[#This Row],[Description]],[1]Facture!$C$18:$C$31,1,FALSE),VLOOKUP(Inventaire[[#This Row],[Description]],[1]Facture!$C$18:$D$31,2,FALSE),"")</f>
        <v>#N/A</v>
      </c>
      <c r="H105" s="14">
        <f>IFERROR(Inventaire[[#This Row],[Presence facture]],0)</f>
        <v>0</v>
      </c>
      <c r="I105" s="17"/>
      <c r="J105" s="14"/>
      <c r="K105" s="14"/>
      <c r="L105" s="13">
        <f>IF(Inventaire[[#This Row],[Nouvelle entrée]]="",(Inventaire[[#This Row],[Prix unitaire]]*Inventaire[[#This Row],[Quantité en stock initial]]),((Inventaire[[#This Row],[Nouvelle entrée]]+Inventaire[[#This Row],[Stock Actuel]])*Inventaire[[#This Row],[Prix unitaire]]))</f>
        <v>116</v>
      </c>
      <c r="M105" s="14">
        <v>1</v>
      </c>
      <c r="N105" s="14">
        <v>1</v>
      </c>
      <c r="O105" s="14">
        <f>Inventaire[[#This Row],[Quantité en stock initial]]</f>
        <v>4</v>
      </c>
      <c r="P105" s="15"/>
    </row>
    <row r="106" spans="2:16" ht="30" customHeight="1" x14ac:dyDescent="0.25">
      <c r="B106" s="16">
        <f>IFERROR((Inventaire[[#This Row],[Quantité en stock initial]]&lt;=Inventaire[[#This Row],[Seuil de réapprovisionnement]])*(Inventaire[[#This Row],[Retiré ?]]="")*valHighlight,0)</f>
        <v>0</v>
      </c>
      <c r="C106" s="11" t="s">
        <v>223</v>
      </c>
      <c r="D106" s="12" t="s">
        <v>224</v>
      </c>
      <c r="E106" s="13">
        <v>29</v>
      </c>
      <c r="F106" s="14">
        <v>5</v>
      </c>
      <c r="G106" s="14" t="e">
        <f>IF(Inventaire[[#This Row],[Description]]=VLOOKUP(Inventaire[[#This Row],[Description]],[1]Facture!$C$18:$C$31,1,FALSE),VLOOKUP(Inventaire[[#This Row],[Description]],[1]Facture!$C$18:$D$31,2,FALSE),"")</f>
        <v>#N/A</v>
      </c>
      <c r="H106" s="14">
        <f>IFERROR(Inventaire[[#This Row],[Presence facture]],0)</f>
        <v>0</v>
      </c>
      <c r="I106" s="17"/>
      <c r="J106" s="14"/>
      <c r="K106" s="14"/>
      <c r="L106" s="13">
        <f>IF(Inventaire[[#This Row],[Nouvelle entrée]]="",(Inventaire[[#This Row],[Prix unitaire]]*Inventaire[[#This Row],[Quantité en stock initial]]),((Inventaire[[#This Row],[Nouvelle entrée]]+Inventaire[[#This Row],[Stock Actuel]])*Inventaire[[#This Row],[Prix unitaire]]))</f>
        <v>145</v>
      </c>
      <c r="M106" s="14">
        <v>1</v>
      </c>
      <c r="N106" s="14">
        <v>1</v>
      </c>
      <c r="O106" s="14">
        <f>Inventaire[[#This Row],[Quantité en stock initial]]</f>
        <v>5</v>
      </c>
      <c r="P106" s="15"/>
    </row>
    <row r="107" spans="2:16" ht="30" customHeight="1" x14ac:dyDescent="0.25">
      <c r="B107" s="16">
        <f>IFERROR((Inventaire[[#This Row],[Quantité en stock initial]]&lt;=Inventaire[[#This Row],[Seuil de réapprovisionnement]])*(Inventaire[[#This Row],[Retiré ?]]="")*valHighlight,0)</f>
        <v>0</v>
      </c>
      <c r="C107" s="11" t="s">
        <v>225</v>
      </c>
      <c r="D107" s="12" t="s">
        <v>226</v>
      </c>
      <c r="E107" s="13">
        <v>29</v>
      </c>
      <c r="F107" s="14">
        <v>6</v>
      </c>
      <c r="G107" s="14" t="e">
        <f>IF(Inventaire[[#This Row],[Description]]=VLOOKUP(Inventaire[[#This Row],[Description]],[1]Facture!$C$18:$C$31,1,FALSE),VLOOKUP(Inventaire[[#This Row],[Description]],[1]Facture!$C$18:$D$31,2,FALSE),"")</f>
        <v>#N/A</v>
      </c>
      <c r="H107" s="14">
        <f>IFERROR(Inventaire[[#This Row],[Presence facture]],0)</f>
        <v>0</v>
      </c>
      <c r="I107" s="17"/>
      <c r="J107" s="14"/>
      <c r="K107" s="14"/>
      <c r="L107" s="13">
        <f>IF(Inventaire[[#This Row],[Nouvelle entrée]]="",(Inventaire[[#This Row],[Prix unitaire]]*Inventaire[[#This Row],[Quantité en stock initial]]),((Inventaire[[#This Row],[Nouvelle entrée]]+Inventaire[[#This Row],[Stock Actuel]])*Inventaire[[#This Row],[Prix unitaire]]))</f>
        <v>174</v>
      </c>
      <c r="M107" s="14">
        <v>1</v>
      </c>
      <c r="N107" s="14">
        <v>1</v>
      </c>
      <c r="O107" s="14">
        <f>Inventaire[[#This Row],[Quantité en stock initial]]</f>
        <v>6</v>
      </c>
      <c r="P107" s="15"/>
    </row>
    <row r="108" spans="2:16" ht="30" customHeight="1" x14ac:dyDescent="0.25">
      <c r="B108" s="16">
        <f>IFERROR((Inventaire[[#This Row],[Quantité en stock initial]]&lt;=Inventaire[[#This Row],[Seuil de réapprovisionnement]])*(Inventaire[[#This Row],[Retiré ?]]="")*valHighlight,0)</f>
        <v>0</v>
      </c>
      <c r="C108" s="11" t="s">
        <v>227</v>
      </c>
      <c r="D108" s="12" t="s">
        <v>228</v>
      </c>
      <c r="E108" s="13">
        <v>29</v>
      </c>
      <c r="F108" s="14">
        <v>4</v>
      </c>
      <c r="G108" s="14" t="e">
        <f>IF(Inventaire[[#This Row],[Description]]=VLOOKUP(Inventaire[[#This Row],[Description]],[1]Facture!$C$18:$C$31,1,FALSE),VLOOKUP(Inventaire[[#This Row],[Description]],[1]Facture!$C$18:$D$31,2,FALSE),"")</f>
        <v>#N/A</v>
      </c>
      <c r="H108" s="14">
        <f>IFERROR(Inventaire[[#This Row],[Presence facture]],0)</f>
        <v>0</v>
      </c>
      <c r="I108" s="17"/>
      <c r="J108" s="14"/>
      <c r="K108" s="14"/>
      <c r="L108" s="13">
        <f>IF(Inventaire[[#This Row],[Nouvelle entrée]]="",(Inventaire[[#This Row],[Prix unitaire]]*Inventaire[[#This Row],[Quantité en stock initial]]),((Inventaire[[#This Row],[Nouvelle entrée]]+Inventaire[[#This Row],[Stock Actuel]])*Inventaire[[#This Row],[Prix unitaire]]))</f>
        <v>116</v>
      </c>
      <c r="M108" s="14">
        <v>1</v>
      </c>
      <c r="N108" s="14">
        <v>1</v>
      </c>
      <c r="O108" s="14">
        <f>Inventaire[[#This Row],[Quantité en stock initial]]</f>
        <v>4</v>
      </c>
      <c r="P108" s="15"/>
    </row>
  </sheetData>
  <mergeCells count="2">
    <mergeCell ref="C1:D1"/>
    <mergeCell ref="E1:F1"/>
  </mergeCells>
  <conditionalFormatting sqref="C4:H108 J103:P108 J4:J102 L4:P102">
    <cfRule type="expression" dxfId="18" priority="2">
      <formula>$B4=1</formula>
    </cfRule>
    <cfRule type="expression" dxfId="17" priority="3">
      <formula>$P4="oui"</formula>
    </cfRule>
  </conditionalFormatting>
  <dataValidations count="13">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E1:K1" xr:uid="{F5765150-49D7-4F0B-8E8E-A5A008EF3E8B}"/>
    <dataValidation allowBlank="1" showInputMessage="1" showErrorMessage="1" prompt="Entrez la quantité en stock de chaque article dans cette colonne" sqref="F3:K3" xr:uid="{ED516C63-D757-4F2A-B776-F7A536017CB9}"/>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L1" xr:uid="{01F271DA-981E-41E0-8E66-C60D46299186}">
      <formula1>"Oui, Non"</formula1>
    </dataValidation>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xr:uid="{0CA54104-E4F7-4A2A-A882-B9CD918BFB41}"/>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3" xr:uid="{DDC055AB-D122-486F-ADBC-3256171DDC80}"/>
    <dataValidation allowBlank="1" showInputMessage="1" showErrorMessage="1" prompt="Entrez la référence de stock de l’article dans cette colonne" sqref="C3" xr:uid="{96D2DDA7-BD05-4FF7-828F-6400F27A9A5E}"/>
    <dataValidation allowBlank="1" showInputMessage="1" showErrorMessage="1" prompt="Entrez une description de l’article dans cette colonne" sqref="D3" xr:uid="{B7CF98F6-0268-492F-BB95-92E0A16C49F6}"/>
    <dataValidation allowBlank="1" showInputMessage="1" showErrorMessage="1" prompt="Entrez le prix unitaire de chaque article dans cette colonne" sqref="E3" xr:uid="{4A173C52-1934-4FBE-AE8C-1E90E9494C06}"/>
    <dataValidation allowBlank="1" showInputMessage="1" showErrorMessage="1" prompt="La valeur de stock pour chaque article est calculée automatiquement dans cette colonne" sqref="L3" xr:uid="{54D8426F-E9C6-4EA4-A635-F5404A84CD36}"/>
    <dataValidation allowBlank="1" showInputMessage="1" showErrorMessage="1" prompt="Entrez le seuil de réapprovisionnement pour chaque article dans cette colonne" sqref="M3" xr:uid="{4D546F78-19BA-458B-9084-D4F7180186EE}"/>
    <dataValidation allowBlank="1" showInputMessage="1" showErrorMessage="1" prompt="Entrez le nombre de jours nécessaire au réapprovisionnement de chaque article dans cette colonne" sqref="N3" xr:uid="{638B1781-11B4-468F-B53D-67225033C351}"/>
    <dataValidation allowBlank="1" showInputMessage="1" showErrorMessage="1" prompt="Entrez la quantité réapprovisionnée pour chaque article dans cette colonne" sqref="O3" xr:uid="{83FD0CF6-67E1-4222-9C10-110CBC02BD4C}"/>
    <dataValidation allowBlank="1" showInputMessage="1" showErrorMessage="1" prompt="Entrez Oui si l’article a été retiré. Lorsque la valeur Oui est entrée, la ligne correspondante est mise en surbrillance gris clair et le style barré est appliqué au texte" sqref="P3" xr:uid="{7543FE2B-466C-49B2-9A7F-D1CD9B0590C1}"/>
  </dataValidations>
  <printOptions horizontalCentered="1"/>
  <pageMargins left="0.25" right="0.25" top="0.75" bottom="0.75" header="0.05" footer="0.3"/>
  <pageSetup paperSize="9" scale="41" fitToHeight="0" orientation="portrait"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1" id="{DBF12EC0-A826-4652-ADE3-E7F8513C86CA}">
            <x14:iconSet custom="1">
              <x14:cfvo type="percent">
                <xm:f>0</xm:f>
              </x14:cfvo>
              <x14:cfvo type="num">
                <xm:f>0</xm:f>
              </x14:cfvo>
              <x14:cfvo type="num">
                <xm:f>1</xm:f>
              </x14:cfvo>
              <x14:cfIcon iconSet="NoIcons" iconId="0"/>
              <x14:cfIcon iconSet="NoIcons" iconId="0"/>
              <x14:cfIcon iconSet="3Flags" iconId="0"/>
            </x14:iconSet>
          </x14:cfRule>
          <xm:sqref>B4:B108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Inventaire</vt:lpstr>
      <vt:lpstr>Inventaire!Impression_des_titres</vt:lpstr>
      <vt:lpstr>TitreColonne1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 François</dc:creator>
  <cp:lastModifiedBy>francis henniaux</cp:lastModifiedBy>
  <dcterms:created xsi:type="dcterms:W3CDTF">2025-01-05T15:28:57Z</dcterms:created>
  <dcterms:modified xsi:type="dcterms:W3CDTF">2025-01-05T17:07:07Z</dcterms:modified>
</cp:coreProperties>
</file>