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13_ncr:1_{53E674D7-D9C1-40BF-8A70-51DFCB411BE8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</sheets>
  <definedNames>
    <definedName name="_xlnm._FilterDatabase" localSheetId="1" hidden="1">'Valeurs sauvegardées'!$A$1:$I$17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X7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X3" i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<sst xmlns="http://schemas.openxmlformats.org/spreadsheetml/2006/main" count="328" uniqueCount="172">
  <si>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</si>
  <si>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</si>
  <si>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</si>
  <si>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</si>
  <si>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</si>
  <si>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</si>
  <si>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</si>
  <si>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</si>
  <si>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</si>
  <si>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</si>
  <si>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</si>
  <si>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</si>
  <si>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</si>
  <si>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</si>
  <si>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</si>
  <si>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</si>
  <si>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</si>
  <si>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</si>
  <si>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</si>
  <si>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</si>
  <si>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</si>
  <si>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</si>
  <si>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</si>
  <si>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</si>
  <si>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</si>
  <si>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</si>
  <si>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</si>
  <si>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</si>
  <si>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</si>
  <si>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</si>
  <si>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</si>
  <si>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</si>
  <si>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</si>
  <si>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</si>
  <si>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</si>
  <si>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</si>
  <si>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</si>
  <si>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</si>
  <si>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</si>
  <si>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</si>
  <si>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</si>
  <si>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</si>
  <si>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</si>
  <si>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</si>
  <si>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</si>
  <si>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</si>
  <si>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</si>
  <si>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</si>
  <si>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</si>
  <si>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</si>
  <si>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</si>
  <si>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</si>
  <si>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</si>
  <si>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</si>
  <si>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</si>
  <si>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</si>
  <si>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</si>
  <si>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</si>
  <si>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</si>
  <si>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</si>
  <si>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</si>
  <si>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</si>
  <si>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</si>
  <si>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</si>
  <si>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</si>
  <si>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</si>
  <si>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</si>
  <si>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</si>
  <si>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</si>
  <si>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</si>
  <si>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</si>
  <si>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</si>
  <si>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</si>
  <si>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</si>
  <si>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</si>
  <si>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</si>
  <si>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</si>
  <si>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</si>
  <si>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</si>
  <si>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</si>
  <si>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</si>
  <si>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</si>
  <si>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</si>
  <si>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</si>
  <si>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</si>
  <si>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</si>
  <si>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</si>
  <si>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</si>
  <si>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</si>
  <si>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</si>
  <si>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</si>
  <si>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</si>
  <si>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</si>
  <si>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</si>
  <si>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</si>
  <si>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</si>
  <si>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</si>
  <si>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</si>
  <si>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</si>
  <si>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</si>
  <si>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</si>
  <si>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</si>
  <si>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</si>
  <si>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</si>
  <si>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</si>
  <si>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</si>
  <si>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</si>
  <si>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</si>
  <si>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</si>
  <si>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</si>
  <si>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</si>
  <si>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</si>
  <si>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</si>
  <si>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</si>
  <si>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</si>
  <si>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</si>
  <si>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</si>
  <si>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</si>
  <si>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</si>
  <si>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</si>
  <si>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</si>
  <si>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</si>
  <si>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</si>
  <si>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</si>
  <si>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</si>
  <si>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</si>
  <si>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</si>
  <si>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</si>
  <si>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</si>
  <si>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</si>
  <si>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</si>
  <si>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</si>
  <si>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</si>
  <si>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</si>
  <si>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</si>
  <si>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</si>
  <si>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</si>
  <si>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</si>
  <si>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</si>
  <si>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</si>
  <si>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</si>
  <si>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</si>
  <si>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</si>
  <si>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</si>
  <si>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</si>
  <si>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</si>
  <si>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</si>
  <si>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</si>
  <si>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</si>
  <si>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</si>
  <si>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</si>
  <si>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</si>
  <si>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</si>
  <si>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</si>
  <si>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</si>
  <si>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</si>
  <si>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</si>
  <si>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</si>
  <si>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</si>
  <si>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</si>
  <si>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Mince Presk Normal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</si>
  <si>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</si>
  <si>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</si>
  <si>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</si>
  <si>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</si>
  <si>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</si>
  <si>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</si>
  <si>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</si>
  <si>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</si>
  <si>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25/07/2024 19:07:37</t>
  </si>
  <si>
    <t>Tranche d'âges</t>
  </si>
  <si>
    <t>Tranches d'ages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</si>
</sst>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46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1"/>
      <name val="Comic Sans MS"/>
      <family val="4"/>
    </font>
    <font>
      <b/>
      <sz val="12"/>
      <color theme="1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FF0000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</fonts>
  <fills count="20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rgb="FFB2B2B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32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right" vertical="center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4" fillId="10" borderId="13" xfId="0" applyFont="1" applyFill="1" applyBorder="1" applyAlignment="1">
      <alignment horizontal="center"/>
    </xf>
    <xf numFmtId="0" fontId="34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15" fillId="17" borderId="0" xfId="0" applyFont="1" applyFill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1" fontId="28" fillId="0" borderId="7" xfId="0" applyNumberFormat="1" applyFont="1" applyBorder="1" applyAlignment="1">
      <alignment horizontal="left" vertical="center"/>
    </xf>
    <xf numFmtId="0" fontId="28" fillId="0" borderId="7" xfId="0" applyFont="1" applyBorder="1" applyAlignment="1">
      <alignment horizontal="left" vertical="center"/>
    </xf>
    <xf numFmtId="0" fontId="41" fillId="19" borderId="18" xfId="0" applyFont="1" applyFill="1" applyBorder="1" applyAlignment="1">
      <alignment horizontal="left" vertical="center"/>
    </xf>
    <xf numFmtId="0" fontId="41" fillId="19" borderId="18" xfId="0" applyFont="1" applyFill="1" applyBorder="1" applyAlignment="1">
      <alignment horizontal="center" vertical="center"/>
    </xf>
    <xf numFmtId="0" fontId="41" fillId="19" borderId="18" xfId="0" applyFont="1" applyFill="1" applyBorder="1" applyAlignment="1">
      <alignment horizontal="center" vertical="center" wrapText="1"/>
    </xf>
    <xf numFmtId="0" fontId="39" fillId="19" borderId="18" xfId="0" applyFont="1" applyFill="1" applyBorder="1" applyAlignment="1">
      <alignment horizontal="center" vertical="center" wrapText="1"/>
    </xf>
    <xf numFmtId="0" fontId="38" fillId="19" borderId="21" xfId="0" applyFont="1" applyFill="1" applyBorder="1" applyAlignment="1">
      <alignment horizontal="center" vertical="center"/>
    </xf>
    <xf numFmtId="0" fontId="40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40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0" fontId="42" fillId="0" borderId="9" xfId="0" applyFont="1" applyBorder="1"/>
    <xf numFmtId="0" fontId="42" fillId="0" borderId="0" xfId="0" applyFont="1"/>
    <xf numFmtId="2" fontId="43" fillId="0" borderId="13" xfId="0" applyNumberFormat="1" applyFont="1" applyBorder="1" applyAlignment="1">
      <alignment horizontal="center"/>
    </xf>
    <xf numFmtId="2" fontId="43" fillId="0" borderId="0" xfId="0" applyNumberFormat="1" applyFont="1" applyAlignment="1">
      <alignment horizontal="center"/>
    </xf>
    <xf numFmtId="1" fontId="40" fillId="0" borderId="13" xfId="0" applyNumberFormat="1" applyFont="1" applyBorder="1" applyAlignment="1">
      <alignment horizontal="center"/>
    </xf>
    <xf numFmtId="1" fontId="41" fillId="19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4" fillId="0" borderId="9" xfId="0" applyFont="1" applyBorder="1" applyAlignment="1">
      <alignment horizontal="center" vertical="center" wrapText="1"/>
    </xf>
    <xf numFmtId="0" fontId="45" fillId="15" borderId="9" xfId="0" applyFont="1" applyFill="1" applyBorder="1" applyAlignment="1">
      <alignment horizontal="center" vertical="center" wrapText="1"/>
    </xf>
    <xf numFmtId="0" fontId="45" fillId="14" borderId="9" xfId="0" applyFont="1" applyFill="1" applyBorder="1" applyAlignment="1">
      <alignment horizontal="center" vertical="center" wrapText="1"/>
    </xf>
    <xf numFmtId="0" fontId="37" fillId="18" borderId="0" xfId="0" applyFont="1" applyFill="1" applyAlignment="1" applyProtection="1">
      <alignment wrapText="1"/>
      <protection locked="0"/>
    </xf>
    <xf numFmtId="22" fontId="40" fillId="0" borderId="13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9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5" fillId="16" borderId="13" xfId="0" applyFont="1" applyFill="1" applyBorder="1" applyAlignment="1">
      <alignment horizontal="center" vertical="center"/>
    </xf>
    <xf numFmtId="0" fontId="35" fillId="16" borderId="15" xfId="0" applyFont="1" applyFill="1" applyBorder="1" applyAlignment="1">
      <alignment horizontal="center" vertical="center"/>
    </xf>
    <xf numFmtId="0" fontId="35" fillId="16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32" fillId="0" borderId="8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5" fillId="11" borderId="0" xfId="0" applyFont="1" applyFill="1" applyAlignment="1">
      <alignment horizontal="center" vertical="center" wrapText="1"/>
    </xf>
    <xf numFmtId="0" fontId="35" fillId="11" borderId="0" xfId="0" applyFont="1" applyFill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4" fillId="10" borderId="16" xfId="0" applyFont="1" applyFill="1" applyBorder="1" applyAlignment="1">
      <alignment horizontal="center"/>
    </xf>
    <xf numFmtId="0" fontId="34" fillId="10" borderId="15" xfId="0" applyFont="1" applyFill="1" applyBorder="1" applyAlignment="1">
      <alignment horizontal="center"/>
    </xf>
    <xf numFmtId="0" fontId="34" fillId="10" borderId="17" xfId="0" applyFont="1" applyFill="1" applyBorder="1" applyAlignment="1">
      <alignment horizontal="center"/>
    </xf>
  </cellXfs>
  <cellStyles count="2">
    <cellStyle name="Normal" xfId="0" builtinId="0"/>
    <cellStyle name="Résultat2" xfId="1" xr:uid="{00000000-0005-0000-0000-000006000000}"/>
  </cellStyles>
  <dxfs count="2">
    <dxf>
      <fill>
        <patternFill>
          <bgColor rgb="FFFFCC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0000FF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315686</xdr:colOff>
      <xdr:row>9</xdr:row>
      <xdr:rowOff>8708</xdr:rowOff>
    </xdr:from>
    <xdr:to>
      <xdr:col>13</xdr:col>
      <xdr:colOff>707572</xdr:colOff>
      <xdr:row>10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15686" y="3143794"/>
          <a:ext cx="6074229" cy="1961606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30</xdr:col>
      <xdr:colOff>570541</xdr:colOff>
      <xdr:row>2</xdr:row>
      <xdr:rowOff>33297</xdr:rowOff>
    </xdr:from>
    <xdr:to>
      <xdr:col>31</xdr:col>
      <xdr:colOff>712054</xdr:colOff>
      <xdr:row>3</xdr:row>
      <xdr:rowOff>1600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8376688" y="1153885"/>
          <a:ext cx="914719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30</xdr:col>
      <xdr:colOff>581106</xdr:colOff>
      <xdr:row>5</xdr:row>
      <xdr:rowOff>54187</xdr:rowOff>
    </xdr:from>
    <xdr:to>
      <xdr:col>31</xdr:col>
      <xdr:colOff>722619</xdr:colOff>
      <xdr:row>6</xdr:row>
      <xdr:rowOff>259655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8387253" y="2127275"/>
          <a:ext cx="914719" cy="317527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32401</xdr:colOff>
      <xdr:row>13</xdr:row>
      <xdr:rowOff>107959</xdr:rowOff>
    </xdr:from>
    <xdr:to>
      <xdr:col>9</xdr:col>
      <xdr:colOff>696593</xdr:colOff>
      <xdr:row>24</xdr:row>
      <xdr:rowOff>28261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2714641" y="2287279"/>
          <a:ext cx="6228697" cy="2088416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zoomScale="85" zoomScaleNormal="85" workbookViewId="0">
      <selection activeCell="X3" sqref="X3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9.28515625" style="1" customWidth="1"/>
    <col min="15" max="15" width="10" style="1" customWidth="1"/>
    <col min="16" max="16" width="2.28515625" style="1" hidden="1" customWidth="1"/>
    <col min="17" max="17" width="0" style="1" hidden="1" customWidth="1"/>
    <col min="18" max="18" width="13.42578125" style="16" customWidth="1"/>
    <col min="19" max="19" width="10.140625" style="1" bestFit="1" customWidth="1"/>
    <col min="20" max="20" width="15" style="1" bestFit="1" customWidth="1"/>
    <col min="21" max="22" width="10" style="1" bestFit="1" customWidth="1"/>
    <col min="23" max="23" width="11.7109375" style="62" customWidth="1"/>
    <col min="24" max="24" width="15" style="62" bestFit="1" customWidth="1"/>
    <col min="25" max="25" width="13.7109375" style="16" bestFit="1" customWidth="1"/>
    <col min="26" max="26" width="8.85546875" style="16" customWidth="1"/>
    <col min="27" max="1023" width="11.5703125" style="1"/>
  </cols>
  <sheetData>
    <row r="1" spans="1:29" ht="47.45" customHeight="1" x14ac:dyDescent="0.3">
      <c r="A1" s="114"/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AA1" s="110" t="s">
        <v>170</v>
      </c>
      <c r="AB1" s="110"/>
      <c r="AC1" s="110"/>
    </row>
    <row r="2" spans="1:29" ht="40.9" customHeight="1" x14ac:dyDescent="0.45">
      <c r="A2" s="115" t="s">
        <v>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S2" s="71" t="s">
        <v>113</v>
      </c>
      <c r="T2" s="71" t="s">
        <v>115</v>
      </c>
      <c r="U2" s="72" t="s">
        <v>122</v>
      </c>
      <c r="V2" s="72" t="s">
        <v>123</v>
      </c>
      <c r="W2" s="72" t="s">
        <v>126</v>
      </c>
      <c r="X2" s="72" t="s">
        <v>116</v>
      </c>
      <c r="Y2" s="92" t="s">
        <v>117</v>
      </c>
      <c r="Z2" s="93" t="s">
        <v>71</v>
      </c>
    </row>
    <row r="3" spans="1:29" ht="27" x14ac:dyDescent="0.3">
      <c r="A3" s="2"/>
      <c r="B3" s="45" t="s">
        <v>17</v>
      </c>
      <c r="C3" s="73">
        <v>55</v>
      </c>
      <c r="D3" s="119" t="s">
        <v>26</v>
      </c>
      <c r="E3" s="120"/>
      <c r="F3" s="120"/>
      <c r="G3" s="49"/>
      <c r="H3" s="44" t="s">
        <v>29</v>
      </c>
      <c r="I3" s="118" t="s">
        <v>167</v>
      </c>
      <c r="J3" s="118"/>
      <c r="K3" s="118"/>
      <c r="L3" s="4"/>
      <c r="M3" s="4"/>
      <c r="N3" s="6" t="s">
        <v>1</v>
      </c>
      <c r="S3" s="60" t="str">
        <f>IF($C$3&lt;40,"18~39 ans",IF($C$3&lt;60,"40~59 ans","60~79 ans"))</f>
        <v>40~59 ans</v>
      </c>
      <c r="T3" s="60">
        <f>MATCH($S$3,'Morphotype sur Age et %graisse'!$A$8:$A$11,1)+7</f>
        <v>10</v>
      </c>
      <c r="U3" s="60">
        <f>INT(N4*100)</f>
        <v>18</v>
      </c>
      <c r="V3" s="61">
        <f>U3+0.9</f>
        <v>18.899999999999999</v>
      </c>
      <c r="W3" s="60" t="str">
        <f>U3&amp;"%~"&amp;V3&amp;"%"</f>
        <v>18%~18,9%</v>
      </c>
      <c r="X3" s="98">
        <f ca="1">_xlfn.XMATCH($W$3,INDIRECT("'Morphotype sur Age et %graisse'! A" &amp; T3 &amp;":V" &amp; T3),0)+VLOOKUP($C$3,'Morphotype sur Age et %graisse'!$A$15:$B$23,2,-1)</f>
        <v>9</v>
      </c>
      <c r="Y3" s="91" cm="1">
        <f t="array" ref="Y3">SUBSTITUTE(SUBSTITUTE(INDEX('Morphotype sur Age et %graisse'!$A$1:$U$12,T3,2),"&lt; ",""),"%","")*1</f>
        <v>11</v>
      </c>
      <c r="Z3" s="91" cm="1">
        <f t="array" ref="Z3">SUBSTITUTE(SUBSTITUTE(INDEX('Morphotype sur Age et %graisse'!$A$1:$V$12,T3,21),"&gt; ",""),"%","")*1</f>
        <v>29</v>
      </c>
    </row>
    <row r="4" spans="1:29" ht="30" customHeight="1" x14ac:dyDescent="0.3">
      <c r="A4" s="116" t="s">
        <v>2</v>
      </c>
      <c r="B4" s="12" t="s">
        <v>3</v>
      </c>
      <c r="C4" s="8">
        <v>181</v>
      </c>
      <c r="D4" s="4"/>
      <c r="E4" s="12" t="s">
        <v>4</v>
      </c>
      <c r="F4" s="8">
        <v>92</v>
      </c>
      <c r="G4" s="4"/>
      <c r="H4" s="9" t="s">
        <v>5</v>
      </c>
      <c r="I4" s="8">
        <v>42</v>
      </c>
      <c r="J4" s="4"/>
      <c r="K4" s="4"/>
      <c r="L4" s="4"/>
      <c r="M4" s="4"/>
      <c r="N4" s="46">
        <f>(86.01*LOG($F$4-$I$4)-70.041*LOG($C$4)+30.3)/100</f>
        <v>0.18298345010528455</v>
      </c>
      <c r="O4" s="94" t="s">
        <v>121</v>
      </c>
      <c r="T4" s="111" t="str" cm="1">
        <f t="array" aca="1" ref="T4" ca="1">IF($N4*100&lt;$Y3,"Athlète ou Ano.",IF($N4*100&gt;$Z3,"Obèse",INDEX('Morphotype sur Age et %graisse'!A1:U12,12,X3,1)))</f>
        <v>Normal Presk Mince</v>
      </c>
      <c r="U4" s="112"/>
      <c r="V4" s="112"/>
      <c r="W4" s="112"/>
      <c r="X4" s="113"/>
      <c r="Y4" s="68"/>
      <c r="Z4" s="69"/>
    </row>
    <row r="5" spans="1:29" ht="17.45" customHeight="1" x14ac:dyDescent="0.3">
      <c r="A5" s="116"/>
      <c r="B5" s="4"/>
      <c r="C5" s="4" t="s">
        <v>25</v>
      </c>
      <c r="D5" s="4"/>
      <c r="E5" s="117" t="s">
        <v>6</v>
      </c>
      <c r="F5" s="117"/>
      <c r="G5" s="4"/>
      <c r="H5" s="15" t="s">
        <v>7</v>
      </c>
      <c r="I5" s="4"/>
      <c r="J5" s="125" t="s">
        <v>112</v>
      </c>
      <c r="K5" s="125"/>
      <c r="L5" s="124" t="str">
        <f ca="1">T4</f>
        <v>Normal Presk Mince</v>
      </c>
      <c r="M5" s="124"/>
      <c r="N5" s="124"/>
      <c r="S5" s="16"/>
      <c r="T5" s="16"/>
      <c r="U5" s="4"/>
      <c r="V5" s="4"/>
      <c r="W5" s="16"/>
    </row>
    <row r="6" spans="1:29" ht="9.6" customHeight="1" x14ac:dyDescent="0.3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S6" s="16"/>
      <c r="T6" s="16"/>
      <c r="U6" s="4"/>
      <c r="V6" s="4"/>
      <c r="W6" s="16"/>
    </row>
    <row r="7" spans="1:29" ht="27" x14ac:dyDescent="0.3">
      <c r="A7" s="2"/>
      <c r="B7" s="45" t="s">
        <v>17</v>
      </c>
      <c r="C7" s="74">
        <v>25</v>
      </c>
      <c r="D7" s="121" t="s">
        <v>27</v>
      </c>
      <c r="E7" s="122"/>
      <c r="F7" s="122"/>
      <c r="G7" s="4"/>
      <c r="H7" s="44" t="s">
        <v>29</v>
      </c>
      <c r="I7" s="118" t="s">
        <v>156</v>
      </c>
      <c r="J7" s="118"/>
      <c r="K7" s="118"/>
      <c r="L7" s="4"/>
      <c r="M7" s="4"/>
      <c r="N7" s="6" t="s">
        <v>1</v>
      </c>
      <c r="S7" s="60" t="str">
        <f>IF($C$7&lt;40,"18~39 ans",IF($C$7&lt;60,"40~59 ans","60~79 ans"))</f>
        <v>18~39 ans</v>
      </c>
      <c r="T7" s="60">
        <f>MATCH($S$7,'Morphotype sur Age et %graisse'!$A$1:$A$5,1)</f>
        <v>3</v>
      </c>
      <c r="U7" s="60">
        <f>INT(N8*100)</f>
        <v>24</v>
      </c>
      <c r="V7" s="61">
        <f>U7+0.9</f>
        <v>24.9</v>
      </c>
      <c r="W7" s="60" t="str">
        <f>U7&amp;"%~"&amp;V7&amp;"%"</f>
        <v>24%~24,9%</v>
      </c>
      <c r="X7" s="97">
        <f ca="1">_xlfn.XMATCH($W$7,INDIRECT("'Morphotype sur Age et %graisse'! A" &amp; T7 &amp;":X" &amp; T7),0)+VLOOKUP($C$7,'Morphotype sur Age et %graisse'!$A$15:$B$23,2,-1)</f>
        <v>8</v>
      </c>
      <c r="Y7" s="91" cm="1">
        <f t="array" ref="Y7">SUBSTITUTE(SUBSTITUTE(INDEX('Morphotype sur Age et %graisse'!$A$1:$U$12,T7,2),"&lt; ",""),"%","")*1</f>
        <v>19</v>
      </c>
      <c r="Z7" s="91" cm="1">
        <f t="array" ref="Z7">SUBSTITUTE(SUBSTITUTE(INDEX('Morphotype sur Age et %graisse'!$A$1:$W$12,T7,23),"&gt; ",""),"%","")*1</f>
        <v>39</v>
      </c>
    </row>
    <row r="8" spans="1:29" ht="30" customHeight="1" x14ac:dyDescent="0.3">
      <c r="A8" s="116" t="s">
        <v>2</v>
      </c>
      <c r="B8" s="12" t="s">
        <v>3</v>
      </c>
      <c r="C8" s="8">
        <v>175</v>
      </c>
      <c r="D8" s="4"/>
      <c r="E8" s="12" t="s">
        <v>9</v>
      </c>
      <c r="F8" s="8">
        <v>75</v>
      </c>
      <c r="G8" s="4"/>
      <c r="H8" s="12" t="s">
        <v>10</v>
      </c>
      <c r="I8" s="8">
        <v>95</v>
      </c>
      <c r="J8" s="4"/>
      <c r="K8" s="12" t="s">
        <v>5</v>
      </c>
      <c r="L8" s="8">
        <v>33</v>
      </c>
      <c r="M8" s="4"/>
      <c r="N8" s="47">
        <f>(163.205*LOG($F$8+$I$8-$L$8)-97.684*LOG($C$8)-104.912)/100</f>
        <v>0.24702551414889429</v>
      </c>
      <c r="O8" s="94" t="s">
        <v>120</v>
      </c>
      <c r="S8" s="70"/>
      <c r="T8" s="111" t="str" cm="1">
        <f t="array" aca="1" ref="T8" ca="1">IF($N8*100&lt;$Y7,"Athlète ou Ano.",IF($N8*100&gt;$Z7,"Obèse",INDEX('Morphotype sur Age et %graisse'!$A$1:$W$12,6,X7,1)))</f>
        <v>Mince - -</v>
      </c>
      <c r="U8" s="112"/>
      <c r="V8" s="112"/>
      <c r="W8" s="112"/>
      <c r="X8" s="113"/>
      <c r="Y8" s="68"/>
      <c r="Z8" s="69"/>
    </row>
    <row r="9" spans="1:29" ht="17.45" customHeight="1" x14ac:dyDescent="0.3">
      <c r="A9" s="116"/>
      <c r="B9" s="4"/>
      <c r="C9" s="4"/>
      <c r="D9" s="4"/>
      <c r="E9" s="51" t="s">
        <v>11</v>
      </c>
      <c r="F9" s="4"/>
      <c r="G9" s="4"/>
      <c r="H9" s="15" t="s">
        <v>12</v>
      </c>
      <c r="I9" s="4"/>
      <c r="J9" s="4"/>
      <c r="K9" s="50" t="s">
        <v>7</v>
      </c>
      <c r="L9" s="123" t="str">
        <f ca="1">T8</f>
        <v>Mince - -</v>
      </c>
      <c r="M9" s="123"/>
      <c r="N9" s="123"/>
      <c r="S9" s="16"/>
      <c r="T9" s="16"/>
      <c r="U9" s="16"/>
      <c r="V9" s="16"/>
      <c r="W9" s="16"/>
      <c r="X9" s="16"/>
      <c r="AA9" s="16"/>
    </row>
    <row r="10" spans="1:29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9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9" ht="12.75" customHeight="1" x14ac:dyDescent="0.3">
      <c r="A12" s="104" t="s">
        <v>21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5" t="s">
        <v>13</v>
      </c>
    </row>
    <row r="13" spans="1:29" x14ac:dyDescent="0.3">
      <c r="A13" s="104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5"/>
    </row>
    <row r="14" spans="1:29" ht="129" customHeight="1" x14ac:dyDescent="0.3">
      <c r="A14" s="104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5"/>
    </row>
    <row r="15" spans="1:29" ht="25.9" customHeight="1" x14ac:dyDescent="0.3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06" t="s">
        <v>14</v>
      </c>
      <c r="L15" s="106"/>
      <c r="M15" s="106"/>
      <c r="N15" s="106"/>
    </row>
    <row r="16" spans="1:29" ht="33" x14ac:dyDescent="0.3">
      <c r="A16" s="15"/>
      <c r="B16" s="18" t="s">
        <v>15</v>
      </c>
      <c r="C16" s="19">
        <v>1.8</v>
      </c>
      <c r="D16" s="20"/>
      <c r="E16" s="48" t="s">
        <v>16</v>
      </c>
      <c r="F16" s="43">
        <v>78.5</v>
      </c>
      <c r="G16" s="4"/>
      <c r="H16" s="48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65" customHeight="1" x14ac:dyDescent="0.3">
      <c r="A19" s="99" t="s">
        <v>18</v>
      </c>
      <c r="B19" s="100"/>
      <c r="C19" s="100"/>
      <c r="D19" s="100"/>
      <c r="E19" s="100"/>
      <c r="F19" s="101" t="s">
        <v>19</v>
      </c>
      <c r="G19" s="102"/>
      <c r="H19" s="103"/>
      <c r="I19" s="43">
        <v>1.8</v>
      </c>
      <c r="K19" s="107" t="s">
        <v>24</v>
      </c>
      <c r="L19" s="108"/>
      <c r="M19" s="108"/>
      <c r="N19" s="37">
        <f>N16*I19</f>
        <v>3023.6726261712001</v>
      </c>
    </row>
    <row r="20" spans="1:14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15" customHeight="1" x14ac:dyDescent="0.5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09" t="s">
        <v>14</v>
      </c>
      <c r="L22" s="109"/>
      <c r="M22" s="109"/>
      <c r="N22" s="109"/>
    </row>
    <row r="23" spans="1:14" ht="33" x14ac:dyDescent="0.3">
      <c r="A23" s="15"/>
      <c r="B23" s="18" t="s">
        <v>15</v>
      </c>
      <c r="C23" s="19">
        <v>1.7</v>
      </c>
      <c r="D23" s="20" t="s">
        <v>20</v>
      </c>
      <c r="E23" s="48" t="s">
        <v>16</v>
      </c>
      <c r="F23" s="43">
        <v>70</v>
      </c>
      <c r="G23" s="4"/>
      <c r="H23" s="48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" customHeight="1" x14ac:dyDescent="0.3">
      <c r="A26" s="99" t="s">
        <v>18</v>
      </c>
      <c r="B26" s="100"/>
      <c r="C26" s="100"/>
      <c r="D26" s="100"/>
      <c r="E26" s="100"/>
      <c r="F26" s="101" t="s">
        <v>19</v>
      </c>
      <c r="G26" s="102"/>
      <c r="H26" s="103"/>
      <c r="I26" s="43">
        <v>1.82</v>
      </c>
      <c r="K26" s="107" t="s">
        <v>24</v>
      </c>
      <c r="L26" s="108"/>
      <c r="M26" s="108"/>
      <c r="N26" s="38">
        <f>N23*I26</f>
        <v>2695.5350342311472</v>
      </c>
    </row>
  </sheetData>
  <mergeCells count="25">
    <mergeCell ref="AA1:AC1"/>
    <mergeCell ref="T4:X4"/>
    <mergeCell ref="T8:X8"/>
    <mergeCell ref="A1:N1"/>
    <mergeCell ref="A2:N2"/>
    <mergeCell ref="A4:A5"/>
    <mergeCell ref="E5:F5"/>
    <mergeCell ref="A8:A9"/>
    <mergeCell ref="I3:K3"/>
    <mergeCell ref="I7:K7"/>
    <mergeCell ref="D3:F3"/>
    <mergeCell ref="D7:F7"/>
    <mergeCell ref="L9:N9"/>
    <mergeCell ref="L5:N5"/>
    <mergeCell ref="J5:K5"/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</mergeCells>
  <pageMargins left="0" right="0" top="0" bottom="0" header="0" footer="0"/>
  <pageSetup paperSize="9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234"/>
  <sheetViews>
    <sheetView tabSelected="1" zoomScale="205" zoomScaleNormal="205" zoomScalePageLayoutView="60" workbookViewId="0">
      <selection activeCell="A2" sqref="A2"/>
    </sheetView>
  </sheetViews>
  <sheetFormatPr baseColWidth="10" defaultColWidth="11.5703125" defaultRowHeight="12.75" x14ac:dyDescent="0.2"/>
  <cols>
    <col min="1" max="1" width="7.42578125" style="81" bestFit="1" customWidth="1"/>
    <col min="2" max="2" width="10.85546875" style="83" customWidth="1"/>
    <col min="3" max="3" width="4.42578125" style="81" bestFit="1" customWidth="1"/>
    <col min="4" max="4" width="17.7109375" style="81" bestFit="1" customWidth="1"/>
    <col min="5" max="6" width="8.28515625" style="81" bestFit="1" customWidth="1"/>
    <col min="7" max="7" width="8.28515625" style="90" bestFit="1" customWidth="1"/>
    <col min="8" max="8" width="7.7109375" style="87" customWidth="1"/>
    <col min="9" max="9" width="23.7109375" style="85" bestFit="1" customWidth="1"/>
  </cols>
  <sheetData>
    <row r="1" spans="1:9" ht="33" x14ac:dyDescent="0.2">
      <c r="A1" s="77" t="s">
        <v>124</v>
      </c>
      <c r="B1" s="75" t="s">
        <v>28</v>
      </c>
      <c r="C1" s="76" t="s">
        <v>119</v>
      </c>
      <c r="D1" s="76" t="s">
        <v>118</v>
      </c>
      <c r="E1" s="77" t="s">
        <v>4</v>
      </c>
      <c r="F1" s="77" t="s">
        <v>125</v>
      </c>
      <c r="G1" s="89" t="s">
        <v>5</v>
      </c>
      <c r="H1" s="78" t="s">
        <v>31</v>
      </c>
      <c r="I1" s="79" t="s">
        <v>78</v>
      </c>
    </row>
    <row r="2" spans="1:9" x14ac:dyDescent="0.2">
      <c r="A2" s="80" t="s">
        <v>127</v>
      </c>
      <c r="B2" s="82" t="s">
        <v>30</v>
      </c>
      <c r="C2" s="80">
        <v>56</v>
      </c>
      <c r="D2" s="80" t="s">
        <v>128</v>
      </c>
      <c r="E2" s="80">
        <v>86</v>
      </c>
      <c r="F2" s="80"/>
      <c r="G2" s="88">
        <v>39</v>
      </c>
      <c r="H2" s="86">
        <v>16.325057618188385</v>
      </c>
      <c r="I2" s="84" t="s">
        <v>160</v>
      </c>
    </row>
    <row r="3" spans="1:9" x14ac:dyDescent="0.2">
      <c r="A3" s="80" t="s">
        <v>127</v>
      </c>
      <c r="B3" s="82" t="s">
        <v>131</v>
      </c>
      <c r="C3" s="80">
        <v>41</v>
      </c>
      <c r="D3" s="80" t="s">
        <v>129</v>
      </c>
      <c r="E3" s="80">
        <v>86</v>
      </c>
      <c r="F3" s="80"/>
      <c r="G3" s="88">
        <v>39</v>
      </c>
      <c r="H3" s="86">
        <v>17.186826862089493</v>
      </c>
      <c r="I3" s="84" t="s">
        <v>142</v>
      </c>
    </row>
    <row r="4" spans="1:9" x14ac:dyDescent="0.2">
      <c r="A4" s="80" t="s">
        <v>127</v>
      </c>
      <c r="B4" s="82" t="s">
        <v>157</v>
      </c>
      <c r="C4" s="80">
        <v>37</v>
      </c>
      <c r="D4" s="80" t="s">
        <v>130</v>
      </c>
      <c r="E4" s="80">
        <v>88</v>
      </c>
      <c r="F4" s="80"/>
      <c r="G4" s="88">
        <v>41</v>
      </c>
      <c r="H4" s="86">
        <v>16.666841211803774</v>
      </c>
      <c r="I4" s="84" t="s">
        <v>44</v>
      </c>
    </row>
    <row r="5" spans="1:9" x14ac:dyDescent="0.2">
      <c r="A5" s="80" t="s">
        <v>127</v>
      </c>
      <c r="B5" s="82" t="s">
        <v>132</v>
      </c>
      <c r="C5" s="80">
        <v>33</v>
      </c>
      <c r="D5" s="80" t="s">
        <v>133</v>
      </c>
      <c r="E5" s="80">
        <v>96</v>
      </c>
      <c r="F5" s="80"/>
      <c r="G5" s="88">
        <v>43</v>
      </c>
      <c r="H5" s="86">
        <v>20.983300162646646</v>
      </c>
      <c r="I5" s="84" t="s">
        <v>161</v>
      </c>
    </row>
    <row r="6" spans="1:9" x14ac:dyDescent="0.2">
      <c r="A6" s="80" t="s">
        <v>135</v>
      </c>
      <c r="B6" s="82" t="s">
        <v>134</v>
      </c>
      <c r="C6" s="80">
        <v>34</v>
      </c>
      <c r="D6" s="80" t="s">
        <v>136</v>
      </c>
      <c r="E6" s="80">
        <v>72</v>
      </c>
      <c r="F6" s="80">
        <v>95</v>
      </c>
      <c r="G6" s="88">
        <v>32</v>
      </c>
      <c r="H6" s="86">
        <v>28.26486104128395</v>
      </c>
      <c r="I6" s="84" t="s">
        <v>63</v>
      </c>
    </row>
    <row r="7" spans="1:9" x14ac:dyDescent="0.2">
      <c r="A7" s="80" t="s">
        <v>135</v>
      </c>
      <c r="B7" s="82" t="s">
        <v>137</v>
      </c>
      <c r="C7" s="80">
        <v>33</v>
      </c>
      <c r="D7" s="80" t="s">
        <v>138</v>
      </c>
      <c r="E7" s="80">
        <v>74</v>
      </c>
      <c r="F7" s="80">
        <v>103</v>
      </c>
      <c r="G7" s="88">
        <v>32</v>
      </c>
      <c r="H7" s="86">
        <v>32.526808418997774</v>
      </c>
      <c r="I7" s="84" t="s">
        <v>144</v>
      </c>
    </row>
    <row r="8" spans="1:9" x14ac:dyDescent="0.2">
      <c r="A8" s="80" t="s">
        <v>135</v>
      </c>
      <c r="B8" s="82" t="s">
        <v>139</v>
      </c>
      <c r="C8" s="80">
        <v>29</v>
      </c>
      <c r="D8" s="80" t="s">
        <v>140</v>
      </c>
      <c r="E8" s="80">
        <v>92</v>
      </c>
      <c r="F8" s="80">
        <v>108</v>
      </c>
      <c r="G8" s="88">
        <v>35</v>
      </c>
      <c r="H8" s="86">
        <v>41.685210729669251</v>
      </c>
      <c r="I8" s="84" t="s">
        <v>71</v>
      </c>
    </row>
    <row r="9" spans="1:9" x14ac:dyDescent="0.2">
      <c r="A9" s="80" t="s">
        <v>135</v>
      </c>
      <c r="B9" s="82" t="s">
        <v>149</v>
      </c>
      <c r="C9" s="80">
        <v>40</v>
      </c>
      <c r="D9" s="80" t="s">
        <v>150</v>
      </c>
      <c r="E9" s="80">
        <v>86</v>
      </c>
      <c r="F9" s="80">
        <v>103</v>
      </c>
      <c r="G9" s="88">
        <v>36.5</v>
      </c>
      <c r="H9" s="86">
        <v>33.529382402336836</v>
      </c>
      <c r="I9" s="84" t="s">
        <v>143</v>
      </c>
    </row>
    <row r="10" spans="1:9" x14ac:dyDescent="0.2">
      <c r="A10" s="80" t="s">
        <v>127</v>
      </c>
      <c r="B10" s="82" t="s">
        <v>151</v>
      </c>
      <c r="C10" s="80">
        <v>46</v>
      </c>
      <c r="D10" s="95">
        <v>45495.375</v>
      </c>
      <c r="E10" s="80">
        <v>86</v>
      </c>
      <c r="F10" s="80"/>
      <c r="G10" s="88">
        <v>38</v>
      </c>
      <c r="H10" s="86">
        <v>17.63</v>
      </c>
      <c r="I10" s="84" t="s">
        <v>162</v>
      </c>
    </row>
    <row r="11" spans="1:9" x14ac:dyDescent="0.2">
      <c r="A11" s="80" t="s">
        <v>127</v>
      </c>
      <c r="B11" s="82" t="s">
        <v>163</v>
      </c>
      <c r="C11" s="80">
        <v>35</v>
      </c>
      <c r="D11" s="95">
        <v>45495.380555555559</v>
      </c>
      <c r="E11" s="80">
        <v>102</v>
      </c>
      <c r="F11" s="80"/>
      <c r="G11" s="88">
        <v>43</v>
      </c>
      <c r="H11" s="86">
        <v>24.15</v>
      </c>
      <c r="I11" s="84" t="s">
        <v>67</v>
      </c>
    </row>
    <row r="12" spans="1:9" x14ac:dyDescent="0.2">
      <c r="A12" s="80" t="s">
        <v>135</v>
      </c>
      <c r="B12" s="82" t="s">
        <v>153</v>
      </c>
      <c r="C12" s="80">
        <v>28</v>
      </c>
      <c r="D12" s="95">
        <v>45496.465277777781</v>
      </c>
      <c r="E12" s="80">
        <v>98</v>
      </c>
      <c r="F12" s="80">
        <v>110</v>
      </c>
      <c r="G12" s="88">
        <v>33</v>
      </c>
      <c r="H12" s="86">
        <v>44.29</v>
      </c>
      <c r="I12" s="84" t="s">
        <v>71</v>
      </c>
    </row>
    <row r="13" spans="1:9" x14ac:dyDescent="0.2">
      <c r="A13" s="80" t="s">
        <v>127</v>
      </c>
      <c r="B13" s="82" t="s">
        <v>152</v>
      </c>
      <c r="C13" s="80">
        <v>32</v>
      </c>
      <c r="D13" s="95">
        <v>45496.472222222219</v>
      </c>
      <c r="E13" s="80">
        <v>90</v>
      </c>
      <c r="F13" s="80"/>
      <c r="G13" s="88">
        <v>40</v>
      </c>
      <c r="H13" s="86">
        <v>18.809999999999999</v>
      </c>
      <c r="I13" s="84" t="s">
        <v>53</v>
      </c>
    </row>
    <row r="14" spans="1:9" x14ac:dyDescent="0.2">
      <c r="A14" s="80" t="s">
        <v>127</v>
      </c>
      <c r="B14" s="82" t="s">
        <v>154</v>
      </c>
      <c r="C14" s="80">
        <v>33</v>
      </c>
      <c r="D14" s="80" t="s">
        <v>155</v>
      </c>
      <c r="E14" s="80">
        <v>82</v>
      </c>
      <c r="F14" s="80"/>
      <c r="G14" s="88">
        <v>41</v>
      </c>
      <c r="H14" s="86">
        <v>13.152652115103297</v>
      </c>
      <c r="I14" s="84" t="s">
        <v>42</v>
      </c>
    </row>
    <row r="15" spans="1:9" x14ac:dyDescent="0.2">
      <c r="A15" s="80" t="s">
        <v>127</v>
      </c>
      <c r="B15" s="82" t="s">
        <v>157</v>
      </c>
      <c r="C15" s="80">
        <v>37</v>
      </c>
      <c r="D15" s="80" t="s">
        <v>158</v>
      </c>
      <c r="E15" s="80">
        <v>86.5</v>
      </c>
      <c r="F15" s="80"/>
      <c r="G15" s="88">
        <v>41.5</v>
      </c>
      <c r="H15" s="86">
        <v>15.042512760570009</v>
      </c>
      <c r="I15" s="84" t="s">
        <v>142</v>
      </c>
    </row>
    <row r="16" spans="1:9" x14ac:dyDescent="0.2">
      <c r="A16" s="80" t="s">
        <v>135</v>
      </c>
      <c r="B16" s="82" t="s">
        <v>156</v>
      </c>
      <c r="C16" s="80">
        <v>25</v>
      </c>
      <c r="D16" s="80" t="s">
        <v>159</v>
      </c>
      <c r="E16" s="80">
        <v>75</v>
      </c>
      <c r="F16" s="80">
        <v>95</v>
      </c>
      <c r="G16" s="88">
        <v>33</v>
      </c>
      <c r="H16" s="86">
        <v>24.702551414889427</v>
      </c>
      <c r="I16" s="84" t="s">
        <v>43</v>
      </c>
    </row>
    <row r="17" spans="1:9" x14ac:dyDescent="0.2">
      <c r="A17" s="80" t="s">
        <v>127</v>
      </c>
      <c r="B17" s="82" t="s">
        <v>132</v>
      </c>
      <c r="C17" s="80">
        <v>33</v>
      </c>
      <c r="D17" s="80" t="s">
        <v>164</v>
      </c>
      <c r="E17" s="80">
        <v>93</v>
      </c>
      <c r="F17" s="80"/>
      <c r="G17" s="88">
        <v>41.5</v>
      </c>
      <c r="H17" s="86">
        <v>19.740460626970151</v>
      </c>
      <c r="I17" s="84" t="s">
        <v>55</v>
      </c>
    </row>
    <row r="18" spans="1:9" x14ac:dyDescent="0.2">
      <c r="A18" s="80" t="s">
        <v>127</v>
      </c>
      <c r="B18" s="82" t="s">
        <v>165</v>
      </c>
      <c r="C18" s="80">
        <v>38</v>
      </c>
      <c r="D18" s="80" t="s">
        <v>166</v>
      </c>
      <c r="E18" s="80">
        <v>86</v>
      </c>
      <c r="F18" s="80"/>
      <c r="G18" s="88">
        <v>39</v>
      </c>
      <c r="H18" s="86">
        <v>16.666841211803774</v>
      </c>
      <c r="I18" s="84" t="s">
        <v>44</v>
      </c>
    </row>
    <row r="19" spans="1:9" x14ac:dyDescent="0.2">
      <c r="A19" s="80" t="s">
        <v>127</v>
      </c>
      <c r="B19" s="82" t="s">
        <v>167</v>
      </c>
      <c r="C19" s="80">
        <v>40</v>
      </c>
      <c r="D19" s="80" t="s">
        <v>168</v>
      </c>
      <c r="E19" s="80">
        <v>92</v>
      </c>
      <c r="F19" s="80"/>
      <c r="G19" s="88">
        <v>42</v>
      </c>
      <c r="H19" s="86">
        <v>18.298345010528454</v>
      </c>
      <c r="I19" s="84" t="s">
        <v>44</v>
      </c>
    </row>
    <row r="20" spans="1:9" x14ac:dyDescent="0.2">
      <c r="A20" s="80" t="s">
        <v>127</v>
      </c>
      <c r="B20" s="82" t="s">
        <v>167</v>
      </c>
      <c r="C20" s="80">
        <v>47</v>
      </c>
      <c r="D20" s="80" t="s">
        <v>169</v>
      </c>
      <c r="E20" s="80">
        <v>92</v>
      </c>
      <c r="F20" s="80"/>
      <c r="G20" s="88">
        <v>42</v>
      </c>
      <c r="H20" s="86">
        <v>0.18298345010528455</v>
      </c>
      <c r="I20" s="84" t="s">
        <v>44</v>
      </c>
    </row>
    <row r="21" spans="1:9" x14ac:dyDescent="0.2">
      <c r="A21" s="80"/>
      <c r="B21" s="82"/>
      <c r="C21" s="80"/>
      <c r="D21" s="80"/>
      <c r="E21" s="80"/>
      <c r="F21" s="80"/>
      <c r="G21" s="88"/>
      <c r="H21" s="86"/>
      <c r="I21" s="84"/>
    </row>
    <row r="22" spans="1:9" x14ac:dyDescent="0.2">
      <c r="A22" s="80"/>
      <c r="B22" s="82"/>
      <c r="C22" s="80"/>
      <c r="D22" s="80"/>
      <c r="E22" s="80"/>
      <c r="F22" s="80"/>
      <c r="G22" s="88"/>
      <c r="H22" s="86"/>
      <c r="I22" s="84"/>
    </row>
    <row r="23" spans="1:9" x14ac:dyDescent="0.2">
      <c r="A23" s="80"/>
      <c r="B23" s="82"/>
      <c r="C23" s="80"/>
      <c r="D23" s="80"/>
      <c r="E23" s="80"/>
      <c r="F23" s="80"/>
      <c r="G23" s="88"/>
      <c r="H23" s="86"/>
      <c r="I23" s="84"/>
    </row>
    <row r="24" spans="1:9" x14ac:dyDescent="0.2">
      <c r="A24" s="80"/>
      <c r="B24" s="82"/>
      <c r="C24" s="80"/>
      <c r="D24" s="80"/>
      <c r="E24" s="80"/>
      <c r="F24" s="80"/>
      <c r="G24" s="88"/>
      <c r="H24" s="86"/>
      <c r="I24" s="84"/>
    </row>
    <row r="25" spans="1:9" x14ac:dyDescent="0.2">
      <c r="A25" s="80"/>
      <c r="B25" s="82"/>
      <c r="C25" s="80"/>
      <c r="D25" s="80"/>
      <c r="E25" s="80"/>
      <c r="F25" s="80"/>
      <c r="G25" s="88"/>
      <c r="H25" s="86"/>
      <c r="I25" s="84"/>
    </row>
    <row r="26" spans="1:9" x14ac:dyDescent="0.2">
      <c r="A26" s="80"/>
      <c r="B26" s="82"/>
      <c r="C26" s="80"/>
      <c r="D26" s="80"/>
      <c r="E26" s="80"/>
      <c r="F26" s="80"/>
      <c r="G26" s="88"/>
      <c r="H26" s="86"/>
      <c r="I26" s="84"/>
    </row>
    <row r="27" spans="1:9" x14ac:dyDescent="0.2">
      <c r="A27" s="80"/>
      <c r="B27" s="82"/>
      <c r="C27" s="80"/>
      <c r="D27" s="80"/>
      <c r="E27" s="80"/>
      <c r="F27" s="80"/>
      <c r="G27" s="88"/>
      <c r="H27" s="86"/>
      <c r="I27" s="84"/>
    </row>
    <row r="28" spans="1:9" x14ac:dyDescent="0.2">
      <c r="A28" s="80"/>
      <c r="B28" s="82"/>
      <c r="C28" s="80"/>
      <c r="D28" s="80"/>
      <c r="E28" s="80"/>
      <c r="F28" s="80"/>
      <c r="G28" s="88"/>
      <c r="H28" s="86"/>
      <c r="I28" s="84"/>
    </row>
    <row r="29" spans="1:9" x14ac:dyDescent="0.2">
      <c r="A29" s="80"/>
      <c r="B29" s="82"/>
      <c r="C29" s="80"/>
      <c r="D29" s="80"/>
      <c r="E29" s="80"/>
      <c r="F29" s="80"/>
      <c r="G29" s="88"/>
      <c r="H29" s="86"/>
      <c r="I29" s="84"/>
    </row>
    <row r="30" spans="1:9" x14ac:dyDescent="0.2">
      <c r="A30" s="80"/>
      <c r="B30" s="82"/>
      <c r="C30" s="80"/>
      <c r="D30" s="80"/>
      <c r="E30" s="80"/>
      <c r="F30" s="80"/>
      <c r="G30" s="88"/>
      <c r="H30" s="86"/>
      <c r="I30" s="84"/>
    </row>
    <row r="31" spans="1:9" x14ac:dyDescent="0.2">
      <c r="A31" s="80"/>
      <c r="B31" s="82"/>
      <c r="C31" s="80"/>
      <c r="D31" s="80"/>
      <c r="E31" s="80"/>
      <c r="F31" s="80"/>
      <c r="G31" s="88"/>
      <c r="H31" s="86"/>
      <c r="I31" s="84"/>
    </row>
    <row r="32" spans="1:9" x14ac:dyDescent="0.2">
      <c r="A32" s="80"/>
      <c r="B32" s="82"/>
      <c r="C32" s="80"/>
      <c r="D32" s="80"/>
      <c r="E32" s="80"/>
      <c r="F32" s="80"/>
      <c r="G32" s="88"/>
      <c r="H32" s="86"/>
      <c r="I32" s="84"/>
    </row>
    <row r="33" spans="1:9" x14ac:dyDescent="0.2">
      <c r="A33" s="80"/>
      <c r="B33" s="82"/>
      <c r="C33" s="80"/>
      <c r="D33" s="80"/>
      <c r="E33" s="80"/>
      <c r="F33" s="80"/>
      <c r="G33" s="88"/>
      <c r="H33" s="86"/>
      <c r="I33" s="84"/>
    </row>
    <row r="34" spans="1:9" x14ac:dyDescent="0.2">
      <c r="A34" s="80"/>
      <c r="B34" s="82"/>
      <c r="C34" s="80"/>
      <c r="D34" s="80"/>
      <c r="E34" s="80"/>
      <c r="F34" s="80"/>
      <c r="G34" s="88"/>
      <c r="H34" s="86"/>
      <c r="I34" s="84"/>
    </row>
    <row r="35" spans="1:9" x14ac:dyDescent="0.2">
      <c r="A35" s="80"/>
      <c r="B35" s="82"/>
      <c r="C35" s="80"/>
      <c r="D35" s="80"/>
      <c r="E35" s="80"/>
      <c r="F35" s="80"/>
      <c r="G35" s="88"/>
      <c r="H35" s="86"/>
      <c r="I35" s="84"/>
    </row>
    <row r="36" spans="1:9" x14ac:dyDescent="0.2">
      <c r="A36" s="80"/>
      <c r="B36" s="82"/>
      <c r="C36" s="80"/>
      <c r="D36" s="80"/>
      <c r="E36" s="80"/>
      <c r="F36" s="80"/>
      <c r="G36" s="88"/>
      <c r="H36" s="86"/>
      <c r="I36" s="84"/>
    </row>
    <row r="37" spans="1:9" x14ac:dyDescent="0.2">
      <c r="A37" s="80"/>
      <c r="B37" s="82"/>
      <c r="C37" s="80"/>
      <c r="D37" s="80"/>
      <c r="E37" s="80"/>
      <c r="F37" s="80"/>
      <c r="G37" s="88"/>
      <c r="H37" s="86"/>
      <c r="I37" s="84"/>
    </row>
    <row r="38" spans="1:9" x14ac:dyDescent="0.2">
      <c r="A38" s="80"/>
      <c r="B38" s="82"/>
      <c r="C38" s="80"/>
      <c r="D38" s="80"/>
      <c r="E38" s="80"/>
      <c r="F38" s="80"/>
      <c r="G38" s="88"/>
      <c r="H38" s="86"/>
      <c r="I38" s="84"/>
    </row>
    <row r="39" spans="1:9" x14ac:dyDescent="0.2">
      <c r="A39" s="80"/>
      <c r="B39" s="82"/>
      <c r="C39" s="80"/>
      <c r="D39" s="80"/>
      <c r="E39" s="80"/>
      <c r="F39" s="80"/>
      <c r="G39" s="88"/>
      <c r="H39" s="86"/>
      <c r="I39" s="84"/>
    </row>
    <row r="40" spans="1:9" x14ac:dyDescent="0.2">
      <c r="A40" s="80"/>
      <c r="B40" s="82"/>
      <c r="C40" s="80"/>
      <c r="D40" s="80"/>
      <c r="E40" s="80"/>
      <c r="F40" s="80"/>
      <c r="G40" s="88"/>
      <c r="H40" s="86"/>
      <c r="I40" s="84"/>
    </row>
    <row r="41" spans="1:9" x14ac:dyDescent="0.2">
      <c r="A41" s="80"/>
      <c r="B41" s="82"/>
      <c r="C41" s="80"/>
      <c r="D41" s="80"/>
      <c r="E41" s="80"/>
      <c r="F41" s="80"/>
      <c r="G41" s="88"/>
      <c r="H41" s="86"/>
      <c r="I41" s="84"/>
    </row>
    <row r="42" spans="1:9" x14ac:dyDescent="0.2">
      <c r="A42" s="80"/>
      <c r="B42" s="82"/>
      <c r="C42" s="80"/>
      <c r="D42" s="80"/>
      <c r="E42" s="80"/>
      <c r="F42" s="80"/>
      <c r="G42" s="88"/>
      <c r="H42" s="86"/>
      <c r="I42" s="84"/>
    </row>
    <row r="43" spans="1:9" x14ac:dyDescent="0.2">
      <c r="A43" s="80"/>
      <c r="B43" s="82"/>
      <c r="C43" s="80"/>
      <c r="D43" s="80"/>
      <c r="E43" s="80"/>
      <c r="F43" s="80"/>
      <c r="G43" s="88"/>
      <c r="H43" s="86"/>
      <c r="I43" s="84"/>
    </row>
    <row r="44" spans="1:9" x14ac:dyDescent="0.2">
      <c r="A44" s="80"/>
      <c r="B44" s="82"/>
      <c r="C44" s="80"/>
      <c r="D44" s="80"/>
      <c r="E44" s="80"/>
      <c r="F44" s="80"/>
      <c r="G44" s="88"/>
      <c r="H44" s="86"/>
      <c r="I44" s="84"/>
    </row>
    <row r="45" spans="1:9" x14ac:dyDescent="0.2">
      <c r="A45" s="80"/>
      <c r="B45" s="82"/>
      <c r="C45" s="80"/>
      <c r="D45" s="80"/>
      <c r="E45" s="80"/>
      <c r="F45" s="80"/>
      <c r="G45" s="88"/>
      <c r="H45" s="86"/>
      <c r="I45" s="84"/>
    </row>
    <row r="46" spans="1:9" x14ac:dyDescent="0.2">
      <c r="A46" s="80"/>
      <c r="B46" s="82"/>
      <c r="C46" s="80"/>
      <c r="D46" s="80"/>
      <c r="E46" s="80"/>
      <c r="F46" s="80"/>
      <c r="G46" s="88"/>
      <c r="H46" s="86"/>
      <c r="I46" s="84"/>
    </row>
    <row r="47" spans="1:9" x14ac:dyDescent="0.2">
      <c r="A47" s="80"/>
      <c r="B47" s="82"/>
      <c r="C47" s="80"/>
      <c r="D47" s="80"/>
      <c r="E47" s="80"/>
      <c r="F47" s="80"/>
      <c r="G47" s="88"/>
      <c r="H47" s="86"/>
      <c r="I47" s="84"/>
    </row>
    <row r="48" spans="1:9" x14ac:dyDescent="0.2">
      <c r="A48" s="80"/>
      <c r="B48" s="82"/>
      <c r="C48" s="80"/>
      <c r="D48" s="80"/>
      <c r="E48" s="80"/>
      <c r="F48" s="80"/>
      <c r="G48" s="88"/>
      <c r="H48" s="86"/>
      <c r="I48" s="84"/>
    </row>
    <row r="49" spans="1:9" x14ac:dyDescent="0.2">
      <c r="A49" s="80"/>
      <c r="B49" s="82"/>
      <c r="C49" s="80"/>
      <c r="D49" s="80"/>
      <c r="E49" s="80"/>
      <c r="F49" s="80"/>
      <c r="G49" s="88"/>
      <c r="H49" s="86"/>
      <c r="I49" s="84"/>
    </row>
    <row r="50" spans="1:9" x14ac:dyDescent="0.2">
      <c r="A50" s="80"/>
      <c r="B50" s="82"/>
      <c r="C50" s="80"/>
      <c r="D50" s="80"/>
      <c r="E50" s="80"/>
      <c r="F50" s="80"/>
      <c r="G50" s="88"/>
      <c r="H50" s="86"/>
      <c r="I50" s="84"/>
    </row>
    <row r="51" spans="1:9" x14ac:dyDescent="0.2">
      <c r="A51" s="80"/>
      <c r="B51" s="82"/>
      <c r="C51" s="80"/>
      <c r="D51" s="80"/>
      <c r="E51" s="80"/>
      <c r="F51" s="80"/>
      <c r="G51" s="88"/>
      <c r="H51" s="86"/>
      <c r="I51" s="84"/>
    </row>
    <row r="52" spans="1:9" x14ac:dyDescent="0.2">
      <c r="A52" s="80"/>
      <c r="B52" s="82"/>
      <c r="C52" s="80"/>
      <c r="D52" s="80"/>
      <c r="E52" s="80"/>
      <c r="F52" s="80"/>
      <c r="G52" s="88"/>
      <c r="H52" s="86"/>
      <c r="I52" s="84"/>
    </row>
    <row r="53" spans="1:9" x14ac:dyDescent="0.2">
      <c r="A53" s="80"/>
      <c r="B53" s="82"/>
      <c r="C53" s="80"/>
      <c r="D53" s="80"/>
      <c r="E53" s="80"/>
      <c r="F53" s="80"/>
      <c r="G53" s="88"/>
      <c r="H53" s="86"/>
      <c r="I53" s="84"/>
    </row>
    <row r="54" spans="1:9" x14ac:dyDescent="0.2">
      <c r="A54" s="80"/>
      <c r="B54" s="82"/>
      <c r="C54" s="80"/>
      <c r="D54" s="80"/>
      <c r="E54" s="80"/>
      <c r="F54" s="80"/>
      <c r="G54" s="88"/>
      <c r="H54" s="86"/>
      <c r="I54" s="84"/>
    </row>
    <row r="55" spans="1:9" x14ac:dyDescent="0.2">
      <c r="A55" s="80"/>
      <c r="B55" s="82"/>
      <c r="C55" s="80"/>
      <c r="D55" s="80"/>
      <c r="E55" s="80"/>
      <c r="F55" s="80"/>
      <c r="G55" s="88"/>
      <c r="H55" s="86"/>
      <c r="I55" s="84"/>
    </row>
    <row r="56" spans="1:9" x14ac:dyDescent="0.2">
      <c r="A56" s="80"/>
      <c r="B56" s="82"/>
      <c r="C56" s="80"/>
      <c r="D56" s="80"/>
      <c r="E56" s="80"/>
      <c r="F56" s="80"/>
      <c r="G56" s="88"/>
      <c r="H56" s="86"/>
      <c r="I56" s="84"/>
    </row>
    <row r="57" spans="1:9" x14ac:dyDescent="0.2">
      <c r="A57" s="80"/>
      <c r="B57" s="82"/>
      <c r="C57" s="80"/>
      <c r="D57" s="80"/>
      <c r="E57" s="80"/>
      <c r="F57" s="80"/>
      <c r="G57" s="88"/>
      <c r="H57" s="86"/>
      <c r="I57" s="84"/>
    </row>
    <row r="58" spans="1:9" x14ac:dyDescent="0.2">
      <c r="A58" s="80"/>
      <c r="B58" s="82"/>
      <c r="C58" s="80"/>
      <c r="D58" s="80"/>
      <c r="E58" s="80"/>
      <c r="F58" s="80"/>
      <c r="G58" s="88"/>
      <c r="H58" s="86"/>
      <c r="I58" s="84"/>
    </row>
    <row r="59" spans="1:9" x14ac:dyDescent="0.2">
      <c r="A59" s="80"/>
      <c r="B59" s="82"/>
      <c r="C59" s="80"/>
      <c r="D59" s="80"/>
      <c r="E59" s="80"/>
      <c r="F59" s="80"/>
      <c r="G59" s="88"/>
      <c r="H59" s="86"/>
      <c r="I59" s="84"/>
    </row>
    <row r="60" spans="1:9" x14ac:dyDescent="0.2">
      <c r="A60" s="80"/>
      <c r="B60" s="82"/>
      <c r="C60" s="80"/>
      <c r="D60" s="80"/>
      <c r="E60" s="80"/>
      <c r="F60" s="80"/>
      <c r="G60" s="88"/>
      <c r="H60" s="86"/>
      <c r="I60" s="84"/>
    </row>
    <row r="61" spans="1:9" x14ac:dyDescent="0.2">
      <c r="A61" s="80"/>
      <c r="B61" s="82"/>
      <c r="C61" s="80"/>
      <c r="D61" s="80"/>
      <c r="E61" s="80"/>
      <c r="F61" s="80"/>
      <c r="G61" s="88"/>
      <c r="H61" s="86"/>
      <c r="I61" s="84"/>
    </row>
    <row r="62" spans="1:9" x14ac:dyDescent="0.2">
      <c r="A62" s="80"/>
      <c r="B62" s="82"/>
      <c r="C62" s="80"/>
      <c r="D62" s="80"/>
      <c r="E62" s="80"/>
      <c r="F62" s="80"/>
      <c r="G62" s="88"/>
      <c r="H62" s="86"/>
      <c r="I62" s="84"/>
    </row>
    <row r="63" spans="1:9" x14ac:dyDescent="0.2">
      <c r="A63" s="80"/>
      <c r="B63" s="82"/>
      <c r="C63" s="80"/>
      <c r="D63" s="80"/>
      <c r="E63" s="80"/>
      <c r="F63" s="80"/>
      <c r="G63" s="88"/>
      <c r="H63" s="86"/>
      <c r="I63" s="84"/>
    </row>
    <row r="64" spans="1:9" x14ac:dyDescent="0.2">
      <c r="A64" s="80"/>
      <c r="B64" s="82"/>
      <c r="C64" s="80"/>
      <c r="D64" s="80"/>
      <c r="E64" s="80"/>
      <c r="F64" s="80"/>
      <c r="G64" s="88"/>
      <c r="H64" s="86"/>
      <c r="I64" s="84"/>
    </row>
    <row r="65" spans="1:9" x14ac:dyDescent="0.2">
      <c r="A65" s="80"/>
      <c r="B65" s="82"/>
      <c r="C65" s="80"/>
      <c r="D65" s="80"/>
      <c r="E65" s="80"/>
      <c r="F65" s="80"/>
      <c r="G65" s="88"/>
      <c r="H65" s="86"/>
      <c r="I65" s="84"/>
    </row>
    <row r="66" spans="1:9" x14ac:dyDescent="0.2">
      <c r="A66" s="80"/>
      <c r="B66" s="82"/>
      <c r="C66" s="80"/>
      <c r="D66" s="80"/>
      <c r="E66" s="80"/>
      <c r="F66" s="80"/>
      <c r="G66" s="88"/>
      <c r="H66" s="86"/>
      <c r="I66" s="84"/>
    </row>
    <row r="67" spans="1:9" x14ac:dyDescent="0.2">
      <c r="A67" s="80"/>
      <c r="B67" s="82"/>
      <c r="C67" s="80"/>
      <c r="D67" s="80"/>
      <c r="E67" s="80"/>
      <c r="F67" s="80"/>
      <c r="G67" s="88"/>
      <c r="H67" s="86"/>
      <c r="I67" s="84"/>
    </row>
    <row r="68" spans="1:9" x14ac:dyDescent="0.2">
      <c r="A68" s="80"/>
      <c r="B68" s="82"/>
      <c r="C68" s="80"/>
      <c r="D68" s="80"/>
      <c r="E68" s="80"/>
      <c r="F68" s="80"/>
      <c r="G68" s="88"/>
      <c r="H68" s="86"/>
      <c r="I68" s="84"/>
    </row>
    <row r="69" spans="1:9" x14ac:dyDescent="0.2">
      <c r="A69" s="80"/>
      <c r="B69" s="82"/>
      <c r="C69" s="80"/>
      <c r="D69" s="80"/>
      <c r="E69" s="80"/>
      <c r="F69" s="80"/>
      <c r="G69" s="88"/>
      <c r="H69" s="86"/>
      <c r="I69" s="84"/>
    </row>
    <row r="70" spans="1:9" x14ac:dyDescent="0.2">
      <c r="A70" s="80"/>
      <c r="B70" s="82"/>
      <c r="C70" s="80"/>
      <c r="D70" s="80"/>
      <c r="E70" s="80"/>
      <c r="F70" s="80"/>
      <c r="G70" s="88"/>
      <c r="H70" s="86"/>
      <c r="I70" s="84"/>
    </row>
    <row r="71" spans="1:9" x14ac:dyDescent="0.2">
      <c r="A71" s="80"/>
      <c r="B71" s="82"/>
      <c r="C71" s="80"/>
      <c r="D71" s="80"/>
      <c r="E71" s="80"/>
      <c r="F71" s="80"/>
      <c r="G71" s="88"/>
      <c r="H71" s="86"/>
      <c r="I71" s="84"/>
    </row>
    <row r="72" spans="1:9" x14ac:dyDescent="0.2">
      <c r="A72" s="80"/>
      <c r="B72" s="82"/>
      <c r="C72" s="80"/>
      <c r="D72" s="80"/>
      <c r="E72" s="80"/>
      <c r="F72" s="80"/>
      <c r="G72" s="88"/>
      <c r="H72" s="86"/>
      <c r="I72" s="84"/>
    </row>
    <row r="73" spans="1:9" x14ac:dyDescent="0.2">
      <c r="A73" s="80"/>
      <c r="B73" s="82"/>
      <c r="C73" s="80"/>
      <c r="D73" s="80"/>
      <c r="E73" s="80"/>
      <c r="F73" s="80"/>
      <c r="G73" s="88"/>
      <c r="H73" s="86"/>
      <c r="I73" s="84"/>
    </row>
    <row r="74" spans="1:9" x14ac:dyDescent="0.2">
      <c r="A74" s="80"/>
      <c r="B74" s="82"/>
      <c r="C74" s="80"/>
      <c r="D74" s="80"/>
      <c r="E74" s="80"/>
      <c r="F74" s="80"/>
      <c r="G74" s="88"/>
      <c r="H74" s="86"/>
      <c r="I74" s="84"/>
    </row>
    <row r="75" spans="1:9" x14ac:dyDescent="0.2">
      <c r="A75" s="80"/>
      <c r="B75" s="82"/>
      <c r="C75" s="80"/>
      <c r="D75" s="80"/>
      <c r="E75" s="80"/>
      <c r="F75" s="80"/>
      <c r="G75" s="88"/>
      <c r="H75" s="86"/>
      <c r="I75" s="84"/>
    </row>
    <row r="76" spans="1:9" x14ac:dyDescent="0.2">
      <c r="A76" s="80"/>
      <c r="B76" s="82"/>
      <c r="C76" s="80"/>
      <c r="D76" s="80"/>
      <c r="E76" s="80"/>
      <c r="F76" s="80"/>
      <c r="G76" s="88"/>
      <c r="H76" s="86"/>
      <c r="I76" s="84"/>
    </row>
    <row r="77" spans="1:9" x14ac:dyDescent="0.2">
      <c r="A77" s="80"/>
      <c r="B77" s="82"/>
      <c r="C77" s="80"/>
      <c r="D77" s="80"/>
      <c r="E77" s="80"/>
      <c r="F77" s="80"/>
      <c r="G77" s="88"/>
      <c r="H77" s="86"/>
      <c r="I77" s="84"/>
    </row>
    <row r="78" spans="1:9" x14ac:dyDescent="0.2">
      <c r="A78" s="80"/>
      <c r="B78" s="82"/>
      <c r="C78" s="80"/>
      <c r="D78" s="80"/>
      <c r="E78" s="80"/>
      <c r="F78" s="80"/>
      <c r="G78" s="88"/>
      <c r="H78" s="86"/>
      <c r="I78" s="84"/>
    </row>
    <row r="79" spans="1:9" x14ac:dyDescent="0.2">
      <c r="A79" s="80"/>
      <c r="B79" s="82"/>
      <c r="C79" s="80"/>
      <c r="D79" s="80"/>
      <c r="E79" s="80"/>
      <c r="F79" s="80"/>
      <c r="G79" s="88"/>
      <c r="H79" s="86"/>
      <c r="I79" s="84"/>
    </row>
    <row r="80" spans="1:9" x14ac:dyDescent="0.2">
      <c r="A80" s="80"/>
      <c r="B80" s="82"/>
      <c r="C80" s="80"/>
      <c r="D80" s="80"/>
      <c r="E80" s="80"/>
      <c r="F80" s="80"/>
      <c r="G80" s="88"/>
      <c r="H80" s="86"/>
      <c r="I80" s="84"/>
    </row>
    <row r="81" spans="1:9" x14ac:dyDescent="0.2">
      <c r="A81" s="80"/>
      <c r="B81" s="82"/>
      <c r="C81" s="80"/>
      <c r="D81" s="80"/>
      <c r="E81" s="80"/>
      <c r="F81" s="80"/>
      <c r="G81" s="88"/>
      <c r="H81" s="86"/>
      <c r="I81" s="84"/>
    </row>
    <row r="82" spans="1:9" x14ac:dyDescent="0.2">
      <c r="A82" s="80"/>
      <c r="B82" s="82"/>
      <c r="C82" s="80"/>
      <c r="D82" s="80"/>
      <c r="E82" s="80"/>
      <c r="F82" s="80"/>
      <c r="G82" s="88"/>
      <c r="H82" s="86"/>
      <c r="I82" s="84"/>
    </row>
    <row r="83" spans="1:9" x14ac:dyDescent="0.2">
      <c r="A83" s="80"/>
      <c r="B83" s="82"/>
      <c r="C83" s="80"/>
      <c r="D83" s="80"/>
      <c r="E83" s="80"/>
      <c r="F83" s="80"/>
      <c r="G83" s="88"/>
      <c r="H83" s="86"/>
      <c r="I83" s="84"/>
    </row>
    <row r="84" spans="1:9" x14ac:dyDescent="0.2">
      <c r="A84" s="80"/>
      <c r="B84" s="82"/>
      <c r="C84" s="80"/>
      <c r="D84" s="80"/>
      <c r="E84" s="80"/>
      <c r="F84" s="80"/>
      <c r="G84" s="88"/>
      <c r="H84" s="86"/>
      <c r="I84" s="84"/>
    </row>
    <row r="85" spans="1:9" x14ac:dyDescent="0.2">
      <c r="A85" s="80"/>
      <c r="B85" s="82"/>
      <c r="C85" s="80"/>
      <c r="D85" s="80"/>
      <c r="E85" s="80"/>
      <c r="F85" s="80"/>
      <c r="G85" s="88"/>
      <c r="H85" s="86"/>
      <c r="I85" s="84"/>
    </row>
    <row r="86" spans="1:9" x14ac:dyDescent="0.2">
      <c r="A86" s="80"/>
      <c r="B86" s="82"/>
      <c r="C86" s="80"/>
      <c r="D86" s="80"/>
      <c r="E86" s="80"/>
      <c r="F86" s="80"/>
      <c r="G86" s="88"/>
      <c r="H86" s="86"/>
      <c r="I86" s="84"/>
    </row>
    <row r="87" spans="1:9" x14ac:dyDescent="0.2">
      <c r="A87" s="80"/>
      <c r="B87" s="82"/>
      <c r="C87" s="80"/>
      <c r="D87" s="80"/>
      <c r="E87" s="80"/>
      <c r="F87" s="80"/>
      <c r="G87" s="88"/>
      <c r="H87" s="86"/>
      <c r="I87" s="84"/>
    </row>
    <row r="88" spans="1:9" x14ac:dyDescent="0.2">
      <c r="A88" s="80"/>
      <c r="B88" s="82"/>
      <c r="C88" s="80"/>
      <c r="D88" s="80"/>
      <c r="E88" s="80"/>
      <c r="F88" s="80"/>
      <c r="G88" s="88"/>
      <c r="H88" s="86"/>
      <c r="I88" s="84"/>
    </row>
    <row r="89" spans="1:9" x14ac:dyDescent="0.2">
      <c r="A89" s="80"/>
      <c r="B89" s="82"/>
      <c r="C89" s="80"/>
      <c r="D89" s="80"/>
      <c r="E89" s="80"/>
      <c r="F89" s="80"/>
      <c r="G89" s="88"/>
      <c r="H89" s="86"/>
      <c r="I89" s="84"/>
    </row>
    <row r="90" spans="1:9" x14ac:dyDescent="0.2">
      <c r="A90" s="80"/>
      <c r="B90" s="82"/>
      <c r="C90" s="80"/>
      <c r="D90" s="80"/>
      <c r="E90" s="80"/>
      <c r="F90" s="80"/>
      <c r="G90" s="88"/>
      <c r="H90" s="86"/>
      <c r="I90" s="84"/>
    </row>
    <row r="91" spans="1:9" x14ac:dyDescent="0.2">
      <c r="A91" s="80"/>
      <c r="B91" s="82"/>
      <c r="C91" s="80"/>
      <c r="D91" s="80"/>
      <c r="E91" s="80"/>
      <c r="F91" s="80"/>
      <c r="G91" s="88"/>
      <c r="H91" s="86"/>
      <c r="I91" s="84"/>
    </row>
    <row r="92" spans="1:9" x14ac:dyDescent="0.2">
      <c r="A92" s="80"/>
      <c r="B92" s="82"/>
      <c r="C92" s="80"/>
      <c r="D92" s="80"/>
      <c r="E92" s="80"/>
      <c r="F92" s="80"/>
      <c r="G92" s="88"/>
      <c r="H92" s="86"/>
      <c r="I92" s="84"/>
    </row>
    <row r="93" spans="1:9" x14ac:dyDescent="0.2">
      <c r="A93" s="80"/>
      <c r="B93" s="82"/>
      <c r="C93" s="80"/>
      <c r="D93" s="80"/>
      <c r="E93" s="80"/>
      <c r="F93" s="80"/>
      <c r="G93" s="88"/>
      <c r="H93" s="86"/>
      <c r="I93" s="84"/>
    </row>
    <row r="94" spans="1:9" x14ac:dyDescent="0.2">
      <c r="A94" s="80"/>
      <c r="B94" s="82"/>
      <c r="C94" s="80"/>
      <c r="D94" s="80"/>
      <c r="E94" s="80"/>
      <c r="F94" s="80"/>
      <c r="G94" s="88"/>
      <c r="H94" s="86"/>
      <c r="I94" s="84"/>
    </row>
    <row r="95" spans="1:9" x14ac:dyDescent="0.2">
      <c r="A95" s="80"/>
      <c r="B95" s="82"/>
      <c r="C95" s="80"/>
      <c r="D95" s="80"/>
      <c r="E95" s="80"/>
      <c r="F95" s="80"/>
      <c r="G95" s="88"/>
      <c r="H95" s="86"/>
      <c r="I95" s="84"/>
    </row>
    <row r="96" spans="1:9" x14ac:dyDescent="0.2">
      <c r="A96" s="80"/>
      <c r="B96" s="82"/>
      <c r="C96" s="80"/>
      <c r="D96" s="80"/>
      <c r="E96" s="80"/>
      <c r="F96" s="80"/>
      <c r="G96" s="88"/>
      <c r="H96" s="86"/>
      <c r="I96" s="84"/>
    </row>
    <row r="97" spans="1:9" x14ac:dyDescent="0.2">
      <c r="A97" s="80"/>
      <c r="B97" s="82"/>
      <c r="C97" s="80"/>
      <c r="D97" s="80"/>
      <c r="E97" s="80"/>
      <c r="F97" s="80"/>
      <c r="G97" s="88"/>
      <c r="H97" s="86"/>
      <c r="I97" s="84"/>
    </row>
    <row r="98" spans="1:9" x14ac:dyDescent="0.2">
      <c r="A98" s="80"/>
      <c r="B98" s="82"/>
      <c r="C98" s="80"/>
      <c r="D98" s="80"/>
      <c r="E98" s="80"/>
      <c r="F98" s="80"/>
      <c r="G98" s="88"/>
      <c r="H98" s="86"/>
      <c r="I98" s="84"/>
    </row>
    <row r="99" spans="1:9" x14ac:dyDescent="0.2">
      <c r="A99" s="80"/>
      <c r="B99" s="82"/>
      <c r="C99" s="80"/>
      <c r="D99" s="80"/>
      <c r="E99" s="80"/>
      <c r="F99" s="80"/>
      <c r="G99" s="88"/>
      <c r="H99" s="86"/>
      <c r="I99" s="84"/>
    </row>
    <row r="100" spans="1:9" x14ac:dyDescent="0.2">
      <c r="A100" s="80"/>
      <c r="B100" s="82"/>
      <c r="C100" s="80"/>
      <c r="D100" s="80"/>
      <c r="E100" s="80"/>
      <c r="F100" s="80"/>
      <c r="G100" s="88"/>
      <c r="H100" s="86"/>
      <c r="I100" s="84"/>
    </row>
    <row r="101" spans="1:9" x14ac:dyDescent="0.2">
      <c r="A101" s="80"/>
      <c r="B101" s="82"/>
      <c r="C101" s="80"/>
      <c r="D101" s="80"/>
      <c r="E101" s="80"/>
      <c r="F101" s="80"/>
      <c r="G101" s="88"/>
      <c r="H101" s="86"/>
      <c r="I101" s="84"/>
    </row>
    <row r="102" spans="1:9" x14ac:dyDescent="0.2">
      <c r="A102" s="80"/>
      <c r="B102" s="82"/>
      <c r="C102" s="80"/>
      <c r="D102" s="80"/>
      <c r="E102" s="80"/>
      <c r="F102" s="80"/>
      <c r="G102" s="88"/>
      <c r="H102" s="86"/>
      <c r="I102" s="84"/>
    </row>
    <row r="103" spans="1:9" x14ac:dyDescent="0.2">
      <c r="A103" s="80"/>
      <c r="B103" s="82"/>
      <c r="C103" s="80"/>
      <c r="D103" s="80"/>
      <c r="E103" s="80"/>
      <c r="F103" s="80"/>
      <c r="G103" s="88"/>
      <c r="H103" s="86"/>
      <c r="I103" s="84"/>
    </row>
    <row r="104" spans="1:9" x14ac:dyDescent="0.2">
      <c r="A104" s="80"/>
      <c r="B104" s="82"/>
      <c r="C104" s="80"/>
      <c r="D104" s="80"/>
      <c r="E104" s="80"/>
      <c r="F104" s="80"/>
      <c r="G104" s="88"/>
      <c r="H104" s="86"/>
      <c r="I104" s="84"/>
    </row>
    <row r="105" spans="1:9" x14ac:dyDescent="0.2">
      <c r="A105" s="80"/>
      <c r="B105" s="82"/>
      <c r="C105" s="80"/>
      <c r="D105" s="80"/>
      <c r="E105" s="80"/>
      <c r="F105" s="80"/>
      <c r="G105" s="88"/>
      <c r="H105" s="86"/>
      <c r="I105" s="84"/>
    </row>
    <row r="106" spans="1:9" x14ac:dyDescent="0.2">
      <c r="A106" s="80"/>
      <c r="B106" s="82"/>
      <c r="C106" s="80"/>
      <c r="D106" s="80"/>
      <c r="E106" s="80"/>
      <c r="F106" s="80"/>
      <c r="G106" s="88"/>
      <c r="H106" s="86"/>
      <c r="I106" s="84"/>
    </row>
    <row r="107" spans="1:9" x14ac:dyDescent="0.2">
      <c r="A107" s="80"/>
      <c r="B107" s="82"/>
      <c r="C107" s="80"/>
      <c r="D107" s="80"/>
      <c r="E107" s="80"/>
      <c r="F107" s="80"/>
      <c r="G107" s="88"/>
      <c r="H107" s="86"/>
      <c r="I107" s="84"/>
    </row>
    <row r="108" spans="1:9" x14ac:dyDescent="0.2">
      <c r="A108" s="80"/>
      <c r="B108" s="82"/>
      <c r="C108" s="80"/>
      <c r="D108" s="80"/>
      <c r="E108" s="80"/>
      <c r="F108" s="80"/>
      <c r="G108" s="88"/>
      <c r="H108" s="86"/>
      <c r="I108" s="84"/>
    </row>
    <row r="109" spans="1:9" x14ac:dyDescent="0.2">
      <c r="A109" s="80"/>
      <c r="B109" s="82"/>
      <c r="C109" s="80"/>
      <c r="D109" s="80"/>
      <c r="E109" s="80"/>
      <c r="F109" s="80"/>
      <c r="G109" s="88"/>
      <c r="H109" s="86"/>
      <c r="I109" s="84"/>
    </row>
    <row r="110" spans="1:9" x14ac:dyDescent="0.2">
      <c r="A110" s="80"/>
      <c r="B110" s="82"/>
      <c r="C110" s="80"/>
      <c r="D110" s="80"/>
      <c r="E110" s="80"/>
      <c r="F110" s="80"/>
      <c r="G110" s="88"/>
      <c r="H110" s="86"/>
      <c r="I110" s="84"/>
    </row>
    <row r="111" spans="1:9" x14ac:dyDescent="0.2">
      <c r="A111" s="80"/>
      <c r="B111" s="82"/>
      <c r="C111" s="80"/>
      <c r="D111" s="80"/>
      <c r="E111" s="80"/>
      <c r="F111" s="80"/>
      <c r="G111" s="88"/>
      <c r="H111" s="86"/>
      <c r="I111" s="84"/>
    </row>
    <row r="112" spans="1:9" x14ac:dyDescent="0.2">
      <c r="A112" s="80"/>
      <c r="B112" s="82"/>
      <c r="C112" s="80"/>
      <c r="D112" s="80"/>
      <c r="E112" s="80"/>
      <c r="F112" s="80"/>
      <c r="G112" s="88"/>
      <c r="H112" s="86"/>
      <c r="I112" s="84"/>
    </row>
    <row r="113" spans="1:9" x14ac:dyDescent="0.2">
      <c r="A113" s="80"/>
      <c r="B113" s="82"/>
      <c r="C113" s="80"/>
      <c r="D113" s="80"/>
      <c r="E113" s="80"/>
      <c r="F113" s="80"/>
      <c r="G113" s="88"/>
      <c r="H113" s="86"/>
      <c r="I113" s="84"/>
    </row>
    <row r="114" spans="1:9" x14ac:dyDescent="0.2">
      <c r="A114" s="80"/>
      <c r="B114" s="82"/>
      <c r="C114" s="80"/>
      <c r="D114" s="80"/>
      <c r="E114" s="80"/>
      <c r="F114" s="80"/>
      <c r="G114" s="88"/>
      <c r="H114" s="86"/>
      <c r="I114" s="84"/>
    </row>
    <row r="115" spans="1:9" x14ac:dyDescent="0.2">
      <c r="A115" s="80"/>
      <c r="B115" s="82"/>
      <c r="C115" s="80"/>
      <c r="D115" s="80"/>
      <c r="E115" s="80"/>
      <c r="F115" s="80"/>
      <c r="G115" s="88"/>
      <c r="H115" s="86"/>
      <c r="I115" s="84"/>
    </row>
    <row r="116" spans="1:9" x14ac:dyDescent="0.2">
      <c r="A116" s="80"/>
      <c r="B116" s="82"/>
      <c r="C116" s="80"/>
      <c r="D116" s="80"/>
      <c r="E116" s="80"/>
      <c r="F116" s="80"/>
      <c r="G116" s="88"/>
      <c r="H116" s="86"/>
      <c r="I116" s="84"/>
    </row>
    <row r="117" spans="1:9" x14ac:dyDescent="0.2">
      <c r="A117" s="80"/>
      <c r="B117" s="82"/>
      <c r="C117" s="80"/>
      <c r="D117" s="80"/>
      <c r="E117" s="80"/>
      <c r="F117" s="80"/>
      <c r="G117" s="88"/>
      <c r="H117" s="86"/>
      <c r="I117" s="84"/>
    </row>
    <row r="118" spans="1:9" x14ac:dyDescent="0.2">
      <c r="A118" s="80"/>
      <c r="B118" s="82"/>
      <c r="C118" s="80"/>
      <c r="D118" s="80"/>
      <c r="E118" s="80"/>
      <c r="F118" s="80"/>
      <c r="G118" s="88"/>
      <c r="H118" s="86"/>
      <c r="I118" s="84"/>
    </row>
    <row r="119" spans="1:9" x14ac:dyDescent="0.2">
      <c r="A119" s="80"/>
      <c r="B119" s="82"/>
      <c r="C119" s="80"/>
      <c r="D119" s="80"/>
      <c r="E119" s="80"/>
      <c r="F119" s="80"/>
      <c r="G119" s="88"/>
      <c r="H119" s="86"/>
      <c r="I119" s="84"/>
    </row>
    <row r="120" spans="1:9" x14ac:dyDescent="0.2">
      <c r="A120" s="80"/>
      <c r="B120" s="82"/>
      <c r="C120" s="80"/>
      <c r="D120" s="80"/>
      <c r="E120" s="80"/>
      <c r="F120" s="80"/>
      <c r="G120" s="88"/>
      <c r="H120" s="86"/>
      <c r="I120" s="84"/>
    </row>
    <row r="121" spans="1:9" x14ac:dyDescent="0.2">
      <c r="A121" s="80"/>
      <c r="B121" s="82"/>
      <c r="C121" s="80"/>
      <c r="D121" s="80"/>
      <c r="E121" s="80"/>
      <c r="F121" s="80"/>
      <c r="G121" s="88"/>
      <c r="H121" s="86"/>
      <c r="I121" s="84"/>
    </row>
    <row r="122" spans="1:9" x14ac:dyDescent="0.2">
      <c r="A122" s="80"/>
      <c r="B122" s="82"/>
      <c r="C122" s="80"/>
      <c r="D122" s="80"/>
      <c r="E122" s="80"/>
      <c r="F122" s="80"/>
      <c r="G122" s="88"/>
      <c r="H122" s="86"/>
      <c r="I122" s="84"/>
    </row>
    <row r="123" spans="1:9" x14ac:dyDescent="0.2">
      <c r="A123" s="80"/>
      <c r="B123" s="82"/>
      <c r="C123" s="80"/>
      <c r="D123" s="80"/>
      <c r="E123" s="80"/>
      <c r="F123" s="80"/>
      <c r="G123" s="88"/>
      <c r="H123" s="86"/>
      <c r="I123" s="84"/>
    </row>
    <row r="124" spans="1:9" x14ac:dyDescent="0.2">
      <c r="A124" s="80"/>
      <c r="B124" s="82"/>
      <c r="C124" s="80"/>
      <c r="D124" s="80"/>
      <c r="E124" s="80"/>
      <c r="F124" s="80"/>
      <c r="G124" s="88"/>
      <c r="H124" s="86"/>
      <c r="I124" s="84"/>
    </row>
    <row r="125" spans="1:9" x14ac:dyDescent="0.2">
      <c r="A125" s="80"/>
      <c r="B125" s="82"/>
      <c r="C125" s="80"/>
      <c r="D125" s="80"/>
      <c r="E125" s="80"/>
      <c r="F125" s="80"/>
      <c r="G125" s="88"/>
      <c r="H125" s="86"/>
      <c r="I125" s="84"/>
    </row>
    <row r="126" spans="1:9" x14ac:dyDescent="0.2">
      <c r="A126" s="80"/>
      <c r="B126" s="82"/>
      <c r="C126" s="80"/>
      <c r="D126" s="80"/>
      <c r="E126" s="80"/>
      <c r="F126" s="80"/>
      <c r="G126" s="88"/>
      <c r="H126" s="86"/>
      <c r="I126" s="84"/>
    </row>
    <row r="127" spans="1:9" x14ac:dyDescent="0.2">
      <c r="A127" s="80"/>
      <c r="B127" s="82"/>
      <c r="C127" s="80"/>
      <c r="D127" s="80"/>
      <c r="E127" s="80"/>
      <c r="F127" s="80"/>
      <c r="G127" s="88"/>
      <c r="H127" s="86"/>
      <c r="I127" s="84"/>
    </row>
    <row r="128" spans="1:9" x14ac:dyDescent="0.2">
      <c r="A128" s="80"/>
      <c r="B128" s="82"/>
      <c r="C128" s="80"/>
      <c r="D128" s="80"/>
      <c r="E128" s="80"/>
      <c r="F128" s="80"/>
      <c r="G128" s="88"/>
      <c r="H128" s="86"/>
      <c r="I128" s="84"/>
    </row>
    <row r="129" spans="1:9" x14ac:dyDescent="0.2">
      <c r="A129" s="80"/>
      <c r="B129" s="82"/>
      <c r="C129" s="80"/>
      <c r="D129" s="80"/>
      <c r="E129" s="80"/>
      <c r="F129" s="80"/>
      <c r="G129" s="88"/>
      <c r="H129" s="86"/>
      <c r="I129" s="84"/>
    </row>
    <row r="130" spans="1:9" x14ac:dyDescent="0.2">
      <c r="A130" s="80"/>
      <c r="B130" s="82"/>
      <c r="C130" s="80"/>
      <c r="D130" s="80"/>
      <c r="E130" s="80"/>
      <c r="F130" s="80"/>
      <c r="G130" s="88"/>
      <c r="H130" s="86"/>
      <c r="I130" s="84"/>
    </row>
    <row r="131" spans="1:9" x14ac:dyDescent="0.2">
      <c r="A131" s="80"/>
      <c r="B131" s="82"/>
      <c r="C131" s="80"/>
      <c r="D131" s="80"/>
      <c r="E131" s="80"/>
      <c r="F131" s="80"/>
      <c r="G131" s="88"/>
      <c r="H131" s="86"/>
      <c r="I131" s="84"/>
    </row>
    <row r="132" spans="1:9" x14ac:dyDescent="0.2">
      <c r="A132" s="80"/>
      <c r="B132" s="82"/>
      <c r="C132" s="80"/>
      <c r="D132" s="80"/>
      <c r="E132" s="80"/>
      <c r="F132" s="80"/>
      <c r="G132" s="88"/>
      <c r="H132" s="86"/>
      <c r="I132" s="84"/>
    </row>
    <row r="133" spans="1:9" x14ac:dyDescent="0.2">
      <c r="A133" s="80"/>
      <c r="B133" s="82"/>
      <c r="C133" s="80"/>
      <c r="D133" s="80"/>
      <c r="E133" s="80"/>
      <c r="F133" s="80"/>
      <c r="G133" s="88"/>
      <c r="H133" s="86"/>
      <c r="I133" s="84"/>
    </row>
    <row r="134" spans="1:9" x14ac:dyDescent="0.2">
      <c r="A134" s="80"/>
      <c r="B134" s="82"/>
      <c r="C134" s="80"/>
      <c r="D134" s="80"/>
      <c r="E134" s="80"/>
      <c r="F134" s="80"/>
      <c r="G134" s="88"/>
      <c r="H134" s="86"/>
      <c r="I134" s="84"/>
    </row>
    <row r="135" spans="1:9" x14ac:dyDescent="0.2">
      <c r="A135" s="80"/>
      <c r="B135" s="82"/>
      <c r="C135" s="80"/>
      <c r="D135" s="80"/>
      <c r="E135" s="80"/>
      <c r="F135" s="80"/>
      <c r="G135" s="88"/>
      <c r="H135" s="86"/>
      <c r="I135" s="84"/>
    </row>
    <row r="136" spans="1:9" x14ac:dyDescent="0.2">
      <c r="A136" s="80"/>
      <c r="B136" s="82"/>
      <c r="C136" s="80"/>
      <c r="D136" s="80"/>
      <c r="E136" s="80"/>
      <c r="F136" s="80"/>
      <c r="G136" s="88"/>
      <c r="H136" s="86"/>
      <c r="I136" s="84"/>
    </row>
    <row r="137" spans="1:9" x14ac:dyDescent="0.2">
      <c r="A137" s="80"/>
      <c r="B137" s="82"/>
      <c r="C137" s="80"/>
      <c r="D137" s="80"/>
      <c r="E137" s="80"/>
      <c r="F137" s="80"/>
      <c r="G137" s="88"/>
      <c r="H137" s="86"/>
      <c r="I137" s="84"/>
    </row>
    <row r="138" spans="1:9" x14ac:dyDescent="0.2">
      <c r="A138" s="80"/>
      <c r="B138" s="82"/>
      <c r="C138" s="80"/>
      <c r="D138" s="80"/>
      <c r="E138" s="80"/>
      <c r="F138" s="80"/>
      <c r="G138" s="88"/>
      <c r="H138" s="86"/>
      <c r="I138" s="84"/>
    </row>
    <row r="139" spans="1:9" x14ac:dyDescent="0.2">
      <c r="A139" s="80"/>
      <c r="B139" s="82"/>
      <c r="C139" s="80"/>
      <c r="D139" s="80"/>
      <c r="E139" s="80"/>
      <c r="F139" s="80"/>
      <c r="G139" s="88"/>
      <c r="H139" s="86"/>
      <c r="I139" s="84"/>
    </row>
    <row r="140" spans="1:9" x14ac:dyDescent="0.2">
      <c r="A140" s="80"/>
      <c r="B140" s="82"/>
      <c r="C140" s="80"/>
      <c r="D140" s="80"/>
      <c r="E140" s="80"/>
      <c r="F140" s="80"/>
      <c r="G140" s="88"/>
      <c r="H140" s="86"/>
      <c r="I140" s="84"/>
    </row>
    <row r="141" spans="1:9" x14ac:dyDescent="0.2">
      <c r="A141" s="80"/>
      <c r="B141" s="82"/>
      <c r="C141" s="80"/>
      <c r="D141" s="80"/>
      <c r="E141" s="80"/>
      <c r="F141" s="80"/>
      <c r="G141" s="88"/>
      <c r="H141" s="86"/>
      <c r="I141" s="84"/>
    </row>
    <row r="142" spans="1:9" x14ac:dyDescent="0.2">
      <c r="A142" s="80"/>
      <c r="B142" s="82"/>
      <c r="C142" s="80"/>
      <c r="D142" s="80"/>
      <c r="E142" s="80"/>
      <c r="F142" s="80"/>
      <c r="G142" s="88"/>
      <c r="H142" s="86"/>
      <c r="I142" s="84"/>
    </row>
    <row r="143" spans="1:9" x14ac:dyDescent="0.2">
      <c r="A143" s="80"/>
      <c r="B143" s="82"/>
      <c r="C143" s="80"/>
      <c r="D143" s="80"/>
      <c r="E143" s="80"/>
      <c r="F143" s="80"/>
      <c r="G143" s="88"/>
      <c r="H143" s="86"/>
      <c r="I143" s="84"/>
    </row>
    <row r="144" spans="1:9" x14ac:dyDescent="0.2">
      <c r="A144" s="80"/>
      <c r="B144" s="82"/>
      <c r="C144" s="80"/>
      <c r="D144" s="80"/>
      <c r="E144" s="80"/>
      <c r="F144" s="80"/>
      <c r="G144" s="88"/>
      <c r="H144" s="86"/>
      <c r="I144" s="84"/>
    </row>
    <row r="145" spans="1:9" x14ac:dyDescent="0.2">
      <c r="A145" s="80"/>
      <c r="B145" s="82"/>
      <c r="C145" s="80"/>
      <c r="D145" s="80"/>
      <c r="E145" s="80"/>
      <c r="F145" s="80"/>
      <c r="G145" s="88"/>
      <c r="H145" s="86"/>
      <c r="I145" s="84"/>
    </row>
    <row r="146" spans="1:9" x14ac:dyDescent="0.2">
      <c r="A146" s="80"/>
      <c r="B146" s="82"/>
      <c r="C146" s="80"/>
      <c r="D146" s="80"/>
      <c r="E146" s="80"/>
      <c r="F146" s="80"/>
      <c r="G146" s="88"/>
      <c r="H146" s="86"/>
      <c r="I146" s="84"/>
    </row>
    <row r="147" spans="1:9" x14ac:dyDescent="0.2">
      <c r="A147" s="80"/>
      <c r="B147" s="82"/>
      <c r="C147" s="80"/>
      <c r="D147" s="80"/>
      <c r="E147" s="80"/>
      <c r="F147" s="80"/>
      <c r="G147" s="88"/>
      <c r="H147" s="86"/>
      <c r="I147" s="84"/>
    </row>
    <row r="148" spans="1:9" x14ac:dyDescent="0.2">
      <c r="A148" s="80"/>
      <c r="B148" s="82"/>
      <c r="C148" s="80"/>
      <c r="D148" s="80"/>
      <c r="E148" s="80"/>
      <c r="F148" s="80"/>
      <c r="G148" s="88"/>
      <c r="H148" s="86"/>
      <c r="I148" s="84"/>
    </row>
    <row r="149" spans="1:9" x14ac:dyDescent="0.2">
      <c r="A149" s="80"/>
      <c r="B149" s="82"/>
      <c r="C149" s="80"/>
      <c r="D149" s="80"/>
      <c r="E149" s="80"/>
      <c r="F149" s="80"/>
      <c r="G149" s="88"/>
      <c r="H149" s="86"/>
      <c r="I149" s="84"/>
    </row>
    <row r="150" spans="1:9" x14ac:dyDescent="0.2">
      <c r="A150" s="80"/>
      <c r="B150" s="82"/>
      <c r="C150" s="80"/>
      <c r="D150" s="80"/>
      <c r="E150" s="80"/>
      <c r="F150" s="80"/>
      <c r="G150" s="88"/>
      <c r="H150" s="86"/>
      <c r="I150" s="84"/>
    </row>
    <row r="151" spans="1:9" x14ac:dyDescent="0.2">
      <c r="A151" s="80"/>
      <c r="B151" s="82"/>
      <c r="C151" s="80"/>
      <c r="D151" s="80"/>
      <c r="E151" s="80"/>
      <c r="F151" s="80"/>
      <c r="G151" s="88"/>
      <c r="H151" s="86"/>
      <c r="I151" s="84"/>
    </row>
    <row r="152" spans="1:9" x14ac:dyDescent="0.2">
      <c r="A152" s="80"/>
      <c r="B152" s="82"/>
      <c r="C152" s="80"/>
      <c r="D152" s="80"/>
      <c r="E152" s="80"/>
      <c r="F152" s="80"/>
      <c r="G152" s="88"/>
      <c r="H152" s="86"/>
      <c r="I152" s="84"/>
    </row>
    <row r="153" spans="1:9" x14ac:dyDescent="0.2">
      <c r="A153" s="80"/>
      <c r="B153" s="82"/>
      <c r="C153" s="80"/>
      <c r="D153" s="80"/>
      <c r="E153" s="80"/>
      <c r="F153" s="80"/>
      <c r="G153" s="88"/>
      <c r="H153" s="86"/>
      <c r="I153" s="84"/>
    </row>
    <row r="154" spans="1:9" x14ac:dyDescent="0.2">
      <c r="A154" s="80"/>
      <c r="B154" s="82"/>
      <c r="C154" s="80"/>
      <c r="D154" s="80"/>
      <c r="E154" s="80"/>
      <c r="F154" s="80"/>
      <c r="G154" s="88"/>
      <c r="H154" s="86"/>
      <c r="I154" s="84"/>
    </row>
    <row r="155" spans="1:9" x14ac:dyDescent="0.2">
      <c r="A155" s="80"/>
      <c r="B155" s="82"/>
      <c r="C155" s="80"/>
      <c r="D155" s="80"/>
      <c r="E155" s="80"/>
      <c r="F155" s="80"/>
      <c r="G155" s="88"/>
      <c r="H155" s="86"/>
      <c r="I155" s="84"/>
    </row>
    <row r="156" spans="1:9" x14ac:dyDescent="0.2">
      <c r="A156" s="80"/>
      <c r="B156" s="82"/>
      <c r="C156" s="80"/>
      <c r="D156" s="80"/>
      <c r="E156" s="80"/>
      <c r="F156" s="80"/>
      <c r="G156" s="88"/>
      <c r="H156" s="86"/>
      <c r="I156" s="84"/>
    </row>
    <row r="157" spans="1:9" x14ac:dyDescent="0.2">
      <c r="A157" s="80"/>
      <c r="B157" s="82"/>
      <c r="C157" s="80"/>
      <c r="D157" s="80"/>
      <c r="E157" s="80"/>
      <c r="F157" s="80"/>
      <c r="G157" s="88"/>
      <c r="H157" s="86"/>
      <c r="I157" s="84"/>
    </row>
    <row r="158" spans="1:9" x14ac:dyDescent="0.2">
      <c r="A158" s="80"/>
      <c r="B158" s="82"/>
      <c r="C158" s="80"/>
      <c r="D158" s="80"/>
      <c r="E158" s="80"/>
      <c r="F158" s="80"/>
      <c r="G158" s="88"/>
      <c r="H158" s="86"/>
      <c r="I158" s="84"/>
    </row>
    <row r="159" spans="1:9" x14ac:dyDescent="0.2">
      <c r="A159" s="80"/>
      <c r="B159" s="82"/>
      <c r="C159" s="80"/>
      <c r="D159" s="80"/>
      <c r="E159" s="80"/>
      <c r="F159" s="80"/>
      <c r="G159" s="88"/>
      <c r="H159" s="86"/>
      <c r="I159" s="84"/>
    </row>
    <row r="160" spans="1:9" x14ac:dyDescent="0.2">
      <c r="A160" s="80"/>
      <c r="B160" s="82"/>
      <c r="C160" s="80"/>
      <c r="D160" s="80"/>
      <c r="E160" s="80"/>
      <c r="F160" s="80"/>
      <c r="G160" s="88"/>
      <c r="H160" s="86"/>
      <c r="I160" s="84"/>
    </row>
    <row r="161" spans="1:9" x14ac:dyDescent="0.2">
      <c r="A161" s="80"/>
      <c r="B161" s="82"/>
      <c r="C161" s="80"/>
      <c r="D161" s="80"/>
      <c r="E161" s="80"/>
      <c r="F161" s="80"/>
      <c r="G161" s="88"/>
      <c r="H161" s="86"/>
      <c r="I161" s="84"/>
    </row>
    <row r="162" spans="1:9" x14ac:dyDescent="0.2">
      <c r="A162" s="80"/>
      <c r="B162" s="82"/>
      <c r="C162" s="80"/>
      <c r="D162" s="80"/>
      <c r="E162" s="80"/>
      <c r="F162" s="80"/>
      <c r="G162" s="88"/>
      <c r="H162" s="86"/>
      <c r="I162" s="84"/>
    </row>
    <row r="163" spans="1:9" x14ac:dyDescent="0.2">
      <c r="A163" s="80"/>
      <c r="B163" s="82"/>
      <c r="C163" s="80"/>
      <c r="D163" s="80"/>
      <c r="E163" s="80"/>
      <c r="F163" s="80"/>
      <c r="G163" s="88"/>
      <c r="H163" s="86"/>
      <c r="I163" s="84"/>
    </row>
    <row r="164" spans="1:9" x14ac:dyDescent="0.2">
      <c r="A164" s="80"/>
      <c r="B164" s="82"/>
      <c r="C164" s="80"/>
      <c r="D164" s="80"/>
      <c r="E164" s="80"/>
      <c r="F164" s="80"/>
      <c r="G164" s="88"/>
      <c r="H164" s="86"/>
      <c r="I164" s="84"/>
    </row>
    <row r="165" spans="1:9" x14ac:dyDescent="0.2">
      <c r="A165" s="80"/>
      <c r="B165" s="82"/>
      <c r="C165" s="80"/>
      <c r="D165" s="80"/>
      <c r="E165" s="80"/>
      <c r="F165" s="80"/>
      <c r="G165" s="88"/>
      <c r="H165" s="86"/>
      <c r="I165" s="84"/>
    </row>
    <row r="166" spans="1:9" x14ac:dyDescent="0.2">
      <c r="A166" s="80"/>
      <c r="B166" s="82"/>
      <c r="C166" s="80"/>
      <c r="D166" s="80"/>
      <c r="E166" s="80"/>
      <c r="F166" s="80"/>
      <c r="G166" s="88"/>
      <c r="H166" s="86"/>
      <c r="I166" s="84"/>
    </row>
    <row r="167" spans="1:9" x14ac:dyDescent="0.2">
      <c r="A167" s="80"/>
      <c r="B167" s="82"/>
      <c r="C167" s="80"/>
      <c r="D167" s="80"/>
      <c r="E167" s="80"/>
      <c r="F167" s="80"/>
      <c r="G167" s="88"/>
      <c r="H167" s="86"/>
      <c r="I167" s="84"/>
    </row>
    <row r="168" spans="1:9" x14ac:dyDescent="0.2">
      <c r="A168" s="80"/>
      <c r="B168" s="82"/>
      <c r="C168" s="80"/>
      <c r="D168" s="80"/>
      <c r="E168" s="80"/>
      <c r="F168" s="80"/>
      <c r="G168" s="88"/>
      <c r="H168" s="86"/>
      <c r="I168" s="84"/>
    </row>
    <row r="169" spans="1:9" x14ac:dyDescent="0.2">
      <c r="A169" s="80"/>
      <c r="B169" s="82"/>
      <c r="C169" s="80"/>
      <c r="D169" s="80"/>
      <c r="E169" s="80"/>
      <c r="F169" s="80"/>
      <c r="G169" s="88"/>
      <c r="H169" s="86"/>
      <c r="I169" s="84"/>
    </row>
    <row r="170" spans="1:9" x14ac:dyDescent="0.2">
      <c r="A170" s="80"/>
      <c r="B170" s="82"/>
      <c r="C170" s="80"/>
      <c r="D170" s="80"/>
      <c r="E170" s="80"/>
      <c r="F170" s="80"/>
      <c r="G170" s="88"/>
      <c r="H170" s="86"/>
      <c r="I170" s="84"/>
    </row>
    <row r="171" spans="1:9" x14ac:dyDescent="0.2">
      <c r="A171" s="80"/>
      <c r="B171" s="82"/>
      <c r="C171" s="80"/>
      <c r="D171" s="80"/>
      <c r="E171" s="80"/>
      <c r="F171" s="80"/>
      <c r="G171" s="88"/>
      <c r="H171" s="86"/>
      <c r="I171" s="84"/>
    </row>
    <row r="172" spans="1:9" x14ac:dyDescent="0.2">
      <c r="A172" s="80"/>
      <c r="B172" s="82"/>
      <c r="C172" s="80"/>
      <c r="D172" s="80"/>
      <c r="E172" s="80"/>
      <c r="F172" s="80"/>
      <c r="G172" s="88"/>
      <c r="H172" s="86"/>
      <c r="I172" s="84"/>
    </row>
    <row r="173" spans="1:9" x14ac:dyDescent="0.2">
      <c r="A173" s="80"/>
      <c r="B173" s="82"/>
      <c r="C173" s="80"/>
      <c r="D173" s="80"/>
      <c r="E173" s="80"/>
      <c r="F173" s="80"/>
      <c r="G173" s="88"/>
      <c r="H173" s="86"/>
      <c r="I173" s="84"/>
    </row>
    <row r="174" spans="1:9" x14ac:dyDescent="0.2">
      <c r="A174" s="80"/>
      <c r="B174" s="82"/>
      <c r="C174" s="80"/>
      <c r="D174" s="80"/>
      <c r="E174" s="80"/>
      <c r="F174" s="80"/>
      <c r="G174" s="88"/>
      <c r="H174" s="86"/>
      <c r="I174" s="84"/>
    </row>
    <row r="175" spans="1:9" x14ac:dyDescent="0.2">
      <c r="A175" s="80"/>
      <c r="B175" s="82"/>
      <c r="C175" s="80"/>
      <c r="D175" s="80"/>
      <c r="E175" s="80"/>
      <c r="F175" s="80"/>
      <c r="G175" s="88"/>
      <c r="H175" s="86"/>
      <c r="I175" s="84"/>
    </row>
    <row r="176" spans="1:9" x14ac:dyDescent="0.2">
      <c r="A176" s="80"/>
      <c r="B176" s="82"/>
      <c r="C176" s="80"/>
      <c r="D176" s="80"/>
      <c r="E176" s="80"/>
      <c r="F176" s="80"/>
      <c r="G176" s="88"/>
      <c r="H176" s="86"/>
      <c r="I176" s="84"/>
    </row>
    <row r="177" spans="1:9" x14ac:dyDescent="0.2">
      <c r="A177" s="80"/>
      <c r="B177" s="82"/>
      <c r="C177" s="80"/>
      <c r="D177" s="80"/>
      <c r="E177" s="80"/>
      <c r="F177" s="80"/>
      <c r="G177" s="88"/>
      <c r="H177" s="86"/>
      <c r="I177" s="84"/>
    </row>
    <row r="178" spans="1:9" x14ac:dyDescent="0.2">
      <c r="A178" s="80"/>
      <c r="B178" s="82"/>
      <c r="C178" s="80"/>
      <c r="D178" s="80"/>
      <c r="E178" s="80"/>
      <c r="F178" s="80"/>
      <c r="G178" s="88"/>
      <c r="H178" s="86"/>
      <c r="I178" s="84"/>
    </row>
    <row r="179" spans="1:9" x14ac:dyDescent="0.2">
      <c r="A179" s="80"/>
      <c r="B179" s="82"/>
      <c r="C179" s="80"/>
      <c r="D179" s="80"/>
      <c r="E179" s="80"/>
      <c r="F179" s="80"/>
      <c r="G179" s="88"/>
      <c r="H179" s="86"/>
      <c r="I179" s="84"/>
    </row>
    <row r="180" spans="1:9" x14ac:dyDescent="0.2">
      <c r="A180" s="80"/>
      <c r="B180" s="82"/>
      <c r="C180" s="80"/>
      <c r="D180" s="80"/>
      <c r="E180" s="80"/>
      <c r="F180" s="80"/>
      <c r="G180" s="88"/>
      <c r="H180" s="86"/>
      <c r="I180" s="84"/>
    </row>
    <row r="181" spans="1:9" x14ac:dyDescent="0.2">
      <c r="A181" s="80"/>
      <c r="B181" s="82"/>
      <c r="C181" s="80"/>
      <c r="D181" s="80"/>
      <c r="E181" s="80"/>
      <c r="F181" s="80"/>
      <c r="G181" s="88"/>
      <c r="H181" s="86"/>
      <c r="I181" s="84"/>
    </row>
    <row r="182" spans="1:9" x14ac:dyDescent="0.2">
      <c r="A182" s="80"/>
      <c r="B182" s="82"/>
      <c r="C182" s="80"/>
      <c r="D182" s="80"/>
      <c r="E182" s="80"/>
      <c r="F182" s="80"/>
      <c r="G182" s="88"/>
      <c r="H182" s="86"/>
      <c r="I182" s="84"/>
    </row>
    <row r="183" spans="1:9" x14ac:dyDescent="0.2">
      <c r="A183" s="80"/>
      <c r="B183" s="82"/>
      <c r="C183" s="80"/>
      <c r="D183" s="80"/>
      <c r="E183" s="80"/>
      <c r="F183" s="80"/>
      <c r="G183" s="88"/>
      <c r="H183" s="86"/>
      <c r="I183" s="84"/>
    </row>
    <row r="184" spans="1:9" x14ac:dyDescent="0.2">
      <c r="A184" s="80"/>
      <c r="B184" s="82"/>
      <c r="C184" s="80"/>
      <c r="D184" s="80"/>
      <c r="E184" s="80"/>
      <c r="F184" s="80"/>
      <c r="G184" s="88"/>
      <c r="H184" s="86"/>
      <c r="I184" s="84"/>
    </row>
    <row r="185" spans="1:9" x14ac:dyDescent="0.2">
      <c r="A185" s="80"/>
      <c r="B185" s="82"/>
      <c r="C185" s="80"/>
      <c r="D185" s="80"/>
      <c r="E185" s="80"/>
      <c r="F185" s="80"/>
      <c r="G185" s="88"/>
      <c r="H185" s="86"/>
      <c r="I185" s="84"/>
    </row>
    <row r="186" spans="1:9" x14ac:dyDescent="0.2">
      <c r="A186" s="80"/>
      <c r="B186" s="82"/>
      <c r="C186" s="80"/>
      <c r="D186" s="80"/>
      <c r="E186" s="80"/>
      <c r="F186" s="80"/>
      <c r="G186" s="88"/>
      <c r="H186" s="86"/>
      <c r="I186" s="84"/>
    </row>
    <row r="187" spans="1:9" x14ac:dyDescent="0.2">
      <c r="A187" s="80"/>
      <c r="B187" s="82"/>
      <c r="C187" s="80"/>
      <c r="D187" s="80"/>
      <c r="E187" s="80"/>
      <c r="F187" s="80"/>
      <c r="G187" s="88"/>
      <c r="H187" s="86"/>
      <c r="I187" s="84"/>
    </row>
    <row r="188" spans="1:9" x14ac:dyDescent="0.2">
      <c r="A188" s="80"/>
      <c r="B188" s="82"/>
      <c r="C188" s="80"/>
      <c r="D188" s="80"/>
      <c r="E188" s="80"/>
      <c r="F188" s="80"/>
      <c r="G188" s="88"/>
      <c r="H188" s="86"/>
      <c r="I188" s="84"/>
    </row>
    <row r="189" spans="1:9" x14ac:dyDescent="0.2">
      <c r="A189" s="80"/>
      <c r="B189" s="82"/>
      <c r="C189" s="80"/>
      <c r="D189" s="80"/>
      <c r="E189" s="80"/>
      <c r="F189" s="80"/>
      <c r="G189" s="88"/>
      <c r="H189" s="86"/>
      <c r="I189" s="84"/>
    </row>
    <row r="190" spans="1:9" x14ac:dyDescent="0.2">
      <c r="A190" s="80"/>
      <c r="B190" s="82"/>
      <c r="C190" s="80"/>
      <c r="D190" s="80"/>
      <c r="E190" s="80"/>
      <c r="F190" s="80"/>
      <c r="G190" s="88"/>
      <c r="H190" s="86"/>
      <c r="I190" s="84"/>
    </row>
    <row r="191" spans="1:9" x14ac:dyDescent="0.2">
      <c r="A191" s="80"/>
      <c r="B191" s="82"/>
      <c r="C191" s="80"/>
      <c r="D191" s="80"/>
      <c r="E191" s="80"/>
      <c r="F191" s="80"/>
      <c r="G191" s="88"/>
      <c r="H191" s="86"/>
      <c r="I191" s="84"/>
    </row>
    <row r="192" spans="1:9" x14ac:dyDescent="0.2">
      <c r="A192" s="80"/>
      <c r="B192" s="82"/>
      <c r="C192" s="80"/>
      <c r="D192" s="80"/>
      <c r="E192" s="80"/>
      <c r="F192" s="80"/>
      <c r="G192" s="88"/>
      <c r="H192" s="86"/>
      <c r="I192" s="84"/>
    </row>
    <row r="193" spans="1:9" x14ac:dyDescent="0.2">
      <c r="A193" s="80"/>
      <c r="B193" s="82"/>
      <c r="C193" s="80"/>
      <c r="D193" s="80"/>
      <c r="E193" s="80"/>
      <c r="F193" s="80"/>
      <c r="G193" s="88"/>
      <c r="H193" s="86"/>
      <c r="I193" s="84"/>
    </row>
    <row r="194" spans="1:9" x14ac:dyDescent="0.2">
      <c r="A194" s="80"/>
      <c r="B194" s="82"/>
      <c r="C194" s="80"/>
      <c r="D194" s="80"/>
      <c r="E194" s="80"/>
      <c r="F194" s="80"/>
      <c r="G194" s="88"/>
      <c r="H194" s="86"/>
      <c r="I194" s="84"/>
    </row>
    <row r="195" spans="1:9" x14ac:dyDescent="0.2">
      <c r="A195" s="80"/>
      <c r="B195" s="82"/>
      <c r="C195" s="80"/>
      <c r="D195" s="80"/>
      <c r="E195" s="80"/>
      <c r="F195" s="80"/>
      <c r="G195" s="88"/>
      <c r="H195" s="86"/>
      <c r="I195" s="84"/>
    </row>
    <row r="196" spans="1:9" x14ac:dyDescent="0.2">
      <c r="A196" s="80"/>
      <c r="B196" s="82"/>
      <c r="C196" s="80"/>
      <c r="D196" s="80"/>
      <c r="E196" s="80"/>
      <c r="F196" s="80"/>
      <c r="G196" s="88"/>
      <c r="H196" s="86"/>
      <c r="I196" s="84"/>
    </row>
    <row r="197" spans="1:9" x14ac:dyDescent="0.2">
      <c r="A197" s="80"/>
      <c r="B197" s="82"/>
      <c r="C197" s="80"/>
      <c r="D197" s="80"/>
      <c r="E197" s="80"/>
      <c r="F197" s="80"/>
      <c r="G197" s="88"/>
      <c r="H197" s="86"/>
      <c r="I197" s="84"/>
    </row>
    <row r="198" spans="1:9" x14ac:dyDescent="0.2">
      <c r="A198" s="80"/>
      <c r="B198" s="82"/>
      <c r="C198" s="80"/>
      <c r="D198" s="80"/>
      <c r="E198" s="80"/>
      <c r="F198" s="80"/>
      <c r="G198" s="88"/>
      <c r="H198" s="86"/>
      <c r="I198" s="84"/>
    </row>
    <row r="199" spans="1:9" x14ac:dyDescent="0.2">
      <c r="A199" s="80"/>
      <c r="B199" s="82"/>
      <c r="C199" s="80"/>
      <c r="D199" s="80"/>
      <c r="E199" s="80"/>
      <c r="F199" s="80"/>
      <c r="G199" s="88"/>
      <c r="H199" s="86"/>
      <c r="I199" s="84"/>
    </row>
    <row r="200" spans="1:9" x14ac:dyDescent="0.2">
      <c r="A200" s="80"/>
      <c r="B200" s="82"/>
      <c r="C200" s="80"/>
      <c r="D200" s="80"/>
      <c r="E200" s="80"/>
      <c r="F200" s="80"/>
      <c r="G200" s="88"/>
      <c r="H200" s="86"/>
      <c r="I200" s="84"/>
    </row>
    <row r="201" spans="1:9" x14ac:dyDescent="0.2">
      <c r="A201" s="80"/>
      <c r="B201" s="82"/>
      <c r="C201" s="80"/>
      <c r="D201" s="80"/>
      <c r="E201" s="80"/>
      <c r="F201" s="80"/>
      <c r="G201" s="88"/>
      <c r="H201" s="86"/>
      <c r="I201" s="84"/>
    </row>
    <row r="202" spans="1:9" x14ac:dyDescent="0.2">
      <c r="A202" s="80"/>
      <c r="B202" s="82"/>
      <c r="C202" s="80"/>
      <c r="D202" s="80"/>
      <c r="E202" s="80"/>
      <c r="F202" s="80"/>
      <c r="G202" s="88"/>
      <c r="H202" s="86"/>
      <c r="I202" s="84"/>
    </row>
    <row r="203" spans="1:9" x14ac:dyDescent="0.2">
      <c r="A203" s="80"/>
      <c r="B203" s="82"/>
      <c r="C203" s="80"/>
      <c r="D203" s="80"/>
      <c r="E203" s="80"/>
      <c r="F203" s="80"/>
      <c r="G203" s="88"/>
      <c r="H203" s="86"/>
      <c r="I203" s="84"/>
    </row>
    <row r="204" spans="1:9" x14ac:dyDescent="0.2">
      <c r="A204" s="80"/>
      <c r="B204" s="82"/>
      <c r="C204" s="80"/>
      <c r="D204" s="80"/>
      <c r="E204" s="80"/>
      <c r="F204" s="80"/>
      <c r="G204" s="88"/>
      <c r="H204" s="86"/>
      <c r="I204" s="84"/>
    </row>
    <row r="205" spans="1:9" x14ac:dyDescent="0.2">
      <c r="A205" s="80"/>
      <c r="B205" s="82"/>
      <c r="C205" s="80"/>
      <c r="D205" s="80"/>
      <c r="E205" s="80"/>
      <c r="F205" s="80"/>
      <c r="G205" s="88"/>
      <c r="H205" s="86"/>
      <c r="I205" s="84"/>
    </row>
    <row r="206" spans="1:9" x14ac:dyDescent="0.2">
      <c r="A206" s="80"/>
      <c r="B206" s="82"/>
      <c r="C206" s="80"/>
      <c r="D206" s="80"/>
      <c r="E206" s="80"/>
      <c r="F206" s="80"/>
      <c r="G206" s="88"/>
      <c r="H206" s="86"/>
      <c r="I206" s="84"/>
    </row>
    <row r="207" spans="1:9" x14ac:dyDescent="0.2">
      <c r="A207" s="80"/>
      <c r="B207" s="82"/>
      <c r="C207" s="80"/>
      <c r="D207" s="80"/>
      <c r="E207" s="80"/>
      <c r="F207" s="80"/>
      <c r="G207" s="88"/>
      <c r="H207" s="86"/>
      <c r="I207" s="84"/>
    </row>
    <row r="208" spans="1:9" x14ac:dyDescent="0.2">
      <c r="A208" s="80"/>
      <c r="B208" s="82"/>
      <c r="C208" s="80"/>
      <c r="D208" s="80"/>
      <c r="E208" s="80"/>
      <c r="F208" s="80"/>
      <c r="G208" s="88"/>
      <c r="H208" s="86"/>
      <c r="I208" s="84"/>
    </row>
    <row r="209" spans="1:9" x14ac:dyDescent="0.2">
      <c r="A209" s="80"/>
      <c r="B209" s="82"/>
      <c r="C209" s="80"/>
      <c r="D209" s="80"/>
      <c r="E209" s="80"/>
      <c r="F209" s="80"/>
      <c r="G209" s="88"/>
      <c r="H209" s="86"/>
      <c r="I209" s="84"/>
    </row>
    <row r="210" spans="1:9" x14ac:dyDescent="0.2">
      <c r="A210" s="80"/>
      <c r="B210" s="82"/>
      <c r="C210" s="80"/>
      <c r="D210" s="80"/>
      <c r="E210" s="80"/>
      <c r="F210" s="80"/>
      <c r="G210" s="88"/>
      <c r="H210" s="86"/>
      <c r="I210" s="84"/>
    </row>
    <row r="211" spans="1:9" x14ac:dyDescent="0.2">
      <c r="A211" s="80"/>
      <c r="B211" s="82"/>
      <c r="C211" s="80"/>
      <c r="D211" s="80"/>
      <c r="E211" s="80"/>
      <c r="F211" s="80"/>
      <c r="G211" s="88"/>
      <c r="H211" s="86"/>
      <c r="I211" s="84"/>
    </row>
    <row r="212" spans="1:9" x14ac:dyDescent="0.2">
      <c r="A212" s="80"/>
      <c r="B212" s="82"/>
      <c r="C212" s="80"/>
      <c r="D212" s="80"/>
      <c r="E212" s="80"/>
      <c r="F212" s="80"/>
      <c r="G212" s="88"/>
      <c r="H212" s="86"/>
      <c r="I212" s="84"/>
    </row>
    <row r="213" spans="1:9" x14ac:dyDescent="0.2">
      <c r="A213" s="80"/>
      <c r="B213" s="82"/>
      <c r="C213" s="80"/>
      <c r="D213" s="80"/>
      <c r="E213" s="80"/>
      <c r="F213" s="80"/>
      <c r="G213" s="88"/>
      <c r="H213" s="86"/>
      <c r="I213" s="84"/>
    </row>
    <row r="214" spans="1:9" x14ac:dyDescent="0.2">
      <c r="A214" s="80"/>
      <c r="B214" s="82"/>
      <c r="C214" s="80"/>
      <c r="D214" s="80"/>
      <c r="E214" s="80"/>
      <c r="F214" s="80"/>
      <c r="G214" s="88"/>
      <c r="H214" s="86"/>
      <c r="I214" s="84"/>
    </row>
    <row r="215" spans="1:9" x14ac:dyDescent="0.2">
      <c r="A215" s="80"/>
      <c r="B215" s="82"/>
      <c r="C215" s="80"/>
      <c r="D215" s="80"/>
      <c r="E215" s="80"/>
      <c r="F215" s="80"/>
      <c r="G215" s="88"/>
      <c r="H215" s="86"/>
      <c r="I215" s="84"/>
    </row>
    <row r="216" spans="1:9" x14ac:dyDescent="0.2">
      <c r="A216" s="80"/>
      <c r="B216" s="82"/>
      <c r="C216" s="80"/>
      <c r="D216" s="80"/>
      <c r="E216" s="80"/>
      <c r="F216" s="80"/>
      <c r="G216" s="88"/>
      <c r="H216" s="86"/>
      <c r="I216" s="84"/>
    </row>
    <row r="217" spans="1:9" x14ac:dyDescent="0.2">
      <c r="A217" s="80"/>
      <c r="B217" s="82"/>
      <c r="C217" s="80"/>
      <c r="D217" s="80"/>
      <c r="E217" s="80"/>
      <c r="F217" s="80"/>
      <c r="G217" s="88"/>
      <c r="H217" s="86"/>
      <c r="I217" s="84"/>
    </row>
    <row r="218" spans="1:9" x14ac:dyDescent="0.2">
      <c r="A218" s="80"/>
      <c r="B218" s="82"/>
      <c r="C218" s="80"/>
      <c r="D218" s="80"/>
      <c r="E218" s="80"/>
      <c r="F218" s="80"/>
      <c r="G218" s="88"/>
      <c r="H218" s="86"/>
      <c r="I218" s="84"/>
    </row>
    <row r="219" spans="1:9" x14ac:dyDescent="0.2">
      <c r="A219" s="80"/>
      <c r="B219" s="82"/>
      <c r="C219" s="80"/>
      <c r="D219" s="80"/>
      <c r="E219" s="80"/>
      <c r="F219" s="80"/>
      <c r="G219" s="88"/>
      <c r="H219" s="86"/>
      <c r="I219" s="84"/>
    </row>
    <row r="220" spans="1:9" x14ac:dyDescent="0.2">
      <c r="A220" s="80"/>
      <c r="B220" s="82"/>
      <c r="C220" s="80"/>
      <c r="D220" s="80"/>
      <c r="E220" s="80"/>
      <c r="F220" s="80"/>
      <c r="G220" s="88"/>
      <c r="H220" s="86"/>
      <c r="I220" s="84"/>
    </row>
    <row r="221" spans="1:9" x14ac:dyDescent="0.2">
      <c r="A221" s="80"/>
      <c r="B221" s="82"/>
      <c r="C221" s="80"/>
      <c r="D221" s="80"/>
      <c r="E221" s="80"/>
      <c r="F221" s="80"/>
      <c r="G221" s="88"/>
      <c r="H221" s="86"/>
      <c r="I221" s="84"/>
    </row>
    <row r="222" spans="1:9" x14ac:dyDescent="0.2">
      <c r="A222" s="80"/>
      <c r="B222" s="82"/>
      <c r="C222" s="80"/>
      <c r="D222" s="80"/>
      <c r="E222" s="80"/>
      <c r="F222" s="80"/>
      <c r="G222" s="88"/>
      <c r="H222" s="86"/>
      <c r="I222" s="84"/>
    </row>
    <row r="223" spans="1:9" x14ac:dyDescent="0.2">
      <c r="A223" s="80"/>
      <c r="B223" s="82"/>
      <c r="C223" s="80"/>
      <c r="D223" s="80"/>
      <c r="E223" s="80"/>
      <c r="F223" s="80"/>
      <c r="G223" s="88"/>
      <c r="H223" s="86"/>
      <c r="I223" s="84"/>
    </row>
    <row r="224" spans="1:9" x14ac:dyDescent="0.2">
      <c r="A224" s="80"/>
      <c r="B224" s="82"/>
      <c r="C224" s="80"/>
      <c r="D224" s="80"/>
      <c r="E224" s="80"/>
      <c r="F224" s="80"/>
      <c r="G224" s="88"/>
      <c r="H224" s="86"/>
      <c r="I224" s="84"/>
    </row>
    <row r="225" spans="1:9" x14ac:dyDescent="0.2">
      <c r="A225" s="80"/>
      <c r="B225" s="82"/>
      <c r="C225" s="80"/>
      <c r="D225" s="80"/>
      <c r="E225" s="80"/>
      <c r="F225" s="80"/>
      <c r="G225" s="88"/>
      <c r="H225" s="86"/>
      <c r="I225" s="84"/>
    </row>
    <row r="226" spans="1:9" x14ac:dyDescent="0.2">
      <c r="A226" s="80"/>
      <c r="B226" s="82"/>
      <c r="C226" s="80"/>
      <c r="D226" s="80"/>
      <c r="E226" s="80"/>
      <c r="F226" s="80"/>
      <c r="G226" s="88"/>
      <c r="H226" s="86"/>
      <c r="I226" s="84"/>
    </row>
    <row r="227" spans="1:9" x14ac:dyDescent="0.2">
      <c r="A227" s="80"/>
      <c r="B227" s="82"/>
      <c r="C227" s="80"/>
      <c r="D227" s="80"/>
      <c r="E227" s="80"/>
      <c r="F227" s="80"/>
      <c r="G227" s="88"/>
      <c r="H227" s="86"/>
      <c r="I227" s="84"/>
    </row>
    <row r="228" spans="1:9" x14ac:dyDescent="0.2">
      <c r="A228" s="80"/>
      <c r="B228" s="82"/>
      <c r="C228" s="80"/>
      <c r="D228" s="80"/>
      <c r="E228" s="80"/>
      <c r="F228" s="80"/>
      <c r="G228" s="88"/>
      <c r="H228" s="86"/>
      <c r="I228" s="84"/>
    </row>
    <row r="229" spans="1:9" x14ac:dyDescent="0.2">
      <c r="A229" s="80"/>
      <c r="B229" s="82"/>
      <c r="C229" s="80"/>
      <c r="D229" s="80"/>
      <c r="E229" s="80"/>
      <c r="F229" s="80"/>
      <c r="G229" s="88"/>
      <c r="H229" s="86"/>
      <c r="I229" s="84"/>
    </row>
    <row r="230" spans="1:9" x14ac:dyDescent="0.2">
      <c r="A230" s="80"/>
      <c r="B230" s="82"/>
      <c r="C230" s="80"/>
      <c r="D230" s="80"/>
      <c r="E230" s="80"/>
      <c r="F230" s="80"/>
      <c r="G230" s="88"/>
      <c r="H230" s="86"/>
      <c r="I230" s="84"/>
    </row>
    <row r="231" spans="1:9" x14ac:dyDescent="0.2">
      <c r="A231" s="80"/>
      <c r="B231" s="82"/>
      <c r="C231" s="80"/>
      <c r="D231" s="80"/>
      <c r="E231" s="80"/>
      <c r="F231" s="80"/>
      <c r="G231" s="88"/>
      <c r="H231" s="86"/>
      <c r="I231" s="84"/>
    </row>
    <row r="232" spans="1:9" x14ac:dyDescent="0.2">
      <c r="A232" s="80"/>
      <c r="B232" s="82"/>
      <c r="C232" s="80"/>
      <c r="D232" s="80"/>
      <c r="E232" s="80"/>
      <c r="F232" s="80"/>
      <c r="G232" s="88"/>
      <c r="H232" s="86"/>
      <c r="I232" s="84"/>
    </row>
    <row r="233" spans="1:9" x14ac:dyDescent="0.2">
      <c r="A233" s="80"/>
      <c r="B233" s="82"/>
      <c r="C233" s="80"/>
      <c r="D233" s="80"/>
      <c r="E233" s="80"/>
      <c r="F233" s="80"/>
      <c r="G233" s="88"/>
      <c r="H233" s="86"/>
      <c r="I233" s="84"/>
    </row>
    <row r="234" spans="1:9" x14ac:dyDescent="0.2">
      <c r="A234" s="80"/>
      <c r="B234" s="82"/>
      <c r="C234" s="80"/>
      <c r="D234" s="80"/>
      <c r="E234" s="80"/>
      <c r="F234" s="80"/>
      <c r="G234" s="88"/>
      <c r="H234" s="86"/>
      <c r="I234" s="84"/>
    </row>
  </sheetData>
  <autoFilter ref="A1:I17" xr:uid="{00000000-0001-0000-0200-000000000000}"/>
  <conditionalFormatting sqref="A2:I1000">
    <cfRule type="expression" dxfId="1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zoomScale="85" zoomScaleNormal="85" zoomScalePageLayoutView="60" workbookViewId="0">
      <selection activeCell="B15" sqref="B15:B23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8" width="15" bestFit="1" customWidth="1"/>
    <col min="9" max="9" width="17.85546875" bestFit="1" customWidth="1"/>
    <col min="10" max="10" width="13.28515625" bestFit="1" customWidth="1"/>
    <col min="14" max="15" width="15.5703125" bestFit="1" customWidth="1"/>
    <col min="16" max="16" width="15" bestFit="1" customWidth="1"/>
    <col min="20" max="20" width="13.5703125" bestFit="1" customWidth="1"/>
    <col min="21" max="21" width="14.140625" bestFit="1" customWidth="1"/>
    <col min="22" max="22" width="13.5703125" bestFit="1" customWidth="1"/>
    <col min="23" max="23" width="14" bestFit="1" customWidth="1"/>
  </cols>
  <sheetData>
    <row r="2" spans="1:23" x14ac:dyDescent="0.2">
      <c r="A2" s="53" t="s">
        <v>79</v>
      </c>
      <c r="B2" s="63" t="s">
        <v>105</v>
      </c>
      <c r="C2" s="126" t="s">
        <v>106</v>
      </c>
      <c r="D2" s="127"/>
      <c r="E2" s="127"/>
      <c r="F2" s="127"/>
      <c r="G2" s="127"/>
      <c r="H2" s="127"/>
      <c r="I2" s="128"/>
      <c r="J2" s="126" t="s">
        <v>107</v>
      </c>
      <c r="K2" s="127"/>
      <c r="L2" s="127"/>
      <c r="M2" s="127"/>
      <c r="N2" s="127"/>
      <c r="O2" s="128"/>
      <c r="P2" s="126" t="s">
        <v>108</v>
      </c>
      <c r="Q2" s="127"/>
      <c r="R2" s="127"/>
      <c r="S2" s="127"/>
      <c r="T2" s="127"/>
      <c r="U2" s="127"/>
      <c r="V2" s="128"/>
      <c r="W2" s="66" t="s">
        <v>109</v>
      </c>
    </row>
    <row r="3" spans="1:23" x14ac:dyDescent="0.2">
      <c r="A3" s="56" t="s">
        <v>110</v>
      </c>
      <c r="B3" s="57" t="s">
        <v>32</v>
      </c>
      <c r="C3" s="54" t="s">
        <v>34</v>
      </c>
      <c r="D3" s="52" t="s">
        <v>35</v>
      </c>
      <c r="E3" s="52" t="s">
        <v>36</v>
      </c>
      <c r="F3" s="52" t="s">
        <v>37</v>
      </c>
      <c r="G3" s="52" t="s">
        <v>39</v>
      </c>
      <c r="H3" s="52" t="s">
        <v>40</v>
      </c>
      <c r="I3" s="55" t="s">
        <v>41</v>
      </c>
      <c r="J3" s="54" t="s">
        <v>45</v>
      </c>
      <c r="K3" s="52" t="s">
        <v>46</v>
      </c>
      <c r="L3" s="52" t="s">
        <v>47</v>
      </c>
      <c r="M3" s="52" t="s">
        <v>48</v>
      </c>
      <c r="N3" s="52" t="s">
        <v>49</v>
      </c>
      <c r="O3" s="55" t="s">
        <v>50</v>
      </c>
      <c r="P3" s="59" t="s">
        <v>51</v>
      </c>
      <c r="Q3" s="52" t="s">
        <v>52</v>
      </c>
      <c r="R3" s="52" t="s">
        <v>56</v>
      </c>
      <c r="S3" s="52" t="s">
        <v>57</v>
      </c>
      <c r="T3" s="52" t="s">
        <v>58</v>
      </c>
      <c r="U3" s="52" t="s">
        <v>59</v>
      </c>
      <c r="V3" s="55" t="s">
        <v>60</v>
      </c>
      <c r="W3" s="54" t="s">
        <v>61</v>
      </c>
    </row>
    <row r="4" spans="1:23" x14ac:dyDescent="0.2">
      <c r="A4" s="56" t="s">
        <v>72</v>
      </c>
      <c r="B4" s="57" t="s">
        <v>73</v>
      </c>
      <c r="C4" s="54" t="s">
        <v>36</v>
      </c>
      <c r="D4" s="52" t="s">
        <v>37</v>
      </c>
      <c r="E4" s="52" t="s">
        <v>39</v>
      </c>
      <c r="F4" s="52" t="s">
        <v>40</v>
      </c>
      <c r="G4" s="52" t="s">
        <v>41</v>
      </c>
      <c r="H4" s="52" t="s">
        <v>45</v>
      </c>
      <c r="I4" s="55" t="s">
        <v>46</v>
      </c>
      <c r="J4" s="54" t="s">
        <v>47</v>
      </c>
      <c r="K4" s="52" t="s">
        <v>48</v>
      </c>
      <c r="L4" s="52" t="s">
        <v>49</v>
      </c>
      <c r="M4" s="52" t="s">
        <v>50</v>
      </c>
      <c r="N4" s="52" t="s">
        <v>51</v>
      </c>
      <c r="O4" s="55" t="s">
        <v>52</v>
      </c>
      <c r="P4" s="59" t="s">
        <v>56</v>
      </c>
      <c r="Q4" s="52" t="s">
        <v>57</v>
      </c>
      <c r="R4" s="52" t="s">
        <v>58</v>
      </c>
      <c r="S4" s="52" t="s">
        <v>59</v>
      </c>
      <c r="T4" s="52" t="s">
        <v>60</v>
      </c>
      <c r="U4" s="52" t="s">
        <v>80</v>
      </c>
      <c r="V4" s="55" t="s">
        <v>81</v>
      </c>
      <c r="W4" s="54" t="s">
        <v>82</v>
      </c>
    </row>
    <row r="5" spans="1:23" x14ac:dyDescent="0.2">
      <c r="A5" s="56" t="s">
        <v>114</v>
      </c>
      <c r="B5" s="57" t="s">
        <v>74</v>
      </c>
      <c r="C5" s="54" t="s">
        <v>37</v>
      </c>
      <c r="D5" s="52" t="s">
        <v>39</v>
      </c>
      <c r="E5" s="52" t="s">
        <v>40</v>
      </c>
      <c r="F5" s="52" t="s">
        <v>41</v>
      </c>
      <c r="G5" s="52" t="s">
        <v>45</v>
      </c>
      <c r="H5" s="52" t="s">
        <v>46</v>
      </c>
      <c r="I5" s="55" t="s">
        <v>47</v>
      </c>
      <c r="J5" s="54" t="s">
        <v>48</v>
      </c>
      <c r="K5" s="52" t="s">
        <v>49</v>
      </c>
      <c r="L5" s="52" t="s">
        <v>50</v>
      </c>
      <c r="M5" s="52" t="s">
        <v>51</v>
      </c>
      <c r="N5" s="52" t="s">
        <v>52</v>
      </c>
      <c r="O5" s="55" t="s">
        <v>56</v>
      </c>
      <c r="P5" s="59" t="s">
        <v>57</v>
      </c>
      <c r="Q5" s="52" t="s">
        <v>58</v>
      </c>
      <c r="R5" s="52" t="s">
        <v>59</v>
      </c>
      <c r="S5" s="52" t="s">
        <v>60</v>
      </c>
      <c r="T5" s="52" t="s">
        <v>80</v>
      </c>
      <c r="U5" s="52" t="s">
        <v>81</v>
      </c>
      <c r="V5" s="55" t="s">
        <v>84</v>
      </c>
      <c r="W5" s="54" t="s">
        <v>83</v>
      </c>
    </row>
    <row r="6" spans="1:23" x14ac:dyDescent="0.2">
      <c r="A6" s="56" t="s">
        <v>78</v>
      </c>
      <c r="B6" s="57" t="s">
        <v>111</v>
      </c>
      <c r="C6" s="54" t="s">
        <v>77</v>
      </c>
      <c r="D6" s="52" t="s">
        <v>75</v>
      </c>
      <c r="E6" s="52" t="s">
        <v>76</v>
      </c>
      <c r="F6" s="52" t="s">
        <v>38</v>
      </c>
      <c r="G6" s="52" t="s">
        <v>42</v>
      </c>
      <c r="H6" s="52" t="s">
        <v>43</v>
      </c>
      <c r="I6" s="55" t="s">
        <v>141</v>
      </c>
      <c r="J6" s="54" t="s">
        <v>146</v>
      </c>
      <c r="K6" s="52" t="s">
        <v>62</v>
      </c>
      <c r="L6" s="52" t="s">
        <v>63</v>
      </c>
      <c r="M6" s="52" t="s">
        <v>64</v>
      </c>
      <c r="N6" s="52" t="s">
        <v>65</v>
      </c>
      <c r="O6" s="55" t="s">
        <v>143</v>
      </c>
      <c r="P6" s="59" t="s">
        <v>144</v>
      </c>
      <c r="Q6" s="52" t="s">
        <v>66</v>
      </c>
      <c r="R6" s="52" t="s">
        <v>68</v>
      </c>
      <c r="S6" s="52" t="s">
        <v>67</v>
      </c>
      <c r="T6" s="52" t="s">
        <v>69</v>
      </c>
      <c r="U6" s="52" t="s">
        <v>70</v>
      </c>
      <c r="V6" s="55" t="s">
        <v>145</v>
      </c>
      <c r="W6" s="54" t="s">
        <v>71</v>
      </c>
    </row>
    <row r="8" spans="1:23" x14ac:dyDescent="0.2">
      <c r="A8" s="53" t="s">
        <v>79</v>
      </c>
      <c r="B8" s="64" t="s">
        <v>101</v>
      </c>
      <c r="C8" s="129" t="s">
        <v>100</v>
      </c>
      <c r="D8" s="130"/>
      <c r="E8" s="130"/>
      <c r="F8" s="130"/>
      <c r="G8" s="130"/>
      <c r="H8" s="131"/>
      <c r="I8" s="129" t="s">
        <v>102</v>
      </c>
      <c r="J8" s="130"/>
      <c r="K8" s="130"/>
      <c r="L8" s="130"/>
      <c r="M8" s="130"/>
      <c r="N8" s="131"/>
      <c r="O8" s="129" t="s">
        <v>103</v>
      </c>
      <c r="P8" s="130"/>
      <c r="Q8" s="130"/>
      <c r="R8" s="130"/>
      <c r="S8" s="130"/>
      <c r="T8" s="131"/>
      <c r="U8" s="65" t="s">
        <v>104</v>
      </c>
    </row>
    <row r="9" spans="1:23" x14ac:dyDescent="0.2">
      <c r="A9" s="56" t="s">
        <v>110</v>
      </c>
      <c r="B9" s="57" t="s">
        <v>33</v>
      </c>
      <c r="C9" s="54" t="s">
        <v>87</v>
      </c>
      <c r="D9" s="52" t="s">
        <v>88</v>
      </c>
      <c r="E9" s="52" t="s">
        <v>89</v>
      </c>
      <c r="F9" s="52" t="s">
        <v>90</v>
      </c>
      <c r="G9" s="52" t="s">
        <v>91</v>
      </c>
      <c r="H9" s="58" t="s">
        <v>92</v>
      </c>
      <c r="I9" s="59" t="s">
        <v>93</v>
      </c>
      <c r="J9" s="54" t="s">
        <v>94</v>
      </c>
      <c r="K9" s="52" t="s">
        <v>95</v>
      </c>
      <c r="L9" s="52" t="s">
        <v>96</v>
      </c>
      <c r="M9" s="52" t="s">
        <v>34</v>
      </c>
      <c r="N9" s="58" t="s">
        <v>35</v>
      </c>
      <c r="O9" s="59" t="s">
        <v>36</v>
      </c>
      <c r="P9" s="54" t="s">
        <v>37</v>
      </c>
      <c r="Q9" s="52" t="s">
        <v>39</v>
      </c>
      <c r="R9" s="52" t="s">
        <v>40</v>
      </c>
      <c r="S9" s="52" t="s">
        <v>41</v>
      </c>
      <c r="T9" s="55" t="s">
        <v>45</v>
      </c>
      <c r="U9" s="54" t="s">
        <v>97</v>
      </c>
    </row>
    <row r="10" spans="1:23" x14ac:dyDescent="0.2">
      <c r="A10" s="56" t="s">
        <v>72</v>
      </c>
      <c r="B10" s="57" t="s">
        <v>85</v>
      </c>
      <c r="C10" s="54" t="s">
        <v>89</v>
      </c>
      <c r="D10" s="52" t="s">
        <v>90</v>
      </c>
      <c r="E10" s="52" t="s">
        <v>91</v>
      </c>
      <c r="F10" s="52" t="s">
        <v>92</v>
      </c>
      <c r="G10" s="52" t="s">
        <v>93</v>
      </c>
      <c r="H10" s="58" t="s">
        <v>94</v>
      </c>
      <c r="I10" s="59" t="s">
        <v>95</v>
      </c>
      <c r="J10" s="54" t="s">
        <v>96</v>
      </c>
      <c r="K10" s="52" t="s">
        <v>34</v>
      </c>
      <c r="L10" s="52" t="s">
        <v>35</v>
      </c>
      <c r="M10" s="52" t="s">
        <v>36</v>
      </c>
      <c r="N10" s="58" t="s">
        <v>37</v>
      </c>
      <c r="O10" s="59" t="s">
        <v>52</v>
      </c>
      <c r="P10" s="54" t="s">
        <v>56</v>
      </c>
      <c r="Q10" s="52" t="s">
        <v>57</v>
      </c>
      <c r="R10" s="52" t="s">
        <v>58</v>
      </c>
      <c r="S10" s="52" t="s">
        <v>59</v>
      </c>
      <c r="T10" s="55" t="s">
        <v>60</v>
      </c>
      <c r="U10" s="54" t="s">
        <v>98</v>
      </c>
    </row>
    <row r="11" spans="1:23" x14ac:dyDescent="0.2">
      <c r="A11" s="56" t="s">
        <v>114</v>
      </c>
      <c r="B11" s="57" t="s">
        <v>86</v>
      </c>
      <c r="C11" s="54" t="s">
        <v>91</v>
      </c>
      <c r="D11" s="52" t="s">
        <v>92</v>
      </c>
      <c r="E11" s="52" t="s">
        <v>93</v>
      </c>
      <c r="F11" s="52" t="s">
        <v>94</v>
      </c>
      <c r="G11" s="52" t="s">
        <v>95</v>
      </c>
      <c r="H11" s="55" t="s">
        <v>96</v>
      </c>
      <c r="I11" s="54" t="s">
        <v>34</v>
      </c>
      <c r="J11" s="54" t="s">
        <v>35</v>
      </c>
      <c r="K11" s="52" t="s">
        <v>36</v>
      </c>
      <c r="L11" s="52" t="s">
        <v>37</v>
      </c>
      <c r="M11" s="52" t="s">
        <v>39</v>
      </c>
      <c r="N11" s="58" t="s">
        <v>40</v>
      </c>
      <c r="O11" s="59" t="s">
        <v>56</v>
      </c>
      <c r="P11" s="54" t="s">
        <v>57</v>
      </c>
      <c r="Q11" s="52" t="s">
        <v>58</v>
      </c>
      <c r="R11" s="52" t="s">
        <v>59</v>
      </c>
      <c r="S11" s="52" t="s">
        <v>60</v>
      </c>
      <c r="T11" s="55" t="s">
        <v>80</v>
      </c>
      <c r="U11" s="54" t="s">
        <v>99</v>
      </c>
    </row>
    <row r="12" spans="1:23" x14ac:dyDescent="0.2">
      <c r="A12" s="56" t="s">
        <v>78</v>
      </c>
      <c r="B12" s="57" t="s">
        <v>111</v>
      </c>
      <c r="C12" s="54" t="s">
        <v>77</v>
      </c>
      <c r="D12" s="52" t="s">
        <v>75</v>
      </c>
      <c r="E12" s="52" t="s">
        <v>76</v>
      </c>
      <c r="F12" s="52" t="s">
        <v>38</v>
      </c>
      <c r="G12" s="52" t="s">
        <v>42</v>
      </c>
      <c r="H12" s="55" t="s">
        <v>141</v>
      </c>
      <c r="I12" s="54" t="s">
        <v>142</v>
      </c>
      <c r="J12" s="52" t="s">
        <v>44</v>
      </c>
      <c r="K12" s="52" t="s">
        <v>54</v>
      </c>
      <c r="L12" s="52" t="s">
        <v>53</v>
      </c>
      <c r="M12" s="52" t="s">
        <v>55</v>
      </c>
      <c r="N12" s="55" t="s">
        <v>147</v>
      </c>
      <c r="O12" s="59" t="s">
        <v>148</v>
      </c>
      <c r="P12" s="52" t="s">
        <v>66</v>
      </c>
      <c r="Q12" s="52" t="s">
        <v>68</v>
      </c>
      <c r="R12" s="52" t="s">
        <v>67</v>
      </c>
      <c r="S12" s="52" t="s">
        <v>69</v>
      </c>
      <c r="T12" s="55" t="s">
        <v>145</v>
      </c>
      <c r="U12" s="54" t="s">
        <v>71</v>
      </c>
    </row>
    <row r="14" spans="1:23" x14ac:dyDescent="0.2">
      <c r="A14" s="53" t="s">
        <v>171</v>
      </c>
      <c r="B14" s="52"/>
    </row>
    <row r="15" spans="1:23" ht="15" x14ac:dyDescent="0.2">
      <c r="A15" s="61">
        <v>18</v>
      </c>
      <c r="B15" s="96">
        <v>1</v>
      </c>
    </row>
    <row r="16" spans="1:23" ht="15" x14ac:dyDescent="0.2">
      <c r="A16" s="61">
        <v>24</v>
      </c>
      <c r="B16" s="96">
        <v>0</v>
      </c>
    </row>
    <row r="17" spans="1:2" ht="15" x14ac:dyDescent="0.2">
      <c r="A17" s="60">
        <v>34</v>
      </c>
      <c r="B17" s="96">
        <v>-1</v>
      </c>
    </row>
    <row r="18" spans="1:2" ht="15" x14ac:dyDescent="0.2">
      <c r="A18" s="60">
        <v>40</v>
      </c>
      <c r="B18" s="96">
        <v>1</v>
      </c>
    </row>
    <row r="19" spans="1:2" ht="15" x14ac:dyDescent="0.2">
      <c r="A19" s="60">
        <v>46</v>
      </c>
      <c r="B19" s="96">
        <v>0</v>
      </c>
    </row>
    <row r="20" spans="1:2" ht="15" x14ac:dyDescent="0.2">
      <c r="A20" s="60">
        <v>54</v>
      </c>
      <c r="B20" s="96">
        <v>-1</v>
      </c>
    </row>
    <row r="21" spans="1:2" ht="15" x14ac:dyDescent="0.2">
      <c r="A21" s="60">
        <v>60</v>
      </c>
      <c r="B21" s="96">
        <v>1</v>
      </c>
    </row>
    <row r="22" spans="1:2" ht="15" x14ac:dyDescent="0.2">
      <c r="A22" s="60">
        <v>66</v>
      </c>
      <c r="B22" s="96">
        <v>0</v>
      </c>
    </row>
    <row r="23" spans="1:2" ht="15" x14ac:dyDescent="0.2">
      <c r="A23" s="60">
        <v>74</v>
      </c>
      <c r="B23" s="96">
        <v>-1</v>
      </c>
    </row>
  </sheetData>
  <mergeCells count="6"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 éditées</vt:lpstr>
      <vt:lpstr>Valeurs sauvegardées</vt:lpstr>
      <vt:lpstr>Morphotype sur Age et %graisse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francis henniaux</cp:lastModifiedBy>
  <cp:revision>2</cp:revision>
  <cp:lastPrinted>2024-07-14T17:46:54Z</cp:lastPrinted>
  <dcterms:created xsi:type="dcterms:W3CDTF">2022-05-04T16:39:05Z</dcterms:created>
  <dcterms:modified xsi:type="dcterms:W3CDTF">2024-07-26T16:15:43Z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