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750C870F-4602-4E40-9A07-D419AC4D2C72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Projets" sheetId="1" r:id="rId1"/>
    <sheet name="Tâche" sheetId="2" r:id="rId2"/>
    <sheet name="Employé" sheetId="4" r:id="rId3"/>
    <sheet name="Semaine" sheetId="3" r:id="rId4"/>
  </sheets>
  <definedNames>
    <definedName name="Données_projet">Projets!$A$2:$A$1048576</definedName>
    <definedName name="ListEmploye">Employé!$A$3:$A$1048576</definedName>
    <definedName name="ListeSousTaches">OFFSET(Tâche!$F$1,MATCH(Semaine!$D1,Tâche!$E:$E,0)-1,0,COUNTIF(Tâche!$E:$E,Semaine!$D1))</definedName>
    <definedName name="ListeTaches">OFFSET(Tâche!$B$1,MATCH(Semaine!$B1,Tâche!$A:$A,0)-1,0,COUNTIF(Tâche!$A:$A,Semaine!$B1))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3" l="1"/>
  <c r="A3" i="3"/>
  <c r="F2" i="3"/>
  <c r="F3" i="3"/>
  <c r="C2" i="3"/>
  <c r="C3" i="3"/>
  <c r="C3" i="1"/>
  <c r="C2" i="1"/>
</calcChain>
</file>

<file path=xl/sharedStrings.xml><?xml version="1.0" encoding="utf-8"?>
<sst xmlns="http://schemas.openxmlformats.org/spreadsheetml/2006/main" count="77" uniqueCount="36">
  <si>
    <t>Code projet</t>
  </si>
  <si>
    <t>Nom du projet</t>
  </si>
  <si>
    <t>Projet</t>
  </si>
  <si>
    <t>Client</t>
  </si>
  <si>
    <t>Tâche</t>
  </si>
  <si>
    <t>Sous-tâches</t>
  </si>
  <si>
    <t>Date</t>
  </si>
  <si>
    <t>Employé</t>
  </si>
  <si>
    <t>Nom employé</t>
  </si>
  <si>
    <t>Heure effectués</t>
  </si>
  <si>
    <t>Sous-tâche</t>
  </si>
  <si>
    <t>20201444-SCA-SC</t>
  </si>
  <si>
    <t>Assistance Technique BRT</t>
  </si>
  <si>
    <t>Phase 2 :  Raccord aux seuils</t>
  </si>
  <si>
    <t>Tranche ferme : Honoraires DIRECTION AFR</t>
  </si>
  <si>
    <t>Tranche ferme : Honoraires CHEF DE PROJET AFR</t>
  </si>
  <si>
    <t>Tranche ferme : Honoraires PROJETEUR AFR</t>
  </si>
  <si>
    <t>Tranche Ferme: Factures ''Sous-traitance externes'' facturable</t>
  </si>
  <si>
    <t>Phase 2 : Honoraires DIRECTION AFR</t>
  </si>
  <si>
    <t>Phase 2 : Honoraires CHEF DE PROJET AFR</t>
  </si>
  <si>
    <t>Phase 2 : Honoraires PROJETEUR AFR</t>
  </si>
  <si>
    <t>20220452-SCA-SC</t>
  </si>
  <si>
    <t>Marché Complémentaire</t>
  </si>
  <si>
    <t>Marché Complémentaire Topo / Etudes EXE / Suivi topo: Honoraires CHAUFFEUR AFR</t>
  </si>
  <si>
    <t>Marché Complémentaire Topo / Etudes EXE / Suivi topo: Honoraires CHEF DE BRIGADE AFR</t>
  </si>
  <si>
    <t>Marché Complémentaire Topo / Etudes EXE / Suivi topo: Honoraires AIDE TOPO AFR</t>
  </si>
  <si>
    <t>Marché Complémentaire Topo / Etudes EXE / Suivi topo: Honoraires TECHNICIEN TOPO</t>
  </si>
  <si>
    <t>Marché Complémentaire Topo / Etudes EXE / Suivi topo: Honoraires CHEF DE PROJET AFR</t>
  </si>
  <si>
    <t>Marché Complémentaire Topo / Etudes EXE / Suivi topo: Honoraires PROJETEUR AFR</t>
  </si>
  <si>
    <t>Assistance Technique</t>
  </si>
  <si>
    <t>EGER</t>
  </si>
  <si>
    <t>COLAS</t>
  </si>
  <si>
    <t>Grue</t>
  </si>
  <si>
    <t>Colonne1</t>
  </si>
  <si>
    <t>Nom du projet2</t>
  </si>
  <si>
    <t>Tâche3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</si>
</sst>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14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D2804B7-1C7A-4BF2-9C3A-9721C13AAF19}" name="Tableau4" displayName="Tableau4" ref="A1:D3" totalsRowShown="0">
  <autoFilter ref="A1:D3" xr:uid="{ED2804B7-1C7A-4BF2-9C3A-9721C13AAF19}"/>
  <tableColumns count="4">
    <tableColumn id="1" xr3:uid="{B05E1CCB-F6FC-4588-9F55-C2F7B622B98D}" name="Code projet"/>
    <tableColumn id="2" xr3:uid="{C2E5C879-7E75-424C-8E82-82522DBD5E76}" name="Nom du projet"/>
    <tableColumn id="3" xr3:uid="{E73A1342-3F9E-4FD9-9DB6-B0B90AE9D42F}" name="Projet">
      <calculatedColumnFormula>A2 &amp; " " &amp; B2</calculatedColumnFormula>
    </tableColumn>
    <tableColumn id="4" xr3:uid="{AA740C5B-17CC-4E75-A404-18DFA3409F0C}" name="Cli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E56F795-4F56-4C71-97F3-9BB07345C704}" name="Tableau3" displayName="Tableau3" ref="A1:F14" totalsRowShown="0" headerRowDxfId="3" dataDxfId="4">
  <autoFilter ref="A1:F14" xr:uid="{EE56F795-4F56-4C71-97F3-9BB07345C704}"/>
  <tableColumns count="6">
    <tableColumn id="1" xr3:uid="{1A993929-6E39-427C-83FD-6EFA1D2900F5}" name="Nom du projet"/>
    <tableColumn id="2" xr3:uid="{65E1B7B7-7B6B-4CBA-B29F-C5B21624DC2E}" name="Tâche"/>
    <tableColumn id="3" xr3:uid="{A241D84C-8EEB-45B2-8F40-43FE9A6F9E40}" name="Colonne1"/>
    <tableColumn id="4" xr3:uid="{5AE4FFEF-F327-4896-992B-B30A135AC99F}" name="Nom du projet2" dataDxfId="7"/>
    <tableColumn id="5" xr3:uid="{7E24A24E-1ED3-49F3-8118-E98EE3193C99}" name="Tâche3" dataDxfId="6"/>
    <tableColumn id="6" xr3:uid="{1A9A4FAD-F7FC-40C3-8C1D-2E10B46321F5}" name="Sous-tâches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D12E6E-5470-4625-9A41-4E442A2CD680}" name="Tableau2" displayName="Tableau2" ref="A1:A2" insertRow="1" insertRowShift="1" totalsRowShown="0" headerRowDxfId="8" dataDxfId="9">
  <autoFilter ref="A1:A2" xr:uid="{70D12E6E-5470-4625-9A41-4E442A2CD680}"/>
  <tableColumns count="1">
    <tableColumn id="1" xr3:uid="{A3E3E063-CE0D-42A0-8139-0938D7AE7A22}" name="Nom employé" dataDxfId="1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681253-08DC-454B-9795-9965246D6F94}" name="Tableau1" displayName="Tableau1" ref="A1:I3" totalsRowShown="0">
  <autoFilter ref="A1:I3" xr:uid="{EF681253-08DC-454B-9795-9965246D6F94}"/>
  <tableColumns count="9">
    <tableColumn id="1" xr3:uid="{8AE33119-33CA-44E9-9AF6-493E1B6142DA}" name="Code projet" dataDxfId="0">
      <calculatedColumnFormula>INDEX(Tableau4[[Code projet]:[Projet]],MATCH(Tableau1[[#This Row],[Projet]],Tableau4[Projet],0),1)</calculatedColumnFormula>
    </tableColumn>
    <tableColumn id="2" xr3:uid="{884C5685-99FC-418E-A1A5-C9DA724038FE}" name="Nom du projet"/>
    <tableColumn id="3" xr3:uid="{B0AEA361-2B90-4169-B5F7-A52816FB8795}" name="Projet" dataDxfId="2">
      <calculatedColumnFormula>IFERROR(VLOOKUP(Tableau1[[#This Row],[Nom du projet]],Tableau4[[#All],[Nom du projet]:[Client]],2,FALSE),"")</calculatedColumnFormula>
    </tableColumn>
    <tableColumn id="4" xr3:uid="{86FE3CA5-1774-40FD-BAEB-299EDD0A519E}" name="Tâche"/>
    <tableColumn id="5" xr3:uid="{F9387284-D265-439E-9344-70A174E480C8}" name="Sous-tâche"/>
    <tableColumn id="6" xr3:uid="{2AE8C25D-0A05-47DD-8A8A-F8A3086E22C2}" name="Client" dataDxfId="1">
      <calculatedColumnFormula>IFERROR(VLOOKUP($B2,Tableau4[[#All],[Nom du projet]:[Client]],3,FALSE),"")</calculatedColumnFormula>
    </tableColumn>
    <tableColumn id="7" xr3:uid="{D5C67890-08FD-4504-9F59-84AAE7AA2559}" name="Date" dataDxfId="11"/>
    <tableColumn id="8" xr3:uid="{77611B0E-F445-4C83-9D3C-6364CC388F39}" name="Employé"/>
    <tableColumn id="9" xr3:uid="{CFDB9A75-C0ED-4F00-81DB-E0637F94B115}" name="Heure effectué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zoomScaleNormal="100" workbookViewId="0">
      <selection activeCell="B28" sqref="B28"/>
    </sheetView>
  </sheetViews>
  <sheetFormatPr baseColWidth="10" defaultRowHeight="15" x14ac:dyDescent="0.25"/>
  <cols>
    <col min="1" max="1" width="17" bestFit="1" customWidth="1"/>
    <col min="2" max="2" width="36.85546875" bestFit="1" customWidth="1"/>
    <col min="3" max="3" width="51.7109375" bestFit="1" customWidth="1"/>
    <col min="4" max="4" width="23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11</v>
      </c>
      <c r="B2" t="s">
        <v>29</v>
      </c>
      <c r="C2" t="str">
        <f>A2 &amp; " " &amp; B2</f>
        <v>20201444-SCA-SC Assistance Technique</v>
      </c>
      <c r="D2" t="s">
        <v>30</v>
      </c>
    </row>
    <row r="3" spans="1:4" x14ac:dyDescent="0.25">
      <c r="A3" t="s">
        <v>21</v>
      </c>
      <c r="B3" t="s">
        <v>32</v>
      </c>
      <c r="C3" t="str">
        <f t="shared" ref="C3" si="0">A3 &amp; " " &amp; B3</f>
        <v>20220452-SCA-SC Grue</v>
      </c>
      <c r="D3" t="s">
        <v>31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80"/>
  <sheetViews>
    <sheetView zoomScaleNormal="100" workbookViewId="0">
      <selection sqref="A1:F14"/>
    </sheetView>
  </sheetViews>
  <sheetFormatPr baseColWidth="10" defaultRowHeight="15" x14ac:dyDescent="0.25"/>
  <cols>
    <col min="1" max="1" width="18.7109375" bestFit="1" customWidth="1"/>
    <col min="2" max="2" width="24.7109375" bestFit="1" customWidth="1"/>
    <col min="3" max="3" width="11.5703125" customWidth="1"/>
    <col min="4" max="4" width="22.5703125" style="2" bestFit="1" customWidth="1"/>
    <col min="5" max="5" width="24.7109375" style="2" bestFit="1" customWidth="1"/>
    <col min="6" max="6" width="77.7109375" style="2" bestFit="1" customWidth="1"/>
  </cols>
  <sheetData>
    <row r="1" spans="1:6" x14ac:dyDescent="0.25">
      <c r="A1" t="s">
        <v>1</v>
      </c>
      <c r="B1" t="s">
        <v>4</v>
      </c>
      <c r="C1" t="s">
        <v>33</v>
      </c>
      <c r="D1" s="2" t="s">
        <v>34</v>
      </c>
      <c r="E1" s="2" t="s">
        <v>35</v>
      </c>
      <c r="F1" s="2" t="s">
        <v>5</v>
      </c>
    </row>
    <row r="2" spans="1:6" x14ac:dyDescent="0.25">
      <c r="A2" t="s">
        <v>29</v>
      </c>
      <c r="B2" t="s">
        <v>12</v>
      </c>
      <c r="D2" s="2" t="s">
        <v>12</v>
      </c>
      <c r="E2" s="2" t="s">
        <v>12</v>
      </c>
      <c r="F2" s="2" t="s">
        <v>14</v>
      </c>
    </row>
    <row r="3" spans="1:6" x14ac:dyDescent="0.25">
      <c r="A3" t="s">
        <v>29</v>
      </c>
      <c r="B3" t="s">
        <v>13</v>
      </c>
      <c r="D3" s="2" t="s">
        <v>12</v>
      </c>
      <c r="E3" s="2" t="s">
        <v>12</v>
      </c>
      <c r="F3" s="2" t="s">
        <v>15</v>
      </c>
    </row>
    <row r="4" spans="1:6" x14ac:dyDescent="0.25">
      <c r="A4" t="s">
        <v>32</v>
      </c>
      <c r="B4" t="s">
        <v>22</v>
      </c>
      <c r="D4" s="2" t="s">
        <v>12</v>
      </c>
      <c r="E4" s="2" t="s">
        <v>12</v>
      </c>
      <c r="F4" s="2" t="s">
        <v>16</v>
      </c>
    </row>
    <row r="5" spans="1:6" x14ac:dyDescent="0.25">
      <c r="D5" s="2" t="s">
        <v>12</v>
      </c>
      <c r="E5" s="2" t="s">
        <v>12</v>
      </c>
      <c r="F5" s="2" t="s">
        <v>17</v>
      </c>
    </row>
    <row r="6" spans="1:6" x14ac:dyDescent="0.25">
      <c r="D6" s="2" t="s">
        <v>12</v>
      </c>
      <c r="E6" s="2" t="s">
        <v>13</v>
      </c>
      <c r="F6" s="2" t="s">
        <v>18</v>
      </c>
    </row>
    <row r="7" spans="1:6" x14ac:dyDescent="0.25">
      <c r="D7" s="2" t="s">
        <v>12</v>
      </c>
      <c r="E7" s="2" t="s">
        <v>13</v>
      </c>
      <c r="F7" s="2" t="s">
        <v>19</v>
      </c>
    </row>
    <row r="8" spans="1:6" x14ac:dyDescent="0.25">
      <c r="D8" s="2" t="s">
        <v>12</v>
      </c>
      <c r="E8" s="2" t="s">
        <v>13</v>
      </c>
      <c r="F8" s="2" t="s">
        <v>20</v>
      </c>
    </row>
    <row r="9" spans="1:6" x14ac:dyDescent="0.25">
      <c r="D9" s="2" t="s">
        <v>32</v>
      </c>
      <c r="E9" s="2" t="s">
        <v>22</v>
      </c>
      <c r="F9" s="2" t="s">
        <v>23</v>
      </c>
    </row>
    <row r="10" spans="1:6" x14ac:dyDescent="0.25">
      <c r="D10" s="2" t="s">
        <v>32</v>
      </c>
      <c r="E10" s="2" t="s">
        <v>22</v>
      </c>
      <c r="F10" s="2" t="s">
        <v>24</v>
      </c>
    </row>
    <row r="11" spans="1:6" x14ac:dyDescent="0.25">
      <c r="D11" s="2" t="s">
        <v>32</v>
      </c>
      <c r="E11" s="2" t="s">
        <v>22</v>
      </c>
      <c r="F11" s="2" t="s">
        <v>25</v>
      </c>
    </row>
    <row r="12" spans="1:6" x14ac:dyDescent="0.25">
      <c r="D12" s="2" t="s">
        <v>32</v>
      </c>
      <c r="E12" s="2" t="s">
        <v>22</v>
      </c>
      <c r="F12" s="2" t="s">
        <v>26</v>
      </c>
    </row>
    <row r="13" spans="1:6" x14ac:dyDescent="0.25">
      <c r="D13" s="2" t="s">
        <v>32</v>
      </c>
      <c r="E13" s="2" t="s">
        <v>22</v>
      </c>
      <c r="F13" s="2" t="s">
        <v>27</v>
      </c>
    </row>
    <row r="14" spans="1:6" x14ac:dyDescent="0.25">
      <c r="D14" s="2" t="s">
        <v>32</v>
      </c>
      <c r="E14" s="2" t="s">
        <v>22</v>
      </c>
      <c r="F14" s="2" t="s">
        <v>28</v>
      </c>
    </row>
    <row r="153" spans="1:2" x14ac:dyDescent="0.25">
      <c r="A153" s="4"/>
      <c r="B153" s="3"/>
    </row>
    <row r="657" spans="5:6" x14ac:dyDescent="0.25">
      <c r="F657" s="1"/>
    </row>
    <row r="663" spans="5:6" x14ac:dyDescent="0.25">
      <c r="E663" s="1"/>
    </row>
    <row r="664" spans="5:6" x14ac:dyDescent="0.25">
      <c r="E664" s="1"/>
    </row>
    <row r="665" spans="5:6" x14ac:dyDescent="0.25">
      <c r="E665" s="1"/>
    </row>
    <row r="666" spans="5:6" x14ac:dyDescent="0.25">
      <c r="E666" s="1"/>
    </row>
    <row r="667" spans="5:6" x14ac:dyDescent="0.25">
      <c r="E667" s="1"/>
    </row>
    <row r="677" spans="5:5" x14ac:dyDescent="0.25">
      <c r="E677" s="1"/>
    </row>
    <row r="678" spans="5:5" x14ac:dyDescent="0.25">
      <c r="E678" s="1"/>
    </row>
    <row r="679" spans="5:5" x14ac:dyDescent="0.25">
      <c r="E679" s="1"/>
    </row>
    <row r="680" spans="5:5" x14ac:dyDescent="0.25">
      <c r="E680" s="1"/>
    </row>
  </sheetData>
  <phoneticPr fontId="1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Projets!$B$2:$B$1048576</xm:f>
          </x14:formula1>
          <xm:sqref>A2:A162 D2:D692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9"/>
  <sheetViews>
    <sheetView workbookViewId="0">
      <selection sqref="A1:A2"/>
    </sheetView>
  </sheetViews>
  <sheetFormatPr baseColWidth="10" defaultRowHeight="15" x14ac:dyDescent="0.25"/>
  <cols>
    <col min="1" max="1" width="33.42578125" style="2" customWidth="1"/>
  </cols>
  <sheetData>
    <row r="1" spans="1:1" x14ac:dyDescent="0.25">
      <c r="A1" s="2" t="s">
        <v>8</v>
      </c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23.140625" customWidth="1"/>
    <col min="2" max="2" width="28.42578125" bestFit="1" customWidth="1"/>
    <col min="3" max="3" width="33.140625" bestFit="1" customWidth="1"/>
    <col min="4" max="4" width="21.7109375" bestFit="1" customWidth="1"/>
    <col min="5" max="5" width="69.28515625" bestFit="1" customWidth="1"/>
    <col min="6" max="6" width="48.42578125" bestFit="1" customWidth="1"/>
    <col min="7" max="7" width="22.28515625" customWidth="1"/>
    <col min="8" max="8" width="14" bestFit="1" customWidth="1"/>
    <col min="9" max="9" width="17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4</v>
      </c>
      <c r="E1" t="s">
        <v>10</v>
      </c>
      <c r="F1" t="s">
        <v>3</v>
      </c>
      <c r="G1" t="s">
        <v>6</v>
      </c>
      <c r="H1" t="s">
        <v>7</v>
      </c>
      <c r="I1" t="s">
        <v>9</v>
      </c>
    </row>
    <row r="2" spans="1:9" x14ac:dyDescent="0.25">
      <c r="A2" t="str">
        <f>INDEX(Tableau4[[Code projet]:[Projet]],MATCH(Tableau1[[#This Row],[Projet]],Tableau4[Projet],0),1)</f>
        <v>20201444-SCA-SC</v>
      </c>
      <c r="B2" t="s">
        <v>29</v>
      </c>
      <c r="C2" t="str">
        <f>IFERROR(VLOOKUP(Tableau1[[#This Row],[Nom du projet]],Tableau4[[#All],[Nom du projet]:[Client]],2,FALSE),"")</f>
        <v>20201444-SCA-SC Assistance Technique</v>
      </c>
      <c r="D2" t="s">
        <v>12</v>
      </c>
      <c r="E2" t="s">
        <v>15</v>
      </c>
      <c r="F2" t="str">
        <f>IFERROR(VLOOKUP($B2,Tableau4[[#All],[Nom du projet]:[Client]],3,FALSE),"")</f>
        <v>EGER</v>
      </c>
      <c r="G2" s="5">
        <v>45491</v>
      </c>
      <c r="I2">
        <v>56</v>
      </c>
    </row>
    <row r="3" spans="1:9" x14ac:dyDescent="0.25">
      <c r="A3" t="str">
        <f>INDEX(Tableau4[[Code projet]:[Projet]],MATCH(Tableau1[[#This Row],[Projet]],Tableau4[Projet],0),1)</f>
        <v>20220452-SCA-SC</v>
      </c>
      <c r="B3" t="s">
        <v>32</v>
      </c>
      <c r="C3" t="str">
        <f>IFERROR(VLOOKUP(Tableau1[[#This Row],[Nom du projet]],Tableau4[[#All],[Nom du projet]:[Client]],2,FALSE),"")</f>
        <v>20220452-SCA-SC Grue</v>
      </c>
      <c r="D3" t="s">
        <v>22</v>
      </c>
      <c r="E3" t="s">
        <v>25</v>
      </c>
      <c r="F3" t="str">
        <f>IFERROR(VLOOKUP($B3,Tableau4[[#All],[Nom du projet]:[Client]],3,FALSE),"")</f>
        <v>COLAS</v>
      </c>
      <c r="G3" s="5">
        <v>45491</v>
      </c>
      <c r="I3">
        <v>56</v>
      </c>
    </row>
  </sheetData>
  <phoneticPr fontId="1" type="noConversion"/>
  <dataValidations count="2">
    <dataValidation type="list" allowBlank="1" showInputMessage="1" showErrorMessage="1" sqref="D2:D3" xr:uid="{DDF459E8-096A-45C9-A494-6BFEF184223D}">
      <formula1>ListeTaches</formula1>
    </dataValidation>
    <dataValidation type="list" allowBlank="1" showInputMessage="1" showErrorMessage="1" sqref="E2:E3" xr:uid="{2B83B10A-71C3-48DE-B992-E0DE9C3F46A4}">
      <formula1>ListeSousTaches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3000000}">
          <x14:formula1>
            <xm:f>Projets!$B$2:$B$1048576</xm:f>
          </x14:formula1>
          <xm:sqref>B2:B3 C4:C6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Projets</vt:lpstr>
      <vt:lpstr>Tâche</vt:lpstr>
      <vt:lpstr>Employé</vt:lpstr>
      <vt:lpstr>Semaine</vt:lpstr>
      <vt:lpstr>Données_projet</vt:lpstr>
      <vt:lpstr>ListEmploye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Ousseini ADAMOU</dc:creator>
  <cp:lastModifiedBy>francis henniaux</cp:lastModifiedBy>
  <dcterms:created xsi:type="dcterms:W3CDTF">2024-07-10T08:45:08Z</dcterms:created>
  <dcterms:modified xsi:type="dcterms:W3CDTF">2024-07-16T04:03:20Z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2024-07-10T12:31:12Z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ff293cf0-2f34-4d79-9eee-8c4b60f5ed6a</vt:lpwstr>
  </property>
  <property fmtid="{D5CDD505-2E9C-101B-9397-08002B2CF9AE}" pid="8" name="MSIP_Label_64a238cc-6af3-4341-9d32-201b7e04331f_ContentBits">
    <vt:lpwstr>0</vt:lpwstr>
  </property>
</Properties>
</file>