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"/>
    </mc:Choice>
  </mc:AlternateContent>
  <xr:revisionPtr revIDLastSave="0" documentId="13_ncr:1_{46CD4551-8C51-4737-8314-D08ED1B292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uil1" sheetId="1" r:id="rId1"/>
  </sheets>
  <definedNames>
    <definedName name="Données">Feuil1!#REF!</definedName>
  </definedNames>
  <calcPr calcId="19102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1" i="1" l="1"/>
  <c r="G32" i="1"/>
  <c r="G33" i="1"/>
  <c r="G30" i="1"/>
  <c r="F31" i="1"/>
  <c r="C31" i="1"/>
  <c r="D31" i="1"/>
  <c r="E31" i="1"/>
  <c r="C32" i="1"/>
  <c r="F32" i="1" s="1"/>
  <c r="D32" i="1"/>
  <c r="E32" i="1"/>
  <c r="C33" i="1"/>
  <c r="F33" i="1" s="1"/>
  <c r="D33" i="1"/>
  <c r="E33" i="1"/>
  <c r="D30" i="1"/>
  <c r="D34" i="1" s="1"/>
  <c r="E30" i="1"/>
  <c r="E34" i="1" s="1"/>
  <c r="C30" i="1"/>
  <c r="F30" i="1" s="1"/>
  <c r="F34" i="1" s="1"/>
  <c r="C34" i="1" l="1"/>
  <c r="D18" i="1"/>
  <c r="D17" i="1"/>
  <c r="D16" i="1"/>
  <c r="F16" i="1" s="1"/>
  <c r="E17" i="1" l="1"/>
  <c r="F17" i="1"/>
  <c r="E18" i="1"/>
  <c r="F18" i="1"/>
  <c r="E16" i="1"/>
  <c r="D26" i="1"/>
  <c r="D25" i="1"/>
  <c r="D24" i="1"/>
  <c r="D23" i="1"/>
  <c r="D22" i="1"/>
  <c r="D21" i="1"/>
  <c r="D20" i="1"/>
  <c r="D19" i="1"/>
  <c r="D15" i="1"/>
  <c r="C26" i="1"/>
  <c r="C25" i="1"/>
  <c r="C24" i="1"/>
  <c r="C23" i="1"/>
  <c r="C22" i="1"/>
  <c r="C21" i="1"/>
  <c r="C20" i="1"/>
  <c r="C19" i="1"/>
  <c r="B26" i="1"/>
  <c r="B25" i="1"/>
  <c r="B24" i="1"/>
  <c r="B23" i="1"/>
  <c r="B22" i="1"/>
  <c r="B21" i="1"/>
  <c r="B20" i="1"/>
  <c r="B19" i="1"/>
  <c r="C18" i="1"/>
  <c r="C17" i="1"/>
  <c r="C16" i="1"/>
  <c r="B18" i="1"/>
  <c r="B17" i="1"/>
  <c r="B16" i="1"/>
  <c r="C15" i="1"/>
  <c r="B15" i="1"/>
  <c r="E23" i="1" l="1"/>
  <c r="F23" i="1"/>
  <c r="E24" i="1"/>
  <c r="F24" i="1"/>
  <c r="F22" i="1"/>
  <c r="E22" i="1"/>
  <c r="E25" i="1"/>
  <c r="F25" i="1"/>
  <c r="E15" i="1"/>
  <c r="F15" i="1"/>
  <c r="E26" i="1"/>
  <c r="F26" i="1"/>
  <c r="E19" i="1"/>
  <c r="F19" i="1"/>
  <c r="F20" i="1"/>
  <c r="E20" i="1"/>
  <c r="E21" i="1"/>
  <c r="F21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906E153-D55A-431B-87DD-D340485B74DC}" keepAlive="1" name="Requête - Données" description="Connexion à la requête « Données » dans le classeur." type="5" refreshedVersion="8" background="1">
    <dbPr connection="Provider=Microsoft.Mashup.OleDb.1;Data Source=$Workbook$;Location=Données;Extended Properties=&quot;&quot;" command="SELECT * FROM [Données]"/>
  </connection>
</connections>
</file>

<file path=xl/sharedStrings.xml><?xml version="1.0" encoding="utf-8"?>
<sst xmlns="http://schemas.openxmlformats.org/spreadsheetml/2006/main" count="22" uniqueCount="16">
  <si>
    <t>Couverts</t>
  </si>
  <si>
    <t>Mobilier</t>
  </si>
  <si>
    <t>Habits</t>
  </si>
  <si>
    <t>Fourchette</t>
  </si>
  <si>
    <t>Famille</t>
  </si>
  <si>
    <t>Produit</t>
  </si>
  <si>
    <t>Module</t>
  </si>
  <si>
    <t>Quantité</t>
  </si>
  <si>
    <t>Total général</t>
  </si>
  <si>
    <t>MODULE</t>
  </si>
  <si>
    <t>quantité</t>
  </si>
  <si>
    <t>Garage</t>
  </si>
  <si>
    <t>Gants</t>
  </si>
  <si>
    <t xml:space="preserve">Interface modifiable </t>
  </si>
  <si>
    <t>Objectif capa</t>
  </si>
  <si>
    <t>Capacité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</si>
</sst>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 * #,##0_ ;_ * \(#,##0\)_ ;_ * &quot;-&quot;??_ ;_ @_ 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39997558519241921"/>
        <bgColor theme="4" tint="0.79998168889431442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/>
    <xf numFmtId="9" fontId="4" fillId="0" borderId="0" applyFont="0" applyFill="0" applyBorder="0" applyAlignment="0" applyProtection="0"/>
  </cellStyleXfs>
  <cellXfs count="22">
    <xf numFmtId="0" fontId="0" fillId="0" borderId="0" xfId="0"/>
    <xf numFmtId="10" fontId="0" fillId="0" borderId="0" xfId="0" applyNumberFormat="1"/>
    <xf numFmtId="0" fontId="3" fillId="0" borderId="0" xfId="0" applyFont="1"/>
    <xf numFmtId="0" fontId="2" fillId="0" borderId="0" xfId="0" applyFont="1"/>
    <xf numFmtId="0" fontId="0" fillId="0" borderId="4" xfId="0" applyBorder="1"/>
    <xf numFmtId="9" fontId="0" fillId="0" borderId="0" xfId="2" applyFon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2" fillId="2" borderId="5" xfId="0" applyFont="1" applyFill="1" applyBorder="1"/>
    <xf numFmtId="0" fontId="0" fillId="3" borderId="4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2" fillId="0" borderId="4" xfId="0" applyFont="1" applyBorder="1" applyAlignment="1">
      <alignment horizontal="center"/>
    </xf>
    <xf numFmtId="0" fontId="2" fillId="4" borderId="5" xfId="0" applyFont="1" applyFill="1" applyBorder="1"/>
    <xf numFmtId="0" fontId="2" fillId="0" borderId="0" xfId="0" applyFont="1" applyAlignment="1">
      <alignment horizontal="center"/>
    </xf>
  </cellXfs>
  <cellStyles count="3">
    <cellStyle name="%" xfId="1" xr:uid="{00000000-0005-0000-0000-000000000000}"/>
    <cellStyle name="Normal" xfId="0" builtinId="0"/>
    <cellStyle name="Pourcentage" xfId="2" builtinId="5"/>
  </cellStyles>
  <dxfs count="2">
    <dxf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Feuil1!$B$30:$B$33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472-47AF-B750-271EF09A28AF}"/>
            </c:ext>
          </c:extLst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55C39BE1-597E-4789-9EEE-EFAB21CC696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B-B472-47AF-B750-271EF09A28AF}"/>
                </c:ext>
              </c:extLst>
            </c:dLbl>
            <c:dLbl>
              <c:idx val="1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B472-47AF-B750-271EF09A28AF}"/>
                </c:ext>
              </c:extLst>
            </c:dLbl>
            <c:dLbl>
              <c:idx val="2"/>
              <c:delete val="1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B472-47AF-B750-271EF09A28A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B472-47AF-B750-271EF09A28A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Feuil1!$C$30:$C$33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250</c:v>
                </c:pt>
                <c:pt idx="3">
                  <c:v>250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Feuil1!$C$29</c15:f>
                <c15:dlblRangeCache>
                  <c:ptCount val="1"/>
                  <c:pt idx="0">
                    <c:v>Habits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1-B472-47AF-B750-271EF09A28AF}"/>
            </c:ext>
          </c:extLst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fld id="{35A42787-1BF4-47F3-8892-8637E835A45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D-B472-47AF-B750-271EF09A28A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B472-47AF-B750-271EF09A28A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B472-47AF-B750-271EF09A28A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B472-47AF-B750-271EF09A28A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Feuil1!$D$30:$D$33</c:f>
              <c:numCache>
                <c:formatCode>General</c:formatCode>
                <c:ptCount val="4"/>
                <c:pt idx="0">
                  <c:v>1500</c:v>
                </c:pt>
                <c:pt idx="1">
                  <c:v>0</c:v>
                </c:pt>
                <c:pt idx="2">
                  <c:v>500</c:v>
                </c:pt>
                <c:pt idx="3">
                  <c:v>500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Feuil1!$D$29</c15:f>
                <c15:dlblRangeCache>
                  <c:ptCount val="1"/>
                  <c:pt idx="0">
                    <c:v>Mobilier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2-B472-47AF-B750-271EF09A28AF}"/>
            </c:ext>
          </c:extLst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5-B472-47AF-B750-271EF09A28AF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4"/>
              </a:solidFill>
              <a:ln>
                <a:noFill/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  <c:extLst>
              <c:ext xmlns:c16="http://schemas.microsoft.com/office/drawing/2014/chart" uri="{C3380CC4-5D6E-409C-BE32-E72D297353CC}">
                <c16:uniqueId val="{00000006-B472-47AF-B750-271EF09A28AF}"/>
              </c:ext>
            </c:extLst>
          </c:dPt>
          <c:dLbls>
            <c:dLbl>
              <c:idx val="0"/>
              <c:tx>
                <c:rich>
                  <a:bodyPr/>
                  <a:lstStyle/>
                  <a:p>
                    <a:fld id="{EE2CF5F9-C9EF-4D60-82D5-5CD39ADA7C6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1"/>
                </c:ext>
                <c:ext xmlns:c16="http://schemas.microsoft.com/office/drawing/2014/chart" uri="{C3380CC4-5D6E-409C-BE32-E72D297353CC}">
                  <c16:uniqueId val="{00000008-B472-47AF-B750-271EF09A28AF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B472-47AF-B750-271EF09A28AF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B472-47AF-B750-271EF09A28AF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endParaRPr lang="fr-FR"/>
                  </a:p>
                </c:rich>
              </c:tx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B472-47AF-B750-271EF09A28A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val>
            <c:numRef>
              <c:f>Feuil1!$E$30:$E$33</c:f>
              <c:numCache>
                <c:formatCode>General</c:formatCode>
                <c:ptCount val="4"/>
                <c:pt idx="0">
                  <c:v>0</c:v>
                </c:pt>
                <c:pt idx="1">
                  <c:v>2000</c:v>
                </c:pt>
                <c:pt idx="2">
                  <c:v>0</c:v>
                </c:pt>
                <c:pt idx="3">
                  <c:v>1000</c:v>
                </c:pt>
              </c:numCache>
            </c:numRef>
          </c:val>
          <c:extLst>
            <c:ext xmlns:c15="http://schemas.microsoft.com/office/drawing/2012/chart" uri="{02D57815-91ED-43cb-92C2-25804820EDAC}">
              <c15:datalabelsRange>
                <c15:f>Feuil1!$E$29</c15:f>
                <c15:dlblRangeCache>
                  <c:ptCount val="1"/>
                  <c:pt idx="0">
                    <c:v>Couverts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3-B472-47AF-B750-271EF09A28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574964319"/>
        <c:axId val="5693055"/>
      </c:barChart>
      <c:lineChart>
        <c:grouping val="standard"/>
        <c:varyColors val="0"/>
        <c:ser>
          <c:idx val="4"/>
          <c:order val="4"/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val>
            <c:numRef>
              <c:f>Feuil1!$G$30:$G$33</c:f>
              <c:numCache>
                <c:formatCode>General</c:formatCode>
                <c:ptCount val="4"/>
                <c:pt idx="0">
                  <c:v>2000</c:v>
                </c:pt>
                <c:pt idx="1">
                  <c:v>2000</c:v>
                </c:pt>
                <c:pt idx="2">
                  <c:v>1500</c:v>
                </c:pt>
                <c:pt idx="3">
                  <c:v>1500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B472-47AF-B750-271EF09A28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74964319"/>
        <c:axId val="5693055"/>
      </c:lineChart>
      <c:catAx>
        <c:axId val="574964319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93055"/>
        <c:crosses val="autoZero"/>
        <c:auto val="1"/>
        <c:lblAlgn val="ctr"/>
        <c:lblOffset val="100"/>
        <c:noMultiLvlLbl val="0"/>
      </c:catAx>
      <c:valAx>
        <c:axId val="5693055"/>
        <c:scaling>
          <c:orientation val="minMax"/>
          <c:max val="20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7496431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>
      <a:gsLst>
        <a:gs pos="0">
          <a:schemeClr val="accent1">
            <a:lumMod val="5000"/>
            <a:lumOff val="95000"/>
          </a:schemeClr>
        </a:gs>
        <a:gs pos="74000">
          <a:schemeClr val="accent1">
            <a:lumMod val="45000"/>
            <a:lumOff val="55000"/>
          </a:schemeClr>
        </a:gs>
        <a:gs pos="83000">
          <a:schemeClr val="accent1">
            <a:lumMod val="45000"/>
            <a:lumOff val="55000"/>
          </a:schemeClr>
        </a:gs>
        <a:gs pos="100000">
          <a:schemeClr val="accent1">
            <a:lumMod val="30000"/>
            <a:lumOff val="70000"/>
          </a:schemeClr>
        </a:gs>
      </a:gsLst>
      <a:lin ang="5400000" scaled="1"/>
    </a:gra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>
      <a:bevelT w="127000" prst="convex"/>
    </a:sp3d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229720</xdr:colOff>
      <xdr:row>10</xdr:row>
      <xdr:rowOff>168088</xdr:rowOff>
    </xdr:from>
    <xdr:to>
      <xdr:col>15</xdr:col>
      <xdr:colOff>179294</xdr:colOff>
      <xdr:row>36</xdr:row>
      <xdr:rowOff>112059</xdr:rowOff>
    </xdr:to>
    <xdr:graphicFrame macro="">
      <xdr:nvGraphicFramePr>
        <xdr:cNvPr id="8" name="Graphique 1">
          <a:extLst>
            <a:ext uri="{FF2B5EF4-FFF2-40B4-BE49-F238E27FC236}">
              <a16:creationId xmlns:a16="http://schemas.microsoft.com/office/drawing/2014/main" id="{51DFCD26-2373-6387-366F-5636F4DE20D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D233142-F3B7-4542-BAE6-B452E75A5FA0}" name="Tableau1" displayName="Tableau1" ref="B14:F26" totalsRowShown="0" headerRowDxfId="1">
  <autoFilter ref="B14:F26" xr:uid="{1D233142-F3B7-4542-BAE6-B452E75A5FA0}"/>
  <tableColumns count="5">
    <tableColumn id="1" xr3:uid="{6B7BD578-8F15-4AAE-BFF3-5AFF0FB55D5E}" name="Famille"/>
    <tableColumn id="2" xr3:uid="{BDC1B9CC-3D26-424F-9FFF-F16BC8C028D7}" name="Produit"/>
    <tableColumn id="3" xr3:uid="{60423518-C3E1-4F61-A3E3-82A5E0B88D73}" name="Module"/>
    <tableColumn id="4" xr3:uid="{71A9A785-3007-4C2E-B72B-769536502965}" name="quantité"/>
    <tableColumn id="5" xr3:uid="{A3CE8E68-A0A3-48AD-8BB7-F04E8E6FC4F2}" name="Objectif capa" dataDxfId="0">
      <calculatedColumnFormula>IF(D15="","",IF(D15=$D$4,2000,IF(D15=$E$4,2000,IF(D15=$F$4,1500,IF(D15=$G$4,1500,"")))))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I37"/>
  <sheetViews>
    <sheetView showZeros="0" tabSelected="1" zoomScale="85" zoomScaleNormal="85" workbookViewId="0">
      <selection activeCell="H27" sqref="H27"/>
    </sheetView>
  </sheetViews>
  <sheetFormatPr baseColWidth="10" defaultRowHeight="15" x14ac:dyDescent="0.25"/>
  <cols>
    <col min="2" max="2" width="21" bestFit="1" customWidth="1"/>
    <col min="3" max="3" width="14.140625" customWidth="1"/>
    <col min="4" max="4" width="8.7109375" bestFit="1" customWidth="1"/>
    <col min="5" max="5" width="8.85546875" bestFit="1" customWidth="1"/>
    <col min="6" max="6" width="12.5703125" bestFit="1" customWidth="1"/>
    <col min="7" max="7" width="13.28515625" bestFit="1" customWidth="1"/>
    <col min="8" max="8" width="10.85546875" customWidth="1"/>
    <col min="9" max="9" width="8.7109375" bestFit="1" customWidth="1"/>
    <col min="10" max="10" width="21" bestFit="1" customWidth="1"/>
    <col min="11" max="11" width="23.85546875" bestFit="1" customWidth="1"/>
    <col min="12" max="12" width="6.5703125" bestFit="1" customWidth="1"/>
    <col min="13" max="13" width="8.7109375" bestFit="1" customWidth="1"/>
    <col min="14" max="14" width="12.5703125" bestFit="1" customWidth="1"/>
    <col min="15" max="15" width="10.5703125" bestFit="1" customWidth="1"/>
    <col min="16" max="16" width="5.85546875" bestFit="1" customWidth="1"/>
    <col min="17" max="17" width="13.5703125" bestFit="1" customWidth="1"/>
    <col min="18" max="18" width="12.5703125" bestFit="1" customWidth="1"/>
    <col min="19" max="19" width="8.7109375" bestFit="1" customWidth="1"/>
    <col min="20" max="20" width="12.5703125" bestFit="1" customWidth="1"/>
  </cols>
  <sheetData>
    <row r="2" spans="1:9" ht="23.25" x14ac:dyDescent="0.35">
      <c r="C2" s="2" t="s">
        <v>13</v>
      </c>
    </row>
    <row r="3" spans="1:9" x14ac:dyDescent="0.25">
      <c r="B3" s="3"/>
      <c r="C3" s="3"/>
      <c r="D3" s="21" t="s">
        <v>9</v>
      </c>
      <c r="E3" s="21"/>
      <c r="F3" s="21"/>
      <c r="G3" s="21"/>
      <c r="H3" s="3"/>
    </row>
    <row r="4" spans="1:9" x14ac:dyDescent="0.25">
      <c r="B4" s="3" t="s">
        <v>4</v>
      </c>
      <c r="C4" s="3" t="s">
        <v>5</v>
      </c>
      <c r="D4" s="3">
        <v>1</v>
      </c>
      <c r="E4" s="3">
        <v>2</v>
      </c>
      <c r="F4" s="3">
        <v>3</v>
      </c>
      <c r="G4" s="3">
        <v>4</v>
      </c>
      <c r="H4" s="3" t="s">
        <v>7</v>
      </c>
    </row>
    <row r="5" spans="1:9" x14ac:dyDescent="0.25">
      <c r="B5" t="s">
        <v>0</v>
      </c>
      <c r="C5" t="s">
        <v>3</v>
      </c>
      <c r="D5" s="1"/>
      <c r="E5" s="1">
        <v>1</v>
      </c>
      <c r="F5" s="1"/>
      <c r="G5" s="1">
        <v>0.5</v>
      </c>
      <c r="H5">
        <v>2000</v>
      </c>
    </row>
    <row r="6" spans="1:9" x14ac:dyDescent="0.25">
      <c r="B6" t="s">
        <v>1</v>
      </c>
      <c r="C6" t="s">
        <v>11</v>
      </c>
      <c r="D6" s="1">
        <v>1.5</v>
      </c>
      <c r="E6" s="1"/>
      <c r="F6" s="1">
        <v>0.5</v>
      </c>
      <c r="G6" s="1">
        <v>0.5</v>
      </c>
      <c r="H6">
        <v>1000</v>
      </c>
    </row>
    <row r="7" spans="1:9" x14ac:dyDescent="0.25">
      <c r="B7" t="s">
        <v>2</v>
      </c>
      <c r="C7" t="s">
        <v>12</v>
      </c>
      <c r="D7" s="1"/>
      <c r="E7" s="1"/>
      <c r="F7" s="1">
        <v>0.5</v>
      </c>
      <c r="G7" s="1">
        <v>0.5</v>
      </c>
      <c r="H7">
        <v>500</v>
      </c>
    </row>
    <row r="8" spans="1:9" x14ac:dyDescent="0.25">
      <c r="D8" s="5"/>
      <c r="E8" s="5"/>
      <c r="F8" s="5"/>
      <c r="G8" s="5"/>
    </row>
    <row r="11" spans="1:9" ht="15.75" thickBot="1" x14ac:dyDescent="0.3"/>
    <row r="12" spans="1:9" x14ac:dyDescent="0.25">
      <c r="A12" s="11"/>
      <c r="B12" s="12"/>
      <c r="C12" s="12"/>
      <c r="D12" s="12"/>
      <c r="E12" s="12"/>
      <c r="F12" s="12"/>
      <c r="G12" s="12"/>
      <c r="H12" s="12"/>
      <c r="I12" s="13"/>
    </row>
    <row r="13" spans="1:9" x14ac:dyDescent="0.25">
      <c r="A13" s="14"/>
      <c r="I13" s="15"/>
    </row>
    <row r="14" spans="1:9" x14ac:dyDescent="0.25">
      <c r="A14" s="14"/>
      <c r="B14" s="3" t="s">
        <v>4</v>
      </c>
      <c r="C14" s="3" t="s">
        <v>5</v>
      </c>
      <c r="D14" s="3" t="s">
        <v>6</v>
      </c>
      <c r="E14" s="3" t="s">
        <v>10</v>
      </c>
      <c r="F14" s="3" t="s">
        <v>14</v>
      </c>
      <c r="I14" s="15"/>
    </row>
    <row r="15" spans="1:9" x14ac:dyDescent="0.25">
      <c r="A15" s="14"/>
      <c r="B15" t="str">
        <f>B5</f>
        <v>Couverts</v>
      </c>
      <c r="C15" t="str">
        <f>C5</f>
        <v>Fourchette</v>
      </c>
      <c r="D15" t="str">
        <f>IF(D5=0,"",D4)</f>
        <v/>
      </c>
      <c r="E15" t="str">
        <f>IF(D15="","",D5*$H$5)</f>
        <v/>
      </c>
      <c r="F15" t="str">
        <f t="shared" ref="F15:F26" si="0">IF(D15="","",IF(D15=$D$4,2000,IF(D15=$E$4,2000,IF(D15=$F$4,1500,IF(D15=$G$4,1500,"")))))</f>
        <v/>
      </c>
      <c r="I15" s="15"/>
    </row>
    <row r="16" spans="1:9" x14ac:dyDescent="0.25">
      <c r="A16" s="14"/>
      <c r="B16" t="str">
        <f>B5</f>
        <v>Couverts</v>
      </c>
      <c r="C16" t="str">
        <f>C5</f>
        <v>Fourchette</v>
      </c>
      <c r="D16">
        <f>IF(E5=0,"",E4)</f>
        <v>2</v>
      </c>
      <c r="E16">
        <f>IF(D16="","",E5*$H$5)</f>
        <v>2000</v>
      </c>
      <c r="F16">
        <f t="shared" si="0"/>
        <v>2000</v>
      </c>
      <c r="I16" s="15"/>
    </row>
    <row r="17" spans="1:9" x14ac:dyDescent="0.25">
      <c r="A17" s="14"/>
      <c r="B17" t="str">
        <f>B5</f>
        <v>Couverts</v>
      </c>
      <c r="C17" t="str">
        <f>C5</f>
        <v>Fourchette</v>
      </c>
      <c r="D17" t="str">
        <f>IF(F5=0,"",F4)</f>
        <v/>
      </c>
      <c r="E17" t="str">
        <f>IF(D17="","",F5*$H$5)</f>
        <v/>
      </c>
      <c r="F17" t="str">
        <f t="shared" si="0"/>
        <v/>
      </c>
      <c r="I17" s="15"/>
    </row>
    <row r="18" spans="1:9" x14ac:dyDescent="0.25">
      <c r="A18" s="14"/>
      <c r="B18" t="str">
        <f>B5</f>
        <v>Couverts</v>
      </c>
      <c r="C18" t="str">
        <f>C5</f>
        <v>Fourchette</v>
      </c>
      <c r="D18">
        <f>IF(G5=0,"",G4)</f>
        <v>4</v>
      </c>
      <c r="E18">
        <f>IF(D18="","",G5*$H$5)</f>
        <v>1000</v>
      </c>
      <c r="F18">
        <f t="shared" si="0"/>
        <v>1500</v>
      </c>
      <c r="I18" s="15"/>
    </row>
    <row r="19" spans="1:9" x14ac:dyDescent="0.25">
      <c r="A19" s="14"/>
      <c r="B19" t="str">
        <f>B6</f>
        <v>Mobilier</v>
      </c>
      <c r="C19" t="str">
        <f>C6</f>
        <v>Garage</v>
      </c>
      <c r="D19">
        <f>IF(D6=0,"",D4)</f>
        <v>1</v>
      </c>
      <c r="E19">
        <f>IF(D19="","",D6*$H$6)</f>
        <v>1500</v>
      </c>
      <c r="F19">
        <f t="shared" si="0"/>
        <v>2000</v>
      </c>
      <c r="I19" s="15"/>
    </row>
    <row r="20" spans="1:9" x14ac:dyDescent="0.25">
      <c r="A20" s="14"/>
      <c r="B20" t="str">
        <f>B6</f>
        <v>Mobilier</v>
      </c>
      <c r="C20" t="str">
        <f>C6</f>
        <v>Garage</v>
      </c>
      <c r="D20" t="str">
        <f>IF(E6=0,"",E4)</f>
        <v/>
      </c>
      <c r="E20" t="str">
        <f>IF(D20="","",E6*$H$6)</f>
        <v/>
      </c>
      <c r="F20" t="str">
        <f t="shared" si="0"/>
        <v/>
      </c>
      <c r="I20" s="15"/>
    </row>
    <row r="21" spans="1:9" x14ac:dyDescent="0.25">
      <c r="A21" s="14"/>
      <c r="B21" t="str">
        <f>B6</f>
        <v>Mobilier</v>
      </c>
      <c r="C21" t="str">
        <f>C6</f>
        <v>Garage</v>
      </c>
      <c r="D21">
        <f>IF(F6=0,"",F4)</f>
        <v>3</v>
      </c>
      <c r="E21">
        <f>IF(D21="","",F6*$H$6)</f>
        <v>500</v>
      </c>
      <c r="F21">
        <f t="shared" si="0"/>
        <v>1500</v>
      </c>
      <c r="I21" s="15"/>
    </row>
    <row r="22" spans="1:9" x14ac:dyDescent="0.25">
      <c r="A22" s="14"/>
      <c r="B22" t="str">
        <f>B6</f>
        <v>Mobilier</v>
      </c>
      <c r="C22" t="str">
        <f>C6</f>
        <v>Garage</v>
      </c>
      <c r="D22">
        <f>IF(G6=0,"",G4)</f>
        <v>4</v>
      </c>
      <c r="E22">
        <f>IF(D22="","",G6*$H$6)</f>
        <v>500</v>
      </c>
      <c r="F22">
        <f t="shared" si="0"/>
        <v>1500</v>
      </c>
      <c r="I22" s="15"/>
    </row>
    <row r="23" spans="1:9" x14ac:dyDescent="0.25">
      <c r="A23" s="14"/>
      <c r="B23" t="str">
        <f>B7</f>
        <v>Habits</v>
      </c>
      <c r="C23" t="str">
        <f>C7</f>
        <v>Gants</v>
      </c>
      <c r="D23" t="str">
        <f>IF(D7=0,"",D4)</f>
        <v/>
      </c>
      <c r="E23" t="str">
        <f>IF(D23="","",D7*$H$7)</f>
        <v/>
      </c>
      <c r="F23" t="str">
        <f t="shared" si="0"/>
        <v/>
      </c>
      <c r="I23" s="15"/>
    </row>
    <row r="24" spans="1:9" x14ac:dyDescent="0.25">
      <c r="A24" s="14"/>
      <c r="B24" t="str">
        <f>B7</f>
        <v>Habits</v>
      </c>
      <c r="C24" t="str">
        <f>C7</f>
        <v>Gants</v>
      </c>
      <c r="D24" t="str">
        <f>IF(E7=0,"",E4)</f>
        <v/>
      </c>
      <c r="E24" t="str">
        <f>IF(D24="","",E7*$H$7)</f>
        <v/>
      </c>
      <c r="F24" t="str">
        <f t="shared" si="0"/>
        <v/>
      </c>
      <c r="I24" s="15"/>
    </row>
    <row r="25" spans="1:9" x14ac:dyDescent="0.25">
      <c r="A25" s="14"/>
      <c r="B25" t="str">
        <f>B7</f>
        <v>Habits</v>
      </c>
      <c r="C25" t="str">
        <f>C7</f>
        <v>Gants</v>
      </c>
      <c r="D25">
        <f>IF(F7=0,"",F4)</f>
        <v>3</v>
      </c>
      <c r="E25">
        <f>IF(D25="","",F7*$H$7)</f>
        <v>250</v>
      </c>
      <c r="F25">
        <f t="shared" si="0"/>
        <v>1500</v>
      </c>
      <c r="I25" s="15"/>
    </row>
    <row r="26" spans="1:9" x14ac:dyDescent="0.25">
      <c r="A26" s="14"/>
      <c r="B26" t="str">
        <f>B7</f>
        <v>Habits</v>
      </c>
      <c r="C26" t="str">
        <f>C7</f>
        <v>Gants</v>
      </c>
      <c r="D26">
        <f>IF(G7=0,"",G4)</f>
        <v>4</v>
      </c>
      <c r="E26">
        <f>IF(D26="","",G7*$H$7)</f>
        <v>250</v>
      </c>
      <c r="F26">
        <f t="shared" si="0"/>
        <v>1500</v>
      </c>
      <c r="I26" s="15"/>
    </row>
    <row r="27" spans="1:9" x14ac:dyDescent="0.25">
      <c r="A27" s="14"/>
      <c r="I27" s="15"/>
    </row>
    <row r="28" spans="1:9" x14ac:dyDescent="0.25">
      <c r="A28" s="14"/>
      <c r="C28" s="3"/>
      <c r="I28" s="15"/>
    </row>
    <row r="29" spans="1:9" x14ac:dyDescent="0.25">
      <c r="A29" s="14"/>
      <c r="C29" s="6" t="s">
        <v>2</v>
      </c>
      <c r="D29" s="7" t="s">
        <v>1</v>
      </c>
      <c r="E29" s="8" t="s">
        <v>0</v>
      </c>
      <c r="F29" s="9" t="s">
        <v>8</v>
      </c>
      <c r="G29" s="10" t="s">
        <v>15</v>
      </c>
      <c r="I29" s="15"/>
    </row>
    <row r="30" spans="1:9" x14ac:dyDescent="0.25">
      <c r="A30" s="14"/>
      <c r="B30" s="19">
        <v>1</v>
      </c>
      <c r="C30" s="4">
        <f t="shared" ref="C30:E33" si="1">INDEX($B$4:$H$7,MATCH(C$29,$B$4:$B$7,0),MATCH($B30,$B$4:$H$4,0))*VLOOKUP(C$29,$B$4:$H$7,7,0)</f>
        <v>0</v>
      </c>
      <c r="D30" s="4">
        <f t="shared" si="1"/>
        <v>1500</v>
      </c>
      <c r="E30" s="4">
        <f t="shared" si="1"/>
        <v>0</v>
      </c>
      <c r="F30" s="4">
        <f>SUM(C30:E30)</f>
        <v>1500</v>
      </c>
      <c r="G30" s="10">
        <f>_xlfn.MAXIFS(Tableau1[Objectif capa],Tableau1[Module],B30)</f>
        <v>2000</v>
      </c>
      <c r="I30" s="15"/>
    </row>
    <row r="31" spans="1:9" x14ac:dyDescent="0.25">
      <c r="A31" s="14"/>
      <c r="B31" s="19">
        <v>2</v>
      </c>
      <c r="C31" s="4">
        <f t="shared" si="1"/>
        <v>0</v>
      </c>
      <c r="D31" s="4">
        <f t="shared" si="1"/>
        <v>0</v>
      </c>
      <c r="E31" s="4">
        <f t="shared" si="1"/>
        <v>2000</v>
      </c>
      <c r="F31" s="4">
        <f t="shared" ref="F31:F33" si="2">SUM(C31:E31)</f>
        <v>2000</v>
      </c>
      <c r="G31" s="10">
        <f>_xlfn.MAXIFS(Tableau1[Objectif capa],Tableau1[Module],B31)</f>
        <v>2000</v>
      </c>
      <c r="I31" s="15"/>
    </row>
    <row r="32" spans="1:9" x14ac:dyDescent="0.25">
      <c r="A32" s="14"/>
      <c r="B32" s="19">
        <v>3</v>
      </c>
      <c r="C32" s="4">
        <f t="shared" si="1"/>
        <v>250</v>
      </c>
      <c r="D32" s="4">
        <f t="shared" si="1"/>
        <v>500</v>
      </c>
      <c r="E32" s="4">
        <f t="shared" si="1"/>
        <v>0</v>
      </c>
      <c r="F32" s="4">
        <f t="shared" si="2"/>
        <v>750</v>
      </c>
      <c r="G32" s="10">
        <f>_xlfn.MAXIFS(Tableau1[Objectif capa],Tableau1[Module],B32)</f>
        <v>1500</v>
      </c>
      <c r="I32" s="15"/>
    </row>
    <row r="33" spans="1:9" x14ac:dyDescent="0.25">
      <c r="A33" s="14"/>
      <c r="B33" s="19">
        <v>4</v>
      </c>
      <c r="C33" s="4">
        <f t="shared" si="1"/>
        <v>250</v>
      </c>
      <c r="D33" s="4">
        <f t="shared" si="1"/>
        <v>500</v>
      </c>
      <c r="E33" s="4">
        <f t="shared" si="1"/>
        <v>1000</v>
      </c>
      <c r="F33" s="4">
        <f t="shared" si="2"/>
        <v>1750</v>
      </c>
      <c r="G33" s="10">
        <f>_xlfn.MAXIFS(Tableau1[Objectif capa],Tableau1[Module],B33)</f>
        <v>1500</v>
      </c>
      <c r="I33" s="15"/>
    </row>
    <row r="34" spans="1:9" x14ac:dyDescent="0.25">
      <c r="A34" s="14"/>
      <c r="B34" s="20" t="s">
        <v>8</v>
      </c>
      <c r="C34" s="10">
        <f t="shared" ref="C34:F34" si="3">SUM(C30:C33)</f>
        <v>500</v>
      </c>
      <c r="D34" s="10">
        <f t="shared" si="3"/>
        <v>2500</v>
      </c>
      <c r="E34" s="10">
        <f t="shared" si="3"/>
        <v>3000</v>
      </c>
      <c r="F34" s="10">
        <f t="shared" si="3"/>
        <v>6000</v>
      </c>
      <c r="G34" s="10"/>
      <c r="I34" s="15"/>
    </row>
    <row r="35" spans="1:9" x14ac:dyDescent="0.25">
      <c r="A35" s="14"/>
      <c r="I35" s="15"/>
    </row>
    <row r="36" spans="1:9" x14ac:dyDescent="0.25">
      <c r="A36" s="14"/>
      <c r="I36" s="15"/>
    </row>
    <row r="37" spans="1:9" ht="15.75" thickBot="1" x14ac:dyDescent="0.3">
      <c r="A37" s="16"/>
      <c r="B37" s="17"/>
      <c r="C37" s="17"/>
      <c r="D37" s="17"/>
      <c r="E37" s="17"/>
      <c r="F37" s="17"/>
      <c r="G37" s="17"/>
      <c r="H37" s="17"/>
      <c r="I37" s="18"/>
    </row>
  </sheetData>
  <mergeCells count="1">
    <mergeCell ref="D3:G3"/>
  </mergeCell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�� 
</file>

<file path=customXml/item2.xml>�� 
</file>

<file path=customXml/item3.xml>�� 
</file>

<file path=customXml/itemProps1.xml><?xml version="1.0" encoding="utf-8"?>
<ds:datastoreItem xmlns:ds="http://schemas.openxmlformats.org/officeDocument/2006/customXml" ds:itemID="{BFE6F932-DFFD-47AD-99E9-0F1B64E2518D}">
  <ds:schemaRefs>
    <ds:schemaRef ds:uri="http://www.w3.org/2001/XMLSchema"/>
    <ds:schemaRef ds:uri="http://microsoft.data.visualization.engine.tours/1.0"/>
  </ds:schemaRefs>
</ds:datastoreItem>
</file>

<file path=customXml/itemProps2.xml><?xml version="1.0" encoding="utf-8"?>
<ds:datastoreItem xmlns:ds="http://schemas.openxmlformats.org/officeDocument/2006/customXml" ds:itemID="{BCB4DEE5-2E90-4574-A2A5-21ACE9531922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1ED10E75-C771-45CD-B095-65D7723BE1A9}">
  <ds:schemaRefs>
    <ds:schemaRef ds:uri="http://www.w3.org/2001/XMLSchema"/>
    <ds:schemaRef ds:uri="http://microsoft.data.visualization.Client.Excel/1.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ORANGE FT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ROUILLE Gautier AE PARIS</dc:creator>
  <cp:lastModifiedBy>francis henniaux</cp:lastModifiedBy>
  <dcterms:created xsi:type="dcterms:W3CDTF">2018-01-03T14:19:02Z</dcterms:created>
  <dcterms:modified xsi:type="dcterms:W3CDTF">2024-02-23T05:48:50Z</dcterms:modified>
</cp:coreProperties>
</file>