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Francis\Problemes Internet\Excel Pratique\"/>
    </mc:Choice>
  </mc:AlternateContent>
  <xr:revisionPtr revIDLastSave="0" documentId="8_{5A0BD0A0-69F5-4F32-8898-10D1E78CC44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esures par polluant" sheetId="7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3" i="7" l="1"/>
  <c r="G25" i="7"/>
  <c r="G26" i="7"/>
  <c r="G27" i="7"/>
  <c r="G22" i="7"/>
  <c r="F23" i="7"/>
  <c r="F24" i="7"/>
  <c r="F25" i="7"/>
  <c r="F26" i="7"/>
  <c r="F27" i="7"/>
  <c r="F22" i="7"/>
  <c r="F6" i="7"/>
  <c r="G6" i="7"/>
  <c r="F7" i="7"/>
  <c r="G7" i="7"/>
  <c r="F8" i="7"/>
  <c r="G8" i="7"/>
  <c r="F9" i="7"/>
  <c r="G9" i="7"/>
  <c r="F10" i="7"/>
  <c r="G10" i="7"/>
  <c r="F11" i="7"/>
  <c r="G11" i="7"/>
  <c r="F13" i="7"/>
  <c r="G13" i="7"/>
  <c r="F14" i="7"/>
  <c r="G14" i="7"/>
  <c r="F15" i="7"/>
  <c r="G15" i="7"/>
  <c r="F16" i="7"/>
  <c r="G16" i="7"/>
  <c r="F17" i="7"/>
  <c r="G17" i="7"/>
  <c r="E28" i="7"/>
  <c r="D28" i="7"/>
  <c r="D24" i="7"/>
  <c r="G24" i="7" s="1"/>
  <c r="B28" i="7"/>
  <c r="F28" i="7" s="1"/>
  <c r="E18" i="7"/>
  <c r="E12" i="7"/>
  <c r="E5" i="7"/>
  <c r="E4" i="7"/>
  <c r="D18" i="7"/>
  <c r="G18" i="7" s="1"/>
  <c r="D12" i="7"/>
  <c r="G12" i="7" s="1"/>
  <c r="D5" i="7"/>
  <c r="G5" i="7" s="1"/>
  <c r="D4" i="7"/>
  <c r="G4" i="7" s="1"/>
  <c r="C18" i="7"/>
  <c r="C12" i="7"/>
  <c r="C5" i="7"/>
  <c r="C4" i="7"/>
  <c r="B18" i="7"/>
  <c r="F18" i="7" s="1"/>
  <c r="B12" i="7"/>
  <c r="F12" i="7" s="1"/>
  <c r="B5" i="7"/>
  <c r="F5" i="7" s="1"/>
  <c r="B4" i="7"/>
  <c r="F4" i="7" s="1"/>
  <c r="G28" i="7" l="1"/>
</calcChain>
</file>

<file path=xl/sharedStrings.xml><?xml version="1.0" encoding="utf-8"?>
<sst xmlns="http://schemas.openxmlformats.org/spreadsheetml/2006/main" count="17" uniqueCount="10">
  <si>
    <t>Série 1</t>
  </si>
  <si>
    <t>Série 2</t>
  </si>
  <si>
    <t>Série 3</t>
  </si>
  <si>
    <t>Série 4</t>
  </si>
  <si>
    <t>1/2 valeur &lt; à détection</t>
  </si>
  <si>
    <t>&lt; à valeur de détection</t>
  </si>
  <si>
    <t>points</t>
  </si>
  <si>
    <t>Moyenne 1-2</t>
  </si>
  <si>
    <t>Moyenne 3-4</t>
  </si>
  <si>
    <t>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</si>
</sst>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64" fontId="0" fillId="0" borderId="0" xfId="0" applyNumberFormat="1"/>
    <xf numFmtId="0" fontId="0" fillId="0" borderId="1" xfId="0" applyBorder="1"/>
    <xf numFmtId="0" fontId="0" fillId="0" borderId="2" xfId="0" applyBorder="1"/>
    <xf numFmtId="0" fontId="0" fillId="2" borderId="0" xfId="0" applyFill="1"/>
    <xf numFmtId="0" fontId="0" fillId="3" borderId="0" xfId="0" applyFill="1"/>
    <xf numFmtId="0" fontId="0" fillId="2" borderId="1" xfId="0" applyFill="1" applyBorder="1"/>
    <xf numFmtId="0" fontId="0" fillId="3" borderId="1" xfId="0" applyFill="1" applyBorder="1"/>
    <xf numFmtId="164" fontId="0" fillId="0" borderId="1" xfId="0" applyNumberFormat="1" applyBorder="1"/>
    <xf numFmtId="2" fontId="0" fillId="0" borderId="0" xfId="0" applyNumberFormat="1"/>
    <xf numFmtId="49" fontId="0" fillId="0" borderId="1" xfId="0" applyNumberFormat="1" applyBorder="1"/>
    <xf numFmtId="0" fontId="1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1ECFB"/>
      <color rgb="FFFF5050"/>
      <color rgb="FFFF7C80"/>
      <color rgb="FFFF9999"/>
      <color rgb="FFFFCCFF"/>
      <color rgb="FFFFFFFF"/>
      <color rgb="FF6600FF"/>
      <color rgb="FF6666FF"/>
      <color rgb="FF9999FF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2463203581723653E-2"/>
          <c:y val="0.129127769796129"/>
          <c:w val="0.80969294783558021"/>
          <c:h val="0.74232182941815705"/>
        </c:manualLayout>
      </c:layout>
      <c:scatterChart>
        <c:scatterStyle val="lineMarker"/>
        <c:varyColors val="0"/>
        <c:ser>
          <c:idx val="0"/>
          <c:order val="0"/>
          <c:tx>
            <c:strRef>
              <c:f>'Mesures par polluant'!$B$3</c:f>
              <c:strCache>
                <c:ptCount val="1"/>
                <c:pt idx="0">
                  <c:v>Série 1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diamond"/>
            <c:size val="5"/>
            <c:spPr>
              <a:solidFill>
                <a:schemeClr val="accent1">
                  <a:lumMod val="40000"/>
                  <a:lumOff val="60000"/>
                </a:schemeClr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elete val="1"/>
          </c:dLbls>
          <c:errBars>
            <c:errDir val="x"/>
            <c:errBarType val="both"/>
            <c:errValType val="stdErr"/>
            <c:noEndCap val="0"/>
            <c:spPr>
              <a:noFill/>
              <a:ln w="9525" cap="flat" cmpd="sng" algn="ctr">
                <a:noFill/>
                <a:round/>
              </a:ln>
              <a:effectLst/>
            </c:spPr>
          </c:errBars>
          <c:errBars>
            <c:errDir val="y"/>
            <c:errBarType val="both"/>
            <c:errValType val="percentage"/>
            <c:noEndCap val="0"/>
            <c:val val="25"/>
            <c:spPr>
              <a:noFill/>
              <a:ln w="9525" cap="flat" cmpd="sng" algn="ctr">
                <a:solidFill>
                  <a:schemeClr val="accent1"/>
                </a:solidFill>
                <a:round/>
              </a:ln>
              <a:effectLst/>
            </c:spPr>
          </c:errBars>
          <c:xVal>
            <c:numRef>
              <c:f>'Mesures par polluant'!$A$4:$A$18</c:f>
              <c:numCache>
                <c:formatCode>General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</c:numCache>
            </c:numRef>
          </c:xVal>
          <c:yVal>
            <c:numRef>
              <c:f>'Mesures par polluant'!$B$4:$B$18</c:f>
              <c:numCache>
                <c:formatCode>General</c:formatCode>
                <c:ptCount val="15"/>
                <c:pt idx="0">
                  <c:v>1.6</c:v>
                </c:pt>
                <c:pt idx="1">
                  <c:v>4.5999999999999996</c:v>
                </c:pt>
                <c:pt idx="2">
                  <c:v>4.5999999999999996</c:v>
                </c:pt>
                <c:pt idx="3">
                  <c:v>1.9</c:v>
                </c:pt>
                <c:pt idx="4">
                  <c:v>3.3</c:v>
                </c:pt>
                <c:pt idx="6">
                  <c:v>1.9</c:v>
                </c:pt>
                <c:pt idx="7">
                  <c:v>2.7</c:v>
                </c:pt>
                <c:pt idx="8">
                  <c:v>1.1000000000000001</c:v>
                </c:pt>
                <c:pt idx="9">
                  <c:v>4</c:v>
                </c:pt>
                <c:pt idx="10">
                  <c:v>2.2000000000000002</c:v>
                </c:pt>
                <c:pt idx="11">
                  <c:v>4.0999999999999996</c:v>
                </c:pt>
                <c:pt idx="12">
                  <c:v>6.1</c:v>
                </c:pt>
                <c:pt idx="13">
                  <c:v>4.2</c:v>
                </c:pt>
                <c:pt idx="14" formatCode="0.0">
                  <c:v>2.9666666666666668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9331-4D8B-966F-82E13975939C}"/>
            </c:ext>
          </c:extLst>
        </c:ser>
        <c:ser>
          <c:idx val="1"/>
          <c:order val="1"/>
          <c:tx>
            <c:strRef>
              <c:f>'Mesures par polluant'!$C$3</c:f>
              <c:strCache>
                <c:ptCount val="1"/>
                <c:pt idx="0">
                  <c:v>Série 2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4"/>
            <c:spPr>
              <a:solidFill>
                <a:schemeClr val="accent1">
                  <a:lumMod val="40000"/>
                  <a:lumOff val="60000"/>
                </a:schemeClr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elete val="1"/>
          </c:dLbls>
          <c:errBars>
            <c:errDir val="x"/>
            <c:errBarType val="both"/>
            <c:errValType val="stdErr"/>
            <c:noEndCap val="0"/>
            <c:spPr>
              <a:noFill/>
              <a:ln w="9525" cap="flat" cmpd="sng" algn="ctr">
                <a:noFill/>
                <a:round/>
              </a:ln>
              <a:effectLst/>
            </c:spPr>
          </c:errBars>
          <c:errBars>
            <c:errDir val="y"/>
            <c:errBarType val="both"/>
            <c:errValType val="percentage"/>
            <c:noEndCap val="0"/>
            <c:val val="25"/>
            <c:spPr>
              <a:noFill/>
              <a:ln w="9525" cap="flat" cmpd="sng" algn="ctr">
                <a:solidFill>
                  <a:schemeClr val="accent1">
                    <a:lumMod val="75000"/>
                  </a:schemeClr>
                </a:solidFill>
                <a:round/>
              </a:ln>
              <a:effectLst/>
            </c:spPr>
          </c:errBars>
          <c:xVal>
            <c:numRef>
              <c:f>'Mesures par polluant'!$A$4:$A$18</c:f>
              <c:numCache>
                <c:formatCode>General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</c:numCache>
            </c:numRef>
          </c:xVal>
          <c:yVal>
            <c:numRef>
              <c:f>'Mesures par polluant'!$C$4:$C$18</c:f>
              <c:numCache>
                <c:formatCode>General</c:formatCode>
                <c:ptCount val="15"/>
                <c:pt idx="0">
                  <c:v>1.1000000000000001</c:v>
                </c:pt>
                <c:pt idx="1">
                  <c:v>4.5999999999999996</c:v>
                </c:pt>
                <c:pt idx="2">
                  <c:v>1.8</c:v>
                </c:pt>
                <c:pt idx="3">
                  <c:v>1.6</c:v>
                </c:pt>
                <c:pt idx="4">
                  <c:v>3.4</c:v>
                </c:pt>
                <c:pt idx="5">
                  <c:v>3.5</c:v>
                </c:pt>
                <c:pt idx="6">
                  <c:v>2.2999999999999998</c:v>
                </c:pt>
                <c:pt idx="7">
                  <c:v>2.9</c:v>
                </c:pt>
                <c:pt idx="8">
                  <c:v>1.35</c:v>
                </c:pt>
                <c:pt idx="9">
                  <c:v>3.9</c:v>
                </c:pt>
                <c:pt idx="10">
                  <c:v>2.5</c:v>
                </c:pt>
                <c:pt idx="11">
                  <c:v>4.2</c:v>
                </c:pt>
                <c:pt idx="12">
                  <c:v>5.7</c:v>
                </c:pt>
                <c:pt idx="13">
                  <c:v>3.9</c:v>
                </c:pt>
                <c:pt idx="14" formatCode="0.0">
                  <c:v>3.8333333333333335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9331-4D8B-966F-82E13975939C}"/>
            </c:ext>
          </c:extLst>
        </c:ser>
        <c:ser>
          <c:idx val="2"/>
          <c:order val="2"/>
          <c:tx>
            <c:strRef>
              <c:f>'Mesures par polluant'!$D$3</c:f>
              <c:strCache>
                <c:ptCount val="1"/>
                <c:pt idx="0">
                  <c:v>Série 3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diamond"/>
            <c:size val="5"/>
            <c:spPr>
              <a:solidFill>
                <a:schemeClr val="accent4">
                  <a:lumMod val="40000"/>
                  <a:lumOff val="60000"/>
                </a:schemeClr>
              </a:solidFill>
              <a:ln w="9525">
                <a:solidFill>
                  <a:schemeClr val="accent4"/>
                </a:solidFill>
              </a:ln>
              <a:effectLst/>
            </c:spPr>
          </c:marker>
          <c:dLbls>
            <c:delete val="1"/>
          </c:dLbls>
          <c:errBars>
            <c:errDir val="y"/>
            <c:errBarType val="both"/>
            <c:errValType val="percentage"/>
            <c:noEndCap val="0"/>
            <c:val val="25"/>
            <c:spPr>
              <a:noFill/>
              <a:ln w="9525" cap="flat" cmpd="sng" algn="ctr">
                <a:solidFill>
                  <a:schemeClr val="accent4"/>
                </a:solidFill>
                <a:round/>
              </a:ln>
              <a:effectLst/>
            </c:spPr>
          </c:errBars>
          <c:xVal>
            <c:numRef>
              <c:f>'Mesures par polluant'!$A$4:$A$18</c:f>
              <c:numCache>
                <c:formatCode>General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</c:numCache>
            </c:numRef>
          </c:xVal>
          <c:yVal>
            <c:numRef>
              <c:f>'Mesures par polluant'!$D$4:$D$18</c:f>
              <c:numCache>
                <c:formatCode>General</c:formatCode>
                <c:ptCount val="15"/>
                <c:pt idx="0">
                  <c:v>0.7</c:v>
                </c:pt>
                <c:pt idx="1">
                  <c:v>4.05</c:v>
                </c:pt>
                <c:pt idx="2">
                  <c:v>3.5</c:v>
                </c:pt>
                <c:pt idx="3">
                  <c:v>1.4</c:v>
                </c:pt>
                <c:pt idx="4">
                  <c:v>3.1</c:v>
                </c:pt>
                <c:pt idx="5">
                  <c:v>2.6</c:v>
                </c:pt>
                <c:pt idx="6">
                  <c:v>2.6</c:v>
                </c:pt>
                <c:pt idx="7">
                  <c:v>2</c:v>
                </c:pt>
                <c:pt idx="8">
                  <c:v>1.4</c:v>
                </c:pt>
                <c:pt idx="9">
                  <c:v>3.5</c:v>
                </c:pt>
                <c:pt idx="10">
                  <c:v>2.1</c:v>
                </c:pt>
                <c:pt idx="11">
                  <c:v>2.9</c:v>
                </c:pt>
                <c:pt idx="12">
                  <c:v>5.3</c:v>
                </c:pt>
                <c:pt idx="13">
                  <c:v>2.8</c:v>
                </c:pt>
                <c:pt idx="14" formatCode="0.0">
                  <c:v>2.6333333333333333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9331-4D8B-966F-82E13975939C}"/>
            </c:ext>
          </c:extLst>
        </c:ser>
        <c:ser>
          <c:idx val="3"/>
          <c:order val="3"/>
          <c:tx>
            <c:strRef>
              <c:f>'Mesures par polluant'!$E$3</c:f>
              <c:strCache>
                <c:ptCount val="1"/>
                <c:pt idx="0">
                  <c:v>Série 4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4"/>
            <c:spPr>
              <a:solidFill>
                <a:schemeClr val="accent4">
                  <a:lumMod val="60000"/>
                  <a:lumOff val="40000"/>
                </a:schemeClr>
              </a:solidFill>
              <a:ln w="9525">
                <a:solidFill>
                  <a:schemeClr val="accent4">
                    <a:lumMod val="75000"/>
                  </a:schemeClr>
                </a:solidFill>
              </a:ln>
              <a:effectLst/>
            </c:spPr>
          </c:marker>
          <c:dLbls>
            <c:delete val="1"/>
          </c:dLbls>
          <c:errBars>
            <c:errDir val="y"/>
            <c:errBarType val="both"/>
            <c:errValType val="percentage"/>
            <c:noEndCap val="0"/>
            <c:val val="25"/>
            <c:spPr>
              <a:noFill/>
              <a:ln w="9525" cap="flat" cmpd="sng" algn="ctr">
                <a:solidFill>
                  <a:schemeClr val="accent4">
                    <a:lumMod val="75000"/>
                  </a:schemeClr>
                </a:solidFill>
                <a:round/>
              </a:ln>
              <a:effectLst/>
            </c:spPr>
          </c:errBars>
          <c:xVal>
            <c:numRef>
              <c:f>'Mesures par polluant'!$A$4:$A$18</c:f>
              <c:numCache>
                <c:formatCode>General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</c:numCache>
            </c:numRef>
          </c:xVal>
          <c:yVal>
            <c:numRef>
              <c:f>'Mesures par polluant'!$E$4:$E$18</c:f>
              <c:numCache>
                <c:formatCode>General</c:formatCode>
                <c:ptCount val="15"/>
                <c:pt idx="0">
                  <c:v>1.2</c:v>
                </c:pt>
                <c:pt idx="1">
                  <c:v>4.8499999999999996</c:v>
                </c:pt>
                <c:pt idx="2">
                  <c:v>4.7</c:v>
                </c:pt>
                <c:pt idx="3">
                  <c:v>2.8</c:v>
                </c:pt>
                <c:pt idx="4">
                  <c:v>4.2</c:v>
                </c:pt>
                <c:pt idx="5">
                  <c:v>4.5</c:v>
                </c:pt>
                <c:pt idx="6">
                  <c:v>4.0999999999999996</c:v>
                </c:pt>
                <c:pt idx="7">
                  <c:v>3.1</c:v>
                </c:pt>
                <c:pt idx="8">
                  <c:v>2.4</c:v>
                </c:pt>
                <c:pt idx="9">
                  <c:v>5.4</c:v>
                </c:pt>
                <c:pt idx="10">
                  <c:v>3.7</c:v>
                </c:pt>
                <c:pt idx="11">
                  <c:v>4.7</c:v>
                </c:pt>
                <c:pt idx="12">
                  <c:v>5.6</c:v>
                </c:pt>
                <c:pt idx="13">
                  <c:v>3.9</c:v>
                </c:pt>
                <c:pt idx="14" formatCode="0.0">
                  <c:v>4.2666666666666666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9331-4D8B-966F-82E13975939C}"/>
            </c:ext>
          </c:extLst>
        </c:ser>
        <c:ser>
          <c:idx val="4"/>
          <c:order val="4"/>
          <c:tx>
            <c:strRef>
              <c:f>'Mesures par polluant'!$F$3</c:f>
              <c:strCache>
                <c:ptCount val="1"/>
                <c:pt idx="0">
                  <c:v>Moyenne 1-2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x"/>
            <c:size val="5"/>
            <c:spPr>
              <a:noFill/>
              <a:ln w="9525">
                <a:solidFill>
                  <a:schemeClr val="accent5"/>
                </a:solidFill>
              </a:ln>
              <a:effectLst/>
            </c:spPr>
          </c:marker>
          <c:dLbls>
            <c:delete val="1"/>
          </c:dLbls>
          <c:xVal>
            <c:numRef>
              <c:f>'Mesures par polluant'!$A$4:$A$18</c:f>
              <c:numCache>
                <c:formatCode>General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</c:numCache>
            </c:numRef>
          </c:xVal>
          <c:yVal>
            <c:numRef>
              <c:f>'Mesures par polluant'!$F$4:$F$18</c:f>
              <c:numCache>
                <c:formatCode>General</c:formatCode>
                <c:ptCount val="15"/>
                <c:pt idx="0">
                  <c:v>1.35</c:v>
                </c:pt>
                <c:pt idx="1">
                  <c:v>4.5999999999999996</c:v>
                </c:pt>
                <c:pt idx="2">
                  <c:v>3.1999999999999997</c:v>
                </c:pt>
                <c:pt idx="3">
                  <c:v>1.75</c:v>
                </c:pt>
                <c:pt idx="4">
                  <c:v>3.3499999999999996</c:v>
                </c:pt>
                <c:pt idx="5">
                  <c:v>3.5</c:v>
                </c:pt>
                <c:pt idx="6">
                  <c:v>2.0999999999999996</c:v>
                </c:pt>
                <c:pt idx="7">
                  <c:v>2.8</c:v>
                </c:pt>
                <c:pt idx="8">
                  <c:v>1.2250000000000001</c:v>
                </c:pt>
                <c:pt idx="9">
                  <c:v>3.95</c:v>
                </c:pt>
                <c:pt idx="10">
                  <c:v>2.35</c:v>
                </c:pt>
                <c:pt idx="11">
                  <c:v>4.1500000000000004</c:v>
                </c:pt>
                <c:pt idx="12">
                  <c:v>5.9</c:v>
                </c:pt>
                <c:pt idx="13">
                  <c:v>4.05</c:v>
                </c:pt>
                <c:pt idx="14" formatCode="0.0">
                  <c:v>3.4000000000000004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8-9331-4D8B-966F-82E13975939C}"/>
            </c:ext>
          </c:extLst>
        </c:ser>
        <c:ser>
          <c:idx val="5"/>
          <c:order val="5"/>
          <c:tx>
            <c:strRef>
              <c:f>'Mesures par polluant'!$G$3</c:f>
              <c:strCache>
                <c:ptCount val="1"/>
                <c:pt idx="0">
                  <c:v>Moyenne 3-4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x"/>
            <c:size val="5"/>
            <c:spPr>
              <a:noFill/>
              <a:ln w="9525">
                <a:solidFill>
                  <a:schemeClr val="accent4"/>
                </a:solidFill>
              </a:ln>
              <a:effectLst/>
            </c:spPr>
          </c:marker>
          <c:dLbls>
            <c:delete val="1"/>
          </c:dLbls>
          <c:xVal>
            <c:numRef>
              <c:f>'Mesures par polluant'!$A$4:$A$18</c:f>
              <c:numCache>
                <c:formatCode>General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</c:numCache>
            </c:numRef>
          </c:xVal>
          <c:yVal>
            <c:numRef>
              <c:f>'Mesures par polluant'!$G$4:$G$18</c:f>
              <c:numCache>
                <c:formatCode>General</c:formatCode>
                <c:ptCount val="15"/>
                <c:pt idx="0">
                  <c:v>0.95</c:v>
                </c:pt>
                <c:pt idx="1">
                  <c:v>4.4499999999999993</c:v>
                </c:pt>
                <c:pt idx="2">
                  <c:v>4.0999999999999996</c:v>
                </c:pt>
                <c:pt idx="3">
                  <c:v>2.0999999999999996</c:v>
                </c:pt>
                <c:pt idx="4">
                  <c:v>3.6500000000000004</c:v>
                </c:pt>
                <c:pt idx="5">
                  <c:v>3.55</c:v>
                </c:pt>
                <c:pt idx="6">
                  <c:v>3.3499999999999996</c:v>
                </c:pt>
                <c:pt idx="7">
                  <c:v>2.5499999999999998</c:v>
                </c:pt>
                <c:pt idx="8">
                  <c:v>1.9</c:v>
                </c:pt>
                <c:pt idx="9">
                  <c:v>4.45</c:v>
                </c:pt>
                <c:pt idx="10">
                  <c:v>2.9000000000000004</c:v>
                </c:pt>
                <c:pt idx="11">
                  <c:v>3.8</c:v>
                </c:pt>
                <c:pt idx="12">
                  <c:v>5.4499999999999993</c:v>
                </c:pt>
                <c:pt idx="13">
                  <c:v>3.3499999999999996</c:v>
                </c:pt>
                <c:pt idx="14" formatCode="0.0">
                  <c:v>3.45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9-9331-4D8B-966F-82E13975939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1152523135"/>
        <c:axId val="1068522527"/>
      </c:scatterChart>
      <c:valAx>
        <c:axId val="1152523135"/>
        <c:scaling>
          <c:orientation val="minMax"/>
          <c:max val="16"/>
          <c:min val="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/>
                  <a:t>Points</a:t>
                </a:r>
              </a:p>
            </c:rich>
          </c:tx>
          <c:layout>
            <c:manualLayout>
              <c:xMode val="edge"/>
              <c:yMode val="edge"/>
              <c:x val="0.37752205734026317"/>
              <c:y val="0.9490701232067038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@" sourceLinked="0"/>
        <c:majorTickMark val="none"/>
        <c:minorTickMark val="none"/>
        <c:tickLblPos val="low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8522527"/>
        <c:crosses val="autoZero"/>
        <c:crossBetween val="midCat"/>
        <c:majorUnit val="1"/>
        <c:minorUnit val="0.2"/>
      </c:valAx>
      <c:valAx>
        <c:axId val="1068522527"/>
        <c:scaling>
          <c:orientation val="minMax"/>
          <c:max val="8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000" b="1" i="0" u="none" strike="noStrike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Calibri" panose="020F0502020204030204"/>
                  </a:rPr>
                  <a:t>Concentration en </a:t>
                </a:r>
                <a:r>
                  <a:rPr lang="fr-FR" sz="1000" b="1" i="0" u="none" strike="noStrike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effectLst/>
                    <a:latin typeface="Calibri" panose="020F0502020204030204"/>
                    <a:ea typeface="Calibri" panose="020F0502020204030204" pitchFamily="34" charset="0"/>
                    <a:cs typeface="Calibri" panose="020F0502020204030204" pitchFamily="34" charset="0"/>
                  </a:rPr>
                  <a:t>µg/m</a:t>
                </a:r>
                <a:r>
                  <a:rPr lang="fr-FR" sz="1000" b="1" i="0" u="none" strike="noStrike" baseline="3000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effectLst/>
                    <a:latin typeface="Calibri" panose="020F0502020204030204"/>
                    <a:ea typeface="Calibri" panose="020F0502020204030204" pitchFamily="34" charset="0"/>
                    <a:cs typeface="Calibri" panose="020F0502020204030204" pitchFamily="34" charset="0"/>
                  </a:rPr>
                  <a:t>3</a:t>
                </a:r>
                <a:r>
                  <a:rPr lang="fr-FR" sz="1000" b="1" i="0" u="none" strike="noStrike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effectLst/>
                    <a:latin typeface="Calibri" panose="020F0502020204030204"/>
                    <a:ea typeface="Calibri" panose="020F0502020204030204" pitchFamily="34" charset="0"/>
                    <a:cs typeface="Calibri" panose="020F0502020204030204" pitchFamily="34" charset="0"/>
                  </a:rPr>
                  <a:t> </a:t>
                </a:r>
                <a:endParaRPr lang="fr-FR" sz="1000" b="1" i="0" u="none" strike="noStrike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Calibri" panose="020F0502020204030204"/>
                </a:endParaRPr>
              </a:p>
            </c:rich>
          </c:tx>
          <c:layout>
            <c:manualLayout>
              <c:xMode val="edge"/>
              <c:yMode val="edge"/>
              <c:x val="0"/>
              <c:y val="0.2741114432546077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52523135"/>
        <c:crosses val="autoZero"/>
        <c:crossBetween val="midCat"/>
        <c:majorUnit val="1"/>
        <c:minorUnit val="0.5"/>
      </c:valAx>
      <c:spPr>
        <a:noFill/>
        <a:ln w="0">
          <a:solidFill>
            <a:schemeClr val="accent1"/>
          </a:solidFill>
        </a:ln>
        <a:effectLst/>
      </c:spPr>
    </c:plotArea>
    <c:legend>
      <c:legendPos val="r"/>
      <c:layout>
        <c:manualLayout>
          <c:xMode val="edge"/>
          <c:yMode val="edge"/>
          <c:x val="0.83344224125352862"/>
          <c:y val="0.27459155704351956"/>
          <c:w val="0.14260538311893151"/>
          <c:h val="0.2900727970102711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 rot="0" vert="horz"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2463203581723653E-2"/>
          <c:y val="0.129127769796129"/>
          <c:w val="0.89322640208519699"/>
          <c:h val="0.74232182941815705"/>
        </c:manualLayout>
      </c:layout>
      <c:scatterChart>
        <c:scatterStyle val="lineMarker"/>
        <c:varyColors val="0"/>
        <c:ser>
          <c:idx val="0"/>
          <c:order val="0"/>
          <c:tx>
            <c:strRef>
              <c:f>'Mesures par polluant'!$B$21</c:f>
              <c:strCache>
                <c:ptCount val="1"/>
                <c:pt idx="0">
                  <c:v>Série 1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diamond"/>
            <c:size val="5"/>
            <c:spPr>
              <a:solidFill>
                <a:schemeClr val="accent1">
                  <a:lumMod val="40000"/>
                  <a:lumOff val="60000"/>
                </a:schemeClr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elete val="1"/>
          </c:dLbls>
          <c:errBars>
            <c:errDir val="x"/>
            <c:errBarType val="both"/>
            <c:errValType val="stdErr"/>
            <c:noEndCap val="0"/>
            <c:spPr>
              <a:noFill/>
              <a:ln w="9525" cap="flat" cmpd="sng" algn="ctr">
                <a:noFill/>
                <a:round/>
              </a:ln>
              <a:effectLst/>
            </c:spPr>
          </c:errBars>
          <c:errBars>
            <c:errDir val="y"/>
            <c:errBarType val="both"/>
            <c:errValType val="percentage"/>
            <c:noEndCap val="0"/>
            <c:val val="25"/>
            <c:spPr>
              <a:noFill/>
              <a:ln w="9525" cap="flat" cmpd="sng" algn="ctr">
                <a:solidFill>
                  <a:schemeClr val="accent1"/>
                </a:solidFill>
                <a:round/>
              </a:ln>
              <a:effectLst/>
            </c:spPr>
          </c:errBars>
          <c:xVal>
            <c:strRef>
              <c:f>'Mesures par polluant'!$A$22:$A$28</c:f>
              <c:strCache>
                <c:ptCount val="7"/>
                <c:pt idx="0">
                  <c:v>1</c:v>
                </c:pt>
                <c:pt idx="1">
                  <c:v>3</c:v>
                </c:pt>
                <c:pt idx="2">
                  <c:v>5</c:v>
                </c:pt>
                <c:pt idx="3">
                  <c:v>10</c:v>
                </c:pt>
                <c:pt idx="4">
                  <c:v>13</c:v>
                </c:pt>
                <c:pt idx="5">
                  <c:v>14</c:v>
                </c:pt>
                <c:pt idx="6">
                  <c:v>15</c:v>
                </c:pt>
              </c:strCache>
            </c:strRef>
          </c:xVal>
          <c:yVal>
            <c:numRef>
              <c:f>'Mesures par polluant'!$B$22:$B$28</c:f>
              <c:numCache>
                <c:formatCode>General</c:formatCode>
                <c:ptCount val="7"/>
                <c:pt idx="0">
                  <c:v>0.6</c:v>
                </c:pt>
                <c:pt idx="1">
                  <c:v>0.6</c:v>
                </c:pt>
                <c:pt idx="2">
                  <c:v>0.6</c:v>
                </c:pt>
                <c:pt idx="3">
                  <c:v>0.6</c:v>
                </c:pt>
                <c:pt idx="4">
                  <c:v>0.6</c:v>
                </c:pt>
                <c:pt idx="5">
                  <c:v>0.6</c:v>
                </c:pt>
                <c:pt idx="6">
                  <c:v>0.77049999999999996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5CC-4EAB-BB3F-5AD74107F363}"/>
            </c:ext>
          </c:extLst>
        </c:ser>
        <c:ser>
          <c:idx val="1"/>
          <c:order val="1"/>
          <c:tx>
            <c:strRef>
              <c:f>'Mesures par polluant'!$C$21</c:f>
              <c:strCache>
                <c:ptCount val="1"/>
                <c:pt idx="0">
                  <c:v>Série 2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4"/>
            <c:spPr>
              <a:solidFill>
                <a:schemeClr val="accent1">
                  <a:lumMod val="40000"/>
                  <a:lumOff val="60000"/>
                </a:schemeClr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elete val="1"/>
          </c:dLbls>
          <c:errBars>
            <c:errDir val="x"/>
            <c:errBarType val="both"/>
            <c:errValType val="stdErr"/>
            <c:noEndCap val="0"/>
            <c:spPr>
              <a:noFill/>
              <a:ln w="9525" cap="flat" cmpd="sng" algn="ctr">
                <a:noFill/>
                <a:round/>
              </a:ln>
              <a:effectLst/>
            </c:spPr>
          </c:errBars>
          <c:errBars>
            <c:errDir val="y"/>
            <c:errBarType val="both"/>
            <c:errValType val="percentage"/>
            <c:noEndCap val="0"/>
            <c:val val="25"/>
            <c:spPr>
              <a:noFill/>
              <a:ln w="9525" cap="flat" cmpd="sng" algn="ctr">
                <a:solidFill>
                  <a:schemeClr val="accent1">
                    <a:lumMod val="75000"/>
                  </a:schemeClr>
                </a:solidFill>
                <a:round/>
              </a:ln>
              <a:effectLst/>
            </c:spPr>
          </c:errBars>
          <c:xVal>
            <c:strRef>
              <c:f>'Mesures par polluant'!$A$22:$A$28</c:f>
              <c:strCache>
                <c:ptCount val="7"/>
                <c:pt idx="0">
                  <c:v>1</c:v>
                </c:pt>
                <c:pt idx="1">
                  <c:v>3</c:v>
                </c:pt>
                <c:pt idx="2">
                  <c:v>5</c:v>
                </c:pt>
                <c:pt idx="3">
                  <c:v>10</c:v>
                </c:pt>
                <c:pt idx="4">
                  <c:v>13</c:v>
                </c:pt>
                <c:pt idx="5">
                  <c:v>14</c:v>
                </c:pt>
                <c:pt idx="6">
                  <c:v>15</c:v>
                </c:pt>
              </c:strCache>
            </c:strRef>
          </c:xVal>
          <c:yVal>
            <c:numRef>
              <c:f>'Mesures par polluant'!$C$22:$C$28</c:f>
              <c:numCache>
                <c:formatCode>General</c:formatCode>
                <c:ptCount val="7"/>
                <c:pt idx="0">
                  <c:v>0.6</c:v>
                </c:pt>
                <c:pt idx="1">
                  <c:v>0.6</c:v>
                </c:pt>
                <c:pt idx="2">
                  <c:v>0.6</c:v>
                </c:pt>
                <c:pt idx="3">
                  <c:v>0.6</c:v>
                </c:pt>
                <c:pt idx="4">
                  <c:v>0.6</c:v>
                </c:pt>
                <c:pt idx="5">
                  <c:v>0.6</c:v>
                </c:pt>
                <c:pt idx="6">
                  <c:v>0.6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5CC-4EAB-BB3F-5AD74107F363}"/>
            </c:ext>
          </c:extLst>
        </c:ser>
        <c:ser>
          <c:idx val="2"/>
          <c:order val="2"/>
          <c:tx>
            <c:strRef>
              <c:f>'Mesures par polluant'!$D$21</c:f>
              <c:strCache>
                <c:ptCount val="1"/>
                <c:pt idx="0">
                  <c:v>Série 3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diamond"/>
            <c:size val="5"/>
            <c:spPr>
              <a:solidFill>
                <a:schemeClr val="accent4">
                  <a:lumMod val="40000"/>
                  <a:lumOff val="60000"/>
                </a:schemeClr>
              </a:solidFill>
              <a:ln w="9525">
                <a:solidFill>
                  <a:schemeClr val="accent4"/>
                </a:solidFill>
              </a:ln>
              <a:effectLst/>
            </c:spPr>
          </c:marker>
          <c:dLbls>
            <c:delete val="1"/>
          </c:dLbls>
          <c:errBars>
            <c:errDir val="y"/>
            <c:errBarType val="both"/>
            <c:errValType val="percentage"/>
            <c:noEndCap val="0"/>
            <c:val val="25"/>
            <c:spPr>
              <a:noFill/>
              <a:ln w="9525" cap="flat" cmpd="sng" algn="ctr">
                <a:solidFill>
                  <a:schemeClr val="accent4"/>
                </a:solidFill>
                <a:round/>
              </a:ln>
              <a:effectLst/>
            </c:spPr>
          </c:errBars>
          <c:xVal>
            <c:strRef>
              <c:f>'Mesures par polluant'!$A$22:$A$28</c:f>
              <c:strCache>
                <c:ptCount val="7"/>
                <c:pt idx="0">
                  <c:v>1</c:v>
                </c:pt>
                <c:pt idx="1">
                  <c:v>3</c:v>
                </c:pt>
                <c:pt idx="2">
                  <c:v>5</c:v>
                </c:pt>
                <c:pt idx="3">
                  <c:v>10</c:v>
                </c:pt>
                <c:pt idx="4">
                  <c:v>13</c:v>
                </c:pt>
                <c:pt idx="5">
                  <c:v>14</c:v>
                </c:pt>
                <c:pt idx="6">
                  <c:v>15</c:v>
                </c:pt>
              </c:strCache>
            </c:strRef>
          </c:xVal>
          <c:yVal>
            <c:numRef>
              <c:f>'Mesures par polluant'!$D$22:$D$28</c:f>
              <c:numCache>
                <c:formatCode>General</c:formatCode>
                <c:ptCount val="7"/>
                <c:pt idx="0">
                  <c:v>0.6</c:v>
                </c:pt>
                <c:pt idx="1">
                  <c:v>0.77600000000000002</c:v>
                </c:pt>
                <c:pt idx="2">
                  <c:v>0.88100000000000001</c:v>
                </c:pt>
                <c:pt idx="3">
                  <c:v>0.81</c:v>
                </c:pt>
                <c:pt idx="4">
                  <c:v>0.72699999999999998</c:v>
                </c:pt>
                <c:pt idx="5">
                  <c:v>0.90600000000000003</c:v>
                </c:pt>
                <c:pt idx="6">
                  <c:v>0.59850000000000003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55CC-4EAB-BB3F-5AD74107F363}"/>
            </c:ext>
          </c:extLst>
        </c:ser>
        <c:ser>
          <c:idx val="3"/>
          <c:order val="3"/>
          <c:tx>
            <c:strRef>
              <c:f>'Mesures par polluant'!$E$21</c:f>
              <c:strCache>
                <c:ptCount val="1"/>
                <c:pt idx="0">
                  <c:v>Série 4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4"/>
            <c:spPr>
              <a:solidFill>
                <a:schemeClr val="accent4">
                  <a:lumMod val="60000"/>
                  <a:lumOff val="40000"/>
                </a:schemeClr>
              </a:solidFill>
              <a:ln w="9525">
                <a:solidFill>
                  <a:schemeClr val="accent4">
                    <a:lumMod val="75000"/>
                  </a:schemeClr>
                </a:solidFill>
              </a:ln>
              <a:effectLst/>
            </c:spPr>
          </c:marker>
          <c:dLbls>
            <c:delete val="1"/>
          </c:dLbls>
          <c:errBars>
            <c:errDir val="y"/>
            <c:errBarType val="both"/>
            <c:errValType val="percentage"/>
            <c:noEndCap val="0"/>
            <c:val val="25"/>
            <c:spPr>
              <a:noFill/>
              <a:ln w="9525" cap="flat" cmpd="sng" algn="ctr">
                <a:solidFill>
                  <a:schemeClr val="accent4">
                    <a:lumMod val="75000"/>
                  </a:schemeClr>
                </a:solidFill>
                <a:round/>
              </a:ln>
              <a:effectLst/>
            </c:spPr>
          </c:errBars>
          <c:xVal>
            <c:strRef>
              <c:f>'Mesures par polluant'!$A$22:$A$28</c:f>
              <c:strCache>
                <c:ptCount val="7"/>
                <c:pt idx="0">
                  <c:v>1</c:v>
                </c:pt>
                <c:pt idx="1">
                  <c:v>3</c:v>
                </c:pt>
                <c:pt idx="2">
                  <c:v>5</c:v>
                </c:pt>
                <c:pt idx="3">
                  <c:v>10</c:v>
                </c:pt>
                <c:pt idx="4">
                  <c:v>13</c:v>
                </c:pt>
                <c:pt idx="5">
                  <c:v>14</c:v>
                </c:pt>
                <c:pt idx="6">
                  <c:v>15</c:v>
                </c:pt>
              </c:strCache>
            </c:strRef>
          </c:xVal>
          <c:yVal>
            <c:numRef>
              <c:f>'Mesures par polluant'!$E$22:$E$28</c:f>
              <c:numCache>
                <c:formatCode>General</c:formatCode>
                <c:ptCount val="7"/>
                <c:pt idx="0">
                  <c:v>0.6</c:v>
                </c:pt>
                <c:pt idx="1">
                  <c:v>1.1200000000000001</c:v>
                </c:pt>
                <c:pt idx="2">
                  <c:v>0.6</c:v>
                </c:pt>
                <c:pt idx="3">
                  <c:v>0.6</c:v>
                </c:pt>
                <c:pt idx="4">
                  <c:v>0.72899999999999998</c:v>
                </c:pt>
                <c:pt idx="5">
                  <c:v>0.74099999999999999</c:v>
                </c:pt>
                <c:pt idx="6">
                  <c:v>0.879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55CC-4EAB-BB3F-5AD74107F36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1152523135"/>
        <c:axId val="1068522527"/>
      </c:scatterChart>
      <c:valAx>
        <c:axId val="1152523135"/>
        <c:scaling>
          <c:orientation val="minMax"/>
          <c:max val="16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/>
                  <a:t>Sites de prélèvement</a:t>
                </a:r>
              </a:p>
            </c:rich>
          </c:tx>
          <c:layout>
            <c:manualLayout>
              <c:xMode val="edge"/>
              <c:yMode val="edge"/>
              <c:x val="0.37752205734026317"/>
              <c:y val="0.9490701232067038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@" sourceLinked="1"/>
        <c:majorTickMark val="none"/>
        <c:minorTickMark val="none"/>
        <c:tickLblPos val="nextTo"/>
        <c:spPr>
          <a:noFill/>
          <a:ln>
            <a:solidFill>
              <a:schemeClr val="accent1">
                <a:lumMod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8522527"/>
        <c:crosses val="autoZero"/>
        <c:crossBetween val="midCat"/>
        <c:majorUnit val="1"/>
        <c:minorUnit val="0.2"/>
      </c:valAx>
      <c:valAx>
        <c:axId val="1068522527"/>
        <c:scaling>
          <c:orientation val="minMax"/>
          <c:max val="1.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000" b="1" i="0" u="none" strike="noStrike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Calibri" panose="020F0502020204030204"/>
                  </a:rPr>
                  <a:t>Concentration en </a:t>
                </a:r>
                <a:r>
                  <a:rPr lang="fr-FR" sz="1000" b="1" i="0" u="none" strike="noStrike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effectLst/>
                    <a:latin typeface="Calibri" panose="020F0502020204030204"/>
                    <a:ea typeface="Calibri" panose="020F0502020204030204" pitchFamily="34" charset="0"/>
                    <a:cs typeface="Calibri" panose="020F0502020204030204" pitchFamily="34" charset="0"/>
                  </a:rPr>
                  <a:t>µg/m</a:t>
                </a:r>
                <a:r>
                  <a:rPr lang="fr-FR" sz="1000" b="1" i="0" u="none" strike="noStrike" baseline="3000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effectLst/>
                    <a:latin typeface="Calibri" panose="020F0502020204030204"/>
                    <a:ea typeface="Calibri" panose="020F0502020204030204" pitchFamily="34" charset="0"/>
                    <a:cs typeface="Calibri" panose="020F0502020204030204" pitchFamily="34" charset="0"/>
                  </a:rPr>
                  <a:t>3</a:t>
                </a:r>
                <a:r>
                  <a:rPr lang="fr-FR" sz="1000" b="1" i="0" u="none" strike="noStrike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effectLst/>
                    <a:latin typeface="Calibri" panose="020F0502020204030204"/>
                    <a:ea typeface="Calibri" panose="020F0502020204030204" pitchFamily="34" charset="0"/>
                    <a:cs typeface="Calibri" panose="020F0502020204030204" pitchFamily="34" charset="0"/>
                  </a:rPr>
                  <a:t> </a:t>
                </a:r>
                <a:endParaRPr lang="fr-FR" sz="1000" b="1" i="0" u="none" strike="noStrike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Calibri" panose="020F0502020204030204"/>
                </a:endParaRPr>
              </a:p>
            </c:rich>
          </c:tx>
          <c:layout>
            <c:manualLayout>
              <c:xMode val="edge"/>
              <c:yMode val="edge"/>
              <c:x val="0"/>
              <c:y val="0.2741114432546077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cross"/>
        <c:minorTickMark val="none"/>
        <c:tickLblPos val="nextTo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52523135"/>
        <c:crosses val="autoZero"/>
        <c:crossBetween val="midCat"/>
        <c:majorUnit val="1"/>
        <c:minorUnit val="0.5"/>
      </c:valAx>
      <c:spPr>
        <a:noFill/>
        <a:ln w="0">
          <a:solidFill>
            <a:schemeClr val="accent1"/>
          </a:solidFill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 rot="0" vert="horz"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481370</xdr:colOff>
      <xdr:row>0</xdr:row>
      <xdr:rowOff>0</xdr:rowOff>
    </xdr:from>
    <xdr:to>
      <xdr:col>19</xdr:col>
      <xdr:colOff>481371</xdr:colOff>
      <xdr:row>19</xdr:row>
      <xdr:rowOff>141820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8DF449F7-26A2-4CEF-B93E-9A5C5165983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8</xdr:col>
      <xdr:colOff>20483</xdr:colOff>
      <xdr:row>21</xdr:row>
      <xdr:rowOff>174113</xdr:rowOff>
    </xdr:from>
    <xdr:to>
      <xdr:col>15</xdr:col>
      <xdr:colOff>30726</xdr:colOff>
      <xdr:row>43</xdr:row>
      <xdr:rowOff>18917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B1D8E479-A7DF-4960-8FAD-E2A868B170E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A5D28-8D1E-465A-8A40-06A3027C640C}">
  <sheetPr codeName="Feuil4"/>
  <dimension ref="A1:G85"/>
  <sheetViews>
    <sheetView tabSelected="1" topLeftCell="A16" zoomScale="93" zoomScaleNormal="93" workbookViewId="0">
      <selection activeCell="E41" sqref="E41"/>
    </sheetView>
  </sheetViews>
  <sheetFormatPr baseColWidth="10" defaultColWidth="11.42578125" defaultRowHeight="15" x14ac:dyDescent="0.25"/>
  <sheetData>
    <row r="1" spans="1:7" x14ac:dyDescent="0.25">
      <c r="C1" s="5" t="s">
        <v>4</v>
      </c>
      <c r="E1" s="4" t="s">
        <v>5</v>
      </c>
    </row>
    <row r="2" spans="1:7" x14ac:dyDescent="0.25">
      <c r="B2" s="11"/>
      <c r="C2" s="11"/>
      <c r="D2" s="11"/>
      <c r="E2" s="11"/>
    </row>
    <row r="3" spans="1:7" x14ac:dyDescent="0.25">
      <c r="A3" s="2" t="s">
        <v>6</v>
      </c>
      <c r="B3" s="2" t="s">
        <v>0</v>
      </c>
      <c r="C3" s="2" t="s">
        <v>1</v>
      </c>
      <c r="D3" s="2" t="s">
        <v>2</v>
      </c>
      <c r="E3" s="2" t="s">
        <v>3</v>
      </c>
      <c r="F3" s="3" t="s">
        <v>7</v>
      </c>
      <c r="G3" s="3" t="s">
        <v>8</v>
      </c>
    </row>
    <row r="4" spans="1:7" x14ac:dyDescent="0.25">
      <c r="A4" s="2">
        <v>1</v>
      </c>
      <c r="B4" s="2">
        <f>1.6</f>
        <v>1.6</v>
      </c>
      <c r="C4" s="2">
        <f>1.1</f>
        <v>1.1000000000000001</v>
      </c>
      <c r="D4" s="2">
        <f>0.7</f>
        <v>0.7</v>
      </c>
      <c r="E4" s="2">
        <f>1.2</f>
        <v>1.2</v>
      </c>
      <c r="F4">
        <f t="shared" ref="F4:F18" si="0">AVERAGE(B4:C4)</f>
        <v>1.35</v>
      </c>
      <c r="G4">
        <f t="shared" ref="G4:G18" si="1">AVERAGE(D4:E4)</f>
        <v>0.95</v>
      </c>
    </row>
    <row r="5" spans="1:7" x14ac:dyDescent="0.25">
      <c r="A5" s="2">
        <v>2</v>
      </c>
      <c r="B5" s="2">
        <f>AVERAGE(4.6,4.6)</f>
        <v>4.5999999999999996</v>
      </c>
      <c r="C5" s="2">
        <f>AVERAGE(4.6,4.6)</f>
        <v>4.5999999999999996</v>
      </c>
      <c r="D5" s="2">
        <f>AVERAGE(4.1,4)</f>
        <v>4.05</v>
      </c>
      <c r="E5" s="2">
        <f>AVERAGE(4.8,4.9)</f>
        <v>4.8499999999999996</v>
      </c>
      <c r="F5">
        <f t="shared" si="0"/>
        <v>4.5999999999999996</v>
      </c>
      <c r="G5">
        <f t="shared" si="1"/>
        <v>4.4499999999999993</v>
      </c>
    </row>
    <row r="6" spans="1:7" x14ac:dyDescent="0.25">
      <c r="A6" s="2">
        <v>3</v>
      </c>
      <c r="B6" s="2">
        <v>4.5999999999999996</v>
      </c>
      <c r="C6" s="2">
        <v>1.8</v>
      </c>
      <c r="D6" s="2">
        <v>3.5</v>
      </c>
      <c r="E6" s="2">
        <v>4.7</v>
      </c>
      <c r="F6">
        <f t="shared" si="0"/>
        <v>3.1999999999999997</v>
      </c>
      <c r="G6">
        <f t="shared" si="1"/>
        <v>4.0999999999999996</v>
      </c>
    </row>
    <row r="7" spans="1:7" x14ac:dyDescent="0.25">
      <c r="A7" s="2">
        <v>4</v>
      </c>
      <c r="B7" s="2">
        <v>1.9</v>
      </c>
      <c r="C7" s="2">
        <v>1.6</v>
      </c>
      <c r="D7" s="2">
        <v>1.4</v>
      </c>
      <c r="E7" s="2">
        <v>2.8</v>
      </c>
      <c r="F7">
        <f t="shared" si="0"/>
        <v>1.75</v>
      </c>
      <c r="G7">
        <f t="shared" si="1"/>
        <v>2.0999999999999996</v>
      </c>
    </row>
    <row r="8" spans="1:7" x14ac:dyDescent="0.25">
      <c r="A8" s="2">
        <v>5</v>
      </c>
      <c r="B8" s="2">
        <v>3.3</v>
      </c>
      <c r="C8" s="2">
        <v>3.4</v>
      </c>
      <c r="D8" s="2">
        <v>3.1</v>
      </c>
      <c r="E8" s="2">
        <v>4.2</v>
      </c>
      <c r="F8">
        <f t="shared" si="0"/>
        <v>3.3499999999999996</v>
      </c>
      <c r="G8">
        <f t="shared" si="1"/>
        <v>3.6500000000000004</v>
      </c>
    </row>
    <row r="9" spans="1:7" x14ac:dyDescent="0.25">
      <c r="A9" s="2">
        <v>6</v>
      </c>
      <c r="B9" s="2"/>
      <c r="C9" s="2">
        <v>3.5</v>
      </c>
      <c r="D9" s="2">
        <v>2.6</v>
      </c>
      <c r="E9" s="2">
        <v>4.5</v>
      </c>
      <c r="F9">
        <f t="shared" si="0"/>
        <v>3.5</v>
      </c>
      <c r="G9">
        <f t="shared" si="1"/>
        <v>3.55</v>
      </c>
    </row>
    <row r="10" spans="1:7" x14ac:dyDescent="0.25">
      <c r="A10" s="2">
        <v>7</v>
      </c>
      <c r="B10" s="2">
        <v>1.9</v>
      </c>
      <c r="C10" s="2">
        <v>2.2999999999999998</v>
      </c>
      <c r="D10" s="2">
        <v>2.6</v>
      </c>
      <c r="E10" s="2">
        <v>4.0999999999999996</v>
      </c>
      <c r="F10">
        <f t="shared" si="0"/>
        <v>2.0999999999999996</v>
      </c>
      <c r="G10">
        <f t="shared" si="1"/>
        <v>3.3499999999999996</v>
      </c>
    </row>
    <row r="11" spans="1:7" x14ac:dyDescent="0.25">
      <c r="A11" s="2">
        <v>8</v>
      </c>
      <c r="B11" s="2">
        <v>2.7</v>
      </c>
      <c r="C11" s="2">
        <v>2.9</v>
      </c>
      <c r="D11" s="2">
        <v>2</v>
      </c>
      <c r="E11" s="2">
        <v>3.1</v>
      </c>
      <c r="F11">
        <f t="shared" si="0"/>
        <v>2.8</v>
      </c>
      <c r="G11">
        <f t="shared" si="1"/>
        <v>2.5499999999999998</v>
      </c>
    </row>
    <row r="12" spans="1:7" x14ac:dyDescent="0.25">
      <c r="A12" s="2">
        <v>9</v>
      </c>
      <c r="B12" s="2">
        <f>1.1</f>
        <v>1.1000000000000001</v>
      </c>
      <c r="C12" s="2">
        <f>AVERAGE(1.3,1.4)</f>
        <v>1.35</v>
      </c>
      <c r="D12" s="2">
        <f>AVERAGE(1.4,1.4)</f>
        <v>1.4</v>
      </c>
      <c r="E12" s="2">
        <f>AVERAGE(2.4,2.4)</f>
        <v>2.4</v>
      </c>
      <c r="F12">
        <f t="shared" si="0"/>
        <v>1.2250000000000001</v>
      </c>
      <c r="G12">
        <f t="shared" si="1"/>
        <v>1.9</v>
      </c>
    </row>
    <row r="13" spans="1:7" x14ac:dyDescent="0.25">
      <c r="A13" s="2">
        <v>10</v>
      </c>
      <c r="B13" s="2">
        <v>4</v>
      </c>
      <c r="C13" s="2">
        <v>3.9</v>
      </c>
      <c r="D13" s="2">
        <v>3.5</v>
      </c>
      <c r="E13" s="2">
        <v>5.4</v>
      </c>
      <c r="F13">
        <f t="shared" si="0"/>
        <v>3.95</v>
      </c>
      <c r="G13">
        <f t="shared" si="1"/>
        <v>4.45</v>
      </c>
    </row>
    <row r="14" spans="1:7" x14ac:dyDescent="0.25">
      <c r="A14" s="2">
        <v>11</v>
      </c>
      <c r="B14" s="2">
        <v>2.2000000000000002</v>
      </c>
      <c r="C14" s="2">
        <v>2.5</v>
      </c>
      <c r="D14" s="2">
        <v>2.1</v>
      </c>
      <c r="E14" s="2">
        <v>3.7</v>
      </c>
      <c r="F14">
        <f t="shared" si="0"/>
        <v>2.35</v>
      </c>
      <c r="G14">
        <f t="shared" si="1"/>
        <v>2.9000000000000004</v>
      </c>
    </row>
    <row r="15" spans="1:7" x14ac:dyDescent="0.25">
      <c r="A15" s="2">
        <v>12</v>
      </c>
      <c r="B15" s="2">
        <v>4.0999999999999996</v>
      </c>
      <c r="C15" s="2">
        <v>4.2</v>
      </c>
      <c r="D15" s="2">
        <v>2.9</v>
      </c>
      <c r="E15" s="2">
        <v>4.7</v>
      </c>
      <c r="F15">
        <f t="shared" si="0"/>
        <v>4.1500000000000004</v>
      </c>
      <c r="G15">
        <f t="shared" si="1"/>
        <v>3.8</v>
      </c>
    </row>
    <row r="16" spans="1:7" x14ac:dyDescent="0.25">
      <c r="A16" s="2">
        <v>13</v>
      </c>
      <c r="B16" s="2">
        <v>6.1</v>
      </c>
      <c r="C16" s="2">
        <v>5.7</v>
      </c>
      <c r="D16" s="2">
        <v>5.3</v>
      </c>
      <c r="E16" s="2">
        <v>5.6</v>
      </c>
      <c r="F16">
        <f t="shared" si="0"/>
        <v>5.9</v>
      </c>
      <c r="G16">
        <f t="shared" si="1"/>
        <v>5.4499999999999993</v>
      </c>
    </row>
    <row r="17" spans="1:7" x14ac:dyDescent="0.25">
      <c r="A17" s="2">
        <v>14</v>
      </c>
      <c r="B17" s="2">
        <v>4.2</v>
      </c>
      <c r="C17" s="2">
        <v>3.9</v>
      </c>
      <c r="D17" s="2">
        <v>2.8</v>
      </c>
      <c r="E17" s="2">
        <v>3.9</v>
      </c>
      <c r="F17">
        <f t="shared" si="0"/>
        <v>4.05</v>
      </c>
      <c r="G17">
        <f t="shared" si="1"/>
        <v>3.3499999999999996</v>
      </c>
    </row>
    <row r="18" spans="1:7" x14ac:dyDescent="0.25">
      <c r="A18" s="2">
        <v>15</v>
      </c>
      <c r="B18" s="8">
        <f>AVERAGE(3,2.9,3)</f>
        <v>2.9666666666666668</v>
      </c>
      <c r="C18" s="8">
        <f>AVERAGE(3.1,4.2,4.2)</f>
        <v>3.8333333333333335</v>
      </c>
      <c r="D18" s="8">
        <f>AVERAGE(2.7,2.5,2.7)</f>
        <v>2.6333333333333333</v>
      </c>
      <c r="E18" s="8">
        <f>AVERAGE(4,4,4.8)</f>
        <v>4.2666666666666666</v>
      </c>
      <c r="F18" s="1">
        <f t="shared" si="0"/>
        <v>3.4000000000000004</v>
      </c>
      <c r="G18" s="1">
        <f t="shared" si="1"/>
        <v>3.45</v>
      </c>
    </row>
    <row r="20" spans="1:7" x14ac:dyDescent="0.25">
      <c r="B20" s="11"/>
      <c r="C20" s="11"/>
      <c r="D20" s="11"/>
      <c r="E20" s="11"/>
    </row>
    <row r="21" spans="1:7" x14ac:dyDescent="0.25">
      <c r="A21" s="2" t="s">
        <v>6</v>
      </c>
      <c r="B21" s="2" t="s">
        <v>0</v>
      </c>
      <c r="C21" s="2" t="s">
        <v>1</v>
      </c>
      <c r="D21" s="2" t="s">
        <v>2</v>
      </c>
      <c r="E21" s="2" t="s">
        <v>3</v>
      </c>
      <c r="F21" s="3" t="s">
        <v>7</v>
      </c>
      <c r="G21" s="3" t="s">
        <v>8</v>
      </c>
    </row>
    <row r="22" spans="1:7" x14ac:dyDescent="0.25">
      <c r="A22" s="10" t="s">
        <v>9</v>
      </c>
      <c r="B22" s="6">
        <v>0.6</v>
      </c>
      <c r="C22" s="6">
        <v>0.6</v>
      </c>
      <c r="D22" s="6">
        <v>0.6</v>
      </c>
      <c r="E22" s="6">
        <v>0.6</v>
      </c>
      <c r="F22" s="9">
        <f>AVERAGE(B22:C22)</f>
        <v>0.6</v>
      </c>
      <c r="G22" s="9">
        <f t="shared" ref="G22:G28" si="2">AVERAGE(D22:E22)</f>
        <v>0.6</v>
      </c>
    </row>
    <row r="23" spans="1:7" x14ac:dyDescent="0.25">
      <c r="A23" s="10">
        <v>3</v>
      </c>
      <c r="B23" s="6">
        <v>0.6</v>
      </c>
      <c r="C23" s="6">
        <v>0.6</v>
      </c>
      <c r="D23" s="6">
        <v>0.77600000000000002</v>
      </c>
      <c r="E23" s="6">
        <v>1.1200000000000001</v>
      </c>
      <c r="F23" s="9">
        <f t="shared" ref="F23:F28" si="3">AVERAGE(B23:C23)</f>
        <v>0.6</v>
      </c>
      <c r="G23" s="9">
        <f t="shared" si="2"/>
        <v>0.94800000000000006</v>
      </c>
    </row>
    <row r="24" spans="1:7" x14ac:dyDescent="0.25">
      <c r="A24" s="10">
        <v>5</v>
      </c>
      <c r="B24" s="6">
        <v>0.6</v>
      </c>
      <c r="C24" s="6">
        <v>0.6</v>
      </c>
      <c r="D24" s="6">
        <f>AVERAGE(0.75,1.012)</f>
        <v>0.88100000000000001</v>
      </c>
      <c r="E24" s="6">
        <v>0.6</v>
      </c>
      <c r="F24" s="9">
        <f t="shared" si="3"/>
        <v>0.6</v>
      </c>
      <c r="G24" s="9">
        <f t="shared" si="2"/>
        <v>0.74049999999999994</v>
      </c>
    </row>
    <row r="25" spans="1:7" x14ac:dyDescent="0.25">
      <c r="A25" s="10">
        <v>10</v>
      </c>
      <c r="B25" s="6">
        <v>0.6</v>
      </c>
      <c r="C25" s="6">
        <v>0.6</v>
      </c>
      <c r="D25" s="6">
        <v>0.81</v>
      </c>
      <c r="E25" s="6">
        <v>0.6</v>
      </c>
      <c r="F25" s="9">
        <f t="shared" si="3"/>
        <v>0.6</v>
      </c>
      <c r="G25" s="9">
        <f t="shared" si="2"/>
        <v>0.70500000000000007</v>
      </c>
    </row>
    <row r="26" spans="1:7" x14ac:dyDescent="0.25">
      <c r="A26" s="10">
        <v>13</v>
      </c>
      <c r="B26" s="6">
        <v>0.6</v>
      </c>
      <c r="C26" s="6">
        <v>0.6</v>
      </c>
      <c r="D26" s="6">
        <v>0.72699999999999998</v>
      </c>
      <c r="E26" s="6">
        <v>0.72899999999999998</v>
      </c>
      <c r="F26" s="9">
        <f t="shared" si="3"/>
        <v>0.6</v>
      </c>
      <c r="G26" s="9">
        <f t="shared" si="2"/>
        <v>0.72799999999999998</v>
      </c>
    </row>
    <row r="27" spans="1:7" x14ac:dyDescent="0.25">
      <c r="A27" s="10">
        <v>14</v>
      </c>
      <c r="B27" s="6">
        <v>0.6</v>
      </c>
      <c r="C27" s="6">
        <v>0.6</v>
      </c>
      <c r="D27" s="6">
        <v>0.90600000000000003</v>
      </c>
      <c r="E27" s="6">
        <v>0.74099999999999999</v>
      </c>
      <c r="F27" s="9">
        <f t="shared" si="3"/>
        <v>0.6</v>
      </c>
      <c r="G27" s="9">
        <f t="shared" si="2"/>
        <v>0.82350000000000001</v>
      </c>
    </row>
    <row r="28" spans="1:7" x14ac:dyDescent="0.25">
      <c r="A28" s="10">
        <v>15</v>
      </c>
      <c r="B28" s="7">
        <f>AVERAGE(0.6,0.941)</f>
        <v>0.77049999999999996</v>
      </c>
      <c r="C28" s="7">
        <v>0.6</v>
      </c>
      <c r="D28" s="7">
        <f>AVERAGE(0.6,0.597)</f>
        <v>0.59850000000000003</v>
      </c>
      <c r="E28" s="7">
        <f>AVERAGE(1.124,0.634)</f>
        <v>0.879</v>
      </c>
      <c r="F28" s="9">
        <f t="shared" si="3"/>
        <v>0.68524999999999991</v>
      </c>
      <c r="G28" s="9">
        <f t="shared" si="2"/>
        <v>0.73875000000000002</v>
      </c>
    </row>
    <row r="29" spans="1:7" ht="14.25" customHeight="1" x14ac:dyDescent="0.25"/>
    <row r="85" ht="14.25" customHeight="1" x14ac:dyDescent="0.25"/>
  </sheetData>
  <mergeCells count="2">
    <mergeCell ref="B20:E20"/>
    <mergeCell ref="B2:E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Mesures par polluant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MM</dc:creator>
  <cp:keywords/>
  <dc:description/>
  <cp:lastModifiedBy>francis henniaux</cp:lastModifiedBy>
  <cp:revision/>
  <dcterms:created xsi:type="dcterms:W3CDTF">2015-06-05T18:19:34Z</dcterms:created>
  <dcterms:modified xsi:type="dcterms:W3CDTF">2024-02-06T12:37:51Z</dcterms:modified>
  <cp:category/>
  <cp:contentStatus/>
</cp:coreProperties>
</file>