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D55D317B-D11C-4374-A7FB-D7D1FADD45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Janvier" sheetId="1" r:id="rId1"/>
    <sheet name="Jours_fériés" sheetId="2" r:id="rId2"/>
  </sheets>
  <definedNames>
    <definedName name="Jours_Fériés">Jours_fériés!$A$1:$C$11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3" i="1" l="1"/>
  <c r="AB3" i="1"/>
  <c r="AA3" i="1" s="1"/>
  <c r="Z3" i="1"/>
  <c r="Y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Y4" i="1"/>
  <c r="Y5" i="1"/>
  <c r="Y6" i="1"/>
  <c r="Y7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" i="1"/>
  <c r="Z4" i="1"/>
  <c r="AB4" i="1"/>
  <c r="AA4" i="1" s="1"/>
  <c r="Z5" i="1"/>
  <c r="AB5" i="1"/>
  <c r="AA5" i="1" s="1"/>
  <c r="Z6" i="1"/>
  <c r="AB6" i="1"/>
  <c r="AA6" i="1" s="1"/>
  <c r="Z7" i="1"/>
  <c r="AB7" i="1"/>
  <c r="AA7" i="1" s="1"/>
  <c r="Y8" i="1"/>
  <c r="Z8" i="1"/>
  <c r="AB8" i="1"/>
  <c r="AA8" i="1" s="1"/>
  <c r="Y9" i="1"/>
  <c r="Z9" i="1"/>
  <c r="AB9" i="1"/>
  <c r="AA9" i="1" s="1"/>
  <c r="Y10" i="1"/>
  <c r="Z10" i="1"/>
  <c r="AB10" i="1"/>
  <c r="AA10" i="1" s="1"/>
  <c r="Y11" i="1"/>
  <c r="Z11" i="1"/>
  <c r="AB11" i="1"/>
  <c r="AA11" i="1" s="1"/>
  <c r="Y12" i="1"/>
  <c r="Z12" i="1"/>
  <c r="AB12" i="1"/>
  <c r="AA12" i="1" s="1"/>
  <c r="Y13" i="1"/>
  <c r="Z13" i="1"/>
  <c r="AB13" i="1"/>
  <c r="AA13" i="1" s="1"/>
  <c r="Y14" i="1"/>
  <c r="Z14" i="1"/>
  <c r="AB14" i="1"/>
  <c r="AA14" i="1" s="1"/>
  <c r="Y15" i="1"/>
  <c r="Z15" i="1"/>
  <c r="AB15" i="1"/>
  <c r="AA15" i="1" s="1"/>
  <c r="Y16" i="1"/>
  <c r="Z16" i="1"/>
  <c r="AB16" i="1"/>
  <c r="AA16" i="1" s="1"/>
  <c r="Y17" i="1"/>
  <c r="Z17" i="1"/>
  <c r="AB17" i="1"/>
  <c r="AA17" i="1" s="1"/>
  <c r="Y18" i="1"/>
  <c r="Z18" i="1"/>
  <c r="AB18" i="1"/>
  <c r="AA18" i="1" s="1"/>
  <c r="Y19" i="1"/>
  <c r="Z19" i="1"/>
  <c r="AB19" i="1"/>
  <c r="AA19" i="1" s="1"/>
  <c r="Y20" i="1"/>
  <c r="Z20" i="1"/>
  <c r="AB20" i="1"/>
  <c r="AA20" i="1" s="1"/>
  <c r="Y21" i="1"/>
  <c r="Z21" i="1"/>
  <c r="AB21" i="1"/>
  <c r="AA21" i="1" s="1"/>
  <c r="Y22" i="1"/>
  <c r="Z22" i="1"/>
  <c r="AB22" i="1"/>
  <c r="AA22" i="1" s="1"/>
  <c r="Y23" i="1"/>
  <c r="Z23" i="1"/>
  <c r="AB23" i="1"/>
  <c r="AA23" i="1" s="1"/>
  <c r="Y24" i="1"/>
  <c r="Z24" i="1"/>
  <c r="AB24" i="1"/>
  <c r="AA24" i="1" s="1"/>
  <c r="Y25" i="1"/>
  <c r="Z25" i="1"/>
  <c r="AB25" i="1"/>
  <c r="AA25" i="1" s="1"/>
  <c r="Y26" i="1"/>
  <c r="Z26" i="1"/>
  <c r="AB26" i="1"/>
  <c r="AA26" i="1" s="1"/>
  <c r="Y27" i="1"/>
  <c r="Z27" i="1"/>
  <c r="AB27" i="1"/>
  <c r="AA27" i="1" s="1"/>
  <c r="Y28" i="1"/>
  <c r="Z28" i="1"/>
  <c r="AB28" i="1"/>
  <c r="AA28" i="1" s="1"/>
  <c r="Y29" i="1"/>
  <c r="Z29" i="1"/>
  <c r="AB29" i="1"/>
  <c r="AA29" i="1" s="1"/>
  <c r="Y30" i="1"/>
  <c r="Z30" i="1"/>
  <c r="AB30" i="1"/>
  <c r="AA30" i="1" s="1"/>
  <c r="Y31" i="1"/>
  <c r="Z31" i="1"/>
  <c r="AB31" i="1"/>
  <c r="AA31" i="1" s="1"/>
  <c r="Y32" i="1"/>
  <c r="Z32" i="1"/>
  <c r="AB32" i="1"/>
  <c r="AA32" i="1" s="1"/>
  <c r="Y33" i="1"/>
  <c r="Z33" i="1"/>
  <c r="AB33" i="1"/>
  <c r="AA33" i="1" s="1"/>
  <c r="C11" i="2"/>
  <c r="B11" i="2" s="1"/>
  <c r="C10" i="2"/>
  <c r="B10" i="2" s="1"/>
  <c r="C9" i="2"/>
  <c r="B9" i="2" s="1"/>
  <c r="C8" i="2"/>
  <c r="B8" i="2" s="1"/>
  <c r="C7" i="2"/>
  <c r="B7" i="2" s="1"/>
  <c r="C4" i="2"/>
  <c r="B4" i="2" s="1"/>
  <c r="C3" i="2"/>
  <c r="B3" i="2" s="1"/>
  <c r="C2" i="2"/>
  <c r="B2" i="2" s="1"/>
  <c r="C1" i="2"/>
  <c r="B1" i="2" s="1"/>
  <c r="C6" i="2" l="1"/>
  <c r="B6" i="2" s="1"/>
  <c r="C5" i="2"/>
  <c r="B5" i="2" s="1"/>
  <c r="Q33" i="1" l="1"/>
  <c r="X33" i="1" s="1"/>
  <c r="J33" i="1"/>
  <c r="Q32" i="1"/>
  <c r="X32" i="1" s="1"/>
  <c r="J32" i="1"/>
  <c r="X31" i="1"/>
  <c r="Q31" i="1"/>
  <c r="J31" i="1"/>
  <c r="Q30" i="1"/>
  <c r="X30" i="1" s="1"/>
  <c r="J30" i="1"/>
  <c r="Q29" i="1"/>
  <c r="X29" i="1" s="1"/>
  <c r="J29" i="1"/>
  <c r="Q28" i="1"/>
  <c r="X28" i="1" s="1"/>
  <c r="J28" i="1"/>
  <c r="Q27" i="1"/>
  <c r="X27" i="1" s="1"/>
  <c r="J27" i="1"/>
  <c r="Q26" i="1"/>
  <c r="X26" i="1" s="1"/>
  <c r="J26" i="1"/>
  <c r="Q25" i="1"/>
  <c r="X25" i="1" s="1"/>
  <c r="J25" i="1"/>
  <c r="Q24" i="1"/>
  <c r="X24" i="1" s="1"/>
  <c r="J24" i="1"/>
  <c r="X23" i="1"/>
  <c r="Q23" i="1"/>
  <c r="J23" i="1"/>
  <c r="X22" i="1"/>
  <c r="Q22" i="1"/>
  <c r="J22" i="1"/>
  <c r="Q21" i="1"/>
  <c r="X21" i="1" s="1"/>
  <c r="J21" i="1"/>
  <c r="Q20" i="1"/>
  <c r="X20" i="1" s="1"/>
  <c r="J20" i="1"/>
  <c r="Q19" i="1"/>
  <c r="X19" i="1" s="1"/>
  <c r="J19" i="1"/>
  <c r="Q18" i="1"/>
  <c r="X18" i="1" s="1"/>
  <c r="J18" i="1"/>
  <c r="Q17" i="1"/>
  <c r="X17" i="1" s="1"/>
  <c r="J17" i="1"/>
  <c r="Q16" i="1"/>
  <c r="J16" i="1"/>
  <c r="X16" i="1" s="1"/>
  <c r="X15" i="1"/>
  <c r="Q15" i="1"/>
  <c r="J15" i="1"/>
  <c r="X14" i="1"/>
  <c r="Q14" i="1"/>
  <c r="J14" i="1"/>
  <c r="Q13" i="1"/>
  <c r="X13" i="1" s="1"/>
  <c r="J13" i="1"/>
  <c r="Q12" i="1"/>
  <c r="J12" i="1"/>
  <c r="X12" i="1" s="1"/>
  <c r="X11" i="1"/>
  <c r="Q11" i="1"/>
  <c r="J11" i="1"/>
  <c r="X10" i="1"/>
  <c r="Q10" i="1"/>
  <c r="X9" i="1" s="1"/>
  <c r="J10" i="1"/>
  <c r="Q9" i="1"/>
  <c r="J9" i="1"/>
  <c r="Q8" i="1"/>
  <c r="J8" i="1"/>
  <c r="X8" i="1" s="1"/>
  <c r="X7" i="1"/>
  <c r="Q7" i="1"/>
  <c r="J7" i="1"/>
  <c r="Q6" i="1"/>
  <c r="X6" i="1" s="1"/>
  <c r="J6" i="1"/>
  <c r="Q5" i="1"/>
  <c r="X5" i="1" s="1"/>
  <c r="J5" i="1"/>
  <c r="Q4" i="1"/>
  <c r="X4" i="1" s="1"/>
  <c r="J4" i="1"/>
  <c r="X3" i="1"/>
  <c r="Q3" i="1"/>
  <c r="J3" i="1"/>
</calcChain>
</file>

<file path=xl/sharedStrings.xml><?xml version="1.0" encoding="utf-8"?>
<sst xmlns="http://schemas.openxmlformats.org/spreadsheetml/2006/main" count="51" uniqueCount="37">
  <si>
    <t>TABLEAU 1</t>
  </si>
  <si>
    <t>TABLEAU 2</t>
  </si>
  <si>
    <t>TABLEAU 3</t>
  </si>
  <si>
    <r>
      <rPr>
        <b/>
        <sz val="12"/>
        <color rgb="FF000000"/>
        <rFont val="Calibri"/>
      </rPr>
      <t>Jour</t>
    </r>
  </si>
  <si>
    <t>Service</t>
  </si>
  <si>
    <t>Ligne</t>
  </si>
  <si>
    <t>Véhicule</t>
  </si>
  <si>
    <t>Lieu</t>
  </si>
  <si>
    <t>Départ</t>
  </si>
  <si>
    <t>Arrivée</t>
  </si>
  <si>
    <t>Pause</t>
  </si>
  <si>
    <t>TTE</t>
  </si>
  <si>
    <t>REPM</t>
  </si>
  <si>
    <t>REPS</t>
  </si>
  <si>
    <t>PDIM</t>
  </si>
  <si>
    <t>PFERI</t>
  </si>
  <si>
    <t>P2V</t>
  </si>
  <si>
    <t>PNUIT</t>
  </si>
  <si>
    <t>HSUP</t>
  </si>
  <si>
    <t>HSM</t>
  </si>
  <si>
    <t>HSU25</t>
  </si>
  <si>
    <t>HS200</t>
  </si>
  <si>
    <t>RC</t>
  </si>
  <si>
    <t>VM</t>
  </si>
  <si>
    <t>HNUIT</t>
  </si>
  <si>
    <t>HNUIP</t>
  </si>
  <si>
    <t>Jour de l'An</t>
  </si>
  <si>
    <t>Lundi de Pâques</t>
  </si>
  <si>
    <t>Fête du travail</t>
  </si>
  <si>
    <t>Victoire 1945</t>
  </si>
  <si>
    <t>Lundi de Pentecôte</t>
  </si>
  <si>
    <t>Jeudi de l'Ascension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</si>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</sst>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&quot; &quot;d&quot; &quot;mmmm&quot; &quot;yyyy"/>
    <numFmt numFmtId="165" formatCode="hh&quot;:&quot;mm"/>
    <numFmt numFmtId="166" formatCode="dd\ mm"/>
    <numFmt numFmtId="167" formatCode="[hh]:mm:ss"/>
  </numFmts>
  <fonts count="11" x14ac:knownFonts="1">
    <font>
      <sz val="12"/>
      <color theme="1"/>
      <name val="Calibri"/>
      <scheme val="minor"/>
    </font>
    <font>
      <b/>
      <sz val="12"/>
      <color rgb="FF000000"/>
      <name val="Calibri"/>
      <scheme val="minor"/>
    </font>
    <font>
      <sz val="12"/>
      <color theme="1"/>
      <name val="Calibri"/>
      <scheme val="minor"/>
    </font>
    <font>
      <b/>
      <sz val="12"/>
      <color theme="1"/>
      <name val="Calibri"/>
      <scheme val="minor"/>
    </font>
    <font>
      <b/>
      <sz val="12"/>
      <color theme="1"/>
      <name val="Calibri"/>
    </font>
    <font>
      <b/>
      <sz val="12"/>
      <color rgb="FF000000"/>
      <name val="Calibri"/>
    </font>
    <font>
      <b/>
      <sz val="12"/>
      <color rgb="FF6AA84F"/>
      <name val="Calibri"/>
    </font>
    <font>
      <sz val="12"/>
      <color theme="1"/>
      <name val="Calibri"/>
    </font>
    <font>
      <b/>
      <sz val="12"/>
      <color rgb="FF4A86E8"/>
      <name val="Calibri"/>
    </font>
    <font>
      <b/>
      <sz val="12"/>
      <color rgb="FFC27BA0"/>
      <name val="Calibri"/>
    </font>
    <font>
      <b/>
      <sz val="12"/>
      <color rgb="FFFF0000"/>
      <name val="Calibri"/>
    </font>
  </fonts>
  <fills count="9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D0CECE"/>
        <bgColor rgb="FFD0CECE"/>
      </patternFill>
    </fill>
    <fill>
      <patternFill patternType="solid">
        <fgColor rgb="FFCCCCCC"/>
        <bgColor rgb="FFCCCCCC"/>
      </patternFill>
    </fill>
    <fill>
      <patternFill patternType="solid">
        <fgColor rgb="FF000000"/>
        <bgColor rgb="FF000000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ck">
        <color rgb="FF000000"/>
      </top>
      <bottom style="medium">
        <color rgb="FF000000"/>
      </bottom>
      <diagonal/>
    </border>
    <border>
      <left style="thin">
        <color rgb="FF000000"/>
      </left>
      <right/>
      <top style="thick">
        <color rgb="FF000000"/>
      </top>
      <bottom style="medium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FFFFFF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FFFFFF"/>
      </top>
      <bottom style="thin">
        <color rgb="FFFFFFFF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164" fontId="6" fillId="5" borderId="9" xfId="0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20" fontId="7" fillId="0" borderId="10" xfId="0" applyNumberFormat="1" applyFont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 vertical="center"/>
    </xf>
    <xf numFmtId="165" fontId="4" fillId="0" borderId="11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20" fontId="7" fillId="0" borderId="11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20" fontId="7" fillId="6" borderId="14" xfId="0" applyNumberFormat="1" applyFont="1" applyFill="1" applyBorder="1" applyAlignment="1">
      <alignment horizontal="center" vertical="center"/>
    </xf>
    <xf numFmtId="3" fontId="7" fillId="0" borderId="8" xfId="0" applyNumberFormat="1" applyFont="1" applyBorder="1" applyAlignment="1">
      <alignment horizontal="center"/>
    </xf>
    <xf numFmtId="4" fontId="2" fillId="0" borderId="8" xfId="0" applyNumberFormat="1" applyFont="1" applyBorder="1" applyAlignment="1">
      <alignment horizontal="center"/>
    </xf>
    <xf numFmtId="164" fontId="8" fillId="5" borderId="15" xfId="0" applyNumberFormat="1" applyFont="1" applyFill="1" applyBorder="1" applyAlignment="1">
      <alignment horizontal="center" vertical="center"/>
    </xf>
    <xf numFmtId="166" fontId="7" fillId="0" borderId="10" xfId="0" applyNumberFormat="1" applyFont="1" applyBorder="1" applyAlignment="1">
      <alignment horizontal="center" vertical="center"/>
    </xf>
    <xf numFmtId="166" fontId="7" fillId="0" borderId="13" xfId="0" applyNumberFormat="1" applyFont="1" applyBorder="1" applyAlignment="1">
      <alignment horizontal="center" vertical="center"/>
    </xf>
    <xf numFmtId="20" fontId="7" fillId="0" borderId="14" xfId="0" applyNumberFormat="1" applyFont="1" applyBorder="1" applyAlignment="1">
      <alignment horizontal="center" vertical="center"/>
    </xf>
    <xf numFmtId="20" fontId="7" fillId="0" borderId="13" xfId="0" applyNumberFormat="1" applyFont="1" applyBorder="1" applyAlignment="1">
      <alignment horizontal="center" vertical="center"/>
    </xf>
    <xf numFmtId="165" fontId="7" fillId="0" borderId="10" xfId="0" applyNumberFormat="1" applyFont="1" applyBorder="1" applyAlignment="1">
      <alignment horizontal="center" vertical="center"/>
    </xf>
    <xf numFmtId="20" fontId="7" fillId="0" borderId="12" xfId="0" applyNumberFormat="1" applyFont="1" applyBorder="1" applyAlignment="1">
      <alignment horizontal="center" vertical="center"/>
    </xf>
    <xf numFmtId="165" fontId="7" fillId="0" borderId="12" xfId="0" applyNumberFormat="1" applyFont="1" applyBorder="1" applyAlignment="1">
      <alignment horizontal="center" vertical="center"/>
    </xf>
    <xf numFmtId="164" fontId="9" fillId="5" borderId="15" xfId="0" applyNumberFormat="1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165" fontId="4" fillId="7" borderId="17" xfId="0" applyNumberFormat="1" applyFont="1" applyFill="1" applyBorder="1" applyAlignment="1">
      <alignment horizontal="center" vertical="center"/>
    </xf>
    <xf numFmtId="165" fontId="4" fillId="7" borderId="18" xfId="0" applyNumberFormat="1" applyFont="1" applyFill="1" applyBorder="1" applyAlignment="1">
      <alignment horizontal="center" vertical="center"/>
    </xf>
    <xf numFmtId="165" fontId="7" fillId="7" borderId="12" xfId="0" applyNumberFormat="1" applyFont="1" applyFill="1" applyBorder="1" applyAlignment="1">
      <alignment horizontal="center" vertical="center"/>
    </xf>
    <xf numFmtId="20" fontId="7" fillId="7" borderId="11" xfId="0" applyNumberFormat="1" applyFont="1" applyFill="1" applyBorder="1" applyAlignment="1">
      <alignment horizontal="center" vertical="center"/>
    </xf>
    <xf numFmtId="20" fontId="7" fillId="7" borderId="19" xfId="0" applyNumberFormat="1" applyFont="1" applyFill="1" applyBorder="1" applyAlignment="1">
      <alignment horizontal="center" vertical="center"/>
    </xf>
    <xf numFmtId="20" fontId="7" fillId="7" borderId="16" xfId="0" applyNumberFormat="1" applyFont="1" applyFill="1" applyBorder="1" applyAlignment="1">
      <alignment horizontal="center" vertical="center"/>
    </xf>
    <xf numFmtId="165" fontId="7" fillId="7" borderId="16" xfId="0" applyNumberFormat="1" applyFont="1" applyFill="1" applyBorder="1" applyAlignment="1">
      <alignment horizontal="center" vertical="center"/>
    </xf>
    <xf numFmtId="165" fontId="4" fillId="7" borderId="16" xfId="0" applyNumberFormat="1" applyFont="1" applyFill="1" applyBorder="1" applyAlignment="1">
      <alignment horizontal="center" vertical="center"/>
    </xf>
    <xf numFmtId="20" fontId="7" fillId="7" borderId="12" xfId="0" applyNumberFormat="1" applyFont="1" applyFill="1" applyBorder="1" applyAlignment="1">
      <alignment horizontal="center" vertical="center"/>
    </xf>
    <xf numFmtId="164" fontId="6" fillId="5" borderId="15" xfId="0" applyNumberFormat="1" applyFont="1" applyFill="1" applyBorder="1" applyAlignment="1">
      <alignment horizontal="center" vertical="center"/>
    </xf>
    <xf numFmtId="164" fontId="10" fillId="5" borderId="15" xfId="0" applyNumberFormat="1" applyFont="1" applyFill="1" applyBorder="1" applyAlignment="1">
      <alignment horizontal="center" vertical="center"/>
    </xf>
    <xf numFmtId="20" fontId="7" fillId="7" borderId="10" xfId="0" applyNumberFormat="1" applyFont="1" applyFill="1" applyBorder="1" applyAlignment="1">
      <alignment horizontal="center" vertical="center"/>
    </xf>
    <xf numFmtId="165" fontId="4" fillId="7" borderId="10" xfId="0" applyNumberFormat="1" applyFont="1" applyFill="1" applyBorder="1" applyAlignment="1">
      <alignment horizontal="center" vertical="center"/>
    </xf>
    <xf numFmtId="165" fontId="4" fillId="7" borderId="11" xfId="0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165" fontId="7" fillId="7" borderId="10" xfId="0" applyNumberFormat="1" applyFont="1" applyFill="1" applyBorder="1" applyAlignment="1">
      <alignment horizontal="center" vertical="center"/>
    </xf>
    <xf numFmtId="20" fontId="7" fillId="7" borderId="13" xfId="0" applyNumberFormat="1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165" fontId="7" fillId="7" borderId="11" xfId="0" applyNumberFormat="1" applyFont="1" applyFill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20" fontId="7" fillId="0" borderId="19" xfId="0" applyNumberFormat="1" applyFont="1" applyBorder="1" applyAlignment="1">
      <alignment horizontal="center" vertical="center"/>
    </xf>
    <xf numFmtId="20" fontId="7" fillId="0" borderId="16" xfId="0" applyNumberFormat="1" applyFont="1" applyBorder="1" applyAlignment="1">
      <alignment horizontal="center" vertical="center"/>
    </xf>
    <xf numFmtId="165" fontId="7" fillId="0" borderId="16" xfId="0" applyNumberFormat="1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64" fontId="10" fillId="5" borderId="20" xfId="0" applyNumberFormat="1" applyFont="1" applyFill="1" applyBorder="1" applyAlignment="1">
      <alignment horizontal="center" vertical="center"/>
    </xf>
    <xf numFmtId="20" fontId="7" fillId="0" borderId="21" xfId="0" applyNumberFormat="1" applyFont="1" applyBorder="1" applyAlignment="1">
      <alignment horizontal="center" vertical="center"/>
    </xf>
    <xf numFmtId="165" fontId="4" fillId="0" borderId="22" xfId="0" applyNumberFormat="1" applyFont="1" applyBorder="1" applyAlignment="1">
      <alignment horizontal="center" vertical="center"/>
    </xf>
    <xf numFmtId="165" fontId="4" fillId="0" borderId="23" xfId="0" applyNumberFormat="1" applyFont="1" applyBorder="1" applyAlignment="1">
      <alignment horizontal="center" vertical="center"/>
    </xf>
    <xf numFmtId="165" fontId="7" fillId="0" borderId="24" xfId="0" applyNumberFormat="1" applyFont="1" applyBorder="1" applyAlignment="1">
      <alignment horizontal="center" vertical="center"/>
    </xf>
    <xf numFmtId="20" fontId="7" fillId="0" borderId="25" xfId="0" applyNumberFormat="1" applyFont="1" applyBorder="1" applyAlignment="1">
      <alignment horizontal="center" vertical="center"/>
    </xf>
    <xf numFmtId="20" fontId="7" fillId="0" borderId="26" xfId="0" applyNumberFormat="1" applyFont="1" applyBorder="1" applyAlignment="1">
      <alignment horizontal="center" vertical="center"/>
    </xf>
    <xf numFmtId="165" fontId="7" fillId="0" borderId="26" xfId="0" applyNumberFormat="1" applyFont="1" applyBorder="1" applyAlignment="1">
      <alignment horizontal="center" vertical="center"/>
    </xf>
    <xf numFmtId="165" fontId="4" fillId="0" borderId="26" xfId="0" applyNumberFormat="1" applyFont="1" applyBorder="1" applyAlignment="1">
      <alignment horizontal="center" vertical="center"/>
    </xf>
    <xf numFmtId="20" fontId="7" fillId="0" borderId="24" xfId="0" applyNumberFormat="1" applyFont="1" applyBorder="1" applyAlignment="1">
      <alignment horizontal="center" vertical="center"/>
    </xf>
    <xf numFmtId="167" fontId="2" fillId="0" borderId="0" xfId="0" applyNumberFormat="1" applyFont="1"/>
    <xf numFmtId="20" fontId="2" fillId="0" borderId="0" xfId="0" applyNumberFormat="1" applyFont="1"/>
    <xf numFmtId="14" fontId="0" fillId="0" borderId="0" xfId="0" applyNumberFormat="1"/>
    <xf numFmtId="0" fontId="0" fillId="8" borderId="0" xfId="0" applyFill="1"/>
    <xf numFmtId="0" fontId="2" fillId="0" borderId="8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3">
    <dxf>
      <font>
        <color rgb="FFFF0000"/>
      </font>
      <fill>
        <patternFill patternType="solid">
          <fgColor rgb="FF000000"/>
          <bgColor rgb="FF000000"/>
        </patternFill>
      </fill>
    </dxf>
    <dxf>
      <font>
        <color rgb="FF6AA84F"/>
      </font>
      <fill>
        <patternFill patternType="solid">
          <fgColor rgb="FF000000"/>
          <bgColor rgb="FF000000"/>
        </patternFill>
      </fill>
    </dxf>
    <dxf>
      <font>
        <color rgb="FFC27BA0"/>
      </font>
      <fill>
        <patternFill patternType="solid">
          <fgColor rgb="FF0000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3</xdr:row>
      <xdr:rowOff>47626</xdr:rowOff>
    </xdr:from>
    <xdr:to>
      <xdr:col>8</xdr:col>
      <xdr:colOff>257175</xdr:colOff>
      <xdr:row>7</xdr:row>
      <xdr:rowOff>47626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17C277B6-E6F4-3C4A-6FC6-773928E06666}"/>
            </a:ext>
          </a:extLst>
        </xdr:cNvPr>
        <xdr:cNvSpPr/>
      </xdr:nvSpPr>
      <xdr:spPr>
        <a:xfrm>
          <a:off x="5305425" y="647701"/>
          <a:ext cx="2143125" cy="800100"/>
        </a:xfrm>
        <a:prstGeom prst="wedgeRectCallout">
          <a:avLst>
            <a:gd name="adj1" fmla="val -116833"/>
            <a:gd name="adj2" fmla="val -104166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Changez l'année ici pour recalculer les jours fériés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L990"/>
  <sheetViews>
    <sheetView showGridLines="0" tabSelected="1" workbookViewId="0">
      <selection activeCell="AD3" sqref="AD3"/>
    </sheetView>
  </sheetViews>
  <sheetFormatPr baseColWidth="10" defaultColWidth="11.25" defaultRowHeight="15" customHeight="1" x14ac:dyDescent="0.25"/>
  <cols>
    <col min="1" max="1" width="3.75" customWidth="1"/>
    <col min="2" max="2" width="22.875" bestFit="1" customWidth="1"/>
    <col min="3" max="4" width="6.25" customWidth="1"/>
    <col min="5" max="5" width="7.125" customWidth="1"/>
    <col min="6" max="9" width="6.125" customWidth="1"/>
    <col min="10" max="10" width="5.625" customWidth="1"/>
    <col min="11" max="11" width="6.25" customWidth="1"/>
    <col min="12" max="12" width="7.125" customWidth="1"/>
    <col min="13" max="16" width="6.125" customWidth="1"/>
    <col min="17" max="17" width="5.625" customWidth="1"/>
    <col min="18" max="18" width="6.25" customWidth="1"/>
    <col min="19" max="19" width="7.125" customWidth="1"/>
    <col min="20" max="23" width="6.125" customWidth="1"/>
    <col min="24" max="25" width="9" bestFit="1" customWidth="1"/>
    <col min="26" max="26" width="5.75" customWidth="1"/>
    <col min="27" max="27" width="5.375" customWidth="1"/>
    <col min="28" max="28" width="6.125" customWidth="1"/>
    <col min="29" max="29" width="4.25" customWidth="1"/>
    <col min="30" max="30" width="6.25" customWidth="1"/>
    <col min="31" max="31" width="5.75" customWidth="1"/>
    <col min="32" max="32" width="4.875" customWidth="1"/>
    <col min="33" max="33" width="6.5" customWidth="1"/>
    <col min="34" max="34" width="6.375" customWidth="1"/>
    <col min="35" max="36" width="3.5" customWidth="1"/>
    <col min="37" max="37" width="6.375" customWidth="1"/>
    <col min="38" max="38" width="6.5" customWidth="1"/>
    <col min="39" max="39" width="2" customWidth="1"/>
    <col min="40" max="40" width="11.125" customWidth="1"/>
  </cols>
  <sheetData>
    <row r="1" spans="2:38" ht="15.75" customHeight="1" x14ac:dyDescent="0.25">
      <c r="C1" s="72" t="s">
        <v>0</v>
      </c>
      <c r="D1" s="73"/>
      <c r="E1" s="73"/>
      <c r="F1" s="73"/>
      <c r="G1" s="73"/>
      <c r="H1" s="73"/>
      <c r="I1" s="73"/>
      <c r="J1" s="1"/>
      <c r="K1" s="72" t="s">
        <v>1</v>
      </c>
      <c r="L1" s="73"/>
      <c r="M1" s="73"/>
      <c r="N1" s="73"/>
      <c r="O1" s="73"/>
      <c r="P1" s="73"/>
      <c r="Q1" s="1"/>
      <c r="R1" s="74" t="s">
        <v>2</v>
      </c>
      <c r="S1" s="73"/>
      <c r="T1" s="73"/>
      <c r="U1" s="73"/>
      <c r="V1" s="73"/>
      <c r="W1" s="73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</row>
    <row r="2" spans="2:38" ht="15.75" customHeight="1" x14ac:dyDescent="0.25">
      <c r="B2" s="2" t="s">
        <v>3</v>
      </c>
      <c r="C2" s="3" t="s">
        <v>4</v>
      </c>
      <c r="D2" s="4" t="s">
        <v>5</v>
      </c>
      <c r="E2" s="4" t="s">
        <v>6</v>
      </c>
      <c r="F2" s="4" t="s">
        <v>7</v>
      </c>
      <c r="G2" s="4" t="s">
        <v>8</v>
      </c>
      <c r="H2" s="5" t="s">
        <v>9</v>
      </c>
      <c r="I2" s="6" t="s">
        <v>7</v>
      </c>
      <c r="J2" s="7" t="s">
        <v>10</v>
      </c>
      <c r="K2" s="3" t="s">
        <v>5</v>
      </c>
      <c r="L2" s="4" t="s">
        <v>6</v>
      </c>
      <c r="M2" s="4" t="s">
        <v>7</v>
      </c>
      <c r="N2" s="8" t="s">
        <v>8</v>
      </c>
      <c r="O2" s="5" t="s">
        <v>9</v>
      </c>
      <c r="P2" s="6" t="s">
        <v>7</v>
      </c>
      <c r="Q2" s="7" t="s">
        <v>10</v>
      </c>
      <c r="R2" s="3" t="s">
        <v>5</v>
      </c>
      <c r="S2" s="4" t="s">
        <v>6</v>
      </c>
      <c r="T2" s="4" t="s">
        <v>7</v>
      </c>
      <c r="U2" s="8" t="s">
        <v>8</v>
      </c>
      <c r="V2" s="5" t="s">
        <v>9</v>
      </c>
      <c r="W2" s="6" t="s">
        <v>7</v>
      </c>
      <c r="X2" s="7" t="s">
        <v>11</v>
      </c>
      <c r="Y2" s="9" t="s">
        <v>12</v>
      </c>
      <c r="Z2" s="9" t="s">
        <v>13</v>
      </c>
      <c r="AA2" s="9" t="s">
        <v>14</v>
      </c>
      <c r="AB2" s="9" t="s">
        <v>15</v>
      </c>
      <c r="AC2" s="9" t="s">
        <v>16</v>
      </c>
      <c r="AD2" s="9" t="s">
        <v>17</v>
      </c>
      <c r="AE2" s="9" t="s">
        <v>18</v>
      </c>
      <c r="AF2" s="9" t="s">
        <v>19</v>
      </c>
      <c r="AG2" s="9" t="s">
        <v>20</v>
      </c>
      <c r="AH2" s="9" t="s">
        <v>21</v>
      </c>
      <c r="AI2" s="9" t="s">
        <v>22</v>
      </c>
      <c r="AJ2" s="9" t="s">
        <v>23</v>
      </c>
      <c r="AK2" s="9" t="s">
        <v>24</v>
      </c>
      <c r="AL2" s="9" t="s">
        <v>25</v>
      </c>
    </row>
    <row r="3" spans="2:38" ht="15.75" customHeight="1" x14ac:dyDescent="0.25">
      <c r="B3" s="10">
        <v>45292</v>
      </c>
      <c r="C3" s="11"/>
      <c r="D3" s="11"/>
      <c r="E3" s="12"/>
      <c r="F3" s="11"/>
      <c r="G3" s="13">
        <v>0.72083333333333333</v>
      </c>
      <c r="H3" s="14">
        <v>0.76041666666666663</v>
      </c>
      <c r="I3" s="15"/>
      <c r="J3" s="16">
        <f t="shared" ref="J3:J33" si="0">IF(N3="","",(IF(N3-H3&gt;0.04,"",N3-H3)))</f>
        <v>3.4722222222222099E-3</v>
      </c>
      <c r="K3" s="17"/>
      <c r="L3" s="12"/>
      <c r="M3" s="11"/>
      <c r="N3" s="13">
        <v>0.76388888888888884</v>
      </c>
      <c r="O3" s="14">
        <v>0.7729166666666667</v>
      </c>
      <c r="P3" s="15"/>
      <c r="Q3" s="16">
        <f t="shared" ref="Q3:Q33" si="1">IF(U3="","",(IF(U3-O3&gt;0.04,"",U3-O3)))</f>
        <v>2.777777777777779E-2</v>
      </c>
      <c r="R3" s="17"/>
      <c r="S3" s="12"/>
      <c r="T3" s="11"/>
      <c r="U3" s="13">
        <v>0.80069444444444449</v>
      </c>
      <c r="V3" s="14">
        <v>0.93819444444444444</v>
      </c>
      <c r="W3" s="15"/>
      <c r="X3" s="18">
        <f t="shared" ref="X3:X8" si="2">V3-U3+Q3+O3-N3+J3+H3-G3</f>
        <v>0.21736111111111112</v>
      </c>
      <c r="Y3" s="19" t="str">
        <f>IF(AND($H3="",$O3="",$V3=""),"",IF(OR(AND($G3/24&gt;"11:15"/24,$G3/24&lt;"12:15"/24,$H3/24&gt;"13:30"/24,$J3/24&lt;1/24),AND($N3/24&gt;"11:15"/24,$N3/24&lt;"12:15"/24,$O3/24&gt;"13:30"/24,$P3/24&lt;1/24),AND($U3/24&gt;"11:15"/24,$U3/24&lt;"12:15"/24,$V3/24&gt;"13:30"/24,$W3/24&lt;1/24)),1,""))</f>
        <v/>
      </c>
      <c r="Z3" s="19">
        <f>IF(AND($H3="",$O3="",$V3=""),"",IF( OR(H3/24&gt;"21:30"/24,,O3/24&gt;"21:30"/24,V3/24&gt;"21:30"/24),1,""))</f>
        <v>1</v>
      </c>
      <c r="AA3" s="19">
        <f>IFERROR(IF(AND(OR($H3&lt;&gt;"",$O3&lt;&gt;"",$V3&lt;&gt;""),OR(WEEKDAY($B3,2)=7,$AB3=1)),1,""),"")</f>
        <v>1</v>
      </c>
      <c r="AB3" s="19">
        <f>IFERROR(IF(AND($G3="",$N3="",$U3=""),"",IF(MATCH($B3,Jours_fériés!$C$1:$C$11,0)&gt;0,1,"")),"")</f>
        <v>1</v>
      </c>
      <c r="AC3" s="19">
        <f>IF(COUNTA(H3,O3,V3)&lt;2,"",IF(OR(($N3-$H3)/24,($U3-$O3)/24)&gt;2,1,""))</f>
        <v>1</v>
      </c>
      <c r="AD3" s="19">
        <f>IF(OR(AND($G3/24&lt;"05:00"/24,$G3&lt;&gt;""),AND($N3/24&lt;"05:00"/24,$N3&lt;&gt;""),AND($U3/24&lt;"05:00"/24,$U3&lt;&gt;""),AND($H3/24&gt;"22:00"/24,$H3&lt;&gt;""),AND($O3&lt;&gt;"",$O3/24&gt;"22:00"/24),AND($V3&lt;&gt;"",$V3/24&gt;"22:00"/24)),1,"")</f>
        <v>1</v>
      </c>
      <c r="AE3" s="20"/>
      <c r="AF3" s="20"/>
      <c r="AG3" s="71"/>
      <c r="AH3" s="20"/>
      <c r="AI3" s="20"/>
      <c r="AJ3" s="20"/>
      <c r="AK3" s="20">
        <v>0.52</v>
      </c>
      <c r="AL3" s="20"/>
    </row>
    <row r="4" spans="2:38" ht="15.75" customHeight="1" x14ac:dyDescent="0.25">
      <c r="B4" s="21">
        <v>45293</v>
      </c>
      <c r="C4" s="11"/>
      <c r="D4" s="22"/>
      <c r="E4" s="12"/>
      <c r="F4" s="11"/>
      <c r="G4" s="13">
        <v>0.50416666666666665</v>
      </c>
      <c r="H4" s="14">
        <v>0.65277777777777779</v>
      </c>
      <c r="I4" s="15"/>
      <c r="J4" s="16">
        <f t="shared" si="0"/>
        <v>2.3611111111111138E-2</v>
      </c>
      <c r="K4" s="23"/>
      <c r="L4" s="12"/>
      <c r="M4" s="11"/>
      <c r="N4" s="13">
        <v>0.67638888888888893</v>
      </c>
      <c r="O4" s="14">
        <v>0.73333333333333328</v>
      </c>
      <c r="P4" s="15"/>
      <c r="Q4" s="16">
        <f t="shared" si="1"/>
        <v>2.8472222222222232E-2</v>
      </c>
      <c r="R4" s="17"/>
      <c r="S4" s="12"/>
      <c r="T4" s="11"/>
      <c r="U4" s="13">
        <v>0.76180555555555551</v>
      </c>
      <c r="V4" s="14">
        <v>0.83194444444444449</v>
      </c>
      <c r="W4" s="15"/>
      <c r="X4" s="24">
        <f t="shared" si="2"/>
        <v>0.32777777777777783</v>
      </c>
      <c r="Y4" s="19">
        <f t="shared" ref="Y3:Y33" si="3">IF(AND($H4="",$O4="",$V4=""),"",IF(OR(AND($G4/24&gt;"11:15"/24,$G4/24&lt;"12:15"/24,$H4/24&gt;"13:30"/24,$J4/24&lt;1/24),AND($N4/24&gt;"11:15"/24,$N4/24&lt;"12:15"/24,$O4/24&gt;"13:30"/24,$P4/24&lt;1/24),AND($U4/24&gt;"11:15"/24,$U4/24&lt;"12:15"/24,$V4/24&gt;"13:30"/24,$W4/24&lt;1/24)),1,""))</f>
        <v>1</v>
      </c>
      <c r="Z4" s="19" t="str">
        <f t="shared" ref="Z4:Z33" si="4">IF(AND($H4="",$O4="",$V4=""),"",IF( OR(H4/24&gt;"21:30"/24,,O4/24&gt;"21:30"/24,V4/24&gt;"21:30"/24),1,""))</f>
        <v/>
      </c>
      <c r="AA4" s="19" t="str">
        <f t="shared" ref="AA4:AA33" si="5">IFERROR(IF(AND(OR($H4&lt;&gt;"",$O4&lt;&gt;"",$V4&lt;&gt;""),OR(WEEKDAY($B4,2)=7,$AB4=1)),1,""),"")</f>
        <v/>
      </c>
      <c r="AB4" s="19" t="str">
        <f>IFERROR(IF(AND($G4="",$N4="",$U4=""),"",IF(MATCH($B4,Jours_fériés!$C$1:$C$11,0)&gt;0,1,"")),"")</f>
        <v/>
      </c>
      <c r="AC4" s="19">
        <f t="shared" ref="AC4:AC33" si="6">IF(COUNTA(H4,O4,V4)&lt;2,"",IF(OR(($N4-$H4)/24,($U4-$O4)/24)&gt;2,1,""))</f>
        <v>1</v>
      </c>
      <c r="AD4" s="19" t="str">
        <f t="shared" ref="AD4:AD33" si="7">IF(OR(AND($G4/24&lt;"05:00"/24,$G4&lt;&gt;""),AND($N4/24&lt;"05:00"/24,$N4&lt;&gt;""),AND($U4/24&lt;"05:00"/24,$U4&lt;&gt;""),AND($H4/24&gt;"22:00"/24,$H4&lt;&gt;""),AND($O4&lt;&gt;"",$O4/24&gt;"22:00"/24),AND($V4&lt;&gt;"",$V4/24&gt;"22:00"/24)),1,"")</f>
        <v/>
      </c>
      <c r="AE4" s="20"/>
      <c r="AF4" s="20"/>
      <c r="AG4" s="20"/>
      <c r="AH4" s="20"/>
      <c r="AI4" s="20"/>
      <c r="AJ4" s="20"/>
      <c r="AK4" s="20"/>
      <c r="AL4" s="20"/>
    </row>
    <row r="5" spans="2:38" ht="15.75" customHeight="1" x14ac:dyDescent="0.25">
      <c r="B5" s="21">
        <v>45294</v>
      </c>
      <c r="C5" s="11"/>
      <c r="D5" s="22"/>
      <c r="E5" s="12"/>
      <c r="F5" s="11"/>
      <c r="G5" s="13">
        <v>0.5</v>
      </c>
      <c r="H5" s="14">
        <v>0.59652777777777777</v>
      </c>
      <c r="I5" s="15"/>
      <c r="J5" s="16">
        <f t="shared" si="0"/>
        <v>9.0277777777777457E-3</v>
      </c>
      <c r="K5" s="17"/>
      <c r="L5" s="12"/>
      <c r="M5" s="11"/>
      <c r="N5" s="13">
        <v>0.60555555555555551</v>
      </c>
      <c r="O5" s="14">
        <v>0.62986111111111109</v>
      </c>
      <c r="P5" s="15"/>
      <c r="Q5" s="16">
        <f t="shared" si="1"/>
        <v>2.7083333333333348E-2</v>
      </c>
      <c r="R5" s="23"/>
      <c r="S5" s="12"/>
      <c r="T5" s="11"/>
      <c r="U5" s="13">
        <v>0.65694444444444444</v>
      </c>
      <c r="V5" s="14">
        <v>0.81180555555555556</v>
      </c>
      <c r="W5" s="15"/>
      <c r="X5" s="24">
        <f t="shared" si="2"/>
        <v>0.31180555555555556</v>
      </c>
      <c r="Y5" s="19">
        <f t="shared" si="3"/>
        <v>1</v>
      </c>
      <c r="Z5" s="19" t="str">
        <f t="shared" si="4"/>
        <v/>
      </c>
      <c r="AA5" s="19" t="str">
        <f t="shared" si="5"/>
        <v/>
      </c>
      <c r="AB5" s="19" t="str">
        <f>IFERROR(IF(AND($G5="",$N5="",$U5=""),"",IF(MATCH($B5,Jours_fériés!$C$1:$C$11,0)&gt;0,1,"")),"")</f>
        <v/>
      </c>
      <c r="AC5" s="19">
        <f t="shared" si="6"/>
        <v>1</v>
      </c>
      <c r="AD5" s="19" t="str">
        <f t="shared" si="7"/>
        <v/>
      </c>
      <c r="AE5" s="20"/>
      <c r="AF5" s="20"/>
      <c r="AG5" s="20"/>
      <c r="AH5" s="20"/>
      <c r="AI5" s="20"/>
      <c r="AJ5" s="20"/>
      <c r="AK5" s="20"/>
      <c r="AL5" s="20"/>
    </row>
    <row r="6" spans="2:38" ht="15.75" customHeight="1" x14ac:dyDescent="0.25">
      <c r="B6" s="21">
        <v>45295</v>
      </c>
      <c r="C6" s="11"/>
      <c r="D6" s="22"/>
      <c r="E6" s="12"/>
      <c r="F6" s="11"/>
      <c r="G6" s="13">
        <v>0.23541666666666666</v>
      </c>
      <c r="H6" s="14">
        <v>0.36249999999999999</v>
      </c>
      <c r="I6" s="15"/>
      <c r="J6" s="16">
        <f t="shared" si="0"/>
        <v>2.5694444444444464E-2</v>
      </c>
      <c r="K6" s="23"/>
      <c r="L6" s="12"/>
      <c r="M6" s="11"/>
      <c r="N6" s="13">
        <v>0.38819444444444445</v>
      </c>
      <c r="O6" s="14">
        <v>0.55138888888888893</v>
      </c>
      <c r="P6" s="15"/>
      <c r="Q6" s="16" t="str">
        <f t="shared" si="1"/>
        <v/>
      </c>
      <c r="R6" s="25"/>
      <c r="S6" s="12"/>
      <c r="T6" s="26"/>
      <c r="U6" s="13"/>
      <c r="V6" s="14"/>
      <c r="W6" s="27"/>
      <c r="X6" s="24" t="e">
        <f t="shared" si="2"/>
        <v>#VALUE!</v>
      </c>
      <c r="Y6" s="19" t="str">
        <f t="shared" si="3"/>
        <v/>
      </c>
      <c r="Z6" s="19" t="str">
        <f t="shared" si="4"/>
        <v/>
      </c>
      <c r="AA6" s="19" t="str">
        <f t="shared" si="5"/>
        <v/>
      </c>
      <c r="AB6" s="19" t="str">
        <f>IFERROR(IF(AND($G6="",$N6="",$U6=""),"",IF(MATCH($B6,Jours_fériés!$C$1:$C$11,0)&gt;0,1,"")),"")</f>
        <v/>
      </c>
      <c r="AC6" s="19">
        <f t="shared" si="6"/>
        <v>1</v>
      </c>
      <c r="AD6" s="19" t="str">
        <f t="shared" si="7"/>
        <v/>
      </c>
      <c r="AE6" s="20"/>
      <c r="AF6" s="20"/>
      <c r="AG6" s="20"/>
      <c r="AH6" s="20"/>
      <c r="AI6" s="20"/>
      <c r="AJ6" s="20"/>
      <c r="AK6" s="20"/>
      <c r="AL6" s="20"/>
    </row>
    <row r="7" spans="2:38" ht="15.75" customHeight="1" x14ac:dyDescent="0.25">
      <c r="B7" s="21">
        <v>45296</v>
      </c>
      <c r="C7" s="12"/>
      <c r="D7" s="12"/>
      <c r="E7" s="12"/>
      <c r="F7" s="12"/>
      <c r="G7" s="13"/>
      <c r="H7" s="14"/>
      <c r="I7" s="28"/>
      <c r="J7" s="16" t="str">
        <f t="shared" si="0"/>
        <v/>
      </c>
      <c r="K7" s="25"/>
      <c r="L7" s="12"/>
      <c r="M7" s="26"/>
      <c r="N7" s="13"/>
      <c r="O7" s="14"/>
      <c r="P7" s="27"/>
      <c r="Q7" s="16" t="str">
        <f t="shared" si="1"/>
        <v/>
      </c>
      <c r="R7" s="25"/>
      <c r="S7" s="12"/>
      <c r="T7" s="26"/>
      <c r="U7" s="13"/>
      <c r="V7" s="14"/>
      <c r="W7" s="27"/>
      <c r="X7" s="24" t="e">
        <f t="shared" si="2"/>
        <v>#VALUE!</v>
      </c>
      <c r="Y7" s="19" t="str">
        <f t="shared" si="3"/>
        <v/>
      </c>
      <c r="Z7" s="19" t="str">
        <f t="shared" si="4"/>
        <v/>
      </c>
      <c r="AA7" s="19" t="str">
        <f t="shared" si="5"/>
        <v/>
      </c>
      <c r="AB7" s="19" t="str">
        <f>IFERROR(IF(AND($G7="",$N7="",$U7=""),"",IF(MATCH($B7,Jours_fériés!$C$1:$C$11,0)&gt;0,1,"")),"")</f>
        <v/>
      </c>
      <c r="AC7" s="19" t="str">
        <f t="shared" si="6"/>
        <v/>
      </c>
      <c r="AD7" s="19" t="str">
        <f t="shared" si="7"/>
        <v/>
      </c>
      <c r="AE7" s="20"/>
      <c r="AF7" s="20"/>
      <c r="AG7" s="20"/>
      <c r="AH7" s="20"/>
      <c r="AI7" s="20"/>
      <c r="AJ7" s="20"/>
      <c r="AK7" s="20"/>
      <c r="AL7" s="20"/>
    </row>
    <row r="8" spans="2:38" ht="15.75" customHeight="1" x14ac:dyDescent="0.25">
      <c r="B8" s="29">
        <v>45297</v>
      </c>
      <c r="C8" s="30"/>
      <c r="D8" s="30"/>
      <c r="E8" s="30"/>
      <c r="F8" s="30"/>
      <c r="G8" s="31"/>
      <c r="H8" s="32"/>
      <c r="I8" s="33"/>
      <c r="J8" s="34" t="str">
        <f t="shared" si="0"/>
        <v/>
      </c>
      <c r="K8" s="35"/>
      <c r="L8" s="36"/>
      <c r="M8" s="37"/>
      <c r="N8" s="38"/>
      <c r="O8" s="32"/>
      <c r="P8" s="39"/>
      <c r="Q8" s="34" t="str">
        <f t="shared" si="1"/>
        <v/>
      </c>
      <c r="R8" s="35"/>
      <c r="S8" s="36"/>
      <c r="T8" s="37"/>
      <c r="U8" s="38"/>
      <c r="V8" s="32"/>
      <c r="W8" s="39"/>
      <c r="X8" s="24" t="e">
        <f t="shared" si="2"/>
        <v>#VALUE!</v>
      </c>
      <c r="Y8" s="19" t="str">
        <f t="shared" si="3"/>
        <v/>
      </c>
      <c r="Z8" s="19" t="str">
        <f t="shared" si="4"/>
        <v/>
      </c>
      <c r="AA8" s="19" t="str">
        <f t="shared" si="5"/>
        <v/>
      </c>
      <c r="AB8" s="19" t="str">
        <f>IFERROR(IF(AND($G8="",$N8="",$U8=""),"",IF(MATCH($B8,Jours_fériés!$C$1:$C$11,0)&gt;0,1,"")),"")</f>
        <v/>
      </c>
      <c r="AC8" s="19" t="str">
        <f t="shared" si="6"/>
        <v/>
      </c>
      <c r="AD8" s="19" t="str">
        <f t="shared" si="7"/>
        <v/>
      </c>
      <c r="AE8" s="20"/>
      <c r="AF8" s="20"/>
      <c r="AG8" s="20"/>
      <c r="AH8" s="20"/>
      <c r="AI8" s="20"/>
      <c r="AJ8" s="20"/>
      <c r="AK8" s="20"/>
      <c r="AL8" s="20"/>
    </row>
    <row r="9" spans="2:38" ht="15.75" customHeight="1" x14ac:dyDescent="0.25">
      <c r="B9" s="40">
        <v>45298</v>
      </c>
      <c r="C9" s="30"/>
      <c r="D9" s="30"/>
      <c r="E9" s="30"/>
      <c r="F9" s="30"/>
      <c r="G9" s="31"/>
      <c r="H9" s="32"/>
      <c r="I9" s="33"/>
      <c r="J9" s="34" t="str">
        <f t="shared" si="0"/>
        <v/>
      </c>
      <c r="K9" s="35"/>
      <c r="L9" s="36"/>
      <c r="M9" s="37"/>
      <c r="N9" s="38"/>
      <c r="O9" s="32"/>
      <c r="P9" s="39"/>
      <c r="Q9" s="34" t="str">
        <f t="shared" si="1"/>
        <v/>
      </c>
      <c r="R9" s="35"/>
      <c r="S9" s="36"/>
      <c r="T9" s="37"/>
      <c r="U9" s="38"/>
      <c r="V9" s="32"/>
      <c r="W9" s="39"/>
      <c r="X9" s="24" t="e">
        <f t="shared" ref="X9:X11" si="8">V9-U9+Q10+O9-N9+J9+H9-G9</f>
        <v>#VALUE!</v>
      </c>
      <c r="Y9" s="19" t="str">
        <f t="shared" si="3"/>
        <v/>
      </c>
      <c r="Z9" s="19" t="str">
        <f t="shared" si="4"/>
        <v/>
      </c>
      <c r="AA9" s="19" t="str">
        <f t="shared" si="5"/>
        <v/>
      </c>
      <c r="AB9" s="19" t="str">
        <f>IFERROR(IF(AND($G9="",$N9="",$U9=""),"",IF(MATCH($B9,Jours_fériés!$C$1:$C$11,0)&gt;0,1,"")),"")</f>
        <v/>
      </c>
      <c r="AC9" s="19" t="str">
        <f t="shared" si="6"/>
        <v/>
      </c>
      <c r="AD9" s="19" t="str">
        <f t="shared" si="7"/>
        <v/>
      </c>
      <c r="AE9" s="20"/>
      <c r="AF9" s="20"/>
      <c r="AG9" s="20"/>
      <c r="AH9" s="20"/>
      <c r="AI9" s="20"/>
      <c r="AJ9" s="20"/>
      <c r="AK9" s="20"/>
      <c r="AL9" s="20"/>
    </row>
    <row r="10" spans="2:38" ht="15.75" customHeight="1" x14ac:dyDescent="0.25">
      <c r="B10" s="41">
        <v>45299</v>
      </c>
      <c r="C10" s="42"/>
      <c r="D10" s="42"/>
      <c r="E10" s="42"/>
      <c r="F10" s="42"/>
      <c r="G10" s="43"/>
      <c r="H10" s="44"/>
      <c r="I10" s="33"/>
      <c r="J10" s="34" t="str">
        <f t="shared" si="0"/>
        <v/>
      </c>
      <c r="K10" s="45"/>
      <c r="L10" s="46"/>
      <c r="M10" s="47"/>
      <c r="N10" s="43"/>
      <c r="O10" s="44"/>
      <c r="P10" s="39"/>
      <c r="Q10" s="34" t="str">
        <f t="shared" si="1"/>
        <v/>
      </c>
      <c r="R10" s="45"/>
      <c r="S10" s="46"/>
      <c r="T10" s="47"/>
      <c r="U10" s="43"/>
      <c r="V10" s="44"/>
      <c r="W10" s="39"/>
      <c r="X10" s="24" t="e">
        <f t="shared" si="8"/>
        <v>#VALUE!</v>
      </c>
      <c r="Y10" s="19" t="str">
        <f t="shared" si="3"/>
        <v/>
      </c>
      <c r="Z10" s="19" t="str">
        <f t="shared" si="4"/>
        <v/>
      </c>
      <c r="AA10" s="19" t="str">
        <f t="shared" si="5"/>
        <v/>
      </c>
      <c r="AB10" s="19" t="str">
        <f>IFERROR(IF(AND($G10="",$N10="",$U10=""),"",IF(MATCH($B10,Jours_fériés!$C$1:$C$11,0)&gt;0,1,"")),"")</f>
        <v/>
      </c>
      <c r="AC10" s="19" t="str">
        <f t="shared" si="6"/>
        <v/>
      </c>
      <c r="AD10" s="19" t="str">
        <f t="shared" si="7"/>
        <v/>
      </c>
      <c r="AE10" s="20"/>
      <c r="AF10" s="20"/>
      <c r="AG10" s="20"/>
      <c r="AH10" s="20"/>
      <c r="AI10" s="20"/>
      <c r="AJ10" s="20"/>
      <c r="AK10" s="20"/>
      <c r="AL10" s="20"/>
    </row>
    <row r="11" spans="2:38" ht="15.75" customHeight="1" x14ac:dyDescent="0.25">
      <c r="B11" s="41">
        <v>45300</v>
      </c>
      <c r="C11" s="42"/>
      <c r="D11" s="42"/>
      <c r="E11" s="42"/>
      <c r="F11" s="42"/>
      <c r="G11" s="43"/>
      <c r="H11" s="44"/>
      <c r="I11" s="33"/>
      <c r="J11" s="34" t="str">
        <f t="shared" si="0"/>
        <v/>
      </c>
      <c r="K11" s="48"/>
      <c r="L11" s="42"/>
      <c r="M11" s="47"/>
      <c r="N11" s="43"/>
      <c r="O11" s="44"/>
      <c r="P11" s="39"/>
      <c r="Q11" s="34" t="str">
        <f t="shared" si="1"/>
        <v/>
      </c>
      <c r="R11" s="48"/>
      <c r="S11" s="42"/>
      <c r="T11" s="47"/>
      <c r="U11" s="43"/>
      <c r="V11" s="44"/>
      <c r="W11" s="39"/>
      <c r="X11" s="24" t="e">
        <f t="shared" si="8"/>
        <v>#VALUE!</v>
      </c>
      <c r="Y11" s="19" t="str">
        <f t="shared" si="3"/>
        <v/>
      </c>
      <c r="Z11" s="19" t="str">
        <f t="shared" si="4"/>
        <v/>
      </c>
      <c r="AA11" s="19" t="str">
        <f t="shared" si="5"/>
        <v/>
      </c>
      <c r="AB11" s="19" t="str">
        <f>IFERROR(IF(AND($G11="",$N11="",$U11=""),"",IF(MATCH($B11,Jours_fériés!$C$1:$C$11,0)&gt;0,1,"")),"")</f>
        <v/>
      </c>
      <c r="AC11" s="19" t="str">
        <f t="shared" si="6"/>
        <v/>
      </c>
      <c r="AD11" s="19" t="str">
        <f t="shared" si="7"/>
        <v/>
      </c>
      <c r="AE11" s="20"/>
      <c r="AF11" s="20"/>
      <c r="AG11" s="20"/>
      <c r="AH11" s="20"/>
      <c r="AI11" s="20"/>
      <c r="AJ11" s="20"/>
      <c r="AK11" s="20"/>
      <c r="AL11" s="20"/>
    </row>
    <row r="12" spans="2:38" ht="15.75" customHeight="1" x14ac:dyDescent="0.25">
      <c r="B12" s="41">
        <v>45301</v>
      </c>
      <c r="C12" s="42"/>
      <c r="D12" s="42"/>
      <c r="E12" s="42"/>
      <c r="F12" s="42"/>
      <c r="G12" s="43"/>
      <c r="H12" s="44"/>
      <c r="I12" s="33"/>
      <c r="J12" s="34" t="str">
        <f t="shared" si="0"/>
        <v/>
      </c>
      <c r="K12" s="48"/>
      <c r="L12" s="42"/>
      <c r="M12" s="47"/>
      <c r="N12" s="43"/>
      <c r="O12" s="44"/>
      <c r="P12" s="39"/>
      <c r="Q12" s="34" t="str">
        <f t="shared" si="1"/>
        <v/>
      </c>
      <c r="R12" s="48"/>
      <c r="S12" s="42"/>
      <c r="T12" s="47"/>
      <c r="U12" s="43"/>
      <c r="V12" s="44"/>
      <c r="W12" s="39"/>
      <c r="X12" s="24" t="e">
        <f t="shared" ref="X12:X33" si="9">V12-U12+Q12+O12-N12+J12+H12-G12</f>
        <v>#VALUE!</v>
      </c>
      <c r="Y12" s="19" t="str">
        <f t="shared" si="3"/>
        <v/>
      </c>
      <c r="Z12" s="19" t="str">
        <f t="shared" si="4"/>
        <v/>
      </c>
      <c r="AA12" s="19" t="str">
        <f t="shared" si="5"/>
        <v/>
      </c>
      <c r="AB12" s="19" t="str">
        <f>IFERROR(IF(AND($G12="",$N12="",$U12=""),"",IF(MATCH($B12,Jours_fériés!$C$1:$C$11,0)&gt;0,1,"")),"")</f>
        <v/>
      </c>
      <c r="AC12" s="19" t="str">
        <f t="shared" si="6"/>
        <v/>
      </c>
      <c r="AD12" s="19" t="str">
        <f t="shared" si="7"/>
        <v/>
      </c>
      <c r="AE12" s="20"/>
      <c r="AF12" s="20"/>
      <c r="AG12" s="20"/>
      <c r="AH12" s="20"/>
      <c r="AI12" s="20"/>
      <c r="AJ12" s="20"/>
      <c r="AK12" s="20"/>
      <c r="AL12" s="20"/>
    </row>
    <row r="13" spans="2:38" ht="15.75" customHeight="1" x14ac:dyDescent="0.25">
      <c r="B13" s="41">
        <v>45302</v>
      </c>
      <c r="C13" s="42"/>
      <c r="D13" s="42"/>
      <c r="E13" s="42"/>
      <c r="F13" s="42"/>
      <c r="G13" s="43"/>
      <c r="H13" s="44"/>
      <c r="I13" s="33"/>
      <c r="J13" s="34" t="str">
        <f t="shared" si="0"/>
        <v/>
      </c>
      <c r="K13" s="48"/>
      <c r="L13" s="42"/>
      <c r="M13" s="47"/>
      <c r="N13" s="43"/>
      <c r="O13" s="44"/>
      <c r="P13" s="39"/>
      <c r="Q13" s="34" t="str">
        <f t="shared" si="1"/>
        <v/>
      </c>
      <c r="R13" s="48"/>
      <c r="S13" s="42"/>
      <c r="T13" s="47"/>
      <c r="U13" s="43"/>
      <c r="V13" s="44"/>
      <c r="W13" s="39"/>
      <c r="X13" s="24" t="e">
        <f t="shared" si="9"/>
        <v>#VALUE!</v>
      </c>
      <c r="Y13" s="19" t="str">
        <f t="shared" si="3"/>
        <v/>
      </c>
      <c r="Z13" s="19" t="str">
        <f t="shared" si="4"/>
        <v/>
      </c>
      <c r="AA13" s="19" t="str">
        <f t="shared" si="5"/>
        <v/>
      </c>
      <c r="AB13" s="19" t="str">
        <f>IFERROR(IF(AND($G13="",$N13="",$U13=""),"",IF(MATCH($B13,Jours_fériés!$C$1:$C$11,0)&gt;0,1,"")),"")</f>
        <v/>
      </c>
      <c r="AC13" s="19" t="str">
        <f t="shared" si="6"/>
        <v/>
      </c>
      <c r="AD13" s="19" t="str">
        <f t="shared" si="7"/>
        <v/>
      </c>
      <c r="AE13" s="20"/>
      <c r="AF13" s="20"/>
      <c r="AG13" s="20"/>
      <c r="AH13" s="20"/>
      <c r="AI13" s="20"/>
      <c r="AJ13" s="20"/>
      <c r="AK13" s="20"/>
      <c r="AL13" s="20"/>
    </row>
    <row r="14" spans="2:38" ht="15.75" customHeight="1" x14ac:dyDescent="0.25">
      <c r="B14" s="41">
        <v>45303</v>
      </c>
      <c r="C14" s="42"/>
      <c r="D14" s="42"/>
      <c r="E14" s="42"/>
      <c r="F14" s="42"/>
      <c r="G14" s="43"/>
      <c r="H14" s="44"/>
      <c r="I14" s="33"/>
      <c r="J14" s="34" t="str">
        <f t="shared" si="0"/>
        <v/>
      </c>
      <c r="K14" s="48"/>
      <c r="L14" s="42"/>
      <c r="M14" s="47"/>
      <c r="N14" s="43"/>
      <c r="O14" s="44"/>
      <c r="P14" s="39"/>
      <c r="Q14" s="34" t="str">
        <f t="shared" si="1"/>
        <v/>
      </c>
      <c r="R14" s="48"/>
      <c r="S14" s="42"/>
      <c r="T14" s="47"/>
      <c r="U14" s="43"/>
      <c r="V14" s="44"/>
      <c r="W14" s="39"/>
      <c r="X14" s="24" t="e">
        <f t="shared" si="9"/>
        <v>#VALUE!</v>
      </c>
      <c r="Y14" s="19" t="str">
        <f t="shared" si="3"/>
        <v/>
      </c>
      <c r="Z14" s="19" t="str">
        <f t="shared" si="4"/>
        <v/>
      </c>
      <c r="AA14" s="19" t="str">
        <f t="shared" si="5"/>
        <v/>
      </c>
      <c r="AB14" s="19" t="str">
        <f>IFERROR(IF(AND($G14="",$N14="",$U14=""),"",IF(MATCH($B14,Jours_fériés!$C$1:$C$11,0)&gt;0,1,"")),"")</f>
        <v/>
      </c>
      <c r="AC14" s="19" t="str">
        <f t="shared" si="6"/>
        <v/>
      </c>
      <c r="AD14" s="19" t="str">
        <f t="shared" si="7"/>
        <v/>
      </c>
      <c r="AE14" s="20"/>
      <c r="AF14" s="20"/>
      <c r="AG14" s="20"/>
      <c r="AH14" s="20"/>
      <c r="AI14" s="20"/>
      <c r="AJ14" s="20"/>
      <c r="AK14" s="20"/>
      <c r="AL14" s="20"/>
    </row>
    <row r="15" spans="2:38" ht="15.75" customHeight="1" x14ac:dyDescent="0.25">
      <c r="B15" s="29">
        <v>45304</v>
      </c>
      <c r="C15" s="36"/>
      <c r="D15" s="36"/>
      <c r="E15" s="36"/>
      <c r="F15" s="36"/>
      <c r="G15" s="31"/>
      <c r="H15" s="32"/>
      <c r="I15" s="33"/>
      <c r="J15" s="34" t="str">
        <f t="shared" si="0"/>
        <v/>
      </c>
      <c r="K15" s="35"/>
      <c r="L15" s="36"/>
      <c r="M15" s="37"/>
      <c r="N15" s="38"/>
      <c r="O15" s="32"/>
      <c r="P15" s="39"/>
      <c r="Q15" s="34" t="str">
        <f t="shared" si="1"/>
        <v/>
      </c>
      <c r="R15" s="35"/>
      <c r="S15" s="36"/>
      <c r="T15" s="37"/>
      <c r="U15" s="38"/>
      <c r="V15" s="32"/>
      <c r="W15" s="39"/>
      <c r="X15" s="24" t="e">
        <f t="shared" si="9"/>
        <v>#VALUE!</v>
      </c>
      <c r="Y15" s="19" t="str">
        <f t="shared" si="3"/>
        <v/>
      </c>
      <c r="Z15" s="19" t="str">
        <f t="shared" si="4"/>
        <v/>
      </c>
      <c r="AA15" s="19" t="str">
        <f t="shared" si="5"/>
        <v/>
      </c>
      <c r="AB15" s="19" t="str">
        <f>IFERROR(IF(AND($G15="",$N15="",$U15=""),"",IF(MATCH($B15,Jours_fériés!$C$1:$C$11,0)&gt;0,1,"")),"")</f>
        <v/>
      </c>
      <c r="AC15" s="19" t="str">
        <f t="shared" si="6"/>
        <v/>
      </c>
      <c r="AD15" s="19" t="str">
        <f t="shared" si="7"/>
        <v/>
      </c>
      <c r="AE15" s="20"/>
      <c r="AF15" s="20"/>
      <c r="AG15" s="20"/>
      <c r="AH15" s="20"/>
      <c r="AI15" s="20"/>
      <c r="AJ15" s="20"/>
      <c r="AK15" s="20"/>
      <c r="AL15" s="20"/>
    </row>
    <row r="16" spans="2:38" ht="15.75" customHeight="1" x14ac:dyDescent="0.25">
      <c r="B16" s="40">
        <v>45305</v>
      </c>
      <c r="C16" s="36"/>
      <c r="D16" s="36"/>
      <c r="E16" s="36"/>
      <c r="F16" s="36"/>
      <c r="G16" s="31"/>
      <c r="H16" s="32"/>
      <c r="I16" s="33"/>
      <c r="J16" s="34" t="str">
        <f t="shared" si="0"/>
        <v/>
      </c>
      <c r="K16" s="35"/>
      <c r="L16" s="36"/>
      <c r="M16" s="37"/>
      <c r="N16" s="38"/>
      <c r="O16" s="32"/>
      <c r="P16" s="39"/>
      <c r="Q16" s="34" t="str">
        <f t="shared" si="1"/>
        <v/>
      </c>
      <c r="R16" s="35"/>
      <c r="S16" s="36"/>
      <c r="T16" s="37"/>
      <c r="U16" s="38"/>
      <c r="V16" s="32"/>
      <c r="W16" s="39"/>
      <c r="X16" s="24" t="e">
        <f t="shared" si="9"/>
        <v>#VALUE!</v>
      </c>
      <c r="Y16" s="19" t="str">
        <f t="shared" si="3"/>
        <v/>
      </c>
      <c r="Z16" s="19" t="str">
        <f t="shared" si="4"/>
        <v/>
      </c>
      <c r="AA16" s="19" t="str">
        <f t="shared" si="5"/>
        <v/>
      </c>
      <c r="AB16" s="19" t="str">
        <f>IFERROR(IF(AND($G16="",$N16="",$U16=""),"",IF(MATCH($B16,Jours_fériés!$C$1:$C$11,0)&gt;0,1,"")),"")</f>
        <v/>
      </c>
      <c r="AC16" s="19" t="str">
        <f t="shared" si="6"/>
        <v/>
      </c>
      <c r="AD16" s="19" t="str">
        <f t="shared" si="7"/>
        <v/>
      </c>
      <c r="AE16" s="20"/>
      <c r="AF16" s="20"/>
      <c r="AG16" s="20"/>
      <c r="AH16" s="20"/>
      <c r="AI16" s="20"/>
      <c r="AJ16" s="20"/>
      <c r="AK16" s="20"/>
      <c r="AL16" s="20"/>
    </row>
    <row r="17" spans="2:38" ht="15.75" customHeight="1" x14ac:dyDescent="0.25">
      <c r="B17" s="41">
        <v>45306</v>
      </c>
      <c r="C17" s="42"/>
      <c r="D17" s="42"/>
      <c r="E17" s="42"/>
      <c r="F17" s="42"/>
      <c r="G17" s="43"/>
      <c r="H17" s="44"/>
      <c r="I17" s="49"/>
      <c r="J17" s="34" t="str">
        <f t="shared" si="0"/>
        <v/>
      </c>
      <c r="K17" s="45"/>
      <c r="L17" s="42"/>
      <c r="M17" s="46"/>
      <c r="N17" s="43"/>
      <c r="O17" s="44"/>
      <c r="P17" s="49"/>
      <c r="Q17" s="34" t="str">
        <f t="shared" si="1"/>
        <v/>
      </c>
      <c r="R17" s="45"/>
      <c r="S17" s="42"/>
      <c r="T17" s="47"/>
      <c r="U17" s="43"/>
      <c r="V17" s="44"/>
      <c r="W17" s="39"/>
      <c r="X17" s="24" t="e">
        <f t="shared" si="9"/>
        <v>#VALUE!</v>
      </c>
      <c r="Y17" s="19" t="str">
        <f t="shared" si="3"/>
        <v/>
      </c>
      <c r="Z17" s="19" t="str">
        <f t="shared" si="4"/>
        <v/>
      </c>
      <c r="AA17" s="19" t="str">
        <f t="shared" si="5"/>
        <v/>
      </c>
      <c r="AB17" s="19" t="str">
        <f>IFERROR(IF(AND($G17="",$N17="",$U17=""),"",IF(MATCH($B17,Jours_fériés!$C$1:$C$11,0)&gt;0,1,"")),"")</f>
        <v/>
      </c>
      <c r="AC17" s="19" t="str">
        <f t="shared" si="6"/>
        <v/>
      </c>
      <c r="AD17" s="19" t="str">
        <f t="shared" si="7"/>
        <v/>
      </c>
      <c r="AE17" s="20"/>
      <c r="AF17" s="20"/>
      <c r="AG17" s="20"/>
      <c r="AH17" s="20"/>
      <c r="AI17" s="20"/>
      <c r="AJ17" s="20"/>
      <c r="AK17" s="20"/>
      <c r="AL17" s="20"/>
    </row>
    <row r="18" spans="2:38" ht="15.75" customHeight="1" x14ac:dyDescent="0.25">
      <c r="B18" s="41">
        <v>45307</v>
      </c>
      <c r="C18" s="42"/>
      <c r="D18" s="42"/>
      <c r="E18" s="42"/>
      <c r="F18" s="42"/>
      <c r="G18" s="43"/>
      <c r="H18" s="44"/>
      <c r="I18" s="49"/>
      <c r="J18" s="34" t="str">
        <f t="shared" si="0"/>
        <v/>
      </c>
      <c r="K18" s="45"/>
      <c r="L18" s="42"/>
      <c r="M18" s="46"/>
      <c r="N18" s="43"/>
      <c r="O18" s="44"/>
      <c r="P18" s="49"/>
      <c r="Q18" s="34" t="str">
        <f t="shared" si="1"/>
        <v/>
      </c>
      <c r="R18" s="45"/>
      <c r="S18" s="42"/>
      <c r="T18" s="47"/>
      <c r="U18" s="43"/>
      <c r="V18" s="44"/>
      <c r="W18" s="39"/>
      <c r="X18" s="24" t="e">
        <f t="shared" si="9"/>
        <v>#VALUE!</v>
      </c>
      <c r="Y18" s="19" t="str">
        <f t="shared" si="3"/>
        <v/>
      </c>
      <c r="Z18" s="19" t="str">
        <f t="shared" si="4"/>
        <v/>
      </c>
      <c r="AA18" s="19" t="str">
        <f t="shared" si="5"/>
        <v/>
      </c>
      <c r="AB18" s="19" t="str">
        <f>IFERROR(IF(AND($G18="",$N18="",$U18=""),"",IF(MATCH($B18,Jours_fériés!$C$1:$C$11,0)&gt;0,1,"")),"")</f>
        <v/>
      </c>
      <c r="AC18" s="19" t="str">
        <f t="shared" si="6"/>
        <v/>
      </c>
      <c r="AD18" s="19" t="str">
        <f t="shared" si="7"/>
        <v/>
      </c>
      <c r="AE18" s="20"/>
      <c r="AF18" s="20"/>
      <c r="AG18" s="20"/>
      <c r="AH18" s="20"/>
      <c r="AI18" s="20"/>
      <c r="AJ18" s="20"/>
      <c r="AK18" s="20"/>
      <c r="AL18" s="20"/>
    </row>
    <row r="19" spans="2:38" ht="15.75" customHeight="1" x14ac:dyDescent="0.25">
      <c r="B19" s="41">
        <v>45308</v>
      </c>
      <c r="C19" s="42"/>
      <c r="D19" s="42"/>
      <c r="E19" s="42"/>
      <c r="F19" s="42"/>
      <c r="G19" s="43"/>
      <c r="H19" s="44"/>
      <c r="I19" s="49"/>
      <c r="J19" s="34" t="str">
        <f t="shared" si="0"/>
        <v/>
      </c>
      <c r="K19" s="45"/>
      <c r="L19" s="42"/>
      <c r="M19" s="46"/>
      <c r="N19" s="43"/>
      <c r="O19" s="44"/>
      <c r="P19" s="49"/>
      <c r="Q19" s="34" t="str">
        <f t="shared" si="1"/>
        <v/>
      </c>
      <c r="R19" s="45"/>
      <c r="S19" s="42"/>
      <c r="T19" s="46"/>
      <c r="U19" s="43"/>
      <c r="V19" s="44"/>
      <c r="W19" s="49"/>
      <c r="X19" s="24" t="e">
        <f t="shared" si="9"/>
        <v>#VALUE!</v>
      </c>
      <c r="Y19" s="19" t="str">
        <f t="shared" si="3"/>
        <v/>
      </c>
      <c r="Z19" s="19" t="str">
        <f t="shared" si="4"/>
        <v/>
      </c>
      <c r="AA19" s="19" t="str">
        <f t="shared" si="5"/>
        <v/>
      </c>
      <c r="AB19" s="19" t="str">
        <f>IFERROR(IF(AND($G19="",$N19="",$U19=""),"",IF(MATCH($B19,Jours_fériés!$C$1:$C$11,0)&gt;0,1,"")),"")</f>
        <v/>
      </c>
      <c r="AC19" s="19" t="str">
        <f t="shared" si="6"/>
        <v/>
      </c>
      <c r="AD19" s="19" t="str">
        <f t="shared" si="7"/>
        <v/>
      </c>
      <c r="AE19" s="20"/>
      <c r="AF19" s="20"/>
      <c r="AG19" s="20"/>
      <c r="AH19" s="20"/>
      <c r="AI19" s="20"/>
      <c r="AJ19" s="20"/>
      <c r="AK19" s="20"/>
      <c r="AL19" s="20"/>
    </row>
    <row r="20" spans="2:38" ht="15.75" customHeight="1" x14ac:dyDescent="0.25">
      <c r="B20" s="41">
        <v>45309</v>
      </c>
      <c r="C20" s="42"/>
      <c r="D20" s="42"/>
      <c r="E20" s="42"/>
      <c r="F20" s="42"/>
      <c r="G20" s="43"/>
      <c r="H20" s="44"/>
      <c r="I20" s="49"/>
      <c r="J20" s="34" t="str">
        <f t="shared" si="0"/>
        <v/>
      </c>
      <c r="K20" s="45"/>
      <c r="L20" s="42"/>
      <c r="M20" s="46"/>
      <c r="N20" s="43"/>
      <c r="O20" s="44"/>
      <c r="P20" s="49"/>
      <c r="Q20" s="34" t="str">
        <f t="shared" si="1"/>
        <v/>
      </c>
      <c r="R20" s="45"/>
      <c r="S20" s="42"/>
      <c r="T20" s="47"/>
      <c r="U20" s="43"/>
      <c r="V20" s="44"/>
      <c r="W20" s="39"/>
      <c r="X20" s="24" t="e">
        <f t="shared" si="9"/>
        <v>#VALUE!</v>
      </c>
      <c r="Y20" s="19" t="str">
        <f t="shared" si="3"/>
        <v/>
      </c>
      <c r="Z20" s="19" t="str">
        <f t="shared" si="4"/>
        <v/>
      </c>
      <c r="AA20" s="19" t="str">
        <f t="shared" si="5"/>
        <v/>
      </c>
      <c r="AB20" s="19" t="str">
        <f>IFERROR(IF(AND($G20="",$N20="",$U20=""),"",IF(MATCH($B20,Jours_fériés!$C$1:$C$11,0)&gt;0,1,"")),"")</f>
        <v/>
      </c>
      <c r="AC20" s="19" t="str">
        <f t="shared" si="6"/>
        <v/>
      </c>
      <c r="AD20" s="19" t="str">
        <f t="shared" si="7"/>
        <v/>
      </c>
      <c r="AE20" s="20"/>
      <c r="AF20" s="20"/>
      <c r="AG20" s="20"/>
      <c r="AH20" s="20"/>
      <c r="AI20" s="20"/>
      <c r="AJ20" s="20"/>
      <c r="AK20" s="20"/>
      <c r="AL20" s="20"/>
    </row>
    <row r="21" spans="2:38" ht="15.75" customHeight="1" x14ac:dyDescent="0.25">
      <c r="B21" s="41">
        <v>45310</v>
      </c>
      <c r="C21" s="42"/>
      <c r="D21" s="42"/>
      <c r="E21" s="42"/>
      <c r="F21" s="42"/>
      <c r="G21" s="43"/>
      <c r="H21" s="44"/>
      <c r="I21" s="49"/>
      <c r="J21" s="34" t="str">
        <f t="shared" si="0"/>
        <v/>
      </c>
      <c r="K21" s="45"/>
      <c r="L21" s="42"/>
      <c r="M21" s="46"/>
      <c r="N21" s="43"/>
      <c r="O21" s="44"/>
      <c r="P21" s="49"/>
      <c r="Q21" s="34" t="str">
        <f t="shared" si="1"/>
        <v/>
      </c>
      <c r="R21" s="48"/>
      <c r="S21" s="42"/>
      <c r="T21" s="47"/>
      <c r="U21" s="43"/>
      <c r="V21" s="44"/>
      <c r="W21" s="39"/>
      <c r="X21" s="24" t="e">
        <f t="shared" si="9"/>
        <v>#VALUE!</v>
      </c>
      <c r="Y21" s="19" t="str">
        <f t="shared" si="3"/>
        <v/>
      </c>
      <c r="Z21" s="19" t="str">
        <f t="shared" si="4"/>
        <v/>
      </c>
      <c r="AA21" s="19" t="str">
        <f t="shared" si="5"/>
        <v/>
      </c>
      <c r="AB21" s="19" t="str">
        <f>IFERROR(IF(AND($G21="",$N21="",$U21=""),"",IF(MATCH($B21,Jours_fériés!$C$1:$C$11,0)&gt;0,1,"")),"")</f>
        <v/>
      </c>
      <c r="AC21" s="19" t="str">
        <f t="shared" si="6"/>
        <v/>
      </c>
      <c r="AD21" s="19" t="str">
        <f t="shared" si="7"/>
        <v/>
      </c>
      <c r="AE21" s="20"/>
      <c r="AF21" s="20"/>
      <c r="AG21" s="20"/>
      <c r="AH21" s="20"/>
      <c r="AI21" s="20"/>
      <c r="AJ21" s="20"/>
      <c r="AK21" s="20"/>
      <c r="AL21" s="20"/>
    </row>
    <row r="22" spans="2:38" ht="15.75" customHeight="1" x14ac:dyDescent="0.25">
      <c r="B22" s="29">
        <v>45311</v>
      </c>
      <c r="C22" s="36"/>
      <c r="D22" s="36"/>
      <c r="E22" s="36"/>
      <c r="F22" s="36"/>
      <c r="G22" s="31"/>
      <c r="H22" s="32"/>
      <c r="I22" s="33"/>
      <c r="J22" s="34" t="str">
        <f t="shared" si="0"/>
        <v/>
      </c>
      <c r="K22" s="35"/>
      <c r="L22" s="36"/>
      <c r="M22" s="37"/>
      <c r="N22" s="38"/>
      <c r="O22" s="32"/>
      <c r="P22" s="39"/>
      <c r="Q22" s="34" t="str">
        <f t="shared" si="1"/>
        <v/>
      </c>
      <c r="R22" s="35"/>
      <c r="S22" s="36"/>
      <c r="T22" s="37"/>
      <c r="U22" s="38"/>
      <c r="V22" s="32"/>
      <c r="W22" s="39"/>
      <c r="X22" s="24" t="e">
        <f t="shared" si="9"/>
        <v>#VALUE!</v>
      </c>
      <c r="Y22" s="19" t="str">
        <f t="shared" si="3"/>
        <v/>
      </c>
      <c r="Z22" s="19" t="str">
        <f t="shared" si="4"/>
        <v/>
      </c>
      <c r="AA22" s="19" t="str">
        <f t="shared" si="5"/>
        <v/>
      </c>
      <c r="AB22" s="19" t="str">
        <f>IFERROR(IF(AND($G22="",$N22="",$U22=""),"",IF(MATCH($B22,Jours_fériés!$C$1:$C$11,0)&gt;0,1,"")),"")</f>
        <v/>
      </c>
      <c r="AC22" s="19" t="str">
        <f t="shared" si="6"/>
        <v/>
      </c>
      <c r="AD22" s="19" t="str">
        <f t="shared" si="7"/>
        <v/>
      </c>
      <c r="AE22" s="20"/>
      <c r="AF22" s="20"/>
      <c r="AG22" s="20"/>
      <c r="AH22" s="20"/>
      <c r="AI22" s="20"/>
      <c r="AJ22" s="20"/>
      <c r="AK22" s="20"/>
      <c r="AL22" s="20"/>
    </row>
    <row r="23" spans="2:38" ht="15.75" customHeight="1" x14ac:dyDescent="0.25">
      <c r="B23" s="40">
        <v>45312</v>
      </c>
      <c r="C23" s="36"/>
      <c r="D23" s="36"/>
      <c r="E23" s="36"/>
      <c r="F23" s="36"/>
      <c r="G23" s="31"/>
      <c r="H23" s="32"/>
      <c r="I23" s="33"/>
      <c r="J23" s="34" t="str">
        <f t="shared" si="0"/>
        <v/>
      </c>
      <c r="K23" s="35"/>
      <c r="L23" s="36"/>
      <c r="M23" s="37"/>
      <c r="N23" s="38"/>
      <c r="O23" s="32"/>
      <c r="P23" s="39"/>
      <c r="Q23" s="34" t="str">
        <f t="shared" si="1"/>
        <v/>
      </c>
      <c r="R23" s="35"/>
      <c r="S23" s="36"/>
      <c r="T23" s="37"/>
      <c r="U23" s="38"/>
      <c r="V23" s="32"/>
      <c r="W23" s="39"/>
      <c r="X23" s="24" t="e">
        <f t="shared" si="9"/>
        <v>#VALUE!</v>
      </c>
      <c r="Y23" s="19" t="str">
        <f t="shared" si="3"/>
        <v/>
      </c>
      <c r="Z23" s="19" t="str">
        <f t="shared" si="4"/>
        <v/>
      </c>
      <c r="AA23" s="19" t="str">
        <f t="shared" si="5"/>
        <v/>
      </c>
      <c r="AB23" s="19" t="str">
        <f>IFERROR(IF(AND($G23="",$N23="",$U23=""),"",IF(MATCH($B23,Jours_fériés!$C$1:$C$11,0)&gt;0,1,"")),"")</f>
        <v/>
      </c>
      <c r="AC23" s="19" t="str">
        <f t="shared" si="6"/>
        <v/>
      </c>
      <c r="AD23" s="19" t="str">
        <f t="shared" si="7"/>
        <v/>
      </c>
      <c r="AE23" s="20"/>
      <c r="AF23" s="20"/>
      <c r="AG23" s="20"/>
      <c r="AH23" s="20"/>
      <c r="AI23" s="20"/>
      <c r="AJ23" s="20"/>
      <c r="AK23" s="20"/>
      <c r="AL23" s="20"/>
    </row>
    <row r="24" spans="2:38" ht="15.75" customHeight="1" x14ac:dyDescent="0.25">
      <c r="B24" s="41">
        <v>45313</v>
      </c>
      <c r="C24" s="42"/>
      <c r="D24" s="42"/>
      <c r="E24" s="42"/>
      <c r="F24" s="42"/>
      <c r="G24" s="43"/>
      <c r="H24" s="44"/>
      <c r="I24" s="33"/>
      <c r="J24" s="50" t="str">
        <f t="shared" si="0"/>
        <v/>
      </c>
      <c r="K24" s="48"/>
      <c r="L24" s="42"/>
      <c r="M24" s="47"/>
      <c r="N24" s="43"/>
      <c r="O24" s="44"/>
      <c r="P24" s="39"/>
      <c r="Q24" s="34" t="str">
        <f t="shared" si="1"/>
        <v/>
      </c>
      <c r="R24" s="48"/>
      <c r="S24" s="42"/>
      <c r="T24" s="47"/>
      <c r="U24" s="43"/>
      <c r="V24" s="44"/>
      <c r="W24" s="39"/>
      <c r="X24" s="24" t="e">
        <f t="shared" si="9"/>
        <v>#VALUE!</v>
      </c>
      <c r="Y24" s="19" t="str">
        <f t="shared" si="3"/>
        <v/>
      </c>
      <c r="Z24" s="19" t="str">
        <f t="shared" si="4"/>
        <v/>
      </c>
      <c r="AA24" s="19" t="str">
        <f t="shared" si="5"/>
        <v/>
      </c>
      <c r="AB24" s="19" t="str">
        <f>IFERROR(IF(AND($G24="",$N24="",$U24=""),"",IF(MATCH($B24,Jours_fériés!$C$1:$C$11,0)&gt;0,1,"")),"")</f>
        <v/>
      </c>
      <c r="AC24" s="19" t="str">
        <f t="shared" si="6"/>
        <v/>
      </c>
      <c r="AD24" s="19" t="str">
        <f t="shared" si="7"/>
        <v/>
      </c>
      <c r="AE24" s="20"/>
      <c r="AF24" s="20"/>
      <c r="AG24" s="20"/>
      <c r="AH24" s="20"/>
      <c r="AI24" s="20"/>
      <c r="AJ24" s="20"/>
      <c r="AK24" s="20"/>
      <c r="AL24" s="20"/>
    </row>
    <row r="25" spans="2:38" ht="15.75" customHeight="1" x14ac:dyDescent="0.25">
      <c r="B25" s="41">
        <v>45314</v>
      </c>
      <c r="C25" s="42"/>
      <c r="D25" s="42"/>
      <c r="E25" s="42"/>
      <c r="F25" s="42"/>
      <c r="G25" s="43"/>
      <c r="H25" s="44"/>
      <c r="I25" s="33"/>
      <c r="J25" s="34" t="str">
        <f t="shared" si="0"/>
        <v/>
      </c>
      <c r="K25" s="48"/>
      <c r="L25" s="42"/>
      <c r="M25" s="47"/>
      <c r="N25" s="43"/>
      <c r="O25" s="44"/>
      <c r="P25" s="39"/>
      <c r="Q25" s="34" t="str">
        <f t="shared" si="1"/>
        <v/>
      </c>
      <c r="R25" s="48"/>
      <c r="S25" s="42"/>
      <c r="T25" s="47"/>
      <c r="U25" s="43"/>
      <c r="V25" s="44"/>
      <c r="W25" s="39"/>
      <c r="X25" s="24" t="e">
        <f t="shared" si="9"/>
        <v>#VALUE!</v>
      </c>
      <c r="Y25" s="19" t="str">
        <f t="shared" si="3"/>
        <v/>
      </c>
      <c r="Z25" s="19" t="str">
        <f t="shared" si="4"/>
        <v/>
      </c>
      <c r="AA25" s="19" t="str">
        <f t="shared" si="5"/>
        <v/>
      </c>
      <c r="AB25" s="19" t="str">
        <f>IFERROR(IF(AND($G25="",$N25="",$U25=""),"",IF(MATCH($B25,Jours_fériés!$C$1:$C$11,0)&gt;0,1,"")),"")</f>
        <v/>
      </c>
      <c r="AC25" s="19" t="str">
        <f t="shared" si="6"/>
        <v/>
      </c>
      <c r="AD25" s="19" t="str">
        <f t="shared" si="7"/>
        <v/>
      </c>
      <c r="AE25" s="20"/>
      <c r="AF25" s="20"/>
      <c r="AG25" s="20"/>
      <c r="AH25" s="20"/>
      <c r="AI25" s="20"/>
      <c r="AJ25" s="20"/>
      <c r="AK25" s="20"/>
      <c r="AL25" s="20"/>
    </row>
    <row r="26" spans="2:38" ht="15.75" customHeight="1" x14ac:dyDescent="0.25">
      <c r="B26" s="41">
        <v>45315</v>
      </c>
      <c r="C26" s="42"/>
      <c r="D26" s="42"/>
      <c r="E26" s="42"/>
      <c r="F26" s="42"/>
      <c r="G26" s="43"/>
      <c r="H26" s="44"/>
      <c r="I26" s="33"/>
      <c r="J26" s="34" t="str">
        <f t="shared" si="0"/>
        <v/>
      </c>
      <c r="K26" s="48"/>
      <c r="L26" s="42"/>
      <c r="M26" s="47"/>
      <c r="N26" s="43"/>
      <c r="O26" s="44"/>
      <c r="P26" s="39"/>
      <c r="Q26" s="34" t="str">
        <f t="shared" si="1"/>
        <v/>
      </c>
      <c r="R26" s="48"/>
      <c r="S26" s="42"/>
      <c r="T26" s="47"/>
      <c r="U26" s="43"/>
      <c r="V26" s="44"/>
      <c r="W26" s="39"/>
      <c r="X26" s="24" t="e">
        <f t="shared" si="9"/>
        <v>#VALUE!</v>
      </c>
      <c r="Y26" s="19" t="str">
        <f t="shared" si="3"/>
        <v/>
      </c>
      <c r="Z26" s="19" t="str">
        <f t="shared" si="4"/>
        <v/>
      </c>
      <c r="AA26" s="19" t="str">
        <f t="shared" si="5"/>
        <v/>
      </c>
      <c r="AB26" s="19" t="str">
        <f>IFERROR(IF(AND($G26="",$N26="",$U26=""),"",IF(MATCH($B26,Jours_fériés!$C$1:$C$11,0)&gt;0,1,"")),"")</f>
        <v/>
      </c>
      <c r="AC26" s="19" t="str">
        <f t="shared" si="6"/>
        <v/>
      </c>
      <c r="AD26" s="19" t="str">
        <f t="shared" si="7"/>
        <v/>
      </c>
      <c r="AE26" s="20"/>
      <c r="AF26" s="20"/>
      <c r="AG26" s="20"/>
      <c r="AH26" s="20"/>
      <c r="AI26" s="20"/>
      <c r="AJ26" s="20"/>
      <c r="AK26" s="20"/>
      <c r="AL26" s="20"/>
    </row>
    <row r="27" spans="2:38" ht="15.75" customHeight="1" x14ac:dyDescent="0.25">
      <c r="B27" s="41">
        <v>45316</v>
      </c>
      <c r="C27" s="42"/>
      <c r="D27" s="42"/>
      <c r="E27" s="42"/>
      <c r="F27" s="42"/>
      <c r="G27" s="43"/>
      <c r="H27" s="44"/>
      <c r="I27" s="33"/>
      <c r="J27" s="34" t="str">
        <f t="shared" si="0"/>
        <v/>
      </c>
      <c r="K27" s="48"/>
      <c r="L27" s="42"/>
      <c r="M27" s="47"/>
      <c r="N27" s="43"/>
      <c r="O27" s="44"/>
      <c r="P27" s="39"/>
      <c r="Q27" s="34" t="str">
        <f t="shared" si="1"/>
        <v/>
      </c>
      <c r="R27" s="48"/>
      <c r="S27" s="42"/>
      <c r="T27" s="47"/>
      <c r="U27" s="43"/>
      <c r="V27" s="44"/>
      <c r="W27" s="39"/>
      <c r="X27" s="24" t="e">
        <f t="shared" si="9"/>
        <v>#VALUE!</v>
      </c>
      <c r="Y27" s="19" t="str">
        <f t="shared" si="3"/>
        <v/>
      </c>
      <c r="Z27" s="19" t="str">
        <f t="shared" si="4"/>
        <v/>
      </c>
      <c r="AA27" s="19" t="str">
        <f t="shared" si="5"/>
        <v/>
      </c>
      <c r="AB27" s="19" t="str">
        <f>IFERROR(IF(AND($G27="",$N27="",$U27=""),"",IF(MATCH($B27,Jours_fériés!$C$1:$C$11,0)&gt;0,1,"")),"")</f>
        <v/>
      </c>
      <c r="AC27" s="19" t="str">
        <f t="shared" si="6"/>
        <v/>
      </c>
      <c r="AD27" s="19" t="str">
        <f t="shared" si="7"/>
        <v/>
      </c>
      <c r="AE27" s="20"/>
      <c r="AF27" s="20"/>
      <c r="AG27" s="20"/>
      <c r="AH27" s="20"/>
      <c r="AI27" s="20"/>
      <c r="AJ27" s="20"/>
      <c r="AK27" s="20"/>
      <c r="AL27" s="20"/>
    </row>
    <row r="28" spans="2:38" ht="15.75" customHeight="1" x14ac:dyDescent="0.25">
      <c r="B28" s="41">
        <v>45317</v>
      </c>
      <c r="C28" s="42"/>
      <c r="D28" s="42"/>
      <c r="E28" s="42"/>
      <c r="F28" s="42"/>
      <c r="G28" s="43"/>
      <c r="H28" s="44"/>
      <c r="I28" s="33"/>
      <c r="J28" s="34" t="str">
        <f t="shared" si="0"/>
        <v/>
      </c>
      <c r="K28" s="48"/>
      <c r="L28" s="42"/>
      <c r="M28" s="47"/>
      <c r="N28" s="43"/>
      <c r="O28" s="44"/>
      <c r="P28" s="39"/>
      <c r="Q28" s="34" t="str">
        <f t="shared" si="1"/>
        <v/>
      </c>
      <c r="R28" s="48"/>
      <c r="S28" s="42"/>
      <c r="T28" s="47"/>
      <c r="U28" s="43"/>
      <c r="V28" s="44"/>
      <c r="W28" s="39"/>
      <c r="X28" s="24" t="e">
        <f t="shared" si="9"/>
        <v>#VALUE!</v>
      </c>
      <c r="Y28" s="19" t="str">
        <f t="shared" si="3"/>
        <v/>
      </c>
      <c r="Z28" s="19" t="str">
        <f t="shared" si="4"/>
        <v/>
      </c>
      <c r="AA28" s="19" t="str">
        <f t="shared" si="5"/>
        <v/>
      </c>
      <c r="AB28" s="19" t="str">
        <f>IFERROR(IF(AND($G28="",$N28="",$U28=""),"",IF(MATCH($B28,Jours_fériés!$C$1:$C$11,0)&gt;0,1,"")),"")</f>
        <v/>
      </c>
      <c r="AC28" s="19" t="str">
        <f t="shared" si="6"/>
        <v/>
      </c>
      <c r="AD28" s="19" t="str">
        <f t="shared" si="7"/>
        <v/>
      </c>
      <c r="AE28" s="20"/>
      <c r="AF28" s="20"/>
      <c r="AG28" s="20"/>
      <c r="AH28" s="20"/>
      <c r="AI28" s="20"/>
      <c r="AJ28" s="20"/>
      <c r="AK28" s="20"/>
      <c r="AL28" s="20"/>
    </row>
    <row r="29" spans="2:38" ht="15.75" customHeight="1" x14ac:dyDescent="0.25">
      <c r="B29" s="29">
        <v>45318</v>
      </c>
      <c r="C29" s="36"/>
      <c r="D29" s="36"/>
      <c r="E29" s="36"/>
      <c r="F29" s="36"/>
      <c r="G29" s="31"/>
      <c r="H29" s="32"/>
      <c r="I29" s="33"/>
      <c r="J29" s="34" t="str">
        <f t="shared" si="0"/>
        <v/>
      </c>
      <c r="K29" s="35"/>
      <c r="L29" s="36"/>
      <c r="M29" s="37"/>
      <c r="N29" s="38"/>
      <c r="O29" s="32"/>
      <c r="P29" s="39"/>
      <c r="Q29" s="34" t="str">
        <f t="shared" si="1"/>
        <v/>
      </c>
      <c r="R29" s="35"/>
      <c r="S29" s="36"/>
      <c r="T29" s="37"/>
      <c r="U29" s="38"/>
      <c r="V29" s="32"/>
      <c r="W29" s="39"/>
      <c r="X29" s="24" t="e">
        <f t="shared" si="9"/>
        <v>#VALUE!</v>
      </c>
      <c r="Y29" s="19" t="str">
        <f t="shared" si="3"/>
        <v/>
      </c>
      <c r="Z29" s="19" t="str">
        <f t="shared" si="4"/>
        <v/>
      </c>
      <c r="AA29" s="19" t="str">
        <f t="shared" si="5"/>
        <v/>
      </c>
      <c r="AB29" s="19" t="str">
        <f>IFERROR(IF(AND($G29="",$N29="",$U29=""),"",IF(MATCH($B29,Jours_fériés!$C$1:$C$11,0)&gt;0,1,"")),"")</f>
        <v/>
      </c>
      <c r="AC29" s="19" t="str">
        <f t="shared" si="6"/>
        <v/>
      </c>
      <c r="AD29" s="19" t="str">
        <f t="shared" si="7"/>
        <v/>
      </c>
      <c r="AE29" s="20"/>
      <c r="AF29" s="20"/>
      <c r="AG29" s="20"/>
      <c r="AH29" s="20"/>
      <c r="AI29" s="20"/>
      <c r="AJ29" s="20"/>
      <c r="AK29" s="20"/>
      <c r="AL29" s="20"/>
    </row>
    <row r="30" spans="2:38" ht="15.75" customHeight="1" x14ac:dyDescent="0.25">
      <c r="B30" s="40">
        <v>45319</v>
      </c>
      <c r="C30" s="36"/>
      <c r="D30" s="36"/>
      <c r="E30" s="36"/>
      <c r="F30" s="36"/>
      <c r="G30" s="31"/>
      <c r="H30" s="32"/>
      <c r="I30" s="33"/>
      <c r="J30" s="34" t="str">
        <f t="shared" si="0"/>
        <v/>
      </c>
      <c r="K30" s="35"/>
      <c r="L30" s="36"/>
      <c r="M30" s="37"/>
      <c r="N30" s="38"/>
      <c r="O30" s="32"/>
      <c r="P30" s="39"/>
      <c r="Q30" s="34" t="str">
        <f t="shared" si="1"/>
        <v/>
      </c>
      <c r="R30" s="35"/>
      <c r="S30" s="36"/>
      <c r="T30" s="37"/>
      <c r="U30" s="38"/>
      <c r="V30" s="32"/>
      <c r="W30" s="39"/>
      <c r="X30" s="24" t="e">
        <f t="shared" si="9"/>
        <v>#VALUE!</v>
      </c>
      <c r="Y30" s="19" t="str">
        <f t="shared" si="3"/>
        <v/>
      </c>
      <c r="Z30" s="19" t="str">
        <f t="shared" si="4"/>
        <v/>
      </c>
      <c r="AA30" s="19" t="str">
        <f t="shared" si="5"/>
        <v/>
      </c>
      <c r="AB30" s="19" t="str">
        <f>IFERROR(IF(AND($G30="",$N30="",$U30=""),"",IF(MATCH($B30,Jours_fériés!$C$1:$C$11,0)&gt;0,1,"")),"")</f>
        <v/>
      </c>
      <c r="AC30" s="19" t="str">
        <f t="shared" si="6"/>
        <v/>
      </c>
      <c r="AD30" s="19" t="str">
        <f t="shared" si="7"/>
        <v/>
      </c>
      <c r="AE30" s="20"/>
      <c r="AF30" s="20"/>
      <c r="AG30" s="20"/>
      <c r="AH30" s="20"/>
      <c r="AI30" s="20"/>
      <c r="AJ30" s="20"/>
      <c r="AK30" s="20"/>
      <c r="AL30" s="20"/>
    </row>
    <row r="31" spans="2:38" ht="15.75" customHeight="1" x14ac:dyDescent="0.25">
      <c r="B31" s="41">
        <v>45320</v>
      </c>
      <c r="C31" s="42"/>
      <c r="D31" s="42"/>
      <c r="E31" s="42"/>
      <c r="F31" s="42"/>
      <c r="G31" s="31"/>
      <c r="H31" s="32"/>
      <c r="I31" s="33"/>
      <c r="J31" s="34" t="str">
        <f t="shared" si="0"/>
        <v/>
      </c>
      <c r="K31" s="35"/>
      <c r="L31" s="36"/>
      <c r="M31" s="37"/>
      <c r="N31" s="38"/>
      <c r="O31" s="32"/>
      <c r="P31" s="39"/>
      <c r="Q31" s="34" t="str">
        <f t="shared" si="1"/>
        <v/>
      </c>
      <c r="R31" s="35"/>
      <c r="S31" s="36"/>
      <c r="T31" s="37"/>
      <c r="U31" s="38"/>
      <c r="V31" s="32"/>
      <c r="W31" s="39"/>
      <c r="X31" s="24" t="e">
        <f t="shared" si="9"/>
        <v>#VALUE!</v>
      </c>
      <c r="Y31" s="19" t="str">
        <f t="shared" si="3"/>
        <v/>
      </c>
      <c r="Z31" s="19" t="str">
        <f t="shared" si="4"/>
        <v/>
      </c>
      <c r="AA31" s="19" t="str">
        <f t="shared" si="5"/>
        <v/>
      </c>
      <c r="AB31" s="19" t="str">
        <f>IFERROR(IF(AND($G31="",$N31="",$U31=""),"",IF(MATCH($B31,Jours_fériés!$C$1:$C$11,0)&gt;0,1,"")),"")</f>
        <v/>
      </c>
      <c r="AC31" s="19" t="str">
        <f t="shared" si="6"/>
        <v/>
      </c>
      <c r="AD31" s="19" t="str">
        <f t="shared" si="7"/>
        <v/>
      </c>
      <c r="AE31" s="20"/>
      <c r="AF31" s="20"/>
      <c r="AG31" s="20"/>
      <c r="AH31" s="20"/>
      <c r="AI31" s="20"/>
      <c r="AJ31" s="20"/>
      <c r="AK31" s="20"/>
      <c r="AL31" s="20"/>
    </row>
    <row r="32" spans="2:38" ht="15.75" customHeight="1" x14ac:dyDescent="0.25">
      <c r="B32" s="41">
        <v>45321</v>
      </c>
      <c r="C32" s="12"/>
      <c r="D32" s="12"/>
      <c r="E32" s="12"/>
      <c r="F32" s="12"/>
      <c r="G32" s="51"/>
      <c r="H32" s="52"/>
      <c r="I32" s="28"/>
      <c r="J32" s="16" t="str">
        <f t="shared" si="0"/>
        <v/>
      </c>
      <c r="K32" s="53"/>
      <c r="L32" s="54"/>
      <c r="M32" s="55"/>
      <c r="N32" s="56"/>
      <c r="O32" s="52"/>
      <c r="P32" s="27"/>
      <c r="Q32" s="16" t="str">
        <f t="shared" si="1"/>
        <v/>
      </c>
      <c r="R32" s="53"/>
      <c r="S32" s="54"/>
      <c r="T32" s="55"/>
      <c r="U32" s="56"/>
      <c r="V32" s="52"/>
      <c r="W32" s="27"/>
      <c r="X32" s="24" t="e">
        <f t="shared" si="9"/>
        <v>#VALUE!</v>
      </c>
      <c r="Y32" s="19" t="str">
        <f t="shared" si="3"/>
        <v/>
      </c>
      <c r="Z32" s="19" t="str">
        <f t="shared" si="4"/>
        <v/>
      </c>
      <c r="AA32" s="19" t="str">
        <f t="shared" si="5"/>
        <v/>
      </c>
      <c r="AB32" s="19" t="str">
        <f>IFERROR(IF(AND($G32="",$N32="",$U32=""),"",IF(MATCH($B32,Jours_fériés!$C$1:$C$11,0)&gt;0,1,"")),"")</f>
        <v/>
      </c>
      <c r="AC32" s="19" t="str">
        <f t="shared" si="6"/>
        <v/>
      </c>
      <c r="AD32" s="19" t="str">
        <f t="shared" si="7"/>
        <v/>
      </c>
      <c r="AE32" s="20"/>
      <c r="AF32" s="20"/>
      <c r="AG32" s="20"/>
      <c r="AH32" s="20"/>
      <c r="AI32" s="20"/>
      <c r="AJ32" s="20"/>
      <c r="AK32" s="20"/>
      <c r="AL32" s="20"/>
    </row>
    <row r="33" spans="2:38" ht="15.75" customHeight="1" x14ac:dyDescent="0.25">
      <c r="B33" s="57">
        <v>45322</v>
      </c>
      <c r="C33" s="58"/>
      <c r="D33" s="58"/>
      <c r="E33" s="58"/>
      <c r="F33" s="58"/>
      <c r="G33" s="59"/>
      <c r="H33" s="60"/>
      <c r="I33" s="61"/>
      <c r="J33" s="16" t="str">
        <f t="shared" si="0"/>
        <v/>
      </c>
      <c r="K33" s="62"/>
      <c r="L33" s="63"/>
      <c r="M33" s="64"/>
      <c r="N33" s="65"/>
      <c r="O33" s="60"/>
      <c r="P33" s="66"/>
      <c r="Q33" s="16" t="str">
        <f t="shared" si="1"/>
        <v/>
      </c>
      <c r="R33" s="62"/>
      <c r="S33" s="63"/>
      <c r="T33" s="64"/>
      <c r="U33" s="65"/>
      <c r="V33" s="60"/>
      <c r="W33" s="66"/>
      <c r="X33" s="24" t="e">
        <f t="shared" si="9"/>
        <v>#VALUE!</v>
      </c>
      <c r="Y33" s="19" t="str">
        <f t="shared" si="3"/>
        <v/>
      </c>
      <c r="Z33" s="19" t="str">
        <f t="shared" si="4"/>
        <v/>
      </c>
      <c r="AA33" s="19" t="str">
        <f t="shared" si="5"/>
        <v/>
      </c>
      <c r="AB33" s="19" t="str">
        <f>IFERROR(IF(AND($G33="",$N33="",$U33=""),"",IF(MATCH($B33,Jours_fériés!$C$1:$C$11,0)&gt;0,1,"")),"")</f>
        <v/>
      </c>
      <c r="AC33" s="19" t="str">
        <f t="shared" si="6"/>
        <v/>
      </c>
      <c r="AD33" s="19" t="str">
        <f t="shared" si="7"/>
        <v/>
      </c>
      <c r="AE33" s="20"/>
      <c r="AF33" s="20"/>
      <c r="AG33" s="20"/>
      <c r="AH33" s="20"/>
      <c r="AI33" s="20"/>
      <c r="AJ33" s="20"/>
      <c r="AK33" s="20"/>
      <c r="AL33" s="20"/>
    </row>
    <row r="34" spans="2:38" ht="15.75" customHeight="1" x14ac:dyDescent="0.25"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</row>
    <row r="35" spans="2:38" ht="15.75" customHeight="1" x14ac:dyDescent="0.25">
      <c r="N35" s="67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</row>
    <row r="36" spans="2:38" ht="15.75" customHeight="1" x14ac:dyDescent="0.25">
      <c r="N36" s="68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  <row r="37" spans="2:38" ht="15.75" customHeight="1" x14ac:dyDescent="0.25"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</row>
    <row r="38" spans="2:38" ht="15.75" customHeight="1" x14ac:dyDescent="0.25"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</row>
    <row r="39" spans="2:38" ht="15.75" customHeight="1" x14ac:dyDescent="0.25"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</row>
    <row r="40" spans="2:38" ht="15.75" customHeight="1" x14ac:dyDescent="0.25"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</row>
    <row r="41" spans="2:38" ht="15.75" customHeight="1" x14ac:dyDescent="0.25"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</row>
    <row r="42" spans="2:38" ht="15.75" customHeight="1" x14ac:dyDescent="0.25"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</row>
    <row r="43" spans="2:38" ht="15.75" customHeight="1" x14ac:dyDescent="0.25"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</row>
    <row r="44" spans="2:38" ht="15.75" customHeight="1" x14ac:dyDescent="0.25"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</row>
    <row r="45" spans="2:38" ht="15.75" customHeight="1" x14ac:dyDescent="0.25"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</row>
    <row r="46" spans="2:38" ht="15.75" customHeight="1" x14ac:dyDescent="0.25"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</row>
    <row r="47" spans="2:38" ht="15.75" customHeight="1" x14ac:dyDescent="0.25"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</row>
    <row r="48" spans="2:38" ht="15.75" customHeight="1" x14ac:dyDescent="0.25"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</row>
    <row r="49" spans="25:38" ht="15.75" customHeight="1" x14ac:dyDescent="0.25"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</row>
    <row r="50" spans="25:38" ht="15.75" customHeight="1" x14ac:dyDescent="0.25"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</row>
    <row r="51" spans="25:38" ht="15.75" customHeight="1" x14ac:dyDescent="0.25"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</row>
    <row r="52" spans="25:38" ht="15.75" customHeight="1" x14ac:dyDescent="0.25"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</row>
    <row r="53" spans="25:38" ht="15.75" customHeight="1" x14ac:dyDescent="0.25"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</row>
    <row r="54" spans="25:38" ht="15.75" customHeight="1" x14ac:dyDescent="0.25"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</row>
    <row r="55" spans="25:38" ht="15.75" customHeight="1" x14ac:dyDescent="0.25"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</row>
    <row r="56" spans="25:38" ht="15.75" customHeight="1" x14ac:dyDescent="0.25"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</row>
    <row r="57" spans="25:38" ht="15.75" customHeight="1" x14ac:dyDescent="0.25"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</row>
    <row r="58" spans="25:38" ht="15.75" customHeight="1" x14ac:dyDescent="0.25"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</row>
    <row r="59" spans="25:38" ht="15.75" customHeight="1" x14ac:dyDescent="0.25"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</row>
    <row r="60" spans="25:38" ht="15.75" customHeight="1" x14ac:dyDescent="0.25"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</row>
    <row r="61" spans="25:38" ht="15.75" customHeight="1" x14ac:dyDescent="0.25"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</row>
    <row r="62" spans="25:38" ht="15.75" customHeight="1" x14ac:dyDescent="0.25"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</row>
    <row r="63" spans="25:38" ht="15.75" customHeight="1" x14ac:dyDescent="0.25"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</row>
    <row r="64" spans="25:38" ht="15.75" customHeight="1" x14ac:dyDescent="0.25"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</row>
    <row r="65" spans="25:38" ht="15.75" customHeight="1" x14ac:dyDescent="0.25"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</row>
    <row r="66" spans="25:38" ht="15.75" customHeight="1" x14ac:dyDescent="0.25"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</row>
    <row r="67" spans="25:38" ht="15.75" customHeight="1" x14ac:dyDescent="0.25"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</row>
    <row r="68" spans="25:38" ht="15.75" customHeight="1" x14ac:dyDescent="0.25"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</row>
    <row r="69" spans="25:38" ht="15.75" customHeight="1" x14ac:dyDescent="0.25"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</row>
    <row r="70" spans="25:38" ht="15.75" customHeight="1" x14ac:dyDescent="0.25"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</row>
    <row r="71" spans="25:38" ht="15.75" customHeight="1" x14ac:dyDescent="0.25"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</row>
    <row r="72" spans="25:38" ht="15.75" customHeight="1" x14ac:dyDescent="0.25"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</row>
    <row r="73" spans="25:38" ht="15.75" customHeight="1" x14ac:dyDescent="0.25"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</row>
    <row r="74" spans="25:38" ht="15.75" customHeight="1" x14ac:dyDescent="0.25"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</row>
    <row r="75" spans="25:38" ht="15.75" customHeight="1" x14ac:dyDescent="0.25"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</row>
    <row r="76" spans="25:38" ht="15.75" customHeight="1" x14ac:dyDescent="0.25"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</row>
    <row r="77" spans="25:38" ht="15.75" customHeight="1" x14ac:dyDescent="0.25"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</row>
    <row r="78" spans="25:38" ht="15.75" customHeight="1" x14ac:dyDescent="0.25"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</row>
    <row r="79" spans="25:38" ht="15.75" customHeight="1" x14ac:dyDescent="0.25"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</row>
    <row r="80" spans="25:38" ht="15.75" customHeight="1" x14ac:dyDescent="0.25"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</row>
    <row r="81" spans="25:38" ht="15.75" customHeight="1" x14ac:dyDescent="0.25"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</row>
    <row r="82" spans="25:38" ht="15.75" customHeight="1" x14ac:dyDescent="0.25"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</row>
    <row r="83" spans="25:38" ht="15.75" customHeight="1" x14ac:dyDescent="0.25"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</row>
    <row r="84" spans="25:38" ht="15.75" customHeight="1" x14ac:dyDescent="0.25"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</row>
    <row r="85" spans="25:38" ht="15.75" customHeight="1" x14ac:dyDescent="0.25"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</row>
    <row r="86" spans="25:38" ht="15.75" customHeight="1" x14ac:dyDescent="0.25"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</row>
    <row r="87" spans="25:38" ht="15.75" customHeight="1" x14ac:dyDescent="0.25"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</row>
    <row r="88" spans="25:38" ht="15.75" customHeight="1" x14ac:dyDescent="0.25"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</row>
    <row r="89" spans="25:38" ht="15.75" customHeight="1" x14ac:dyDescent="0.25"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</row>
    <row r="90" spans="25:38" ht="15.75" customHeight="1" x14ac:dyDescent="0.25"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</row>
    <row r="91" spans="25:38" ht="15.75" customHeight="1" x14ac:dyDescent="0.25"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</row>
    <row r="92" spans="25:38" ht="15.75" customHeight="1" x14ac:dyDescent="0.25"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</row>
    <row r="93" spans="25:38" ht="15.75" customHeight="1" x14ac:dyDescent="0.25"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</row>
    <row r="94" spans="25:38" ht="15.75" customHeight="1" x14ac:dyDescent="0.25"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</row>
    <row r="95" spans="25:38" ht="15.75" customHeight="1" x14ac:dyDescent="0.25"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</row>
    <row r="96" spans="25:38" ht="15.75" customHeight="1" x14ac:dyDescent="0.25"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</row>
    <row r="97" spans="25:38" ht="15.75" customHeight="1" x14ac:dyDescent="0.25"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</row>
    <row r="98" spans="25:38" ht="15.75" customHeight="1" x14ac:dyDescent="0.25"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</row>
    <row r="99" spans="25:38" ht="15.75" customHeight="1" x14ac:dyDescent="0.25"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</row>
    <row r="100" spans="25:38" ht="15.75" customHeight="1" x14ac:dyDescent="0.25"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</row>
    <row r="101" spans="25:38" ht="15.75" customHeight="1" x14ac:dyDescent="0.25"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</row>
    <row r="102" spans="25:38" ht="15.75" customHeight="1" x14ac:dyDescent="0.25"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</row>
    <row r="103" spans="25:38" ht="15.75" customHeight="1" x14ac:dyDescent="0.25"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</row>
    <row r="104" spans="25:38" ht="15.75" customHeight="1" x14ac:dyDescent="0.25"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</row>
    <row r="105" spans="25:38" ht="15.75" customHeight="1" x14ac:dyDescent="0.25"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</row>
    <row r="106" spans="25:38" ht="15.75" customHeight="1" x14ac:dyDescent="0.25"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</row>
    <row r="107" spans="25:38" ht="15.75" customHeight="1" x14ac:dyDescent="0.25"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</row>
    <row r="108" spans="25:38" ht="15.75" customHeight="1" x14ac:dyDescent="0.25"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</row>
    <row r="109" spans="25:38" ht="15.75" customHeight="1" x14ac:dyDescent="0.25"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</row>
    <row r="110" spans="25:38" ht="15.75" customHeight="1" x14ac:dyDescent="0.25"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</row>
    <row r="111" spans="25:38" ht="15.75" customHeight="1" x14ac:dyDescent="0.25"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</row>
    <row r="112" spans="25:38" ht="15.75" customHeight="1" x14ac:dyDescent="0.25"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</row>
    <row r="113" spans="25:38" ht="15.75" customHeight="1" x14ac:dyDescent="0.25"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</row>
    <row r="114" spans="25:38" ht="15.75" customHeight="1" x14ac:dyDescent="0.25"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</row>
    <row r="115" spans="25:38" ht="15.75" customHeight="1" x14ac:dyDescent="0.25"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</row>
    <row r="116" spans="25:38" ht="15.75" customHeight="1" x14ac:dyDescent="0.25"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</row>
    <row r="117" spans="25:38" ht="15.75" customHeight="1" x14ac:dyDescent="0.25"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</row>
    <row r="118" spans="25:38" ht="15.75" customHeight="1" x14ac:dyDescent="0.25"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</row>
    <row r="119" spans="25:38" ht="15.75" customHeight="1" x14ac:dyDescent="0.25"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</row>
    <row r="120" spans="25:38" ht="15.75" customHeight="1" x14ac:dyDescent="0.25"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</row>
    <row r="121" spans="25:38" ht="15.75" customHeight="1" x14ac:dyDescent="0.25"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</row>
    <row r="122" spans="25:38" ht="15.75" customHeight="1" x14ac:dyDescent="0.25"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</row>
    <row r="123" spans="25:38" ht="15.75" customHeight="1" x14ac:dyDescent="0.25"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</row>
    <row r="124" spans="25:38" ht="15.75" customHeight="1" x14ac:dyDescent="0.25"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</row>
    <row r="125" spans="25:38" ht="15.75" customHeight="1" x14ac:dyDescent="0.25"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</row>
    <row r="126" spans="25:38" ht="15.75" customHeight="1" x14ac:dyDescent="0.25"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</row>
    <row r="127" spans="25:38" ht="15.75" customHeight="1" x14ac:dyDescent="0.25"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</row>
    <row r="128" spans="25:38" ht="15.75" customHeight="1" x14ac:dyDescent="0.25"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</row>
    <row r="129" spans="25:38" ht="15.75" customHeight="1" x14ac:dyDescent="0.25"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</row>
    <row r="130" spans="25:38" ht="15.75" customHeight="1" x14ac:dyDescent="0.25"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</row>
    <row r="131" spans="25:38" ht="15.75" customHeight="1" x14ac:dyDescent="0.25"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</row>
    <row r="132" spans="25:38" ht="15.75" customHeight="1" x14ac:dyDescent="0.25"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</row>
    <row r="133" spans="25:38" ht="15.75" customHeight="1" x14ac:dyDescent="0.25"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</row>
    <row r="134" spans="25:38" ht="15.75" customHeight="1" x14ac:dyDescent="0.25"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</row>
    <row r="135" spans="25:38" ht="15.75" customHeight="1" x14ac:dyDescent="0.25"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</row>
    <row r="136" spans="25:38" ht="15.75" customHeight="1" x14ac:dyDescent="0.25"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</row>
    <row r="137" spans="25:38" ht="15.75" customHeight="1" x14ac:dyDescent="0.25"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</row>
    <row r="138" spans="25:38" ht="15.75" customHeight="1" x14ac:dyDescent="0.25"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</row>
    <row r="139" spans="25:38" ht="15.75" customHeight="1" x14ac:dyDescent="0.25"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</row>
    <row r="140" spans="25:38" ht="15.75" customHeight="1" x14ac:dyDescent="0.25"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</row>
    <row r="141" spans="25:38" ht="15.75" customHeight="1" x14ac:dyDescent="0.25"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</row>
    <row r="142" spans="25:38" ht="15.75" customHeight="1" x14ac:dyDescent="0.25"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</row>
    <row r="143" spans="25:38" ht="15.75" customHeight="1" x14ac:dyDescent="0.25"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</row>
    <row r="144" spans="25:38" ht="15.75" customHeight="1" x14ac:dyDescent="0.25"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</row>
    <row r="145" spans="25:38" ht="15.75" customHeight="1" x14ac:dyDescent="0.25"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</row>
    <row r="146" spans="25:38" ht="15.75" customHeight="1" x14ac:dyDescent="0.25"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</row>
    <row r="147" spans="25:38" ht="15.75" customHeight="1" x14ac:dyDescent="0.25"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</row>
    <row r="148" spans="25:38" ht="15.75" customHeight="1" x14ac:dyDescent="0.25"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</row>
    <row r="149" spans="25:38" ht="15.75" customHeight="1" x14ac:dyDescent="0.25"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</row>
    <row r="150" spans="25:38" ht="15.75" customHeight="1" x14ac:dyDescent="0.25"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</row>
    <row r="151" spans="25:38" ht="15.75" customHeight="1" x14ac:dyDescent="0.25"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</row>
    <row r="152" spans="25:38" ht="15.75" customHeight="1" x14ac:dyDescent="0.25"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</row>
    <row r="153" spans="25:38" ht="15.75" customHeight="1" x14ac:dyDescent="0.25"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</row>
    <row r="154" spans="25:38" ht="15.75" customHeight="1" x14ac:dyDescent="0.25"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</row>
    <row r="155" spans="25:38" ht="15.75" customHeight="1" x14ac:dyDescent="0.25"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</row>
    <row r="156" spans="25:38" ht="15.75" customHeight="1" x14ac:dyDescent="0.25"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</row>
    <row r="157" spans="25:38" ht="15.75" customHeight="1" x14ac:dyDescent="0.25"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</row>
    <row r="158" spans="25:38" ht="15.75" customHeight="1" x14ac:dyDescent="0.25"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</row>
    <row r="159" spans="25:38" ht="15.75" customHeight="1" x14ac:dyDescent="0.25"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</row>
    <row r="160" spans="25:38" ht="15.75" customHeight="1" x14ac:dyDescent="0.25"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</row>
    <row r="161" spans="25:38" ht="15.75" customHeight="1" x14ac:dyDescent="0.25"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</row>
    <row r="162" spans="25:38" ht="15.75" customHeight="1" x14ac:dyDescent="0.25"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</row>
    <row r="163" spans="25:38" ht="15.75" customHeight="1" x14ac:dyDescent="0.25"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</row>
    <row r="164" spans="25:38" ht="15.75" customHeight="1" x14ac:dyDescent="0.25"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</row>
    <row r="165" spans="25:38" ht="15.75" customHeight="1" x14ac:dyDescent="0.25"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</row>
    <row r="166" spans="25:38" ht="15.75" customHeight="1" x14ac:dyDescent="0.25"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</row>
    <row r="167" spans="25:38" ht="15.75" customHeight="1" x14ac:dyDescent="0.25"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</row>
    <row r="168" spans="25:38" ht="15.75" customHeight="1" x14ac:dyDescent="0.25"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</row>
    <row r="169" spans="25:38" ht="15.75" customHeight="1" x14ac:dyDescent="0.25"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</row>
    <row r="170" spans="25:38" ht="15.75" customHeight="1" x14ac:dyDescent="0.25"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</row>
    <row r="171" spans="25:38" ht="15.75" customHeight="1" x14ac:dyDescent="0.25"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</row>
    <row r="172" spans="25:38" ht="15.75" customHeight="1" x14ac:dyDescent="0.25"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</row>
    <row r="173" spans="25:38" ht="15.75" customHeight="1" x14ac:dyDescent="0.25"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</row>
    <row r="174" spans="25:38" ht="15.75" customHeight="1" x14ac:dyDescent="0.25"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</row>
    <row r="175" spans="25:38" ht="15.75" customHeight="1" x14ac:dyDescent="0.25"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</row>
    <row r="176" spans="25:38" ht="15.75" customHeight="1" x14ac:dyDescent="0.25"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</row>
    <row r="177" spans="25:38" ht="15.75" customHeight="1" x14ac:dyDescent="0.25"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</row>
    <row r="178" spans="25:38" ht="15.75" customHeight="1" x14ac:dyDescent="0.25"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</row>
    <row r="179" spans="25:38" ht="15.75" customHeight="1" x14ac:dyDescent="0.25"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</row>
    <row r="180" spans="25:38" ht="15.75" customHeight="1" x14ac:dyDescent="0.25"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</row>
    <row r="181" spans="25:38" ht="15.75" customHeight="1" x14ac:dyDescent="0.25"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</row>
    <row r="182" spans="25:38" ht="15.75" customHeight="1" x14ac:dyDescent="0.25"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</row>
    <row r="183" spans="25:38" ht="15.75" customHeight="1" x14ac:dyDescent="0.25"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</row>
    <row r="184" spans="25:38" ht="15.75" customHeight="1" x14ac:dyDescent="0.25"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</row>
    <row r="185" spans="25:38" ht="15.75" customHeight="1" x14ac:dyDescent="0.25"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</row>
    <row r="186" spans="25:38" ht="15.75" customHeight="1" x14ac:dyDescent="0.25"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</row>
    <row r="187" spans="25:38" ht="15.75" customHeight="1" x14ac:dyDescent="0.25"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</row>
    <row r="188" spans="25:38" ht="15.75" customHeight="1" x14ac:dyDescent="0.25"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</row>
    <row r="189" spans="25:38" ht="15.75" customHeight="1" x14ac:dyDescent="0.25"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</row>
    <row r="190" spans="25:38" ht="15.75" customHeight="1" x14ac:dyDescent="0.25"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</row>
    <row r="191" spans="25:38" ht="15.75" customHeight="1" x14ac:dyDescent="0.25"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</row>
    <row r="192" spans="25:38" ht="15.75" customHeight="1" x14ac:dyDescent="0.25"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</row>
    <row r="193" spans="25:38" ht="15.75" customHeight="1" x14ac:dyDescent="0.25"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</row>
    <row r="194" spans="25:38" ht="15.75" customHeight="1" x14ac:dyDescent="0.25"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</row>
    <row r="195" spans="25:38" ht="15.75" customHeight="1" x14ac:dyDescent="0.25"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</row>
    <row r="196" spans="25:38" ht="15.75" customHeight="1" x14ac:dyDescent="0.25"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</row>
    <row r="197" spans="25:38" ht="15.75" customHeight="1" x14ac:dyDescent="0.25"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</row>
    <row r="198" spans="25:38" ht="15.75" customHeight="1" x14ac:dyDescent="0.25"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</row>
    <row r="199" spans="25:38" ht="15.75" customHeight="1" x14ac:dyDescent="0.25"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</row>
    <row r="200" spans="25:38" ht="15.75" customHeight="1" x14ac:dyDescent="0.25"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</row>
    <row r="201" spans="25:38" ht="15.75" customHeight="1" x14ac:dyDescent="0.25"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</row>
    <row r="202" spans="25:38" ht="15.75" customHeight="1" x14ac:dyDescent="0.25"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</row>
    <row r="203" spans="25:38" ht="15.75" customHeight="1" x14ac:dyDescent="0.25"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</row>
    <row r="204" spans="25:38" ht="15.75" customHeight="1" x14ac:dyDescent="0.25"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</row>
    <row r="205" spans="25:38" ht="15.75" customHeight="1" x14ac:dyDescent="0.25"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</row>
    <row r="206" spans="25:38" ht="15.75" customHeight="1" x14ac:dyDescent="0.25"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</row>
    <row r="207" spans="25:38" ht="15.75" customHeight="1" x14ac:dyDescent="0.25"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</row>
    <row r="208" spans="25:38" ht="15.75" customHeight="1" x14ac:dyDescent="0.25"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</row>
    <row r="209" spans="25:38" ht="15.75" customHeight="1" x14ac:dyDescent="0.25"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</row>
    <row r="210" spans="25:38" ht="15.75" customHeight="1" x14ac:dyDescent="0.25"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</row>
    <row r="211" spans="25:38" ht="15.75" customHeight="1" x14ac:dyDescent="0.25"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</row>
    <row r="212" spans="25:38" ht="15.75" customHeight="1" x14ac:dyDescent="0.25"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</row>
    <row r="213" spans="25:38" ht="15.75" customHeight="1" x14ac:dyDescent="0.25"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</row>
    <row r="214" spans="25:38" ht="15.75" customHeight="1" x14ac:dyDescent="0.25"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</row>
    <row r="215" spans="25:38" ht="15.75" customHeight="1" x14ac:dyDescent="0.25"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</row>
    <row r="216" spans="25:38" ht="15.75" customHeight="1" x14ac:dyDescent="0.25"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</row>
    <row r="217" spans="25:38" ht="15.75" customHeight="1" x14ac:dyDescent="0.25"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</row>
    <row r="218" spans="25:38" ht="15.75" customHeight="1" x14ac:dyDescent="0.25"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</row>
    <row r="219" spans="25:38" ht="15.75" customHeight="1" x14ac:dyDescent="0.25"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</row>
    <row r="220" spans="25:38" ht="15.75" customHeight="1" x14ac:dyDescent="0.25"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</row>
    <row r="221" spans="25:38" ht="15.75" customHeight="1" x14ac:dyDescent="0.25"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</row>
    <row r="222" spans="25:38" ht="15.75" customHeight="1" x14ac:dyDescent="0.25"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</row>
    <row r="223" spans="25:38" ht="15.75" customHeight="1" x14ac:dyDescent="0.25"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</row>
    <row r="224" spans="25:38" ht="15.75" customHeight="1" x14ac:dyDescent="0.25"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</row>
    <row r="225" spans="25:38" ht="15.75" customHeight="1" x14ac:dyDescent="0.25"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</row>
    <row r="226" spans="25:38" ht="15.75" customHeight="1" x14ac:dyDescent="0.25"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</row>
    <row r="227" spans="25:38" ht="15.75" customHeight="1" x14ac:dyDescent="0.25"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</row>
    <row r="228" spans="25:38" ht="15.75" customHeight="1" x14ac:dyDescent="0.25"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</row>
    <row r="229" spans="25:38" ht="15.75" customHeight="1" x14ac:dyDescent="0.25"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</row>
    <row r="230" spans="25:38" ht="15.75" customHeight="1" x14ac:dyDescent="0.25"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</row>
    <row r="231" spans="25:38" ht="15.75" customHeight="1" x14ac:dyDescent="0.25"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</row>
    <row r="232" spans="25:38" ht="15.75" customHeight="1" x14ac:dyDescent="0.25"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</row>
    <row r="233" spans="25:38" ht="15.75" customHeight="1" x14ac:dyDescent="0.25"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</row>
    <row r="234" spans="25:38" ht="15.75" customHeight="1" x14ac:dyDescent="0.25"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</row>
    <row r="235" spans="25:38" ht="15.75" customHeight="1" x14ac:dyDescent="0.25"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</row>
    <row r="236" spans="25:38" ht="15.75" customHeight="1" x14ac:dyDescent="0.25"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</row>
    <row r="237" spans="25:38" ht="15.75" customHeight="1" x14ac:dyDescent="0.25"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</row>
    <row r="238" spans="25:38" ht="15.75" customHeight="1" x14ac:dyDescent="0.25"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</row>
    <row r="239" spans="25:38" ht="15.75" customHeight="1" x14ac:dyDescent="0.25"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</row>
    <row r="240" spans="25:38" ht="15.75" customHeight="1" x14ac:dyDescent="0.25"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</row>
    <row r="241" spans="25:38" ht="15.75" customHeight="1" x14ac:dyDescent="0.25"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</row>
    <row r="242" spans="25:38" ht="15.75" customHeight="1" x14ac:dyDescent="0.25"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</row>
    <row r="243" spans="25:38" ht="15.75" customHeight="1" x14ac:dyDescent="0.25"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</row>
    <row r="244" spans="25:38" ht="15.75" customHeight="1" x14ac:dyDescent="0.25"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</row>
    <row r="245" spans="25:38" ht="15.75" customHeight="1" x14ac:dyDescent="0.25"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</row>
    <row r="246" spans="25:38" ht="15.75" customHeight="1" x14ac:dyDescent="0.25"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</row>
    <row r="247" spans="25:38" ht="15.75" customHeight="1" x14ac:dyDescent="0.25"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</row>
    <row r="248" spans="25:38" ht="15.75" customHeight="1" x14ac:dyDescent="0.25"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</row>
    <row r="249" spans="25:38" ht="15.75" customHeight="1" x14ac:dyDescent="0.25"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</row>
    <row r="250" spans="25:38" ht="15.75" customHeight="1" x14ac:dyDescent="0.25"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</row>
    <row r="251" spans="25:38" ht="15.75" customHeight="1" x14ac:dyDescent="0.25"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</row>
    <row r="252" spans="25:38" ht="15.75" customHeight="1" x14ac:dyDescent="0.25"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</row>
    <row r="253" spans="25:38" ht="15.75" customHeight="1" x14ac:dyDescent="0.25"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</row>
    <row r="254" spans="25:38" ht="15.75" customHeight="1" x14ac:dyDescent="0.25"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</row>
    <row r="255" spans="25:38" ht="15.75" customHeight="1" x14ac:dyDescent="0.25"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</row>
    <row r="256" spans="25:38" ht="15.75" customHeight="1" x14ac:dyDescent="0.25"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</row>
    <row r="257" spans="25:38" ht="15.75" customHeight="1" x14ac:dyDescent="0.25"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</row>
    <row r="258" spans="25:38" ht="15.75" customHeight="1" x14ac:dyDescent="0.25"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</row>
    <row r="259" spans="25:38" ht="15.75" customHeight="1" x14ac:dyDescent="0.25"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</row>
    <row r="260" spans="25:38" ht="15.75" customHeight="1" x14ac:dyDescent="0.25"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</row>
    <row r="261" spans="25:38" ht="15.75" customHeight="1" x14ac:dyDescent="0.25"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</row>
    <row r="262" spans="25:38" ht="15.75" customHeight="1" x14ac:dyDescent="0.25"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</row>
    <row r="263" spans="25:38" ht="15.75" customHeight="1" x14ac:dyDescent="0.25"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</row>
    <row r="264" spans="25:38" ht="15.75" customHeight="1" x14ac:dyDescent="0.25"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</row>
    <row r="265" spans="25:38" ht="15.75" customHeight="1" x14ac:dyDescent="0.25"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</row>
    <row r="266" spans="25:38" ht="15.75" customHeight="1" x14ac:dyDescent="0.25"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</row>
    <row r="267" spans="25:38" ht="15.75" customHeight="1" x14ac:dyDescent="0.25"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</row>
    <row r="268" spans="25:38" ht="15.75" customHeight="1" x14ac:dyDescent="0.25"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</row>
    <row r="269" spans="25:38" ht="15.75" customHeight="1" x14ac:dyDescent="0.25"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</row>
    <row r="270" spans="25:38" ht="15.75" customHeight="1" x14ac:dyDescent="0.25"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</row>
    <row r="271" spans="25:38" ht="15.75" customHeight="1" x14ac:dyDescent="0.25"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</row>
    <row r="272" spans="25:38" ht="15.75" customHeight="1" x14ac:dyDescent="0.25"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</row>
    <row r="273" spans="25:38" ht="15.75" customHeight="1" x14ac:dyDescent="0.25"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</row>
    <row r="274" spans="25:38" ht="15.75" customHeight="1" x14ac:dyDescent="0.25"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</row>
    <row r="275" spans="25:38" ht="15.75" customHeight="1" x14ac:dyDescent="0.25"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</row>
    <row r="276" spans="25:38" ht="15.75" customHeight="1" x14ac:dyDescent="0.25"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</row>
    <row r="277" spans="25:38" ht="15.75" customHeight="1" x14ac:dyDescent="0.25"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</row>
    <row r="278" spans="25:38" ht="15.75" customHeight="1" x14ac:dyDescent="0.25"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</row>
    <row r="279" spans="25:38" ht="15.75" customHeight="1" x14ac:dyDescent="0.25"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</row>
    <row r="280" spans="25:38" ht="15.75" customHeight="1" x14ac:dyDescent="0.25"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</row>
    <row r="281" spans="25:38" ht="15.75" customHeight="1" x14ac:dyDescent="0.25"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</row>
    <row r="282" spans="25:38" ht="15.75" customHeight="1" x14ac:dyDescent="0.25"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</row>
    <row r="283" spans="25:38" ht="15.75" customHeight="1" x14ac:dyDescent="0.25"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</row>
    <row r="284" spans="25:38" ht="15.75" customHeight="1" x14ac:dyDescent="0.25"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</row>
    <row r="285" spans="25:38" ht="15.75" customHeight="1" x14ac:dyDescent="0.25"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</row>
    <row r="286" spans="25:38" ht="15.75" customHeight="1" x14ac:dyDescent="0.25"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</row>
    <row r="287" spans="25:38" ht="15.75" customHeight="1" x14ac:dyDescent="0.25"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</row>
    <row r="288" spans="25:38" ht="15.75" customHeight="1" x14ac:dyDescent="0.25"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</row>
    <row r="289" spans="25:38" ht="15.75" customHeight="1" x14ac:dyDescent="0.25"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</row>
    <row r="290" spans="25:38" ht="15.75" customHeight="1" x14ac:dyDescent="0.25"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</row>
    <row r="291" spans="25:38" ht="15.75" customHeight="1" x14ac:dyDescent="0.25"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</row>
    <row r="292" spans="25:38" ht="15.75" customHeight="1" x14ac:dyDescent="0.25"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</row>
    <row r="293" spans="25:38" ht="15.75" customHeight="1" x14ac:dyDescent="0.25"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</row>
    <row r="294" spans="25:38" ht="15.75" customHeight="1" x14ac:dyDescent="0.25"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</row>
    <row r="295" spans="25:38" ht="15.75" customHeight="1" x14ac:dyDescent="0.25"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</row>
    <row r="296" spans="25:38" ht="15.75" customHeight="1" x14ac:dyDescent="0.25"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</row>
    <row r="297" spans="25:38" ht="15.75" customHeight="1" x14ac:dyDescent="0.25"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</row>
    <row r="298" spans="25:38" ht="15.75" customHeight="1" x14ac:dyDescent="0.25"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</row>
    <row r="299" spans="25:38" ht="15.75" customHeight="1" x14ac:dyDescent="0.25"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</row>
    <row r="300" spans="25:38" ht="15.75" customHeight="1" x14ac:dyDescent="0.25"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</row>
    <row r="301" spans="25:38" ht="15.75" customHeight="1" x14ac:dyDescent="0.25"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</row>
    <row r="302" spans="25:38" ht="15.75" customHeight="1" x14ac:dyDescent="0.25"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</row>
    <row r="303" spans="25:38" ht="15.75" customHeight="1" x14ac:dyDescent="0.25"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</row>
    <row r="304" spans="25:38" ht="15.75" customHeight="1" x14ac:dyDescent="0.25"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</row>
    <row r="305" spans="25:38" ht="15.75" customHeight="1" x14ac:dyDescent="0.25"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</row>
    <row r="306" spans="25:38" ht="15.75" customHeight="1" x14ac:dyDescent="0.25"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</row>
    <row r="307" spans="25:38" ht="15.75" customHeight="1" x14ac:dyDescent="0.25"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</row>
    <row r="308" spans="25:38" ht="15.75" customHeight="1" x14ac:dyDescent="0.25"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</row>
    <row r="309" spans="25:38" ht="15.75" customHeight="1" x14ac:dyDescent="0.25"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</row>
    <row r="310" spans="25:38" ht="15.75" customHeight="1" x14ac:dyDescent="0.25"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</row>
    <row r="311" spans="25:38" ht="15.75" customHeight="1" x14ac:dyDescent="0.25"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</row>
    <row r="312" spans="25:38" ht="15.75" customHeight="1" x14ac:dyDescent="0.25"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</row>
    <row r="313" spans="25:38" ht="15.75" customHeight="1" x14ac:dyDescent="0.25"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</row>
    <row r="314" spans="25:38" ht="15.75" customHeight="1" x14ac:dyDescent="0.25"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</row>
    <row r="315" spans="25:38" ht="15.75" customHeight="1" x14ac:dyDescent="0.25"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</row>
    <row r="316" spans="25:38" ht="15.75" customHeight="1" x14ac:dyDescent="0.25"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</row>
    <row r="317" spans="25:38" ht="15.75" customHeight="1" x14ac:dyDescent="0.25"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</row>
    <row r="318" spans="25:38" ht="15.75" customHeight="1" x14ac:dyDescent="0.25"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</row>
    <row r="319" spans="25:38" ht="15.75" customHeight="1" x14ac:dyDescent="0.25"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</row>
    <row r="320" spans="25:38" ht="15.75" customHeight="1" x14ac:dyDescent="0.25"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</row>
    <row r="321" spans="25:38" ht="15.75" customHeight="1" x14ac:dyDescent="0.25"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</row>
    <row r="322" spans="25:38" ht="15.75" customHeight="1" x14ac:dyDescent="0.25"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</row>
    <row r="323" spans="25:38" ht="15.75" customHeight="1" x14ac:dyDescent="0.25"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</row>
    <row r="324" spans="25:38" ht="15.75" customHeight="1" x14ac:dyDescent="0.25"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</row>
    <row r="325" spans="25:38" ht="15.75" customHeight="1" x14ac:dyDescent="0.25"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</row>
    <row r="326" spans="25:38" ht="15.75" customHeight="1" x14ac:dyDescent="0.25"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</row>
    <row r="327" spans="25:38" ht="15.75" customHeight="1" x14ac:dyDescent="0.25"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</row>
    <row r="328" spans="25:38" ht="15.75" customHeight="1" x14ac:dyDescent="0.25"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</row>
    <row r="329" spans="25:38" ht="15.75" customHeight="1" x14ac:dyDescent="0.25"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</row>
    <row r="330" spans="25:38" ht="15.75" customHeight="1" x14ac:dyDescent="0.25"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</row>
    <row r="331" spans="25:38" ht="15.75" customHeight="1" x14ac:dyDescent="0.25"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</row>
    <row r="332" spans="25:38" ht="15.75" customHeight="1" x14ac:dyDescent="0.25"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</row>
    <row r="333" spans="25:38" ht="15.75" customHeight="1" x14ac:dyDescent="0.25"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</row>
    <row r="334" spans="25:38" ht="15.75" customHeight="1" x14ac:dyDescent="0.25"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</row>
    <row r="335" spans="25:38" ht="15.75" customHeight="1" x14ac:dyDescent="0.25"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</row>
    <row r="336" spans="25:38" ht="15.75" customHeight="1" x14ac:dyDescent="0.25"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</row>
    <row r="337" spans="25:38" ht="15.75" customHeight="1" x14ac:dyDescent="0.25"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</row>
    <row r="338" spans="25:38" ht="15.75" customHeight="1" x14ac:dyDescent="0.25"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</row>
    <row r="339" spans="25:38" ht="15.75" customHeight="1" x14ac:dyDescent="0.25"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</row>
    <row r="340" spans="25:38" ht="15.75" customHeight="1" x14ac:dyDescent="0.25"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</row>
    <row r="341" spans="25:38" ht="15.75" customHeight="1" x14ac:dyDescent="0.25"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</row>
    <row r="342" spans="25:38" ht="15.75" customHeight="1" x14ac:dyDescent="0.25"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</row>
    <row r="343" spans="25:38" ht="15.75" customHeight="1" x14ac:dyDescent="0.25"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</row>
    <row r="344" spans="25:38" ht="15.75" customHeight="1" x14ac:dyDescent="0.25"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</row>
    <row r="345" spans="25:38" ht="15.75" customHeight="1" x14ac:dyDescent="0.25"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</row>
    <row r="346" spans="25:38" ht="15.75" customHeight="1" x14ac:dyDescent="0.25"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</row>
    <row r="347" spans="25:38" ht="15.75" customHeight="1" x14ac:dyDescent="0.25"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</row>
    <row r="348" spans="25:38" ht="15.75" customHeight="1" x14ac:dyDescent="0.25"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</row>
    <row r="349" spans="25:38" ht="15.75" customHeight="1" x14ac:dyDescent="0.25"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</row>
    <row r="350" spans="25:38" ht="15.75" customHeight="1" x14ac:dyDescent="0.25"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</row>
    <row r="351" spans="25:38" ht="15.75" customHeight="1" x14ac:dyDescent="0.25"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</row>
    <row r="352" spans="25:38" ht="15.75" customHeight="1" x14ac:dyDescent="0.25"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</row>
    <row r="353" spans="25:38" ht="15.75" customHeight="1" x14ac:dyDescent="0.25"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</row>
    <row r="354" spans="25:38" ht="15.75" customHeight="1" x14ac:dyDescent="0.25"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</row>
    <row r="355" spans="25:38" ht="15.75" customHeight="1" x14ac:dyDescent="0.25"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</row>
    <row r="356" spans="25:38" ht="15.75" customHeight="1" x14ac:dyDescent="0.25"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</row>
    <row r="357" spans="25:38" ht="15.75" customHeight="1" x14ac:dyDescent="0.25"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</row>
    <row r="358" spans="25:38" ht="15.75" customHeight="1" x14ac:dyDescent="0.25"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</row>
    <row r="359" spans="25:38" ht="15.75" customHeight="1" x14ac:dyDescent="0.25"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</row>
    <row r="360" spans="25:38" ht="15.75" customHeight="1" x14ac:dyDescent="0.25"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</row>
    <row r="361" spans="25:38" ht="15.75" customHeight="1" x14ac:dyDescent="0.25"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</row>
    <row r="362" spans="25:38" ht="15.75" customHeight="1" x14ac:dyDescent="0.25"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</row>
    <row r="363" spans="25:38" ht="15.75" customHeight="1" x14ac:dyDescent="0.25"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</row>
    <row r="364" spans="25:38" ht="15.75" customHeight="1" x14ac:dyDescent="0.25"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</row>
    <row r="365" spans="25:38" ht="15.75" customHeight="1" x14ac:dyDescent="0.25"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</row>
    <row r="366" spans="25:38" ht="15.75" customHeight="1" x14ac:dyDescent="0.25"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</row>
    <row r="367" spans="25:38" ht="15.75" customHeight="1" x14ac:dyDescent="0.25"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</row>
    <row r="368" spans="25:38" ht="15.75" customHeight="1" x14ac:dyDescent="0.25"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</row>
    <row r="369" spans="25:38" ht="15.75" customHeight="1" x14ac:dyDescent="0.25"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</row>
    <row r="370" spans="25:38" ht="15.75" customHeight="1" x14ac:dyDescent="0.25"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</row>
    <row r="371" spans="25:38" ht="15.75" customHeight="1" x14ac:dyDescent="0.25"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</row>
    <row r="372" spans="25:38" ht="15.75" customHeight="1" x14ac:dyDescent="0.25"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</row>
    <row r="373" spans="25:38" ht="15.75" customHeight="1" x14ac:dyDescent="0.25"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</row>
    <row r="374" spans="25:38" ht="15.75" customHeight="1" x14ac:dyDescent="0.25"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</row>
    <row r="375" spans="25:38" ht="15.75" customHeight="1" x14ac:dyDescent="0.25"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</row>
    <row r="376" spans="25:38" ht="15.75" customHeight="1" x14ac:dyDescent="0.25"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</row>
    <row r="377" spans="25:38" ht="15.75" customHeight="1" x14ac:dyDescent="0.25"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</row>
    <row r="378" spans="25:38" ht="15.75" customHeight="1" x14ac:dyDescent="0.25"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</row>
    <row r="379" spans="25:38" ht="15.75" customHeight="1" x14ac:dyDescent="0.25"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</row>
    <row r="380" spans="25:38" ht="15.75" customHeight="1" x14ac:dyDescent="0.25"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</row>
    <row r="381" spans="25:38" ht="15.75" customHeight="1" x14ac:dyDescent="0.25"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</row>
    <row r="382" spans="25:38" ht="15.75" customHeight="1" x14ac:dyDescent="0.25"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</row>
    <row r="383" spans="25:38" ht="15.75" customHeight="1" x14ac:dyDescent="0.25"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</row>
    <row r="384" spans="25:38" ht="15.75" customHeight="1" x14ac:dyDescent="0.25"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</row>
    <row r="385" spans="25:38" ht="15.75" customHeight="1" x14ac:dyDescent="0.25"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</row>
    <row r="386" spans="25:38" ht="15.75" customHeight="1" x14ac:dyDescent="0.25"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</row>
    <row r="387" spans="25:38" ht="15.75" customHeight="1" x14ac:dyDescent="0.25"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</row>
    <row r="388" spans="25:38" ht="15.75" customHeight="1" x14ac:dyDescent="0.25"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</row>
    <row r="389" spans="25:38" ht="15.75" customHeight="1" x14ac:dyDescent="0.25"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</row>
    <row r="390" spans="25:38" ht="15.75" customHeight="1" x14ac:dyDescent="0.25"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</row>
    <row r="391" spans="25:38" ht="15.75" customHeight="1" x14ac:dyDescent="0.25"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</row>
    <row r="392" spans="25:38" ht="15.75" customHeight="1" x14ac:dyDescent="0.25"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</row>
    <row r="393" spans="25:38" ht="15.75" customHeight="1" x14ac:dyDescent="0.25"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</row>
    <row r="394" spans="25:38" ht="15.75" customHeight="1" x14ac:dyDescent="0.25"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</row>
    <row r="395" spans="25:38" ht="15.75" customHeight="1" x14ac:dyDescent="0.25"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</row>
    <row r="396" spans="25:38" ht="15.75" customHeight="1" x14ac:dyDescent="0.25"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</row>
    <row r="397" spans="25:38" ht="15.75" customHeight="1" x14ac:dyDescent="0.25"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</row>
    <row r="398" spans="25:38" ht="15.75" customHeight="1" x14ac:dyDescent="0.25"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</row>
    <row r="399" spans="25:38" ht="15.75" customHeight="1" x14ac:dyDescent="0.25"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</row>
    <row r="400" spans="25:38" ht="15.75" customHeight="1" x14ac:dyDescent="0.25"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</row>
    <row r="401" spans="25:38" ht="15.75" customHeight="1" x14ac:dyDescent="0.25"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</row>
    <row r="402" spans="25:38" ht="15.75" customHeight="1" x14ac:dyDescent="0.25"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</row>
    <row r="403" spans="25:38" ht="15.75" customHeight="1" x14ac:dyDescent="0.25"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</row>
    <row r="404" spans="25:38" ht="15.75" customHeight="1" x14ac:dyDescent="0.25"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</row>
    <row r="405" spans="25:38" ht="15.75" customHeight="1" x14ac:dyDescent="0.25"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</row>
    <row r="406" spans="25:38" ht="15.75" customHeight="1" x14ac:dyDescent="0.25"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</row>
    <row r="407" spans="25:38" ht="15.75" customHeight="1" x14ac:dyDescent="0.25"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</row>
    <row r="408" spans="25:38" ht="15.75" customHeight="1" x14ac:dyDescent="0.25"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</row>
    <row r="409" spans="25:38" ht="15.75" customHeight="1" x14ac:dyDescent="0.25"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</row>
    <row r="410" spans="25:38" ht="15.75" customHeight="1" x14ac:dyDescent="0.25"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</row>
    <row r="411" spans="25:38" ht="15.75" customHeight="1" x14ac:dyDescent="0.25"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</row>
    <row r="412" spans="25:38" ht="15.75" customHeight="1" x14ac:dyDescent="0.25"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</row>
    <row r="413" spans="25:38" ht="15.75" customHeight="1" x14ac:dyDescent="0.25"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</row>
    <row r="414" spans="25:38" ht="15.75" customHeight="1" x14ac:dyDescent="0.25"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</row>
    <row r="415" spans="25:38" ht="15.75" customHeight="1" x14ac:dyDescent="0.25"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</row>
    <row r="416" spans="25:38" ht="15.75" customHeight="1" x14ac:dyDescent="0.25"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</row>
    <row r="417" spans="25:38" ht="15.75" customHeight="1" x14ac:dyDescent="0.25"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</row>
    <row r="418" spans="25:38" ht="15.75" customHeight="1" x14ac:dyDescent="0.25"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</row>
    <row r="419" spans="25:38" ht="15.75" customHeight="1" x14ac:dyDescent="0.25"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</row>
    <row r="420" spans="25:38" ht="15.75" customHeight="1" x14ac:dyDescent="0.25"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</row>
    <row r="421" spans="25:38" ht="15.75" customHeight="1" x14ac:dyDescent="0.25"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</row>
    <row r="422" spans="25:38" ht="15.75" customHeight="1" x14ac:dyDescent="0.25"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</row>
    <row r="423" spans="25:38" ht="15.75" customHeight="1" x14ac:dyDescent="0.25"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</row>
    <row r="424" spans="25:38" ht="15.75" customHeight="1" x14ac:dyDescent="0.25"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</row>
    <row r="425" spans="25:38" ht="15.75" customHeight="1" x14ac:dyDescent="0.25"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</row>
    <row r="426" spans="25:38" ht="15.75" customHeight="1" x14ac:dyDescent="0.25"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</row>
    <row r="427" spans="25:38" ht="15.75" customHeight="1" x14ac:dyDescent="0.25"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</row>
    <row r="428" spans="25:38" ht="15.75" customHeight="1" x14ac:dyDescent="0.25"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</row>
    <row r="429" spans="25:38" ht="15.75" customHeight="1" x14ac:dyDescent="0.25"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</row>
    <row r="430" spans="25:38" ht="15.75" customHeight="1" x14ac:dyDescent="0.25"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</row>
    <row r="431" spans="25:38" ht="15.75" customHeight="1" x14ac:dyDescent="0.25"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</row>
    <row r="432" spans="25:38" ht="15.75" customHeight="1" x14ac:dyDescent="0.25"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</row>
    <row r="433" spans="25:38" ht="15.75" customHeight="1" x14ac:dyDescent="0.25"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</row>
    <row r="434" spans="25:38" ht="15.75" customHeight="1" x14ac:dyDescent="0.25"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</row>
    <row r="435" spans="25:38" ht="15.75" customHeight="1" x14ac:dyDescent="0.25"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</row>
    <row r="436" spans="25:38" ht="15.75" customHeight="1" x14ac:dyDescent="0.25"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</row>
    <row r="437" spans="25:38" ht="15.75" customHeight="1" x14ac:dyDescent="0.25"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</row>
    <row r="438" spans="25:38" ht="15.75" customHeight="1" x14ac:dyDescent="0.25"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</row>
    <row r="439" spans="25:38" ht="15.75" customHeight="1" x14ac:dyDescent="0.25"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</row>
    <row r="440" spans="25:38" ht="15.75" customHeight="1" x14ac:dyDescent="0.25"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</row>
    <row r="441" spans="25:38" ht="15.75" customHeight="1" x14ac:dyDescent="0.25"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</row>
    <row r="442" spans="25:38" ht="15.75" customHeight="1" x14ac:dyDescent="0.25"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</row>
    <row r="443" spans="25:38" ht="15.75" customHeight="1" x14ac:dyDescent="0.25"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</row>
    <row r="444" spans="25:38" ht="15.75" customHeight="1" x14ac:dyDescent="0.25"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</row>
    <row r="445" spans="25:38" ht="15.75" customHeight="1" x14ac:dyDescent="0.25"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</row>
    <row r="446" spans="25:38" ht="15.75" customHeight="1" x14ac:dyDescent="0.25"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</row>
    <row r="447" spans="25:38" ht="15.75" customHeight="1" x14ac:dyDescent="0.25"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</row>
    <row r="448" spans="25:38" ht="15.75" customHeight="1" x14ac:dyDescent="0.25"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</row>
    <row r="449" spans="25:38" ht="15.75" customHeight="1" x14ac:dyDescent="0.25"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</row>
    <row r="450" spans="25:38" ht="15.75" customHeight="1" x14ac:dyDescent="0.25"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</row>
    <row r="451" spans="25:38" ht="15.75" customHeight="1" x14ac:dyDescent="0.25"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</row>
    <row r="452" spans="25:38" ht="15.75" customHeight="1" x14ac:dyDescent="0.25"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</row>
    <row r="453" spans="25:38" ht="15.75" customHeight="1" x14ac:dyDescent="0.25"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</row>
    <row r="454" spans="25:38" ht="15.75" customHeight="1" x14ac:dyDescent="0.25"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</row>
    <row r="455" spans="25:38" ht="15.75" customHeight="1" x14ac:dyDescent="0.25"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</row>
    <row r="456" spans="25:38" ht="15.75" customHeight="1" x14ac:dyDescent="0.25"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</row>
    <row r="457" spans="25:38" ht="15.75" customHeight="1" x14ac:dyDescent="0.25"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</row>
    <row r="458" spans="25:38" ht="15.75" customHeight="1" x14ac:dyDescent="0.25"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</row>
    <row r="459" spans="25:38" ht="15.75" customHeight="1" x14ac:dyDescent="0.25"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</row>
    <row r="460" spans="25:38" ht="15.75" customHeight="1" x14ac:dyDescent="0.25"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</row>
    <row r="461" spans="25:38" ht="15.75" customHeight="1" x14ac:dyDescent="0.25"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</row>
    <row r="462" spans="25:38" ht="15.75" customHeight="1" x14ac:dyDescent="0.25"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</row>
    <row r="463" spans="25:38" ht="15.75" customHeight="1" x14ac:dyDescent="0.25"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</row>
    <row r="464" spans="25:38" ht="15.75" customHeight="1" x14ac:dyDescent="0.25"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</row>
    <row r="465" spans="25:38" ht="15.75" customHeight="1" x14ac:dyDescent="0.25"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</row>
    <row r="466" spans="25:38" ht="15.75" customHeight="1" x14ac:dyDescent="0.25"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</row>
    <row r="467" spans="25:38" ht="15.75" customHeight="1" x14ac:dyDescent="0.25"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</row>
    <row r="468" spans="25:38" ht="15.75" customHeight="1" x14ac:dyDescent="0.25"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</row>
    <row r="469" spans="25:38" ht="15.75" customHeight="1" x14ac:dyDescent="0.25"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</row>
    <row r="470" spans="25:38" ht="15.75" customHeight="1" x14ac:dyDescent="0.25"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</row>
    <row r="471" spans="25:38" ht="15.75" customHeight="1" x14ac:dyDescent="0.25"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</row>
    <row r="472" spans="25:38" ht="15.75" customHeight="1" x14ac:dyDescent="0.25"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</row>
    <row r="473" spans="25:38" ht="15.75" customHeight="1" x14ac:dyDescent="0.25"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</row>
    <row r="474" spans="25:38" ht="15.75" customHeight="1" x14ac:dyDescent="0.25"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</row>
    <row r="475" spans="25:38" ht="15.75" customHeight="1" x14ac:dyDescent="0.25"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</row>
    <row r="476" spans="25:38" ht="15.75" customHeight="1" x14ac:dyDescent="0.25"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</row>
    <row r="477" spans="25:38" ht="15.75" customHeight="1" x14ac:dyDescent="0.25"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</row>
    <row r="478" spans="25:38" ht="15.75" customHeight="1" x14ac:dyDescent="0.25"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</row>
    <row r="479" spans="25:38" ht="15.75" customHeight="1" x14ac:dyDescent="0.25"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</row>
    <row r="480" spans="25:38" ht="15.75" customHeight="1" x14ac:dyDescent="0.25"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</row>
    <row r="481" spans="25:38" ht="15.75" customHeight="1" x14ac:dyDescent="0.25"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</row>
    <row r="482" spans="25:38" ht="15.75" customHeight="1" x14ac:dyDescent="0.25"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</row>
    <row r="483" spans="25:38" ht="15.75" customHeight="1" x14ac:dyDescent="0.25"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</row>
    <row r="484" spans="25:38" ht="15.75" customHeight="1" x14ac:dyDescent="0.25"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</row>
    <row r="485" spans="25:38" ht="15.75" customHeight="1" x14ac:dyDescent="0.25"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</row>
    <row r="486" spans="25:38" ht="15.75" customHeight="1" x14ac:dyDescent="0.25"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</row>
    <row r="487" spans="25:38" ht="15.75" customHeight="1" x14ac:dyDescent="0.25"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</row>
    <row r="488" spans="25:38" ht="15.75" customHeight="1" x14ac:dyDescent="0.25"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</row>
    <row r="489" spans="25:38" ht="15.75" customHeight="1" x14ac:dyDescent="0.25"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</row>
    <row r="490" spans="25:38" ht="15.75" customHeight="1" x14ac:dyDescent="0.25"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</row>
    <row r="491" spans="25:38" ht="15.75" customHeight="1" x14ac:dyDescent="0.25"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</row>
    <row r="492" spans="25:38" ht="15.75" customHeight="1" x14ac:dyDescent="0.25"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</row>
    <row r="493" spans="25:38" ht="15.75" customHeight="1" x14ac:dyDescent="0.25"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</row>
    <row r="494" spans="25:38" ht="15.75" customHeight="1" x14ac:dyDescent="0.25"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</row>
    <row r="495" spans="25:38" ht="15.75" customHeight="1" x14ac:dyDescent="0.25"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</row>
    <row r="496" spans="25:38" ht="15.75" customHeight="1" x14ac:dyDescent="0.25"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</row>
    <row r="497" spans="25:38" ht="15.75" customHeight="1" x14ac:dyDescent="0.25"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</row>
    <row r="498" spans="25:38" ht="15.75" customHeight="1" x14ac:dyDescent="0.25"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</row>
    <row r="499" spans="25:38" ht="15.75" customHeight="1" x14ac:dyDescent="0.25"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</row>
    <row r="500" spans="25:38" ht="15.75" customHeight="1" x14ac:dyDescent="0.25"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</row>
    <row r="501" spans="25:38" ht="15.75" customHeight="1" x14ac:dyDescent="0.25"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</row>
    <row r="502" spans="25:38" ht="15.75" customHeight="1" x14ac:dyDescent="0.25"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</row>
    <row r="503" spans="25:38" ht="15.75" customHeight="1" x14ac:dyDescent="0.25"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</row>
    <row r="504" spans="25:38" ht="15.75" customHeight="1" x14ac:dyDescent="0.25"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</row>
    <row r="505" spans="25:38" ht="15.75" customHeight="1" x14ac:dyDescent="0.25"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</row>
    <row r="506" spans="25:38" ht="15.75" customHeight="1" x14ac:dyDescent="0.25"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</row>
    <row r="507" spans="25:38" ht="15.75" customHeight="1" x14ac:dyDescent="0.25"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</row>
    <row r="508" spans="25:38" ht="15.75" customHeight="1" x14ac:dyDescent="0.25"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</row>
    <row r="509" spans="25:38" ht="15.75" customHeight="1" x14ac:dyDescent="0.25"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</row>
    <row r="510" spans="25:38" ht="15.75" customHeight="1" x14ac:dyDescent="0.25"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</row>
    <row r="511" spans="25:38" ht="15.75" customHeight="1" x14ac:dyDescent="0.25"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</row>
    <row r="512" spans="25:38" ht="15.75" customHeight="1" x14ac:dyDescent="0.25"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</row>
    <row r="513" spans="25:38" ht="15.75" customHeight="1" x14ac:dyDescent="0.25"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</row>
    <row r="514" spans="25:38" ht="15.75" customHeight="1" x14ac:dyDescent="0.25"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</row>
    <row r="515" spans="25:38" ht="15.75" customHeight="1" x14ac:dyDescent="0.25"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</row>
    <row r="516" spans="25:38" ht="15.75" customHeight="1" x14ac:dyDescent="0.25"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</row>
    <row r="517" spans="25:38" ht="15.75" customHeight="1" x14ac:dyDescent="0.25"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</row>
    <row r="518" spans="25:38" ht="15.75" customHeight="1" x14ac:dyDescent="0.25"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</row>
    <row r="519" spans="25:38" ht="15.75" customHeight="1" x14ac:dyDescent="0.25"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</row>
    <row r="520" spans="25:38" ht="15.75" customHeight="1" x14ac:dyDescent="0.25"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</row>
    <row r="521" spans="25:38" ht="15.75" customHeight="1" x14ac:dyDescent="0.25"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</row>
    <row r="522" spans="25:38" ht="15.75" customHeight="1" x14ac:dyDescent="0.25"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</row>
    <row r="523" spans="25:38" ht="15.75" customHeight="1" x14ac:dyDescent="0.25"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</row>
    <row r="524" spans="25:38" ht="15.75" customHeight="1" x14ac:dyDescent="0.25"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</row>
    <row r="525" spans="25:38" ht="15.75" customHeight="1" x14ac:dyDescent="0.25"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</row>
    <row r="526" spans="25:38" ht="15.75" customHeight="1" x14ac:dyDescent="0.25"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</row>
    <row r="527" spans="25:38" ht="15.75" customHeight="1" x14ac:dyDescent="0.25"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</row>
    <row r="528" spans="25:38" ht="15.75" customHeight="1" x14ac:dyDescent="0.25"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</row>
    <row r="529" spans="25:38" ht="15.75" customHeight="1" x14ac:dyDescent="0.25"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</row>
    <row r="530" spans="25:38" ht="15.75" customHeight="1" x14ac:dyDescent="0.25"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</row>
    <row r="531" spans="25:38" ht="15.75" customHeight="1" x14ac:dyDescent="0.25"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</row>
    <row r="532" spans="25:38" ht="15.75" customHeight="1" x14ac:dyDescent="0.25"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</row>
    <row r="533" spans="25:38" ht="15.75" customHeight="1" x14ac:dyDescent="0.25"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</row>
    <row r="534" spans="25:38" ht="15.75" customHeight="1" x14ac:dyDescent="0.25"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</row>
    <row r="535" spans="25:38" ht="15.75" customHeight="1" x14ac:dyDescent="0.25"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</row>
    <row r="536" spans="25:38" ht="15.75" customHeight="1" x14ac:dyDescent="0.25"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</row>
    <row r="537" spans="25:38" ht="15.75" customHeight="1" x14ac:dyDescent="0.25"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</row>
    <row r="538" spans="25:38" ht="15.75" customHeight="1" x14ac:dyDescent="0.25"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</row>
    <row r="539" spans="25:38" ht="15.75" customHeight="1" x14ac:dyDescent="0.25"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</row>
    <row r="540" spans="25:38" ht="15.75" customHeight="1" x14ac:dyDescent="0.25"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</row>
    <row r="541" spans="25:38" ht="15.75" customHeight="1" x14ac:dyDescent="0.25"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</row>
    <row r="542" spans="25:38" ht="15.75" customHeight="1" x14ac:dyDescent="0.25"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</row>
    <row r="543" spans="25:38" ht="15.75" customHeight="1" x14ac:dyDescent="0.25"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</row>
    <row r="544" spans="25:38" ht="15.75" customHeight="1" x14ac:dyDescent="0.25"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</row>
    <row r="545" spans="25:38" ht="15.75" customHeight="1" x14ac:dyDescent="0.25"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</row>
    <row r="546" spans="25:38" ht="15.75" customHeight="1" x14ac:dyDescent="0.25"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</row>
    <row r="547" spans="25:38" ht="15.75" customHeight="1" x14ac:dyDescent="0.25"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</row>
    <row r="548" spans="25:38" ht="15.75" customHeight="1" x14ac:dyDescent="0.25"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</row>
    <row r="549" spans="25:38" ht="15.75" customHeight="1" x14ac:dyDescent="0.25"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</row>
    <row r="550" spans="25:38" ht="15.75" customHeight="1" x14ac:dyDescent="0.25"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</row>
    <row r="551" spans="25:38" ht="15.75" customHeight="1" x14ac:dyDescent="0.25"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</row>
    <row r="552" spans="25:38" ht="15.75" customHeight="1" x14ac:dyDescent="0.25"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</row>
    <row r="553" spans="25:38" ht="15.75" customHeight="1" x14ac:dyDescent="0.25"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</row>
    <row r="554" spans="25:38" ht="15.75" customHeight="1" x14ac:dyDescent="0.25"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</row>
    <row r="555" spans="25:38" ht="15.75" customHeight="1" x14ac:dyDescent="0.25"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</row>
    <row r="556" spans="25:38" ht="15.75" customHeight="1" x14ac:dyDescent="0.25"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</row>
    <row r="557" spans="25:38" ht="15.75" customHeight="1" x14ac:dyDescent="0.25"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</row>
    <row r="558" spans="25:38" ht="15.75" customHeight="1" x14ac:dyDescent="0.25"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</row>
    <row r="559" spans="25:38" ht="15.75" customHeight="1" x14ac:dyDescent="0.25"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</row>
    <row r="560" spans="25:38" ht="15.75" customHeight="1" x14ac:dyDescent="0.25"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</row>
    <row r="561" spans="25:38" ht="15.75" customHeight="1" x14ac:dyDescent="0.25"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</row>
    <row r="562" spans="25:38" ht="15.75" customHeight="1" x14ac:dyDescent="0.25"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</row>
    <row r="563" spans="25:38" ht="15.75" customHeight="1" x14ac:dyDescent="0.25"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</row>
    <row r="564" spans="25:38" ht="15.75" customHeight="1" x14ac:dyDescent="0.25"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</row>
    <row r="565" spans="25:38" ht="15.75" customHeight="1" x14ac:dyDescent="0.25"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</row>
    <row r="566" spans="25:38" ht="15.75" customHeight="1" x14ac:dyDescent="0.25"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</row>
    <row r="567" spans="25:38" ht="15.75" customHeight="1" x14ac:dyDescent="0.25"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</row>
    <row r="568" spans="25:38" ht="15.75" customHeight="1" x14ac:dyDescent="0.25"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</row>
    <row r="569" spans="25:38" ht="15.75" customHeight="1" x14ac:dyDescent="0.25"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</row>
    <row r="570" spans="25:38" ht="15.75" customHeight="1" x14ac:dyDescent="0.25"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</row>
    <row r="571" spans="25:38" ht="15.75" customHeight="1" x14ac:dyDescent="0.25"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</row>
    <row r="572" spans="25:38" ht="15.75" customHeight="1" x14ac:dyDescent="0.25"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</row>
    <row r="573" spans="25:38" ht="15.75" customHeight="1" x14ac:dyDescent="0.25"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</row>
    <row r="574" spans="25:38" ht="15.75" customHeight="1" x14ac:dyDescent="0.25"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</row>
    <row r="575" spans="25:38" ht="15.75" customHeight="1" x14ac:dyDescent="0.25"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</row>
    <row r="576" spans="25:38" ht="15.75" customHeight="1" x14ac:dyDescent="0.25"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</row>
    <row r="577" spans="25:38" ht="15.75" customHeight="1" x14ac:dyDescent="0.25"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</row>
    <row r="578" spans="25:38" ht="15.75" customHeight="1" x14ac:dyDescent="0.25"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</row>
    <row r="579" spans="25:38" ht="15.75" customHeight="1" x14ac:dyDescent="0.25"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</row>
    <row r="580" spans="25:38" ht="15.75" customHeight="1" x14ac:dyDescent="0.25"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</row>
    <row r="581" spans="25:38" ht="15.75" customHeight="1" x14ac:dyDescent="0.25"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</row>
    <row r="582" spans="25:38" ht="15.75" customHeight="1" x14ac:dyDescent="0.25"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</row>
    <row r="583" spans="25:38" ht="15.75" customHeight="1" x14ac:dyDescent="0.25"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</row>
    <row r="584" spans="25:38" ht="15.75" customHeight="1" x14ac:dyDescent="0.25"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</row>
    <row r="585" spans="25:38" ht="15.75" customHeight="1" x14ac:dyDescent="0.25"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</row>
    <row r="586" spans="25:38" ht="15.75" customHeight="1" x14ac:dyDescent="0.25"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</row>
    <row r="587" spans="25:38" ht="15.75" customHeight="1" x14ac:dyDescent="0.25"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</row>
    <row r="588" spans="25:38" ht="15.75" customHeight="1" x14ac:dyDescent="0.25"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</row>
    <row r="589" spans="25:38" ht="15.75" customHeight="1" x14ac:dyDescent="0.25"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</row>
    <row r="590" spans="25:38" ht="15.75" customHeight="1" x14ac:dyDescent="0.25"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</row>
    <row r="591" spans="25:38" ht="15.75" customHeight="1" x14ac:dyDescent="0.25"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</row>
    <row r="592" spans="25:38" ht="15.75" customHeight="1" x14ac:dyDescent="0.25"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</row>
    <row r="593" spans="25:38" ht="15.75" customHeight="1" x14ac:dyDescent="0.25"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</row>
    <row r="594" spans="25:38" ht="15.75" customHeight="1" x14ac:dyDescent="0.25"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</row>
    <row r="595" spans="25:38" ht="15.75" customHeight="1" x14ac:dyDescent="0.25"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</row>
    <row r="596" spans="25:38" ht="15.75" customHeight="1" x14ac:dyDescent="0.25"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</row>
    <row r="597" spans="25:38" ht="15.75" customHeight="1" x14ac:dyDescent="0.25"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</row>
    <row r="598" spans="25:38" ht="15.75" customHeight="1" x14ac:dyDescent="0.25"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</row>
    <row r="599" spans="25:38" ht="15.75" customHeight="1" x14ac:dyDescent="0.25"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</row>
    <row r="600" spans="25:38" ht="15.75" customHeight="1" x14ac:dyDescent="0.25"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</row>
    <row r="601" spans="25:38" ht="15.75" customHeight="1" x14ac:dyDescent="0.25"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</row>
    <row r="602" spans="25:38" ht="15.75" customHeight="1" x14ac:dyDescent="0.25"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</row>
    <row r="603" spans="25:38" ht="15.75" customHeight="1" x14ac:dyDescent="0.25"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</row>
    <row r="604" spans="25:38" ht="15.75" customHeight="1" x14ac:dyDescent="0.25"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</row>
    <row r="605" spans="25:38" ht="15.75" customHeight="1" x14ac:dyDescent="0.25"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</row>
    <row r="606" spans="25:38" ht="15.75" customHeight="1" x14ac:dyDescent="0.25"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</row>
    <row r="607" spans="25:38" ht="15.75" customHeight="1" x14ac:dyDescent="0.25"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</row>
    <row r="608" spans="25:38" ht="15.75" customHeight="1" x14ac:dyDescent="0.25"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</row>
    <row r="609" spans="25:38" ht="15.75" customHeight="1" x14ac:dyDescent="0.25"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</row>
    <row r="610" spans="25:38" ht="15.75" customHeight="1" x14ac:dyDescent="0.25"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</row>
    <row r="611" spans="25:38" ht="15.75" customHeight="1" x14ac:dyDescent="0.25"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</row>
    <row r="612" spans="25:38" ht="15.75" customHeight="1" x14ac:dyDescent="0.25"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</row>
    <row r="613" spans="25:38" ht="15.75" customHeight="1" x14ac:dyDescent="0.25"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</row>
    <row r="614" spans="25:38" ht="15.75" customHeight="1" x14ac:dyDescent="0.25"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</row>
    <row r="615" spans="25:38" ht="15.75" customHeight="1" x14ac:dyDescent="0.25"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</row>
    <row r="616" spans="25:38" ht="15.75" customHeight="1" x14ac:dyDescent="0.25"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</row>
    <row r="617" spans="25:38" ht="15.75" customHeight="1" x14ac:dyDescent="0.25"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</row>
    <row r="618" spans="25:38" ht="15.75" customHeight="1" x14ac:dyDescent="0.25"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</row>
    <row r="619" spans="25:38" ht="15.75" customHeight="1" x14ac:dyDescent="0.25"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</row>
    <row r="620" spans="25:38" ht="15.75" customHeight="1" x14ac:dyDescent="0.25"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</row>
    <row r="621" spans="25:38" ht="15.75" customHeight="1" x14ac:dyDescent="0.25"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</row>
    <row r="622" spans="25:38" ht="15.75" customHeight="1" x14ac:dyDescent="0.25"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</row>
    <row r="623" spans="25:38" ht="15.75" customHeight="1" x14ac:dyDescent="0.25"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</row>
    <row r="624" spans="25:38" ht="15.75" customHeight="1" x14ac:dyDescent="0.25"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</row>
    <row r="625" spans="25:38" ht="15.75" customHeight="1" x14ac:dyDescent="0.25"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</row>
    <row r="626" spans="25:38" ht="15.75" customHeight="1" x14ac:dyDescent="0.25"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</row>
    <row r="627" spans="25:38" ht="15.75" customHeight="1" x14ac:dyDescent="0.25"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</row>
    <row r="628" spans="25:38" ht="15.75" customHeight="1" x14ac:dyDescent="0.25"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</row>
    <row r="629" spans="25:38" ht="15.75" customHeight="1" x14ac:dyDescent="0.25"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</row>
    <row r="630" spans="25:38" ht="15.75" customHeight="1" x14ac:dyDescent="0.25"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</row>
    <row r="631" spans="25:38" ht="15.75" customHeight="1" x14ac:dyDescent="0.25"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</row>
    <row r="632" spans="25:38" ht="15.75" customHeight="1" x14ac:dyDescent="0.25"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</row>
    <row r="633" spans="25:38" ht="15.75" customHeight="1" x14ac:dyDescent="0.25"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</row>
    <row r="634" spans="25:38" ht="15.75" customHeight="1" x14ac:dyDescent="0.25"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</row>
    <row r="635" spans="25:38" ht="15.75" customHeight="1" x14ac:dyDescent="0.25"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</row>
    <row r="636" spans="25:38" ht="15.75" customHeight="1" x14ac:dyDescent="0.25"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</row>
    <row r="637" spans="25:38" ht="15.75" customHeight="1" x14ac:dyDescent="0.25"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</row>
    <row r="638" spans="25:38" ht="15.75" customHeight="1" x14ac:dyDescent="0.25"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</row>
    <row r="639" spans="25:38" ht="15.75" customHeight="1" x14ac:dyDescent="0.25"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</row>
    <row r="640" spans="25:38" ht="15.75" customHeight="1" x14ac:dyDescent="0.25"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</row>
    <row r="641" spans="25:38" ht="15.75" customHeight="1" x14ac:dyDescent="0.25"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</row>
    <row r="642" spans="25:38" ht="15.75" customHeight="1" x14ac:dyDescent="0.25"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</row>
    <row r="643" spans="25:38" ht="15.75" customHeight="1" x14ac:dyDescent="0.25"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</row>
    <row r="644" spans="25:38" ht="15.75" customHeight="1" x14ac:dyDescent="0.25"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</row>
    <row r="645" spans="25:38" ht="15.75" customHeight="1" x14ac:dyDescent="0.25"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</row>
    <row r="646" spans="25:38" ht="15.75" customHeight="1" x14ac:dyDescent="0.25"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</row>
    <row r="647" spans="25:38" ht="15.75" customHeight="1" x14ac:dyDescent="0.25"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</row>
    <row r="648" spans="25:38" ht="15.75" customHeight="1" x14ac:dyDescent="0.25"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</row>
    <row r="649" spans="25:38" ht="15.75" customHeight="1" x14ac:dyDescent="0.25"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</row>
    <row r="650" spans="25:38" ht="15.75" customHeight="1" x14ac:dyDescent="0.25"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</row>
    <row r="651" spans="25:38" ht="15.75" customHeight="1" x14ac:dyDescent="0.25"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</row>
    <row r="652" spans="25:38" ht="15.75" customHeight="1" x14ac:dyDescent="0.25"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</row>
    <row r="653" spans="25:38" ht="15.75" customHeight="1" x14ac:dyDescent="0.25"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</row>
    <row r="654" spans="25:38" ht="15.75" customHeight="1" x14ac:dyDescent="0.25"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</row>
    <row r="655" spans="25:38" ht="15.75" customHeight="1" x14ac:dyDescent="0.25"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</row>
    <row r="656" spans="25:38" ht="15.75" customHeight="1" x14ac:dyDescent="0.25"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</row>
    <row r="657" spans="25:38" ht="15.75" customHeight="1" x14ac:dyDescent="0.25"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</row>
    <row r="658" spans="25:38" ht="15.75" customHeight="1" x14ac:dyDescent="0.25"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</row>
    <row r="659" spans="25:38" ht="15.75" customHeight="1" x14ac:dyDescent="0.25"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</row>
    <row r="660" spans="25:38" ht="15.75" customHeight="1" x14ac:dyDescent="0.25"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</row>
    <row r="661" spans="25:38" ht="15.75" customHeight="1" x14ac:dyDescent="0.25"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</row>
    <row r="662" spans="25:38" ht="15.75" customHeight="1" x14ac:dyDescent="0.25"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</row>
    <row r="663" spans="25:38" ht="15.75" customHeight="1" x14ac:dyDescent="0.25"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</row>
    <row r="664" spans="25:38" ht="15.75" customHeight="1" x14ac:dyDescent="0.25"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</row>
    <row r="665" spans="25:38" ht="15.75" customHeight="1" x14ac:dyDescent="0.25"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</row>
    <row r="666" spans="25:38" ht="15.75" customHeight="1" x14ac:dyDescent="0.25"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</row>
    <row r="667" spans="25:38" ht="15.75" customHeight="1" x14ac:dyDescent="0.25"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</row>
    <row r="668" spans="25:38" ht="15.75" customHeight="1" x14ac:dyDescent="0.25"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</row>
    <row r="669" spans="25:38" ht="15.75" customHeight="1" x14ac:dyDescent="0.25"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</row>
    <row r="670" spans="25:38" ht="15.75" customHeight="1" x14ac:dyDescent="0.25"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</row>
    <row r="671" spans="25:38" ht="15.75" customHeight="1" x14ac:dyDescent="0.25"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</row>
    <row r="672" spans="25:38" ht="15.75" customHeight="1" x14ac:dyDescent="0.25"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</row>
    <row r="673" spans="25:38" ht="15.75" customHeight="1" x14ac:dyDescent="0.25"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</row>
    <row r="674" spans="25:38" ht="15.75" customHeight="1" x14ac:dyDescent="0.25"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</row>
    <row r="675" spans="25:38" ht="15.75" customHeight="1" x14ac:dyDescent="0.25"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</row>
    <row r="676" spans="25:38" ht="15.75" customHeight="1" x14ac:dyDescent="0.25"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</row>
    <row r="677" spans="25:38" ht="15.75" customHeight="1" x14ac:dyDescent="0.25"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</row>
    <row r="678" spans="25:38" ht="15.75" customHeight="1" x14ac:dyDescent="0.25"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</row>
    <row r="679" spans="25:38" ht="15.75" customHeight="1" x14ac:dyDescent="0.25"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</row>
    <row r="680" spans="25:38" ht="15.75" customHeight="1" x14ac:dyDescent="0.25"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</row>
    <row r="681" spans="25:38" ht="15.75" customHeight="1" x14ac:dyDescent="0.25"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</row>
    <row r="682" spans="25:38" ht="15.75" customHeight="1" x14ac:dyDescent="0.25"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</row>
    <row r="683" spans="25:38" ht="15.75" customHeight="1" x14ac:dyDescent="0.25"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</row>
    <row r="684" spans="25:38" ht="15.75" customHeight="1" x14ac:dyDescent="0.25"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</row>
    <row r="685" spans="25:38" ht="15.75" customHeight="1" x14ac:dyDescent="0.25"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</row>
    <row r="686" spans="25:38" ht="15.75" customHeight="1" x14ac:dyDescent="0.25"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</row>
    <row r="687" spans="25:38" ht="15.75" customHeight="1" x14ac:dyDescent="0.25"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</row>
    <row r="688" spans="25:38" ht="15.75" customHeight="1" x14ac:dyDescent="0.25"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</row>
    <row r="689" spans="25:38" ht="15.75" customHeight="1" x14ac:dyDescent="0.25"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</row>
    <row r="690" spans="25:38" ht="15.75" customHeight="1" x14ac:dyDescent="0.25"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</row>
    <row r="691" spans="25:38" ht="15.75" customHeight="1" x14ac:dyDescent="0.25"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</row>
    <row r="692" spans="25:38" ht="15.75" customHeight="1" x14ac:dyDescent="0.25"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</row>
    <row r="693" spans="25:38" ht="15.75" customHeight="1" x14ac:dyDescent="0.25"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</row>
    <row r="694" spans="25:38" ht="15.75" customHeight="1" x14ac:dyDescent="0.25"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</row>
    <row r="695" spans="25:38" ht="15.75" customHeight="1" x14ac:dyDescent="0.25"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</row>
    <row r="696" spans="25:38" ht="15.75" customHeight="1" x14ac:dyDescent="0.25"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</row>
    <row r="697" spans="25:38" ht="15.75" customHeight="1" x14ac:dyDescent="0.25"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</row>
    <row r="698" spans="25:38" ht="15.75" customHeight="1" x14ac:dyDescent="0.25"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</row>
    <row r="699" spans="25:38" ht="15.75" customHeight="1" x14ac:dyDescent="0.25"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</row>
    <row r="700" spans="25:38" ht="15.75" customHeight="1" x14ac:dyDescent="0.25"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</row>
    <row r="701" spans="25:38" ht="15.75" customHeight="1" x14ac:dyDescent="0.25"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</row>
    <row r="702" spans="25:38" ht="15.75" customHeight="1" x14ac:dyDescent="0.25"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</row>
    <row r="703" spans="25:38" ht="15.75" customHeight="1" x14ac:dyDescent="0.25"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</row>
    <row r="704" spans="25:38" ht="15.75" customHeight="1" x14ac:dyDescent="0.25"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</row>
    <row r="705" spans="25:38" ht="15.75" customHeight="1" x14ac:dyDescent="0.25"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</row>
    <row r="706" spans="25:38" ht="15.75" customHeight="1" x14ac:dyDescent="0.25"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</row>
    <row r="707" spans="25:38" ht="15.75" customHeight="1" x14ac:dyDescent="0.25"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</row>
    <row r="708" spans="25:38" ht="15.75" customHeight="1" x14ac:dyDescent="0.25"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</row>
    <row r="709" spans="25:38" ht="15.75" customHeight="1" x14ac:dyDescent="0.25"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</row>
    <row r="710" spans="25:38" ht="15.75" customHeight="1" x14ac:dyDescent="0.25"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</row>
    <row r="711" spans="25:38" ht="15.75" customHeight="1" x14ac:dyDescent="0.25"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</row>
    <row r="712" spans="25:38" ht="15.75" customHeight="1" x14ac:dyDescent="0.25"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</row>
    <row r="713" spans="25:38" ht="15.75" customHeight="1" x14ac:dyDescent="0.25"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</row>
    <row r="714" spans="25:38" ht="15.75" customHeight="1" x14ac:dyDescent="0.25"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</row>
    <row r="715" spans="25:38" ht="15.75" customHeight="1" x14ac:dyDescent="0.25"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</row>
    <row r="716" spans="25:38" ht="15.75" customHeight="1" x14ac:dyDescent="0.25"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</row>
    <row r="717" spans="25:38" ht="15.75" customHeight="1" x14ac:dyDescent="0.25"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</row>
    <row r="718" spans="25:38" ht="15.75" customHeight="1" x14ac:dyDescent="0.25"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</row>
    <row r="719" spans="25:38" ht="15.75" customHeight="1" x14ac:dyDescent="0.25"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</row>
    <row r="720" spans="25:38" ht="15.75" customHeight="1" x14ac:dyDescent="0.25"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</row>
    <row r="721" spans="25:38" ht="15.75" customHeight="1" x14ac:dyDescent="0.25"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</row>
    <row r="722" spans="25:38" ht="15.75" customHeight="1" x14ac:dyDescent="0.25"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</row>
    <row r="723" spans="25:38" ht="15.75" customHeight="1" x14ac:dyDescent="0.25"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</row>
    <row r="724" spans="25:38" ht="15.75" customHeight="1" x14ac:dyDescent="0.25"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</row>
    <row r="725" spans="25:38" ht="15.75" customHeight="1" x14ac:dyDescent="0.25"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</row>
    <row r="726" spans="25:38" ht="15.75" customHeight="1" x14ac:dyDescent="0.25"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</row>
    <row r="727" spans="25:38" ht="15.75" customHeight="1" x14ac:dyDescent="0.25"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</row>
    <row r="728" spans="25:38" ht="15.75" customHeight="1" x14ac:dyDescent="0.25"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</row>
    <row r="729" spans="25:38" ht="15.75" customHeight="1" x14ac:dyDescent="0.25"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</row>
    <row r="730" spans="25:38" ht="15.75" customHeight="1" x14ac:dyDescent="0.25"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</row>
    <row r="731" spans="25:38" ht="15.75" customHeight="1" x14ac:dyDescent="0.25"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</row>
    <row r="732" spans="25:38" ht="15.75" customHeight="1" x14ac:dyDescent="0.25"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</row>
    <row r="733" spans="25:38" ht="15.75" customHeight="1" x14ac:dyDescent="0.25"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</row>
    <row r="734" spans="25:38" ht="15.75" customHeight="1" x14ac:dyDescent="0.25"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</row>
    <row r="735" spans="25:38" ht="15.75" customHeight="1" x14ac:dyDescent="0.25"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</row>
    <row r="736" spans="25:38" ht="15.75" customHeight="1" x14ac:dyDescent="0.25"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</row>
    <row r="737" spans="25:38" ht="15.75" customHeight="1" x14ac:dyDescent="0.25"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</row>
    <row r="738" spans="25:38" ht="15.75" customHeight="1" x14ac:dyDescent="0.25"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</row>
    <row r="739" spans="25:38" ht="15.75" customHeight="1" x14ac:dyDescent="0.25"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</row>
    <row r="740" spans="25:38" ht="15.75" customHeight="1" x14ac:dyDescent="0.25"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</row>
    <row r="741" spans="25:38" ht="15.75" customHeight="1" x14ac:dyDescent="0.25"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</row>
    <row r="742" spans="25:38" ht="15.75" customHeight="1" x14ac:dyDescent="0.25"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</row>
    <row r="743" spans="25:38" ht="15.75" customHeight="1" x14ac:dyDescent="0.25"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</row>
    <row r="744" spans="25:38" ht="15.75" customHeight="1" x14ac:dyDescent="0.25"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</row>
    <row r="745" spans="25:38" ht="15.75" customHeight="1" x14ac:dyDescent="0.25"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</row>
    <row r="746" spans="25:38" ht="15.75" customHeight="1" x14ac:dyDescent="0.25"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</row>
    <row r="747" spans="25:38" ht="15.75" customHeight="1" x14ac:dyDescent="0.25"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</row>
    <row r="748" spans="25:38" ht="15.75" customHeight="1" x14ac:dyDescent="0.25"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</row>
    <row r="749" spans="25:38" ht="15.75" customHeight="1" x14ac:dyDescent="0.25"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</row>
    <row r="750" spans="25:38" ht="15.75" customHeight="1" x14ac:dyDescent="0.25"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</row>
    <row r="751" spans="25:38" ht="15.75" customHeight="1" x14ac:dyDescent="0.25"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</row>
    <row r="752" spans="25:38" ht="15.75" customHeight="1" x14ac:dyDescent="0.25"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</row>
    <row r="753" spans="25:38" ht="15.75" customHeight="1" x14ac:dyDescent="0.25"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</row>
    <row r="754" spans="25:38" ht="15.75" customHeight="1" x14ac:dyDescent="0.25"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</row>
    <row r="755" spans="25:38" ht="15.75" customHeight="1" x14ac:dyDescent="0.25"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</row>
    <row r="756" spans="25:38" ht="15.75" customHeight="1" x14ac:dyDescent="0.25"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</row>
    <row r="757" spans="25:38" ht="15.75" customHeight="1" x14ac:dyDescent="0.25"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</row>
    <row r="758" spans="25:38" ht="15.75" customHeight="1" x14ac:dyDescent="0.25"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</row>
    <row r="759" spans="25:38" ht="15.75" customHeight="1" x14ac:dyDescent="0.25"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</row>
    <row r="760" spans="25:38" ht="15.75" customHeight="1" x14ac:dyDescent="0.25"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</row>
    <row r="761" spans="25:38" ht="15.75" customHeight="1" x14ac:dyDescent="0.25"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</row>
    <row r="762" spans="25:38" ht="15.75" customHeight="1" x14ac:dyDescent="0.25"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</row>
    <row r="763" spans="25:38" ht="15.75" customHeight="1" x14ac:dyDescent="0.25"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</row>
    <row r="764" spans="25:38" ht="15.75" customHeight="1" x14ac:dyDescent="0.25"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</row>
    <row r="765" spans="25:38" ht="15.75" customHeight="1" x14ac:dyDescent="0.25"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</row>
    <row r="766" spans="25:38" ht="15.75" customHeight="1" x14ac:dyDescent="0.25"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</row>
    <row r="767" spans="25:38" ht="15.75" customHeight="1" x14ac:dyDescent="0.25"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</row>
    <row r="768" spans="25:38" ht="15.75" customHeight="1" x14ac:dyDescent="0.25"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</row>
    <row r="769" spans="25:38" ht="15.75" customHeight="1" x14ac:dyDescent="0.25"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</row>
    <row r="770" spans="25:38" ht="15.75" customHeight="1" x14ac:dyDescent="0.25"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</row>
    <row r="771" spans="25:38" ht="15.75" customHeight="1" x14ac:dyDescent="0.25"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</row>
    <row r="772" spans="25:38" ht="15.75" customHeight="1" x14ac:dyDescent="0.25"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</row>
    <row r="773" spans="25:38" ht="15.75" customHeight="1" x14ac:dyDescent="0.25"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</row>
    <row r="774" spans="25:38" ht="15.75" customHeight="1" x14ac:dyDescent="0.25"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</row>
    <row r="775" spans="25:38" ht="15.75" customHeight="1" x14ac:dyDescent="0.25"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</row>
    <row r="776" spans="25:38" ht="15.75" customHeight="1" x14ac:dyDescent="0.25"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</row>
    <row r="777" spans="25:38" ht="15.75" customHeight="1" x14ac:dyDescent="0.25"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</row>
    <row r="778" spans="25:38" ht="15.75" customHeight="1" x14ac:dyDescent="0.25"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</row>
    <row r="779" spans="25:38" ht="15.75" customHeight="1" x14ac:dyDescent="0.25"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</row>
    <row r="780" spans="25:38" ht="15.75" customHeight="1" x14ac:dyDescent="0.25"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</row>
    <row r="781" spans="25:38" ht="15.75" customHeight="1" x14ac:dyDescent="0.25"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</row>
    <row r="782" spans="25:38" ht="15.75" customHeight="1" x14ac:dyDescent="0.25"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</row>
    <row r="783" spans="25:38" ht="15.75" customHeight="1" x14ac:dyDescent="0.25"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</row>
    <row r="784" spans="25:38" ht="15.75" customHeight="1" x14ac:dyDescent="0.25"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</row>
    <row r="785" spans="25:38" ht="15.75" customHeight="1" x14ac:dyDescent="0.25"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</row>
    <row r="786" spans="25:38" ht="15.75" customHeight="1" x14ac:dyDescent="0.25"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</row>
    <row r="787" spans="25:38" ht="15.75" customHeight="1" x14ac:dyDescent="0.25"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</row>
    <row r="788" spans="25:38" ht="15.75" customHeight="1" x14ac:dyDescent="0.25"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</row>
    <row r="789" spans="25:38" ht="15.75" customHeight="1" x14ac:dyDescent="0.25"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</row>
    <row r="790" spans="25:38" ht="15.75" customHeight="1" x14ac:dyDescent="0.25"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</row>
    <row r="791" spans="25:38" ht="15.75" customHeight="1" x14ac:dyDescent="0.25"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</row>
    <row r="792" spans="25:38" ht="15.75" customHeight="1" x14ac:dyDescent="0.25"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</row>
    <row r="793" spans="25:38" ht="15.75" customHeight="1" x14ac:dyDescent="0.25"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</row>
    <row r="794" spans="25:38" ht="15.75" customHeight="1" x14ac:dyDescent="0.25"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</row>
    <row r="795" spans="25:38" ht="15.75" customHeight="1" x14ac:dyDescent="0.25"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</row>
    <row r="796" spans="25:38" ht="15.75" customHeight="1" x14ac:dyDescent="0.25"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</row>
    <row r="797" spans="25:38" ht="15.75" customHeight="1" x14ac:dyDescent="0.25"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</row>
    <row r="798" spans="25:38" ht="15.75" customHeight="1" x14ac:dyDescent="0.25"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</row>
    <row r="799" spans="25:38" ht="15.75" customHeight="1" x14ac:dyDescent="0.25"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</row>
    <row r="800" spans="25:38" ht="15.75" customHeight="1" x14ac:dyDescent="0.25"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</row>
    <row r="801" spans="25:38" ht="15.75" customHeight="1" x14ac:dyDescent="0.25"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</row>
    <row r="802" spans="25:38" ht="15.75" customHeight="1" x14ac:dyDescent="0.25"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</row>
    <row r="803" spans="25:38" ht="15.75" customHeight="1" x14ac:dyDescent="0.25"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</row>
    <row r="804" spans="25:38" ht="15.75" customHeight="1" x14ac:dyDescent="0.25"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</row>
    <row r="805" spans="25:38" ht="15.75" customHeight="1" x14ac:dyDescent="0.25"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</row>
    <row r="806" spans="25:38" ht="15.75" customHeight="1" x14ac:dyDescent="0.25"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</row>
    <row r="807" spans="25:38" ht="15.75" customHeight="1" x14ac:dyDescent="0.25"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</row>
    <row r="808" spans="25:38" ht="15.75" customHeight="1" x14ac:dyDescent="0.25"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</row>
    <row r="809" spans="25:38" ht="15.75" customHeight="1" x14ac:dyDescent="0.25"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</row>
    <row r="810" spans="25:38" ht="15.75" customHeight="1" x14ac:dyDescent="0.25"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</row>
    <row r="811" spans="25:38" ht="15.75" customHeight="1" x14ac:dyDescent="0.25"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</row>
    <row r="812" spans="25:38" ht="15.75" customHeight="1" x14ac:dyDescent="0.25"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</row>
    <row r="813" spans="25:38" ht="15.75" customHeight="1" x14ac:dyDescent="0.25"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</row>
    <row r="814" spans="25:38" ht="15.75" customHeight="1" x14ac:dyDescent="0.25"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</row>
    <row r="815" spans="25:38" ht="15.75" customHeight="1" x14ac:dyDescent="0.25"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</row>
    <row r="816" spans="25:38" ht="15.75" customHeight="1" x14ac:dyDescent="0.25"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</row>
    <row r="817" spans="25:38" ht="15.75" customHeight="1" x14ac:dyDescent="0.25"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</row>
    <row r="818" spans="25:38" ht="15.75" customHeight="1" x14ac:dyDescent="0.25"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</row>
    <row r="819" spans="25:38" ht="15.75" customHeight="1" x14ac:dyDescent="0.25"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</row>
    <row r="820" spans="25:38" ht="15.75" customHeight="1" x14ac:dyDescent="0.25"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</row>
    <row r="821" spans="25:38" ht="15.75" customHeight="1" x14ac:dyDescent="0.25"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</row>
    <row r="822" spans="25:38" ht="15.75" customHeight="1" x14ac:dyDescent="0.25"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</row>
    <row r="823" spans="25:38" ht="15.75" customHeight="1" x14ac:dyDescent="0.25"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</row>
    <row r="824" spans="25:38" ht="15.75" customHeight="1" x14ac:dyDescent="0.25"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</row>
    <row r="825" spans="25:38" ht="15.75" customHeight="1" x14ac:dyDescent="0.25"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</row>
    <row r="826" spans="25:38" ht="15.75" customHeight="1" x14ac:dyDescent="0.25"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</row>
    <row r="827" spans="25:38" ht="15.75" customHeight="1" x14ac:dyDescent="0.25"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</row>
    <row r="828" spans="25:38" ht="15.75" customHeight="1" x14ac:dyDescent="0.25"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</row>
    <row r="829" spans="25:38" ht="15.75" customHeight="1" x14ac:dyDescent="0.25"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</row>
    <row r="830" spans="25:38" ht="15.75" customHeight="1" x14ac:dyDescent="0.25"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</row>
    <row r="831" spans="25:38" ht="15.75" customHeight="1" x14ac:dyDescent="0.25"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</row>
    <row r="832" spans="25:38" ht="15.75" customHeight="1" x14ac:dyDescent="0.25"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</row>
    <row r="833" spans="25:38" ht="15.75" customHeight="1" x14ac:dyDescent="0.25"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</row>
    <row r="834" spans="25:38" ht="15.75" customHeight="1" x14ac:dyDescent="0.25"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</row>
    <row r="835" spans="25:38" ht="15.75" customHeight="1" x14ac:dyDescent="0.25"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</row>
    <row r="836" spans="25:38" ht="15.75" customHeight="1" x14ac:dyDescent="0.25"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</row>
    <row r="837" spans="25:38" ht="15.75" customHeight="1" x14ac:dyDescent="0.25"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</row>
    <row r="838" spans="25:38" ht="15.75" customHeight="1" x14ac:dyDescent="0.25"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</row>
    <row r="839" spans="25:38" ht="15.75" customHeight="1" x14ac:dyDescent="0.25"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</row>
    <row r="840" spans="25:38" ht="15.75" customHeight="1" x14ac:dyDescent="0.25"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</row>
    <row r="841" spans="25:38" ht="15.75" customHeight="1" x14ac:dyDescent="0.25"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</row>
    <row r="842" spans="25:38" ht="15.75" customHeight="1" x14ac:dyDescent="0.25"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</row>
    <row r="843" spans="25:38" ht="15.75" customHeight="1" x14ac:dyDescent="0.25"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</row>
    <row r="844" spans="25:38" ht="15.75" customHeight="1" x14ac:dyDescent="0.25"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</row>
    <row r="845" spans="25:38" ht="15.75" customHeight="1" x14ac:dyDescent="0.25"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</row>
    <row r="846" spans="25:38" ht="15.75" customHeight="1" x14ac:dyDescent="0.25"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</row>
    <row r="847" spans="25:38" ht="15.75" customHeight="1" x14ac:dyDescent="0.25"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</row>
    <row r="848" spans="25:38" ht="15.75" customHeight="1" x14ac:dyDescent="0.25"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</row>
    <row r="849" spans="25:38" ht="15.75" customHeight="1" x14ac:dyDescent="0.25"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</row>
    <row r="850" spans="25:38" ht="15.75" customHeight="1" x14ac:dyDescent="0.25"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</row>
    <row r="851" spans="25:38" ht="15.75" customHeight="1" x14ac:dyDescent="0.25"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</row>
    <row r="852" spans="25:38" ht="15.75" customHeight="1" x14ac:dyDescent="0.25"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</row>
    <row r="853" spans="25:38" ht="15.75" customHeight="1" x14ac:dyDescent="0.25"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</row>
    <row r="854" spans="25:38" ht="15.75" customHeight="1" x14ac:dyDescent="0.25"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</row>
    <row r="855" spans="25:38" ht="15.75" customHeight="1" x14ac:dyDescent="0.25"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</row>
    <row r="856" spans="25:38" ht="15.75" customHeight="1" x14ac:dyDescent="0.25"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</row>
    <row r="857" spans="25:38" ht="15.75" customHeight="1" x14ac:dyDescent="0.25"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</row>
    <row r="858" spans="25:38" ht="15.75" customHeight="1" x14ac:dyDescent="0.25"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</row>
    <row r="859" spans="25:38" ht="15.75" customHeight="1" x14ac:dyDescent="0.25"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</row>
    <row r="860" spans="25:38" ht="15.75" customHeight="1" x14ac:dyDescent="0.25"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</row>
    <row r="861" spans="25:38" ht="15.75" customHeight="1" x14ac:dyDescent="0.25"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</row>
    <row r="862" spans="25:38" ht="15.75" customHeight="1" x14ac:dyDescent="0.25"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</row>
    <row r="863" spans="25:38" ht="15.75" customHeight="1" x14ac:dyDescent="0.25"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</row>
    <row r="864" spans="25:38" ht="15.75" customHeight="1" x14ac:dyDescent="0.25"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</row>
    <row r="865" spans="25:38" ht="15.75" customHeight="1" x14ac:dyDescent="0.25"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</row>
    <row r="866" spans="25:38" ht="15.75" customHeight="1" x14ac:dyDescent="0.25"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</row>
    <row r="867" spans="25:38" ht="15.75" customHeight="1" x14ac:dyDescent="0.25"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</row>
    <row r="868" spans="25:38" ht="15.75" customHeight="1" x14ac:dyDescent="0.25"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</row>
    <row r="869" spans="25:38" ht="15.75" customHeight="1" x14ac:dyDescent="0.25"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</row>
    <row r="870" spans="25:38" ht="15.75" customHeight="1" x14ac:dyDescent="0.25"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</row>
    <row r="871" spans="25:38" ht="15.75" customHeight="1" x14ac:dyDescent="0.25"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</row>
    <row r="872" spans="25:38" ht="15.75" customHeight="1" x14ac:dyDescent="0.25"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</row>
    <row r="873" spans="25:38" ht="15.75" customHeight="1" x14ac:dyDescent="0.25"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</row>
    <row r="874" spans="25:38" ht="15.75" customHeight="1" x14ac:dyDescent="0.25"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</row>
    <row r="875" spans="25:38" ht="15.75" customHeight="1" x14ac:dyDescent="0.25"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</row>
    <row r="876" spans="25:38" ht="15.75" customHeight="1" x14ac:dyDescent="0.25"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</row>
    <row r="877" spans="25:38" ht="15.75" customHeight="1" x14ac:dyDescent="0.25"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</row>
    <row r="878" spans="25:38" ht="15.75" customHeight="1" x14ac:dyDescent="0.25"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</row>
    <row r="879" spans="25:38" ht="15.75" customHeight="1" x14ac:dyDescent="0.25"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</row>
    <row r="880" spans="25:38" ht="15.75" customHeight="1" x14ac:dyDescent="0.25"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</row>
    <row r="881" spans="25:38" ht="15.75" customHeight="1" x14ac:dyDescent="0.25"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</row>
    <row r="882" spans="25:38" ht="15.75" customHeight="1" x14ac:dyDescent="0.25"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</row>
    <row r="883" spans="25:38" ht="15.75" customHeight="1" x14ac:dyDescent="0.25"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</row>
    <row r="884" spans="25:38" ht="15.75" customHeight="1" x14ac:dyDescent="0.25"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</row>
    <row r="885" spans="25:38" ht="15.75" customHeight="1" x14ac:dyDescent="0.25"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</row>
    <row r="886" spans="25:38" ht="15.75" customHeight="1" x14ac:dyDescent="0.25"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</row>
    <row r="887" spans="25:38" ht="15.75" customHeight="1" x14ac:dyDescent="0.25"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</row>
    <row r="888" spans="25:38" ht="15.75" customHeight="1" x14ac:dyDescent="0.25"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</row>
    <row r="889" spans="25:38" ht="15.75" customHeight="1" x14ac:dyDescent="0.25"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</row>
    <row r="890" spans="25:38" ht="15.75" customHeight="1" x14ac:dyDescent="0.25"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</row>
    <row r="891" spans="25:38" ht="15.75" customHeight="1" x14ac:dyDescent="0.25"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</row>
    <row r="892" spans="25:38" ht="15.75" customHeight="1" x14ac:dyDescent="0.25"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</row>
    <row r="893" spans="25:38" ht="15.75" customHeight="1" x14ac:dyDescent="0.25"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</row>
    <row r="894" spans="25:38" ht="15.75" customHeight="1" x14ac:dyDescent="0.25"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</row>
    <row r="895" spans="25:38" ht="15.75" customHeight="1" x14ac:dyDescent="0.25"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</row>
    <row r="896" spans="25:38" ht="15.75" customHeight="1" x14ac:dyDescent="0.25"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</row>
    <row r="897" spans="25:38" ht="15.75" customHeight="1" x14ac:dyDescent="0.25"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</row>
    <row r="898" spans="25:38" ht="15.75" customHeight="1" x14ac:dyDescent="0.25"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</row>
    <row r="899" spans="25:38" ht="15.75" customHeight="1" x14ac:dyDescent="0.25"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</row>
    <row r="900" spans="25:38" ht="15.75" customHeight="1" x14ac:dyDescent="0.25"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</row>
    <row r="901" spans="25:38" ht="15.75" customHeight="1" x14ac:dyDescent="0.25"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</row>
    <row r="902" spans="25:38" ht="15.75" customHeight="1" x14ac:dyDescent="0.25"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</row>
    <row r="903" spans="25:38" ht="15.75" customHeight="1" x14ac:dyDescent="0.25"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</row>
    <row r="904" spans="25:38" ht="15.75" customHeight="1" x14ac:dyDescent="0.25"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</row>
    <row r="905" spans="25:38" ht="15.75" customHeight="1" x14ac:dyDescent="0.25"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</row>
    <row r="906" spans="25:38" ht="15.75" customHeight="1" x14ac:dyDescent="0.25"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</row>
    <row r="907" spans="25:38" ht="15.75" customHeight="1" x14ac:dyDescent="0.25"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</row>
    <row r="908" spans="25:38" ht="15.75" customHeight="1" x14ac:dyDescent="0.25"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</row>
    <row r="909" spans="25:38" ht="15.75" customHeight="1" x14ac:dyDescent="0.25"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</row>
    <row r="910" spans="25:38" ht="15.75" customHeight="1" x14ac:dyDescent="0.25"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</row>
    <row r="911" spans="25:38" ht="15.75" customHeight="1" x14ac:dyDescent="0.25"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</row>
    <row r="912" spans="25:38" ht="15.75" customHeight="1" x14ac:dyDescent="0.25"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</row>
    <row r="913" spans="25:38" ht="15.75" customHeight="1" x14ac:dyDescent="0.25"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</row>
    <row r="914" spans="25:38" ht="15.75" customHeight="1" x14ac:dyDescent="0.25"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</row>
    <row r="915" spans="25:38" ht="15.75" customHeight="1" x14ac:dyDescent="0.25"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</row>
    <row r="916" spans="25:38" ht="15.75" customHeight="1" x14ac:dyDescent="0.25"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</row>
    <row r="917" spans="25:38" ht="15.75" customHeight="1" x14ac:dyDescent="0.25"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</row>
    <row r="918" spans="25:38" ht="15.75" customHeight="1" x14ac:dyDescent="0.25"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</row>
    <row r="919" spans="25:38" ht="15.75" customHeight="1" x14ac:dyDescent="0.25"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</row>
    <row r="920" spans="25:38" ht="15.75" customHeight="1" x14ac:dyDescent="0.25"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</row>
    <row r="921" spans="25:38" ht="15.75" customHeight="1" x14ac:dyDescent="0.25"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</row>
    <row r="922" spans="25:38" ht="15.75" customHeight="1" x14ac:dyDescent="0.25"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</row>
    <row r="923" spans="25:38" ht="15.75" customHeight="1" x14ac:dyDescent="0.25"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</row>
    <row r="924" spans="25:38" ht="15.75" customHeight="1" x14ac:dyDescent="0.25"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</row>
    <row r="925" spans="25:38" ht="15.75" customHeight="1" x14ac:dyDescent="0.25"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</row>
    <row r="926" spans="25:38" ht="15.75" customHeight="1" x14ac:dyDescent="0.25"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</row>
    <row r="927" spans="25:38" ht="15.75" customHeight="1" x14ac:dyDescent="0.25"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</row>
    <row r="928" spans="25:38" ht="15.75" customHeight="1" x14ac:dyDescent="0.25"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</row>
    <row r="929" spans="25:38" ht="15.75" customHeight="1" x14ac:dyDescent="0.25"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</row>
    <row r="930" spans="25:38" ht="15.75" customHeight="1" x14ac:dyDescent="0.25"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</row>
    <row r="931" spans="25:38" ht="15.75" customHeight="1" x14ac:dyDescent="0.25"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</row>
    <row r="932" spans="25:38" ht="15.75" customHeight="1" x14ac:dyDescent="0.25"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</row>
    <row r="933" spans="25:38" ht="15.75" customHeight="1" x14ac:dyDescent="0.25"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</row>
    <row r="934" spans="25:38" ht="15.75" customHeight="1" x14ac:dyDescent="0.25"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</row>
    <row r="935" spans="25:38" ht="15.75" customHeight="1" x14ac:dyDescent="0.25"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</row>
    <row r="936" spans="25:38" ht="15.75" customHeight="1" x14ac:dyDescent="0.25"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</row>
    <row r="937" spans="25:38" ht="15.75" customHeight="1" x14ac:dyDescent="0.25"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</row>
    <row r="938" spans="25:38" ht="15.75" customHeight="1" x14ac:dyDescent="0.25"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</row>
    <row r="939" spans="25:38" ht="15.75" customHeight="1" x14ac:dyDescent="0.25"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</row>
    <row r="940" spans="25:38" ht="15.75" customHeight="1" x14ac:dyDescent="0.25"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</row>
    <row r="941" spans="25:38" ht="15.75" customHeight="1" x14ac:dyDescent="0.25"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</row>
    <row r="942" spans="25:38" ht="15.75" customHeight="1" x14ac:dyDescent="0.25"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</row>
    <row r="943" spans="25:38" ht="15.75" customHeight="1" x14ac:dyDescent="0.25"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</row>
    <row r="944" spans="25:38" ht="15.75" customHeight="1" x14ac:dyDescent="0.25"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</row>
    <row r="945" spans="25:38" ht="15.75" customHeight="1" x14ac:dyDescent="0.25"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</row>
    <row r="946" spans="25:38" ht="15.75" customHeight="1" x14ac:dyDescent="0.25"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</row>
    <row r="947" spans="25:38" ht="15.75" customHeight="1" x14ac:dyDescent="0.25"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</row>
    <row r="948" spans="25:38" ht="15.75" customHeight="1" x14ac:dyDescent="0.25"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</row>
    <row r="949" spans="25:38" ht="15.75" customHeight="1" x14ac:dyDescent="0.25"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</row>
    <row r="950" spans="25:38" ht="15.75" customHeight="1" x14ac:dyDescent="0.25"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</row>
    <row r="951" spans="25:38" ht="15.75" customHeight="1" x14ac:dyDescent="0.25"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</row>
    <row r="952" spans="25:38" ht="15.75" customHeight="1" x14ac:dyDescent="0.25"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</row>
    <row r="953" spans="25:38" ht="15.75" customHeight="1" x14ac:dyDescent="0.25"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</row>
    <row r="954" spans="25:38" ht="15.75" customHeight="1" x14ac:dyDescent="0.25"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</row>
    <row r="955" spans="25:38" ht="15.75" customHeight="1" x14ac:dyDescent="0.25"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</row>
    <row r="956" spans="25:38" ht="15.75" customHeight="1" x14ac:dyDescent="0.25"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</row>
    <row r="957" spans="25:38" ht="15.75" customHeight="1" x14ac:dyDescent="0.25"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</row>
    <row r="958" spans="25:38" ht="15.75" customHeight="1" x14ac:dyDescent="0.25"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</row>
    <row r="959" spans="25:38" ht="15.75" customHeight="1" x14ac:dyDescent="0.25"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</row>
    <row r="960" spans="25:38" ht="15.75" customHeight="1" x14ac:dyDescent="0.25"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</row>
    <row r="961" spans="25:38" ht="15.75" customHeight="1" x14ac:dyDescent="0.25"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</row>
    <row r="962" spans="25:38" ht="15.75" customHeight="1" x14ac:dyDescent="0.25"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</row>
    <row r="963" spans="25:38" ht="15.75" customHeight="1" x14ac:dyDescent="0.25"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</row>
    <row r="964" spans="25:38" ht="15.75" customHeight="1" x14ac:dyDescent="0.25"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</row>
    <row r="965" spans="25:38" ht="15.75" customHeight="1" x14ac:dyDescent="0.25"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</row>
    <row r="966" spans="25:38" ht="15.75" customHeight="1" x14ac:dyDescent="0.25"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</row>
    <row r="967" spans="25:38" ht="15.75" customHeight="1" x14ac:dyDescent="0.25"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</row>
    <row r="968" spans="25:38" ht="15.75" customHeight="1" x14ac:dyDescent="0.25"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</row>
    <row r="969" spans="25:38" ht="15.75" customHeight="1" x14ac:dyDescent="0.25"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</row>
    <row r="970" spans="25:38" ht="15.75" customHeight="1" x14ac:dyDescent="0.25"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</row>
    <row r="971" spans="25:38" ht="15.75" customHeight="1" x14ac:dyDescent="0.25"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</row>
    <row r="972" spans="25:38" ht="15.75" customHeight="1" x14ac:dyDescent="0.25"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</row>
    <row r="973" spans="25:38" ht="15.75" customHeight="1" x14ac:dyDescent="0.25"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</row>
    <row r="974" spans="25:38" ht="15.75" customHeight="1" x14ac:dyDescent="0.25"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</row>
    <row r="975" spans="25:38" ht="15.75" customHeight="1" x14ac:dyDescent="0.25"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</row>
    <row r="976" spans="25:38" ht="15.75" customHeight="1" x14ac:dyDescent="0.25"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</row>
    <row r="977" spans="25:38" ht="15.75" customHeight="1" x14ac:dyDescent="0.25"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</row>
    <row r="978" spans="25:38" ht="15.75" customHeight="1" x14ac:dyDescent="0.25"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</row>
    <row r="979" spans="25:38" ht="15.75" customHeight="1" x14ac:dyDescent="0.25"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</row>
    <row r="980" spans="25:38" ht="15.75" customHeight="1" x14ac:dyDescent="0.25"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</row>
    <row r="981" spans="25:38" ht="15.75" customHeight="1" x14ac:dyDescent="0.25"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</row>
    <row r="982" spans="25:38" ht="15.75" customHeight="1" x14ac:dyDescent="0.25"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</row>
    <row r="983" spans="25:38" ht="15.75" customHeight="1" x14ac:dyDescent="0.25"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</row>
    <row r="984" spans="25:38" ht="15.75" customHeight="1" x14ac:dyDescent="0.25"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</row>
    <row r="985" spans="25:38" ht="15.75" customHeight="1" x14ac:dyDescent="0.25"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</row>
    <row r="986" spans="25:38" ht="15.75" customHeight="1" x14ac:dyDescent="0.25"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</row>
    <row r="987" spans="25:38" ht="15.75" customHeight="1" x14ac:dyDescent="0.25"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</row>
    <row r="988" spans="25:38" ht="15.75" customHeight="1" x14ac:dyDescent="0.25"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</row>
    <row r="989" spans="25:38" ht="15.75" customHeight="1" x14ac:dyDescent="0.25"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</row>
    <row r="990" spans="25:38" ht="15.75" customHeight="1" x14ac:dyDescent="0.25"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</row>
  </sheetData>
  <mergeCells count="3">
    <mergeCell ref="C1:I1"/>
    <mergeCell ref="K1:P1"/>
    <mergeCell ref="R1:W1"/>
  </mergeCells>
  <conditionalFormatting sqref="B3:B33">
    <cfRule type="containsText" dxfId="2" priority="1" operator="containsText" text="samedi">
      <formula>NOT(ISERROR(SEARCH(("samedi"),(B3))))</formula>
    </cfRule>
    <cfRule type="containsText" dxfId="1" priority="2" operator="containsText" text="dimanche">
      <formula>NOT(ISERROR(SEARCH(("dimanche"),(B3))))</formula>
    </cfRule>
  </conditionalFormatting>
  <conditionalFormatting sqref="B8:B33">
    <cfRule type="notContainsBlanks" dxfId="0" priority="3">
      <formula>LEN(TRIM(B8))&gt;0</formula>
    </cfRule>
  </conditionalFormatting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7D117-2BC6-4CCA-87DC-5C2E7C9A97F7}">
  <sheetPr>
    <tabColor rgb="FFFFFF00"/>
  </sheetPr>
  <dimension ref="A1:D11"/>
  <sheetViews>
    <sheetView workbookViewId="0">
      <selection activeCell="D28" sqref="D28"/>
    </sheetView>
  </sheetViews>
  <sheetFormatPr baseColWidth="10" defaultRowHeight="15.75" x14ac:dyDescent="0.25"/>
  <cols>
    <col min="1" max="1" width="17.375" bestFit="1" customWidth="1"/>
  </cols>
  <sheetData>
    <row r="1" spans="1:4" x14ac:dyDescent="0.25">
      <c r="A1" t="s">
        <v>26</v>
      </c>
      <c r="B1" t="str">
        <f t="shared" ref="B1:B11" si="0">PROPER(TEXT(C1,"jjjj"))</f>
        <v>Lundi</v>
      </c>
      <c r="C1" s="69">
        <f>DATE(D1,1,1)</f>
        <v>45292</v>
      </c>
      <c r="D1" s="70">
        <v>2024</v>
      </c>
    </row>
    <row r="2" spans="1:4" x14ac:dyDescent="0.25">
      <c r="A2" t="s">
        <v>27</v>
      </c>
      <c r="B2" t="str">
        <f t="shared" si="0"/>
        <v>Lundi</v>
      </c>
      <c r="C2" s="69">
        <f>(DOLLAR(("4/" &amp; D1)/7+MOD(19*MOD(D1,19)-7,30)*14%,)*7-6)+1</f>
        <v>45383</v>
      </c>
    </row>
    <row r="3" spans="1:4" x14ac:dyDescent="0.25">
      <c r="A3" t="s">
        <v>28</v>
      </c>
      <c r="B3" t="str">
        <f t="shared" si="0"/>
        <v>Mercredi</v>
      </c>
      <c r="C3" s="69">
        <f>DATE(D1,5,1)</f>
        <v>45413</v>
      </c>
    </row>
    <row r="4" spans="1:4" x14ac:dyDescent="0.25">
      <c r="A4" t="s">
        <v>29</v>
      </c>
      <c r="B4" t="str">
        <f t="shared" si="0"/>
        <v>Mercredi</v>
      </c>
      <c r="C4" s="69">
        <f>DATE(D1,5,8)</f>
        <v>45420</v>
      </c>
    </row>
    <row r="5" spans="1:4" x14ac:dyDescent="0.25">
      <c r="A5" t="s">
        <v>30</v>
      </c>
      <c r="B5" t="str">
        <f t="shared" si="0"/>
        <v>Lundi</v>
      </c>
      <c r="C5" s="69">
        <f>C2+49</f>
        <v>45432</v>
      </c>
    </row>
    <row r="6" spans="1:4" x14ac:dyDescent="0.25">
      <c r="A6" t="s">
        <v>31</v>
      </c>
      <c r="B6" t="str">
        <f t="shared" si="0"/>
        <v>Jeudi</v>
      </c>
      <c r="C6" s="69">
        <f>C2+38</f>
        <v>45421</v>
      </c>
    </row>
    <row r="7" spans="1:4" x14ac:dyDescent="0.25">
      <c r="A7" t="s">
        <v>32</v>
      </c>
      <c r="B7" t="str">
        <f t="shared" si="0"/>
        <v>Dimanche</v>
      </c>
      <c r="C7" s="69">
        <f>DATE(D1,7,14)</f>
        <v>45487</v>
      </c>
    </row>
    <row r="8" spans="1:4" x14ac:dyDescent="0.25">
      <c r="A8" t="s">
        <v>33</v>
      </c>
      <c r="B8" t="str">
        <f t="shared" si="0"/>
        <v>Jeudi</v>
      </c>
      <c r="C8" s="69">
        <f>DATE(D1,8,15)</f>
        <v>45519</v>
      </c>
    </row>
    <row r="9" spans="1:4" x14ac:dyDescent="0.25">
      <c r="A9" t="s">
        <v>34</v>
      </c>
      <c r="B9" t="str">
        <f t="shared" si="0"/>
        <v>Vendredi</v>
      </c>
      <c r="C9" s="69">
        <f>DATE(D1,11,1)</f>
        <v>45597</v>
      </c>
    </row>
    <row r="10" spans="1:4" x14ac:dyDescent="0.25">
      <c r="A10" t="s">
        <v>35</v>
      </c>
      <c r="B10" t="str">
        <f t="shared" si="0"/>
        <v>Lundi</v>
      </c>
      <c r="C10" s="69">
        <f>DATE(D1,11,11)</f>
        <v>45607</v>
      </c>
    </row>
    <row r="11" spans="1:4" x14ac:dyDescent="0.25">
      <c r="A11" t="s">
        <v>36</v>
      </c>
      <c r="B11" t="str">
        <f t="shared" si="0"/>
        <v>Mercredi</v>
      </c>
      <c r="C11" s="69">
        <f>DATE(D1,12,25)</f>
        <v>45651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Janvier</vt:lpstr>
      <vt:lpstr>Jours_fériés</vt:lpstr>
      <vt:lpstr>Jours_Fériés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2023-12-30T04:53:24Z</dcterms:created>
  <dcterms:modified xsi:type="dcterms:W3CDTF">2023-12-30T06:12:05Z</dcterms:modified>
</cp:coreProperties>
</file>