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21946BD3-54F8-470C-A89A-0B8BB1AFD6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s="1" a="1"/>
  <c r="G4" i="1" s="1"/>
  <c r="G5" i="1" s="1" a="1"/>
  <c r="G5" i="1" s="1"/>
  <c r="G6" i="1" s="1" a="1"/>
  <c r="G6" i="1" s="1"/>
  <c r="G7" i="1" s="1" a="1"/>
  <c r="G7" i="1" s="1"/>
  <c r="G8" i="1" s="1" a="1"/>
  <c r="G8" i="1" s="1"/>
  <c r="G9" i="1" s="1" a="1"/>
  <c r="G9" i="1" s="1"/>
  <c r="G10" i="1" s="1" a="1"/>
  <c r="G10" i="1" s="1"/>
  <c r="G11" i="1" s="1" a="1"/>
  <c r="G11" i="1" s="1"/>
  <c r="G12" i="1" a="1"/>
  <c r="G12" i="1" s="1"/>
  <c r="G13" i="1" s="1" a="1"/>
  <c r="G13" i="1" s="1"/>
  <c r="G14" i="1" s="1" a="1"/>
  <c r="G14" i="1" s="1"/>
  <c r="G15" i="1" s="1" a="1"/>
  <c r="G15" i="1" s="1"/>
  <c r="G16" i="1" s="1" a="1"/>
  <c r="G16" i="1" s="1"/>
  <c r="G17" i="1" s="1" a="1"/>
  <c r="G17" i="1" s="1"/>
  <c r="G18" i="1" s="1" a="1"/>
  <c r="G18" i="1" s="1"/>
  <c r="G19" i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a="1"/>
  <c r="G31" i="1" s="1"/>
  <c r="G32" i="1" s="1" a="1"/>
  <c r="G32" i="1" s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<sst xmlns="http://schemas.openxmlformats.org/spreadsheetml/2006/main" count="67" uniqueCount="41">
  <si>
    <t>PRIX DE VENTE</t>
  </si>
  <si>
    <t>COUT DE REVIENT</t>
  </si>
  <si>
    <t>QUANTITE VENTES</t>
  </si>
  <si>
    <t>REF1</t>
  </si>
  <si>
    <t>REF2</t>
  </si>
  <si>
    <t>REF3</t>
  </si>
  <si>
    <t>REFERENCES PRODUITS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</si>
  <si>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</si>
  <si>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</si>
  <si>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</si>
  <si>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</si>
  <si>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</si>
  <si>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</si>
  <si>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</si>
  <si>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</si>
  <si>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</si>
  <si>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</si>
  <si>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</si>
  <si>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</si>
  <si>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</si>
  <si>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</si>
  <si>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</si>
  <si>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</si>
  <si>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</si>
  <si>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</si>
  <si>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</si>
  <si>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</si>
  <si>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</si>
  <si>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</si>
  <si>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</si>
  <si>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</si>
  <si>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</si>
  <si>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</si>
  <si>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</si>
  <si>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FRUIT</t>
  </si>
  <si>
    <t>LEGUME</t>
  </si>
  <si>
    <t>FRUIT SEC</t>
  </si>
  <si>
    <t>FINES HERBES</t>
  </si>
  <si>
    <t>COEFICIENT MARGE PAR ARTICLE</t>
  </si>
  <si>
    <t>CATEGORIE (FAMILLE D'ARTICLES)</t>
  </si>
  <si>
    <t>COEFICIENT MARGE PAR FAMILLE D'ARTICLE (PONDERÉ QUANTITES VENTES)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</si>
</sst>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0" fillId="3" borderId="3" xfId="0" applyFont="1" applyFill="1" applyBorder="1"/>
    <xf numFmtId="2" fontId="0" fillId="3" borderId="3" xfId="0" applyNumberFormat="1" applyFont="1" applyFill="1" applyBorder="1"/>
    <xf numFmtId="0" fontId="0" fillId="0" borderId="2" xfId="0" applyFont="1" applyBorder="1"/>
    <xf numFmtId="2" fontId="0" fillId="0" borderId="2" xfId="0" applyNumberFormat="1" applyFont="1" applyBorder="1"/>
    <xf numFmtId="0" fontId="0" fillId="3" borderId="2" xfId="0" applyFont="1" applyFill="1" applyBorder="1"/>
    <xf numFmtId="2" fontId="0" fillId="3" borderId="2" xfId="0" applyNumberFormat="1" applyFont="1" applyFill="1" applyBorder="1"/>
    <xf numFmtId="0" fontId="0" fillId="0" borderId="3" xfId="0" applyFont="1" applyBorder="1"/>
    <xf numFmtId="2" fontId="0" fillId="0" borderId="3" xfId="0" applyNumberFormat="1" applyFont="1" applyBorder="1"/>
    <xf numFmtId="0" fontId="0" fillId="0" borderId="1" xfId="0" applyFont="1" applyBorder="1"/>
    <xf numFmtId="2" fontId="0" fillId="0" borderId="1" xfId="0" applyNumberFormat="1" applyFont="1" applyBorder="1"/>
    <xf numFmtId="0" fontId="1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941FF2-CC05-4FF9-B0DF-2CC748EE031B}" name="Tableau2" displayName="Tableau2" ref="A2:G32" totalsRowShown="0" headerRowDxfId="1" dataDxfId="2" tableBorderDxfId="9">
  <autoFilter ref="A2:G32" xr:uid="{83941FF2-CC05-4FF9-B0DF-2CC748EE031B}"/>
  <tableColumns count="7">
    <tableColumn id="1" xr3:uid="{9548AFFD-3527-4D56-85E6-2FAD4DC0EEB8}" name="REFERENCES PRODUITS" dataDxfId="8"/>
    <tableColumn id="2" xr3:uid="{DD24A2DC-82A2-4BDD-9A0A-C0CAE2DF5F20}" name="CATEGORIE (FAMILLE D'ARTICLES)" dataDxfId="7"/>
    <tableColumn id="3" xr3:uid="{251BD413-1702-4731-8F6C-814164FDDB5B}" name="PRIX DE VENTE" dataDxfId="6"/>
    <tableColumn id="4" xr3:uid="{8BADC63B-7289-4B1C-8193-82206B9AE93B}" name="COUT DE REVIENT" dataDxfId="5"/>
    <tableColumn id="5" xr3:uid="{D4CD2283-F282-4C7F-B2DE-6C7462A6451E}" name="QUANTITE VENTES" dataDxfId="4"/>
    <tableColumn id="6" xr3:uid="{11F9320D-F180-4BA7-8FED-838A88E276AB}" name="COEFICIENT MARGE PAR ARTICLE" dataDxfId="3">
      <calculatedColumnFormula>C3/D3</calculatedColumnFormula>
    </tableColumn>
    <tableColumn id="7" xr3:uid="{AC948310-744B-4FDB-B123-A02E9CED303E}" name="COEFICIENT MARGE PAR FAMILLE D'ARTICLE (PONDERÉ QUANTITES VENTES)" dataDxfId="0">
      <calculatedColumnFormula array="1">IF(Tableau2[[#This Row],[CATEGORIE (FAMILLE D''ARTICLES)]]=B2,G2,SUMPRODUCT((Tableau2[CATEGORIE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32"/>
  <sheetViews>
    <sheetView tabSelected="1" workbookViewId="0">
      <pane ySplit="2" topLeftCell="A3" activePane="bottomLeft" state="frozen"/>
      <selection pane="bottomLeft" activeCell="G3" sqref="G3"/>
    </sheetView>
  </sheetViews>
  <sheetFormatPr baseColWidth="10" defaultRowHeight="15" x14ac:dyDescent="0.25"/>
  <cols>
    <col min="1" max="1" width="23.42578125" customWidth="1"/>
    <col min="2" max="2" width="27.28515625" customWidth="1"/>
    <col min="3" max="3" width="11.28515625" customWidth="1"/>
    <col min="4" max="4" width="14.42578125" customWidth="1"/>
    <col min="5" max="5" width="15.85546875" customWidth="1"/>
    <col min="6" max="6" width="19.42578125" customWidth="1"/>
    <col min="7" max="7" width="28.28515625" customWidth="1"/>
  </cols>
  <sheetData>
    <row r="2" spans="1:7" s="1" customFormat="1" ht="66" customHeight="1" x14ac:dyDescent="0.25">
      <c r="A2" s="12" t="s">
        <v>6</v>
      </c>
      <c r="B2" s="12" t="s">
        <v>39</v>
      </c>
      <c r="C2" s="12" t="s">
        <v>0</v>
      </c>
      <c r="D2" s="12" t="s">
        <v>1</v>
      </c>
      <c r="E2" s="12" t="s">
        <v>2</v>
      </c>
      <c r="F2" s="12" t="s">
        <v>38</v>
      </c>
      <c r="G2" s="12" t="s">
        <v>40</v>
      </c>
    </row>
    <row r="3" spans="1:7" x14ac:dyDescent="0.25">
      <c r="A3" s="2" t="s">
        <v>3</v>
      </c>
      <c r="B3" s="2" t="s">
        <v>34</v>
      </c>
      <c r="C3" s="2">
        <v>12</v>
      </c>
      <c r="D3" s="2">
        <v>9</v>
      </c>
      <c r="E3" s="2">
        <v>4170</v>
      </c>
      <c r="F3" s="3">
        <f>C3/D3</f>
        <v>1.3333333333333333</v>
      </c>
      <c r="G3" s="3" cm="1">
        <f t="array" ref="G3">IF(Tableau2[[#This Row],[CATEGORIE (FAMILLE D''ARTICLES)]]=B2,G2,SUMPRODUCT((Tableau2[CATEGORIE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4" spans="1:7" x14ac:dyDescent="0.25">
      <c r="A4" s="4" t="s">
        <v>4</v>
      </c>
      <c r="B4" s="4" t="s">
        <v>34</v>
      </c>
      <c r="C4" s="4">
        <v>52</v>
      </c>
      <c r="D4" s="4">
        <v>8</v>
      </c>
      <c r="E4" s="4">
        <v>2322</v>
      </c>
      <c r="F4" s="5">
        <f t="shared" ref="F4:F32" si="0">C4/D4</f>
        <v>6.5</v>
      </c>
      <c r="G4" s="5" cm="1">
        <f t="array" ref="G4">IF(Tableau2[[#This Row],[CATEGORIE (FAMILLE D''ARTICLES)]]=B3,G3,SUMPRODUCT((Tableau2[CATEGORIE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5" spans="1:7" x14ac:dyDescent="0.25">
      <c r="A5" s="6" t="s">
        <v>5</v>
      </c>
      <c r="B5" s="6" t="s">
        <v>34</v>
      </c>
      <c r="C5" s="6">
        <v>14</v>
      </c>
      <c r="D5" s="6">
        <v>7</v>
      </c>
      <c r="E5" s="6">
        <v>4397</v>
      </c>
      <c r="F5" s="7">
        <f t="shared" si="0"/>
        <v>2</v>
      </c>
      <c r="G5" s="7" cm="1">
        <f t="array" ref="G5">IF(Tableau2[[#This Row],[CATEGORIE (FAMILLE D''ARTICLES)]]=B4,G4,SUMPRODUCT((Tableau2[CATEGORIE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6" spans="1:7" x14ac:dyDescent="0.25">
      <c r="A6" s="4" t="s">
        <v>7</v>
      </c>
      <c r="B6" s="4" t="s">
        <v>34</v>
      </c>
      <c r="C6" s="4">
        <v>22</v>
      </c>
      <c r="D6" s="4">
        <v>4</v>
      </c>
      <c r="E6" s="4">
        <v>270</v>
      </c>
      <c r="F6" s="5">
        <f t="shared" si="0"/>
        <v>5.5</v>
      </c>
      <c r="G6" s="5" cm="1">
        <f t="array" ref="G6">IF(Tableau2[[#This Row],[CATEGORIE (FAMILLE D''ARTICLES)]]=B5,G5,SUMPRODUCT((Tableau2[CATEGORIE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7" spans="1:7" x14ac:dyDescent="0.25">
      <c r="A7" s="6" t="s">
        <v>8</v>
      </c>
      <c r="B7" s="6" t="s">
        <v>34</v>
      </c>
      <c r="C7" s="6">
        <v>23</v>
      </c>
      <c r="D7" s="6">
        <v>5</v>
      </c>
      <c r="E7" s="6">
        <v>1957670</v>
      </c>
      <c r="F7" s="7">
        <f t="shared" si="0"/>
        <v>4.5999999999999996</v>
      </c>
      <c r="G7" s="7" cm="1">
        <f t="array" ref="G7">IF(Tableau2[[#This Row],[CATEGORIE (FAMILLE D''ARTICLES)]]=B6,G6,SUMPRODUCT((Tableau2[CATEGORIE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8" spans="1:7" x14ac:dyDescent="0.25">
      <c r="A8" s="4" t="s">
        <v>9</v>
      </c>
      <c r="B8" s="4" t="s">
        <v>34</v>
      </c>
      <c r="C8" s="4">
        <v>36</v>
      </c>
      <c r="D8" s="4">
        <v>8</v>
      </c>
      <c r="E8" s="4">
        <v>51795</v>
      </c>
      <c r="F8" s="5">
        <f t="shared" si="0"/>
        <v>4.5</v>
      </c>
      <c r="G8" s="5" cm="1">
        <f t="array" ref="G8">IF(Tableau2[[#This Row],[CATEGORIE (FAMILLE D''ARTICLES)]]=B7,G7,SUMPRODUCT((Tableau2[CATEGORIE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9" spans="1:7" x14ac:dyDescent="0.25">
      <c r="A9" s="6" t="s">
        <v>10</v>
      </c>
      <c r="B9" s="6" t="s">
        <v>34</v>
      </c>
      <c r="C9" s="6">
        <v>68</v>
      </c>
      <c r="D9" s="6">
        <v>9</v>
      </c>
      <c r="E9" s="6">
        <v>1114137</v>
      </c>
      <c r="F9" s="7">
        <f t="shared" si="0"/>
        <v>7.5555555555555554</v>
      </c>
      <c r="G9" s="7" cm="1">
        <f t="array" ref="G9">IF(Tableau2[[#This Row],[CATEGORIE (FAMILLE D''ARTICLES)]]=B8,G8,SUMPRODUCT((Tableau2[CATEGORIE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10" spans="1:7" x14ac:dyDescent="0.25">
      <c r="A10" s="4" t="s">
        <v>11</v>
      </c>
      <c r="B10" s="4" t="s">
        <v>34</v>
      </c>
      <c r="C10" s="4">
        <v>98</v>
      </c>
      <c r="D10" s="4">
        <v>4</v>
      </c>
      <c r="E10" s="4">
        <v>62052</v>
      </c>
      <c r="F10" s="5">
        <f t="shared" si="0"/>
        <v>24.5</v>
      </c>
      <c r="G10" s="5" cm="1">
        <f t="array" ref="G10">IF(Tableau2[[#This Row],[CATEGORIE (FAMILLE D''ARTICLES)]]=B9,G9,SUMPRODUCT((Tableau2[CATEGORIE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11" spans="1:7" x14ac:dyDescent="0.25">
      <c r="A11" s="6" t="s">
        <v>12</v>
      </c>
      <c r="B11" s="6" t="s">
        <v>34</v>
      </c>
      <c r="C11" s="6">
        <v>54</v>
      </c>
      <c r="D11" s="6">
        <v>12</v>
      </c>
      <c r="E11" s="6">
        <v>793142</v>
      </c>
      <c r="F11" s="7">
        <f t="shared" si="0"/>
        <v>4.5</v>
      </c>
      <c r="G11" s="7" cm="1">
        <f t="array" ref="G11">IF(Tableau2[[#This Row],[CATEGORIE (FAMILLE D''ARTICLES)]]=B10,G10,SUMPRODUCT((Tableau2[CATEGORIE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5.708492576983951</v>
      </c>
    </row>
    <row r="12" spans="1:7" x14ac:dyDescent="0.25">
      <c r="A12" s="8" t="s">
        <v>13</v>
      </c>
      <c r="B12" s="8" t="s">
        <v>35</v>
      </c>
      <c r="C12" s="8">
        <v>52</v>
      </c>
      <c r="D12" s="8">
        <v>22</v>
      </c>
      <c r="E12" s="8">
        <v>38802</v>
      </c>
      <c r="F12" s="9">
        <f t="shared" si="0"/>
        <v>2.3636363636363638</v>
      </c>
      <c r="G12" s="9" cm="1">
        <f t="array" ref="G12">IF(Tableau2[[#This Row],[CATEGORIE (FAMILLE D''ARTICLES)]]=B11,G11,SUMPRODUCT((Tableau2[CATEGORIE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3" spans="1:7" x14ac:dyDescent="0.25">
      <c r="A13" s="6" t="s">
        <v>14</v>
      </c>
      <c r="B13" s="6" t="s">
        <v>35</v>
      </c>
      <c r="C13" s="6">
        <v>22</v>
      </c>
      <c r="D13" s="6">
        <v>11</v>
      </c>
      <c r="E13" s="6">
        <v>572639</v>
      </c>
      <c r="F13" s="7">
        <f t="shared" si="0"/>
        <v>2</v>
      </c>
      <c r="G13" s="7" cm="1">
        <f t="array" ref="G13">IF(Tableau2[[#This Row],[CATEGORIE (FAMILLE D''ARTICLES)]]=B12,G12,SUMPRODUCT((Tableau2[CATEGORIE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4" spans="1:7" x14ac:dyDescent="0.25">
      <c r="A14" s="4" t="s">
        <v>15</v>
      </c>
      <c r="B14" s="4" t="s">
        <v>35</v>
      </c>
      <c r="C14" s="4">
        <v>33</v>
      </c>
      <c r="D14" s="4">
        <v>30</v>
      </c>
      <c r="E14" s="4">
        <v>63607</v>
      </c>
      <c r="F14" s="5">
        <f t="shared" si="0"/>
        <v>1.1000000000000001</v>
      </c>
      <c r="G14" s="5" cm="1">
        <f t="array" ref="G14">IF(Tableau2[[#This Row],[CATEGORIE (FAMILLE D''ARTICLES)]]=B13,G13,SUMPRODUCT((Tableau2[CATEGORIE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5" spans="1:7" x14ac:dyDescent="0.25">
      <c r="A15" s="6" t="s">
        <v>16</v>
      </c>
      <c r="B15" s="6" t="s">
        <v>35</v>
      </c>
      <c r="C15" s="6">
        <v>41</v>
      </c>
      <c r="D15" s="6">
        <v>8</v>
      </c>
      <c r="E15" s="6">
        <v>9714</v>
      </c>
      <c r="F15" s="7">
        <f t="shared" si="0"/>
        <v>5.125</v>
      </c>
      <c r="G15" s="7" cm="1">
        <f t="array" ref="G15">IF(Tableau2[[#This Row],[CATEGORIE (FAMILLE D''ARTICLES)]]=B14,G14,SUMPRODUCT((Tableau2[CATEGORIE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6" spans="1:7" x14ac:dyDescent="0.25">
      <c r="A16" s="4" t="s">
        <v>17</v>
      </c>
      <c r="B16" s="4" t="s">
        <v>35</v>
      </c>
      <c r="C16" s="4">
        <v>78</v>
      </c>
      <c r="D16" s="4">
        <v>9</v>
      </c>
      <c r="E16" s="4">
        <v>5803</v>
      </c>
      <c r="F16" s="5">
        <f t="shared" si="0"/>
        <v>8.6666666666666661</v>
      </c>
      <c r="G16" s="5" cm="1">
        <f t="array" ref="G16">IF(Tableau2[[#This Row],[CATEGORIE (FAMILLE D''ARTICLES)]]=B15,G15,SUMPRODUCT((Tableau2[CATEGORIE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7" spans="1:7" x14ac:dyDescent="0.25">
      <c r="A17" s="6" t="s">
        <v>18</v>
      </c>
      <c r="B17" s="6" t="s">
        <v>35</v>
      </c>
      <c r="C17" s="6">
        <v>98</v>
      </c>
      <c r="D17" s="6">
        <v>74</v>
      </c>
      <c r="E17" s="6">
        <v>9036</v>
      </c>
      <c r="F17" s="7">
        <f t="shared" si="0"/>
        <v>1.3243243243243243</v>
      </c>
      <c r="G17" s="7" cm="1">
        <f t="array" ref="G17">IF(Tableau2[[#This Row],[CATEGORIE (FAMILLE D''ARTICLES)]]=B16,G16,SUMPRODUCT((Tableau2[CATEGORIE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8" spans="1:7" x14ac:dyDescent="0.25">
      <c r="A18" s="4" t="s">
        <v>19</v>
      </c>
      <c r="B18" s="4" t="s">
        <v>35</v>
      </c>
      <c r="C18" s="4">
        <v>54</v>
      </c>
      <c r="D18" s="4">
        <v>13</v>
      </c>
      <c r="E18" s="4">
        <v>5710</v>
      </c>
      <c r="F18" s="5">
        <f t="shared" si="0"/>
        <v>4.1538461538461542</v>
      </c>
      <c r="G18" s="5" cm="1">
        <f t="array" ref="G18">IF(Tableau2[[#This Row],[CATEGORIE (FAMILLE D''ARTICLES)]]=B17,G17,SUMPRODUCT((Tableau2[CATEGORIE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2.045511116346606</v>
      </c>
    </row>
    <row r="19" spans="1:7" x14ac:dyDescent="0.25">
      <c r="A19" s="2" t="s">
        <v>20</v>
      </c>
      <c r="B19" s="2" t="s">
        <v>36</v>
      </c>
      <c r="C19" s="2">
        <v>12</v>
      </c>
      <c r="D19" s="2">
        <v>9</v>
      </c>
      <c r="E19" s="2">
        <v>8328</v>
      </c>
      <c r="F19" s="3">
        <f t="shared" si="0"/>
        <v>1.3333333333333333</v>
      </c>
      <c r="G19" s="3" cm="1">
        <f t="array" ref="G19">IF(Tableau2[[#This Row],[CATEGORIE (FAMILLE D''ARTICLES)]]=B18,G18,SUMPRODUCT((Tableau2[CATEGORIE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0" spans="1:7" x14ac:dyDescent="0.25">
      <c r="A20" s="4" t="s">
        <v>21</v>
      </c>
      <c r="B20" s="4" t="s">
        <v>36</v>
      </c>
      <c r="C20" s="4">
        <v>32</v>
      </c>
      <c r="D20" s="4">
        <v>2</v>
      </c>
      <c r="E20" s="4">
        <v>4901</v>
      </c>
      <c r="F20" s="5">
        <f t="shared" si="0"/>
        <v>16</v>
      </c>
      <c r="G20" s="5" cm="1">
        <f t="array" ref="G20">IF(Tableau2[[#This Row],[CATEGORIE (FAMILLE D''ARTICLES)]]=B19,G19,SUMPRODUCT((Tableau2[CATEGORIE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1" spans="1:7" x14ac:dyDescent="0.25">
      <c r="A21" s="6" t="s">
        <v>22</v>
      </c>
      <c r="B21" s="6" t="s">
        <v>36</v>
      </c>
      <c r="C21" s="6">
        <v>45</v>
      </c>
      <c r="D21" s="6">
        <v>44</v>
      </c>
      <c r="E21" s="6">
        <v>9893</v>
      </c>
      <c r="F21" s="7">
        <f t="shared" si="0"/>
        <v>1.0227272727272727</v>
      </c>
      <c r="G21" s="7" cm="1">
        <f t="array" ref="G21">IF(Tableau2[[#This Row],[CATEGORIE (FAMILLE D''ARTICLES)]]=B20,G20,SUMPRODUCT((Tableau2[CATEGORIE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2" spans="1:7" x14ac:dyDescent="0.25">
      <c r="A22" s="4" t="s">
        <v>23</v>
      </c>
      <c r="B22" s="4" t="s">
        <v>36</v>
      </c>
      <c r="C22" s="4">
        <v>77</v>
      </c>
      <c r="D22" s="4">
        <v>23</v>
      </c>
      <c r="E22" s="4">
        <v>4041</v>
      </c>
      <c r="F22" s="5">
        <f t="shared" si="0"/>
        <v>3.347826086956522</v>
      </c>
      <c r="G22" s="5" cm="1">
        <f t="array" ref="G22">IF(Tableau2[[#This Row],[CATEGORIE (FAMILLE D''ARTICLES)]]=B21,G21,SUMPRODUCT((Tableau2[CATEGORIE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3" spans="1:7" x14ac:dyDescent="0.25">
      <c r="A23" s="6" t="s">
        <v>24</v>
      </c>
      <c r="B23" s="6" t="s">
        <v>36</v>
      </c>
      <c r="C23" s="6">
        <v>99</v>
      </c>
      <c r="D23" s="6">
        <v>41</v>
      </c>
      <c r="E23" s="6">
        <v>70</v>
      </c>
      <c r="F23" s="7">
        <f t="shared" si="0"/>
        <v>2.4146341463414633</v>
      </c>
      <c r="G23" s="7" cm="1">
        <f t="array" ref="G23">IF(Tableau2[[#This Row],[CATEGORIE (FAMILLE D''ARTICLES)]]=B22,G22,SUMPRODUCT((Tableau2[CATEGORIE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4" spans="1:7" x14ac:dyDescent="0.25">
      <c r="A24" s="4" t="s">
        <v>25</v>
      </c>
      <c r="B24" s="4" t="s">
        <v>36</v>
      </c>
      <c r="C24" s="4">
        <v>32</v>
      </c>
      <c r="D24" s="4">
        <v>21</v>
      </c>
      <c r="E24" s="4">
        <v>62052</v>
      </c>
      <c r="F24" s="5">
        <f t="shared" si="0"/>
        <v>1.5238095238095237</v>
      </c>
      <c r="G24" s="5" cm="1">
        <f t="array" ref="G24">IF(Tableau2[[#This Row],[CATEGORIE (FAMILLE D''ARTICLES)]]=B23,G23,SUMPRODUCT((Tableau2[CATEGORIE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5" spans="1:7" x14ac:dyDescent="0.25">
      <c r="A25" s="6" t="s">
        <v>26</v>
      </c>
      <c r="B25" s="6" t="s">
        <v>36</v>
      </c>
      <c r="C25" s="6">
        <v>11</v>
      </c>
      <c r="D25" s="6">
        <v>7</v>
      </c>
      <c r="E25" s="6">
        <v>793142</v>
      </c>
      <c r="F25" s="7">
        <f t="shared" si="0"/>
        <v>1.5714285714285714</v>
      </c>
      <c r="G25" s="7" cm="1">
        <f t="array" ref="G25">IF(Tableau2[[#This Row],[CATEGORIE (FAMILLE D''ARTICLES)]]=B24,G24,SUMPRODUCT((Tableau2[CATEGORIE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6" spans="1:7" x14ac:dyDescent="0.25">
      <c r="A26" s="4" t="s">
        <v>27</v>
      </c>
      <c r="B26" s="4" t="s">
        <v>36</v>
      </c>
      <c r="C26" s="4">
        <v>14</v>
      </c>
      <c r="D26" s="4">
        <v>6</v>
      </c>
      <c r="E26" s="4">
        <v>38802</v>
      </c>
      <c r="F26" s="5">
        <f t="shared" si="0"/>
        <v>2.3333333333333335</v>
      </c>
      <c r="G26" s="5" cm="1">
        <f t="array" ref="G26">IF(Tableau2[[#This Row],[CATEGORIE (FAMILLE D''ARTICLES)]]=B25,G25,SUMPRODUCT((Tableau2[CATEGORIE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7" spans="1:7" x14ac:dyDescent="0.25">
      <c r="A27" s="6" t="s">
        <v>28</v>
      </c>
      <c r="B27" s="6" t="s">
        <v>36</v>
      </c>
      <c r="C27" s="6">
        <v>19</v>
      </c>
      <c r="D27" s="6">
        <v>7</v>
      </c>
      <c r="E27" s="6">
        <v>572639</v>
      </c>
      <c r="F27" s="7">
        <f t="shared" si="0"/>
        <v>2.7142857142857144</v>
      </c>
      <c r="G27" s="7" cm="1">
        <f t="array" ref="G27">IF(Tableau2[[#This Row],[CATEGORIE (FAMILLE D''ARTICLES)]]=B26,G26,SUMPRODUCT((Tableau2[CATEGORIE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8" spans="1:7" x14ac:dyDescent="0.25">
      <c r="A28" s="4" t="s">
        <v>29</v>
      </c>
      <c r="B28" s="4" t="s">
        <v>36</v>
      </c>
      <c r="C28" s="4">
        <v>22.3</v>
      </c>
      <c r="D28" s="4">
        <v>5</v>
      </c>
      <c r="E28" s="4">
        <v>63607</v>
      </c>
      <c r="F28" s="5">
        <f t="shared" si="0"/>
        <v>4.46</v>
      </c>
      <c r="G28" s="5" cm="1">
        <f t="array" ref="G28">IF(Tableau2[[#This Row],[CATEGORIE (FAMILLE D''ARTICLES)]]=B27,G27,SUMPRODUCT((Tableau2[CATEGORIE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29" spans="1:7" x14ac:dyDescent="0.25">
      <c r="A29" s="6" t="s">
        <v>30</v>
      </c>
      <c r="B29" s="6" t="s">
        <v>36</v>
      </c>
      <c r="C29" s="6">
        <v>14</v>
      </c>
      <c r="D29" s="6">
        <v>8</v>
      </c>
      <c r="E29" s="6">
        <v>9714</v>
      </c>
      <c r="F29" s="7">
        <f t="shared" si="0"/>
        <v>1.75</v>
      </c>
      <c r="G29" s="7" cm="1">
        <f t="array" ref="G29">IF(Tableau2[[#This Row],[CATEGORIE (FAMILLE D''ARTICLES)]]=B28,G28,SUMPRODUCT((Tableau2[CATEGORIE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30" spans="1:7" x14ac:dyDescent="0.25">
      <c r="A30" s="4" t="s">
        <v>31</v>
      </c>
      <c r="B30" s="4" t="s">
        <v>36</v>
      </c>
      <c r="C30" s="4">
        <v>81</v>
      </c>
      <c r="D30" s="4">
        <v>7</v>
      </c>
      <c r="E30" s="4">
        <v>5803</v>
      </c>
      <c r="F30" s="5">
        <f t="shared" si="0"/>
        <v>11.571428571428571</v>
      </c>
      <c r="G30" s="5" cm="1">
        <f t="array" ref="G30">IF(Tableau2[[#This Row],[CATEGORIE (FAMILLE D''ARTICLES)]]=B29,G29,SUMPRODUCT((Tableau2[CATEGORIE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2.2040394587073626</v>
      </c>
    </row>
    <row r="31" spans="1:7" x14ac:dyDescent="0.25">
      <c r="A31" s="2" t="s">
        <v>32</v>
      </c>
      <c r="B31" s="2" t="s">
        <v>37</v>
      </c>
      <c r="C31" s="2">
        <v>33</v>
      </c>
      <c r="D31" s="2">
        <v>6</v>
      </c>
      <c r="E31" s="2">
        <v>270</v>
      </c>
      <c r="F31" s="3">
        <f t="shared" si="0"/>
        <v>5.5</v>
      </c>
      <c r="G31" s="3" cm="1">
        <f t="array" ref="G31">IF(Tableau2[[#This Row],[CATEGORIE (FAMILLE D''ARTICLES)]]=B30,G30,SUMPRODUCT((Tableau2[CATEGORIE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7.615092903766203</v>
      </c>
    </row>
    <row r="32" spans="1:7" x14ac:dyDescent="0.25">
      <c r="A32" s="10" t="s">
        <v>33</v>
      </c>
      <c r="B32" s="10" t="s">
        <v>37</v>
      </c>
      <c r="C32" s="10">
        <v>99</v>
      </c>
      <c r="D32" s="10">
        <v>13</v>
      </c>
      <c r="E32" s="10">
        <v>1957670</v>
      </c>
      <c r="F32" s="11">
        <f t="shared" si="0"/>
        <v>7.615384615384615</v>
      </c>
      <c r="G32" s="11" cm="1">
        <f t="array" ref="G32">IF(Tableau2[[#This Row],[CATEGORIE (FAMILLE D''ARTICLES)]]=B31,G31,SUMPRODUCT((Tableau2[CATEGORIE (FAMILLE D''ARTICLES)]=Tableau2[[#This Row],[CATEGORIE (FAMILLE D''ARTICLES)]])*(Tableau2[QUANTITE VENTES])*(Tableau2[COEFICIENT MARGE PAR ARTICLE]))/SUMIF(Tableau2[CATEGORIE (FAMILLE D''ARTICLES)],Tableau2[[#This Row],[CATEGORIE (FAMILLE D''ARTICLES)]],(Tableau2[QUANTITE VENTES])))</f>
        <v>7.615092903766203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OUADGHIRI</dc:creator>
  <cp:lastModifiedBy>francis henniaux</cp:lastModifiedBy>
  <dcterms:created xsi:type="dcterms:W3CDTF">2023-12-12T15:11:00Z</dcterms:created>
  <dcterms:modified xsi:type="dcterms:W3CDTF">2023-12-12T16:23:41Z</dcterms:modified>
</cp:coreProperties>
</file>