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985F3B59-B12E-4904-8583-74CF6AA25A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1" l="1"/>
  <c r="B10" i="1"/>
  <c r="B11" i="1" s="1"/>
  <c r="B12" i="1" s="1"/>
  <c r="B17" i="1" l="1"/>
  <c r="B19" i="1" s="1"/>
  <c r="B20" i="1"/>
  <c r="B13" i="1"/>
  <c r="B14" i="1" s="1"/>
  <c r="B15" i="1" s="1"/>
  <c r="B16" i="1" s="1"/>
  <c r="B18" i="1" s="1"/>
  <c r="B21" i="1" s="1"/>
  <c r="G10" i="1"/>
  <c r="G11" i="1"/>
  <c r="G12" i="1" s="1"/>
  <c r="G26" i="1"/>
  <c r="G20" i="1" l="1"/>
  <c r="G13" i="1"/>
  <c r="G14" i="1" s="1"/>
  <c r="G15" i="1" s="1"/>
  <c r="G16" i="1" s="1"/>
  <c r="G18" i="1" s="1"/>
  <c r="G21" i="1" s="1"/>
  <c r="G17" i="1"/>
  <c r="G19" i="1" s="1"/>
</calcChain>
</file>

<file path=xl/sharedStrings.xml><?xml version="1.0" encoding="utf-8"?>
<sst xmlns="http://schemas.openxmlformats.org/spreadsheetml/2006/main" count="58" uniqueCount="25">
  <si>
    <t>mm</t>
  </si>
  <si>
    <t>F1</t>
  </si>
  <si>
    <r>
      <t>F</t>
    </r>
    <r>
      <rPr>
        <vertAlign val="subscript"/>
        <sz val="11"/>
        <color theme="1"/>
        <rFont val="Calibri"/>
        <family val="2"/>
        <scheme val="minor"/>
      </rPr>
      <t>max</t>
    </r>
  </si>
  <si>
    <t>Mpa</t>
  </si>
  <si>
    <t>da/dN</t>
  </si>
  <si>
    <t>da</t>
  </si>
  <si>
    <t>a</t>
  </si>
  <si>
    <t>Freal</t>
  </si>
  <si>
    <r>
      <t>t</t>
    </r>
    <r>
      <rPr>
        <vertAlign val="subscript"/>
        <sz val="11"/>
        <color theme="1"/>
        <rFont val="Calibri"/>
        <family val="2"/>
        <scheme val="minor"/>
      </rPr>
      <t>rem</t>
    </r>
  </si>
  <si>
    <t>t</t>
  </si>
  <si>
    <t>tmin</t>
  </si>
  <si>
    <t>σmax</t>
  </si>
  <si>
    <t>N before Freal&gt;F</t>
  </si>
  <si>
    <t>N before trem&lt;tmin</t>
  </si>
  <si>
    <r>
      <t>a</t>
    </r>
    <r>
      <rPr>
        <vertAlign val="subscript"/>
        <sz val="11"/>
        <color theme="1"/>
        <rFont val="Calibri"/>
        <family val="2"/>
        <scheme val="minor"/>
      </rPr>
      <t>0</t>
    </r>
  </si>
  <si>
    <t>R</t>
  </si>
  <si>
    <t>F</t>
  </si>
  <si>
    <t>ac</t>
  </si>
  <si>
    <t>MPa</t>
  </si>
  <si>
    <t>Q</t>
  </si>
  <si>
    <t>ΔQ</t>
  </si>
  <si>
    <t>N before Q&gt;QI</t>
  </si>
  <si>
    <t>IS Freal&lt;F?</t>
  </si>
  <si>
    <t>IS Q&lt;QI?</t>
  </si>
  <si>
    <t>Is trem&gt;tmin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</si>
</sst>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11</xdr:row>
      <xdr:rowOff>0</xdr:rowOff>
    </xdr:from>
    <xdr:to>
      <xdr:col>4</xdr:col>
      <xdr:colOff>438150</xdr:colOff>
      <xdr:row>13</xdr:row>
      <xdr:rowOff>9525</xdr:rowOff>
    </xdr:to>
    <xdr:sp macro="[0]!Copie" textlink="">
      <xdr:nvSpPr>
        <xdr:cNvPr id="2" name="Flèche : gauche 1">
          <a:extLst>
            <a:ext uri="{FF2B5EF4-FFF2-40B4-BE49-F238E27FC236}">
              <a16:creationId xmlns:a16="http://schemas.microsoft.com/office/drawing/2014/main" id="{CA3B2D68-2B9F-032B-B40B-E1BF18F474C0}"/>
            </a:ext>
          </a:extLst>
        </xdr:cNvPr>
        <xdr:cNvSpPr/>
      </xdr:nvSpPr>
      <xdr:spPr>
        <a:xfrm>
          <a:off x="4181475" y="2171700"/>
          <a:ext cx="742950" cy="3905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Recopie</a:t>
          </a:r>
        </a:p>
      </xdr:txBody>
    </xdr:sp>
    <xdr:clientData/>
  </xdr:twoCellAnchor>
  <xdr:twoCellAnchor editAs="absolute">
    <xdr:from>
      <xdr:col>3</xdr:col>
      <xdr:colOff>438150</xdr:colOff>
      <xdr:row>4</xdr:row>
      <xdr:rowOff>161925</xdr:rowOff>
    </xdr:from>
    <xdr:to>
      <xdr:col>4</xdr:col>
      <xdr:colOff>371475</xdr:colOff>
      <xdr:row>7</xdr:row>
      <xdr:rowOff>114300</xdr:rowOff>
    </xdr:to>
    <xdr:sp macro="[0]!Ajouter" textlink="">
      <xdr:nvSpPr>
        <xdr:cNvPr id="3" name="ZoneTexte 2">
          <a:extLst>
            <a:ext uri="{FF2B5EF4-FFF2-40B4-BE49-F238E27FC236}">
              <a16:creationId xmlns:a16="http://schemas.microsoft.com/office/drawing/2014/main" id="{608E2900-6928-B672-564D-0D03F06C513B}"/>
            </a:ext>
          </a:extLst>
        </xdr:cNvPr>
        <xdr:cNvSpPr txBox="1"/>
      </xdr:nvSpPr>
      <xdr:spPr>
        <a:xfrm>
          <a:off x="4162425" y="923925"/>
          <a:ext cx="695325" cy="5238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Calcul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27"/>
  <sheetViews>
    <sheetView tabSelected="1" workbookViewId="0">
      <selection activeCell="B25" sqref="B25"/>
    </sheetView>
  </sheetViews>
  <sheetFormatPr baseColWidth="10" defaultRowHeight="15" x14ac:dyDescent="0.25"/>
  <cols>
    <col min="1" max="1" width="18.28515625" bestFit="1" customWidth="1"/>
    <col min="2" max="2" width="26.140625" customWidth="1"/>
  </cols>
  <sheetData>
    <row r="2" spans="1:8" x14ac:dyDescent="0.25">
      <c r="A2" s="10" t="s">
        <v>9</v>
      </c>
      <c r="B2" s="2">
        <v>3.95</v>
      </c>
      <c r="C2" s="10" t="s">
        <v>0</v>
      </c>
      <c r="F2" s="10" t="s">
        <v>9</v>
      </c>
      <c r="G2" s="2">
        <v>3.95</v>
      </c>
      <c r="H2" s="10" t="s">
        <v>0</v>
      </c>
    </row>
    <row r="3" spans="1:8" x14ac:dyDescent="0.25">
      <c r="A3" s="10" t="s">
        <v>10</v>
      </c>
      <c r="B3" s="2">
        <v>1.38</v>
      </c>
      <c r="C3" s="10" t="s">
        <v>0</v>
      </c>
      <c r="F3" s="10" t="s">
        <v>10</v>
      </c>
      <c r="G3" s="2">
        <v>1.38</v>
      </c>
      <c r="H3" s="10" t="s">
        <v>0</v>
      </c>
    </row>
    <row r="4" spans="1:8" x14ac:dyDescent="0.25">
      <c r="A4" s="10" t="s">
        <v>11</v>
      </c>
      <c r="B4" s="2">
        <v>44.8</v>
      </c>
      <c r="C4" s="10" t="s">
        <v>3</v>
      </c>
      <c r="F4" s="10" t="s">
        <v>11</v>
      </c>
      <c r="G4" s="2">
        <v>44.8</v>
      </c>
      <c r="H4" s="10" t="s">
        <v>3</v>
      </c>
    </row>
    <row r="5" spans="1:8" x14ac:dyDescent="0.25">
      <c r="A5" s="10" t="s">
        <v>15</v>
      </c>
      <c r="B5" s="2">
        <v>0.4</v>
      </c>
      <c r="C5" s="10"/>
      <c r="F5" s="10" t="s">
        <v>15</v>
      </c>
      <c r="G5" s="2">
        <v>0.4</v>
      </c>
      <c r="H5" s="10"/>
    </row>
    <row r="6" spans="1:8" x14ac:dyDescent="0.25">
      <c r="A6" s="10" t="s">
        <v>16</v>
      </c>
      <c r="B6" s="2">
        <v>0.45</v>
      </c>
      <c r="C6" s="10"/>
      <c r="F6" s="10" t="s">
        <v>16</v>
      </c>
      <c r="G6" s="2">
        <v>0.45</v>
      </c>
      <c r="H6" s="10"/>
    </row>
    <row r="7" spans="1:8" x14ac:dyDescent="0.25">
      <c r="A7" s="10" t="s">
        <v>17</v>
      </c>
      <c r="B7" s="2">
        <v>300</v>
      </c>
      <c r="C7" s="10" t="s">
        <v>0</v>
      </c>
      <c r="F7" s="10" t="s">
        <v>17</v>
      </c>
      <c r="G7" s="2">
        <v>300</v>
      </c>
      <c r="H7" s="10" t="s">
        <v>0</v>
      </c>
    </row>
    <row r="8" spans="1:8" x14ac:dyDescent="0.25">
      <c r="A8" s="1" t="s">
        <v>19</v>
      </c>
      <c r="B8" s="2">
        <v>54.94</v>
      </c>
      <c r="C8" s="1" t="s">
        <v>18</v>
      </c>
      <c r="F8" s="1" t="s">
        <v>19</v>
      </c>
      <c r="G8" s="2">
        <v>54.94</v>
      </c>
      <c r="H8" s="1" t="s">
        <v>18</v>
      </c>
    </row>
    <row r="9" spans="1:8" ht="18" x14ac:dyDescent="0.25">
      <c r="A9" s="1" t="s">
        <v>14</v>
      </c>
      <c r="B9" s="2">
        <v>2.0005344312400841</v>
      </c>
      <c r="C9" s="1" t="s">
        <v>0</v>
      </c>
      <c r="F9" s="1" t="s">
        <v>14</v>
      </c>
      <c r="G9" s="2">
        <v>2</v>
      </c>
      <c r="H9" s="1" t="s">
        <v>0</v>
      </c>
    </row>
    <row r="10" spans="1:8" x14ac:dyDescent="0.25">
      <c r="A10" s="4" t="s">
        <v>1</v>
      </c>
      <c r="B10" s="3">
        <f>0.25+0.5*(B9/B2)+0.75*(B9/B2)^2-1.25*(B9/B2)^3</f>
        <v>0.53322277916560168</v>
      </c>
      <c r="C10" s="5"/>
      <c r="F10" s="4" t="s">
        <v>1</v>
      </c>
      <c r="G10" s="3">
        <f>0.25+0.5*(G9/G2)+0.75*(G9/G2)^2-1.25*(G9/G2)^3</f>
        <v>0.53318246629576971</v>
      </c>
      <c r="H10" s="5"/>
    </row>
    <row r="11" spans="1:8" ht="18" x14ac:dyDescent="0.25">
      <c r="A11" s="1" t="s">
        <v>2</v>
      </c>
      <c r="B11" s="3">
        <f>B4*B10</f>
        <v>23.888380506618955</v>
      </c>
      <c r="C11" s="1"/>
      <c r="F11" s="1" t="s">
        <v>2</v>
      </c>
      <c r="G11" s="3">
        <f>G4*G10</f>
        <v>23.886574490050482</v>
      </c>
      <c r="H11" s="1"/>
    </row>
    <row r="12" spans="1:8" x14ac:dyDescent="0.25">
      <c r="A12" s="4" t="s">
        <v>19</v>
      </c>
      <c r="B12" s="3">
        <f>B11*SQRT(PI()*B9/1000)</f>
        <v>1.8938023872409726</v>
      </c>
      <c r="C12" s="4"/>
      <c r="F12" s="4" t="s">
        <v>19</v>
      </c>
      <c r="G12" s="3">
        <f>G11*SQRT(PI()*G9/1000)</f>
        <v>1.8934062544543291</v>
      </c>
      <c r="H12" s="4"/>
    </row>
    <row r="13" spans="1:8" x14ac:dyDescent="0.25">
      <c r="A13" s="4" t="s">
        <v>20</v>
      </c>
      <c r="B13" s="3">
        <f>B12*(1-B5)</f>
        <v>1.1362814323445836</v>
      </c>
      <c r="C13" s="4"/>
      <c r="F13" s="4" t="s">
        <v>20</v>
      </c>
      <c r="G13" s="3">
        <f>G12*(1-G5)</f>
        <v>1.1360437526725975</v>
      </c>
      <c r="H13" s="4"/>
    </row>
    <row r="14" spans="1:8" x14ac:dyDescent="0.25">
      <c r="A14" s="6" t="s">
        <v>4</v>
      </c>
      <c r="B14" s="7">
        <f>0.000000006*(B13)^3+(((0.00000000005*(B13)^6)^(-1))+((0.00000004881*(B13)^3)^(-1)))^(-1)</f>
        <v>8.9100163706987798E-9</v>
      </c>
      <c r="C14" s="6"/>
      <c r="F14" s="6" t="s">
        <v>4</v>
      </c>
      <c r="G14" s="7">
        <f>0.000000006*(G13)^3+(((0.00000000005*(G13)^6)^(-1))+((0.00000004881*(G13)^3)^(-1)))^(-1)</f>
        <v>8.904359055371343E-9</v>
      </c>
      <c r="H14" s="6"/>
    </row>
    <row r="15" spans="1:8" x14ac:dyDescent="0.25">
      <c r="A15" s="4" t="s">
        <v>5</v>
      </c>
      <c r="B15" s="8">
        <f>B14*1</f>
        <v>8.9100163706987798E-9</v>
      </c>
      <c r="C15" s="4"/>
      <c r="F15" s="4" t="s">
        <v>5</v>
      </c>
      <c r="G15" s="8">
        <f>G14*1</f>
        <v>8.904359055371343E-9</v>
      </c>
      <c r="H15" s="4"/>
    </row>
    <row r="16" spans="1:8" x14ac:dyDescent="0.25">
      <c r="A16" s="1" t="s">
        <v>6</v>
      </c>
      <c r="B16" s="3">
        <f>B9+B15</f>
        <v>2.0005344401501004</v>
      </c>
      <c r="C16" s="1"/>
      <c r="F16" s="1" t="s">
        <v>6</v>
      </c>
      <c r="G16" s="3">
        <f>G9+G15</f>
        <v>2.000000008904359</v>
      </c>
      <c r="H16" s="1"/>
    </row>
    <row r="17" spans="1:8" x14ac:dyDescent="0.25">
      <c r="A17" s="1" t="s">
        <v>7</v>
      </c>
      <c r="B17" s="7">
        <f>B12/B8</f>
        <v>3.4470374722260153E-2</v>
      </c>
      <c r="C17" s="1"/>
      <c r="F17" s="1" t="s">
        <v>7</v>
      </c>
      <c r="G17" s="7">
        <f>G12/G8</f>
        <v>3.4463164442197471E-2</v>
      </c>
      <c r="H17" s="1"/>
    </row>
    <row r="18" spans="1:8" ht="18" x14ac:dyDescent="0.25">
      <c r="A18" s="1" t="s">
        <v>8</v>
      </c>
      <c r="B18" s="7">
        <f>B2-B16</f>
        <v>1.9494655598498998</v>
      </c>
      <c r="C18" s="1"/>
      <c r="F18" s="1" t="s">
        <v>8</v>
      </c>
      <c r="G18" s="7">
        <f>G2-G16</f>
        <v>1.9499999910956411</v>
      </c>
      <c r="H18" s="1"/>
    </row>
    <row r="19" spans="1:8" x14ac:dyDescent="0.25">
      <c r="A19" s="1" t="s">
        <v>22</v>
      </c>
      <c r="B19" s="1" t="str">
        <f>IF(B17&lt;B6,"OK","NOT OK")</f>
        <v>OK</v>
      </c>
      <c r="C19" s="1"/>
      <c r="F19" s="1" t="s">
        <v>22</v>
      </c>
      <c r="G19" s="1" t="str">
        <f>IF(G17&lt;G6,"OK","NOT OK")</f>
        <v>OK</v>
      </c>
      <c r="H19" s="1"/>
    </row>
    <row r="20" spans="1:8" x14ac:dyDescent="0.25">
      <c r="A20" s="1" t="s">
        <v>23</v>
      </c>
      <c r="B20" s="1" t="str">
        <f>IF(B12&lt;B8,"OK","NOT OK")</f>
        <v>OK</v>
      </c>
      <c r="C20" s="1"/>
      <c r="F20" s="1" t="s">
        <v>23</v>
      </c>
      <c r="G20" s="1" t="str">
        <f>IF(G12&lt;G8,"OK","NOT OK")</f>
        <v>OK</v>
      </c>
      <c r="H20" s="1"/>
    </row>
    <row r="21" spans="1:8" x14ac:dyDescent="0.25">
      <c r="A21" s="1" t="s">
        <v>24</v>
      </c>
      <c r="B21" s="1" t="str">
        <f>IF(B18&gt;B3,"OK","NOT OK")</f>
        <v>OK</v>
      </c>
      <c r="C21" s="1"/>
      <c r="F21" s="1" t="s">
        <v>24</v>
      </c>
      <c r="G21" s="1" t="str">
        <f>IF(G18&gt;G3,"OK","NOT OK")</f>
        <v>OK</v>
      </c>
      <c r="H21" s="1"/>
    </row>
    <row r="22" spans="1:8" x14ac:dyDescent="0.25">
      <c r="A22" s="1"/>
      <c r="B22" s="1"/>
      <c r="C22" s="1"/>
      <c r="F22" s="1"/>
      <c r="G22" s="1"/>
      <c r="H22" s="1"/>
    </row>
    <row r="23" spans="1:8" x14ac:dyDescent="0.25">
      <c r="A23" s="1" t="s">
        <v>12</v>
      </c>
      <c r="B23" s="7"/>
      <c r="C23" s="1"/>
      <c r="F23" s="1" t="s">
        <v>12</v>
      </c>
      <c r="G23" s="7"/>
      <c r="H23" s="1"/>
    </row>
    <row r="24" spans="1:8" x14ac:dyDescent="0.25">
      <c r="A24" s="1" t="s">
        <v>21</v>
      </c>
      <c r="B24" s="7"/>
      <c r="C24" s="1"/>
      <c r="F24" s="1" t="s">
        <v>21</v>
      </c>
      <c r="G24" s="7"/>
      <c r="H24" s="1"/>
    </row>
    <row r="25" spans="1:8" x14ac:dyDescent="0.25">
      <c r="A25" s="1" t="s">
        <v>13</v>
      </c>
      <c r="B25" s="7"/>
      <c r="C25" s="1"/>
      <c r="F25" s="1" t="s">
        <v>13</v>
      </c>
      <c r="G25" s="7"/>
      <c r="H25" s="1"/>
    </row>
    <row r="26" spans="1:8" x14ac:dyDescent="0.25">
      <c r="A26" s="1"/>
      <c r="B26" s="7">
        <f>MIN(B23:B25)</f>
        <v>0</v>
      </c>
      <c r="C26" s="1"/>
      <c r="F26" s="1"/>
      <c r="G26" s="7">
        <f>MIN(G23:G25)</f>
        <v>0</v>
      </c>
      <c r="H26" s="1"/>
    </row>
    <row r="27" spans="1:8" ht="15.75" thickBot="1" x14ac:dyDescent="0.3">
      <c r="A27" s="9"/>
      <c r="B27" s="9"/>
      <c r="C27" s="9"/>
      <c r="F27" s="9"/>
      <c r="G27" s="9"/>
      <c r="H27" s="9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rma-world.org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Willig, Loïc</dc:creator>
  <cp:lastModifiedBy>francis henniaux</cp:lastModifiedBy>
  <dcterms:created xsi:type="dcterms:W3CDTF">2023-12-11T12:09:29Z</dcterms:created>
  <dcterms:modified xsi:type="dcterms:W3CDTF">2023-12-12T07:11:37Z</dcterms:modified>
</cp:coreProperties>
</file>