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C66E8AEA-40E6-443F-9AC1-6B93865C0B5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FDP" sheetId="7" r:id="rId1"/>
    <sheet name="CSF" sheetId="10" r:id="rId2"/>
    <sheet name="BPU" sheetId="9" r:id="rId3"/>
    <sheet name="Données" sheetId="11" r:id="rId4"/>
    <sheet name="Page impression réserves" sheetId="12" r:id="rId5"/>
  </sheets>
  <definedNames>
    <definedName name="BPU">BPU!$A$2:$D$23</definedName>
    <definedName name="_xlnm.Print_Titles" localSheetId="1">CSF!$1:$13</definedName>
    <definedName name="liste" localSheetId="1">#REF!</definedName>
    <definedName name="liste">#REF!</definedName>
    <definedName name="_xlnm.Print_Area" localSheetId="1">CSF!$A$1:$N$27</definedName>
    <definedName name="_xlnm.Print_Area" localSheetId="0">FDP!$A$1:$F$42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10" l="1"/>
  <c r="G16" i="10"/>
  <c r="G17" i="10"/>
  <c r="G18" i="10"/>
  <c r="G19" i="10"/>
  <c r="G20" i="10"/>
  <c r="G21" i="10"/>
  <c r="G22" i="10"/>
  <c r="G23" i="10"/>
  <c r="G24" i="10"/>
  <c r="G25" i="10"/>
  <c r="F15" i="9"/>
  <c r="G15" i="9"/>
  <c r="H15" i="9"/>
  <c r="I15" i="9"/>
  <c r="J15" i="9"/>
  <c r="F16" i="9"/>
  <c r="G16" i="9"/>
  <c r="H16" i="9"/>
  <c r="I16" i="9"/>
  <c r="J16" i="9"/>
  <c r="F17" i="9"/>
  <c r="G17" i="9"/>
  <c r="H17" i="9"/>
  <c r="I17" i="9"/>
  <c r="J17" i="9"/>
  <c r="F18" i="9"/>
  <c r="G18" i="9"/>
  <c r="H18" i="9"/>
  <c r="I18" i="9"/>
  <c r="J18" i="9"/>
  <c r="F19" i="9"/>
  <c r="G19" i="9"/>
  <c r="H19" i="9"/>
  <c r="I19" i="9"/>
  <c r="J19" i="9"/>
  <c r="F20" i="9"/>
  <c r="G20" i="9"/>
  <c r="H20" i="9"/>
  <c r="I20" i="9"/>
  <c r="J20" i="9"/>
  <c r="F21" i="9"/>
  <c r="G21" i="9"/>
  <c r="H21" i="9"/>
  <c r="I21" i="9"/>
  <c r="J21" i="9"/>
  <c r="F22" i="9"/>
  <c r="G22" i="9"/>
  <c r="H22" i="9"/>
  <c r="I22" i="9"/>
  <c r="J22" i="9"/>
  <c r="F23" i="9"/>
  <c r="G23" i="9"/>
  <c r="H23" i="9"/>
  <c r="I23" i="9"/>
  <c r="J23" i="9"/>
  <c r="F24" i="9"/>
  <c r="G24" i="9"/>
  <c r="H24" i="9"/>
  <c r="I24" i="9"/>
  <c r="J24" i="9"/>
  <c r="F25" i="9"/>
  <c r="G25" i="9"/>
  <c r="H25" i="9"/>
  <c r="I25" i="9"/>
  <c r="J25" i="9"/>
  <c r="F26" i="9"/>
  <c r="G26" i="9"/>
  <c r="H26" i="9"/>
  <c r="I26" i="9"/>
  <c r="J26" i="9"/>
  <c r="F27" i="9"/>
  <c r="G27" i="9"/>
  <c r="H27" i="9"/>
  <c r="I27" i="9"/>
  <c r="J27" i="9"/>
  <c r="F28" i="9"/>
  <c r="G28" i="9"/>
  <c r="H28" i="9"/>
  <c r="I28" i="9"/>
  <c r="J28" i="9"/>
  <c r="F29" i="9"/>
  <c r="G29" i="9"/>
  <c r="H29" i="9"/>
  <c r="I29" i="9"/>
  <c r="J29" i="9"/>
  <c r="F30" i="9"/>
  <c r="G30" i="9"/>
  <c r="H30" i="9"/>
  <c r="I30" i="9"/>
  <c r="J30" i="9"/>
  <c r="F31" i="9"/>
  <c r="G31" i="9"/>
  <c r="H31" i="9"/>
  <c r="I31" i="9"/>
  <c r="J31" i="9"/>
  <c r="F32" i="9"/>
  <c r="G32" i="9"/>
  <c r="H32" i="9"/>
  <c r="I32" i="9"/>
  <c r="J32" i="9"/>
  <c r="F33" i="9"/>
  <c r="G33" i="9"/>
  <c r="H33" i="9"/>
  <c r="I33" i="9"/>
  <c r="J33" i="9"/>
  <c r="F34" i="9"/>
  <c r="G34" i="9"/>
  <c r="H34" i="9"/>
  <c r="I34" i="9"/>
  <c r="J34" i="9"/>
  <c r="F3" i="9"/>
  <c r="G3" i="9"/>
  <c r="H3" i="9"/>
  <c r="I3" i="9"/>
  <c r="J3" i="9"/>
  <c r="F4" i="9"/>
  <c r="G4" i="9"/>
  <c r="H4" i="9"/>
  <c r="I4" i="9"/>
  <c r="J4" i="9"/>
  <c r="F5" i="9"/>
  <c r="G5" i="9"/>
  <c r="H5" i="9"/>
  <c r="I5" i="9"/>
  <c r="J5" i="9"/>
  <c r="F6" i="9"/>
  <c r="G6" i="9"/>
  <c r="H6" i="9"/>
  <c r="I6" i="9"/>
  <c r="J6" i="9"/>
  <c r="F7" i="9"/>
  <c r="G7" i="9"/>
  <c r="H7" i="9"/>
  <c r="I7" i="9"/>
  <c r="J7" i="9"/>
  <c r="F8" i="9"/>
  <c r="G8" i="9"/>
  <c r="H8" i="9"/>
  <c r="I8" i="9"/>
  <c r="J8" i="9"/>
  <c r="F9" i="9"/>
  <c r="G9" i="9"/>
  <c r="H9" i="9"/>
  <c r="I9" i="9"/>
  <c r="J9" i="9"/>
  <c r="F10" i="9"/>
  <c r="G10" i="9"/>
  <c r="H10" i="9"/>
  <c r="I10" i="9"/>
  <c r="J10" i="9"/>
  <c r="F11" i="9"/>
  <c r="G11" i="9"/>
  <c r="H11" i="9"/>
  <c r="I11" i="9"/>
  <c r="J11" i="9"/>
  <c r="F12" i="9"/>
  <c r="G12" i="9"/>
  <c r="H12" i="9"/>
  <c r="I12" i="9"/>
  <c r="J12" i="9"/>
  <c r="N4" i="12" l="1"/>
  <c r="N3" i="12"/>
  <c r="N2" i="12"/>
  <c r="B4" i="12"/>
  <c r="B2" i="12"/>
  <c r="G14" i="10" l="1"/>
  <c r="L30" i="10" l="1"/>
  <c r="L3" i="12" s="1"/>
  <c r="G34" i="10" l="1"/>
  <c r="G7" i="12" s="1"/>
  <c r="L31" i="10"/>
  <c r="L4" i="12" s="1"/>
  <c r="L29" i="10"/>
  <c r="L2" i="12" s="1"/>
  <c r="C6" i="10"/>
  <c r="C5" i="10"/>
  <c r="C4" i="10"/>
  <c r="F14" i="9" l="1"/>
  <c r="G14" i="9"/>
  <c r="H14" i="9"/>
  <c r="I14" i="9"/>
  <c r="J14" i="9"/>
  <c r="J13" i="9"/>
  <c r="I13" i="9"/>
  <c r="H13" i="9"/>
  <c r="G13" i="9"/>
  <c r="F13" i="9"/>
  <c r="F2" i="9" l="1"/>
  <c r="G2" i="9"/>
  <c r="H2" i="9"/>
  <c r="I2" i="9"/>
  <c r="J2" i="9"/>
  <c r="K1" i="9" l="1"/>
  <c r="K24" i="9"/>
  <c r="K28" i="9"/>
  <c r="K32" i="9"/>
  <c r="K35" i="9"/>
  <c r="K39" i="9"/>
  <c r="K43" i="9"/>
  <c r="K47" i="9"/>
  <c r="K51" i="9"/>
  <c r="K55" i="9"/>
  <c r="K59" i="9"/>
  <c r="K63" i="9"/>
  <c r="K67" i="9"/>
  <c r="K71" i="9"/>
  <c r="K75" i="9"/>
  <c r="K79" i="9"/>
  <c r="K83" i="9"/>
  <c r="K87" i="9"/>
  <c r="K91" i="9"/>
  <c r="K95" i="9"/>
  <c r="K99" i="9"/>
  <c r="K27" i="9"/>
  <c r="K33" i="9"/>
  <c r="K36" i="9"/>
  <c r="K41" i="9"/>
  <c r="K46" i="9"/>
  <c r="K52" i="9"/>
  <c r="K57" i="9"/>
  <c r="K62" i="9"/>
  <c r="K68" i="9"/>
  <c r="K73" i="9"/>
  <c r="K78" i="9"/>
  <c r="K84" i="9"/>
  <c r="K89" i="9"/>
  <c r="K94" i="9"/>
  <c r="K34" i="9"/>
  <c r="K42" i="9"/>
  <c r="K53" i="9"/>
  <c r="K58" i="9"/>
  <c r="K69" i="9"/>
  <c r="K74" i="9"/>
  <c r="K85" i="9"/>
  <c r="K96" i="9"/>
  <c r="K30" i="9"/>
  <c r="K29" i="9"/>
  <c r="K37" i="9"/>
  <c r="K48" i="9"/>
  <c r="K64" i="9"/>
  <c r="K80" i="9"/>
  <c r="K90" i="9"/>
  <c r="K25" i="9"/>
  <c r="K31" i="9"/>
  <c r="K45" i="9"/>
  <c r="K56" i="9"/>
  <c r="K66" i="9"/>
  <c r="K77" i="9"/>
  <c r="K88" i="9"/>
  <c r="K98" i="9"/>
  <c r="K40" i="9"/>
  <c r="K72" i="9"/>
  <c r="K93" i="9"/>
  <c r="K44" i="9"/>
  <c r="K65" i="9"/>
  <c r="K97" i="9"/>
  <c r="K38" i="9"/>
  <c r="K49" i="9"/>
  <c r="K60" i="9"/>
  <c r="K70" i="9"/>
  <c r="K81" i="9"/>
  <c r="K92" i="9"/>
  <c r="K50" i="9"/>
  <c r="K61" i="9"/>
  <c r="K82" i="9"/>
  <c r="K26" i="9"/>
  <c r="K54" i="9"/>
  <c r="K76" i="9"/>
  <c r="K86" i="9"/>
  <c r="K14" i="9"/>
  <c r="K17" i="9"/>
  <c r="K20" i="9"/>
  <c r="K16" i="9"/>
  <c r="K23" i="9"/>
  <c r="K19" i="9"/>
  <c r="K15" i="9"/>
  <c r="K21" i="9"/>
  <c r="K13" i="9"/>
  <c r="K22" i="9"/>
  <c r="K18" i="9"/>
  <c r="K11" i="9" l="1"/>
  <c r="K8" i="9"/>
  <c r="K5" i="9"/>
  <c r="K7" i="9"/>
  <c r="K4" i="9"/>
  <c r="K10" i="9"/>
  <c r="K6" i="9"/>
  <c r="K3" i="9"/>
  <c r="K12" i="9"/>
  <c r="K9" i="9"/>
  <c r="K2" i="9"/>
  <c r="L1" i="9" l="1"/>
  <c r="A22" i="7" s="1"/>
  <c r="M1" i="9"/>
  <c r="B22" i="7" s="1"/>
  <c r="O3" i="9"/>
  <c r="D24" i="7" s="1"/>
  <c r="N1" i="9"/>
  <c r="C22" i="7" s="1"/>
  <c r="M2" i="9"/>
  <c r="B23" i="7" s="1"/>
  <c r="B15" i="10" s="1"/>
  <c r="L3" i="9"/>
  <c r="A24" i="7" s="1"/>
  <c r="A16" i="10" s="1"/>
  <c r="P3" i="9"/>
  <c r="E24" i="7" s="1"/>
  <c r="D16" i="10" s="1"/>
  <c r="O2" i="9"/>
  <c r="D23" i="7" s="1"/>
  <c r="L2" i="9"/>
  <c r="A23" i="7" s="1"/>
  <c r="A15" i="10" s="1"/>
  <c r="O1" i="9"/>
  <c r="D22" i="7" s="1"/>
  <c r="N2" i="9"/>
  <c r="C23" i="7" s="1"/>
  <c r="C15" i="10" s="1"/>
  <c r="M3" i="9"/>
  <c r="B24" i="7" s="1"/>
  <c r="B16" i="10" s="1"/>
  <c r="P1" i="9"/>
  <c r="N3" i="9"/>
  <c r="C24" i="7" s="1"/>
  <c r="C16" i="10" s="1"/>
  <c r="P2" i="9"/>
  <c r="E23" i="7" s="1"/>
  <c r="D15" i="10" s="1"/>
  <c r="M4" i="9"/>
  <c r="B25" i="7" s="1"/>
  <c r="B17" i="10" s="1"/>
  <c r="L5" i="9"/>
  <c r="A26" i="7" s="1"/>
  <c r="A18" i="10" s="1"/>
  <c r="P5" i="9"/>
  <c r="E26" i="7" s="1"/>
  <c r="D18" i="10" s="1"/>
  <c r="O6" i="9"/>
  <c r="D27" i="7" s="1"/>
  <c r="L6" i="9"/>
  <c r="A27" i="7" s="1"/>
  <c r="A19" i="10" s="1"/>
  <c r="N4" i="9"/>
  <c r="C25" i="7" s="1"/>
  <c r="C17" i="10" s="1"/>
  <c r="M5" i="9"/>
  <c r="B26" i="7" s="1"/>
  <c r="B18" i="10" s="1"/>
  <c r="P6" i="9"/>
  <c r="E27" i="7" s="1"/>
  <c r="D19" i="10" s="1"/>
  <c r="P4" i="9"/>
  <c r="E25" i="7" s="1"/>
  <c r="D17" i="10" s="1"/>
  <c r="N6" i="9"/>
  <c r="C27" i="7" s="1"/>
  <c r="C19" i="10" s="1"/>
  <c r="O4" i="9"/>
  <c r="D25" i="7" s="1"/>
  <c r="N5" i="9"/>
  <c r="C26" i="7" s="1"/>
  <c r="C18" i="10" s="1"/>
  <c r="M6" i="9"/>
  <c r="B27" i="7" s="1"/>
  <c r="B19" i="10" s="1"/>
  <c r="L4" i="9"/>
  <c r="A25" i="7" s="1"/>
  <c r="A17" i="10" s="1"/>
  <c r="O5" i="9"/>
  <c r="D26" i="7" s="1"/>
  <c r="N7" i="9"/>
  <c r="C28" i="7" s="1"/>
  <c r="C20" i="10" s="1"/>
  <c r="O7" i="9"/>
  <c r="D28" i="7" s="1"/>
  <c r="F28" i="7" s="1"/>
  <c r="P7" i="9"/>
  <c r="E28" i="7" s="1"/>
  <c r="D20" i="10" s="1"/>
  <c r="L7" i="9"/>
  <c r="A28" i="7" s="1"/>
  <c r="A20" i="10" s="1"/>
  <c r="M7" i="9"/>
  <c r="B28" i="7" s="1"/>
  <c r="B20" i="10" s="1"/>
  <c r="N10" i="9"/>
  <c r="C31" i="7" s="1"/>
  <c r="C23" i="10" s="1"/>
  <c r="M8" i="9"/>
  <c r="B29" i="7" s="1"/>
  <c r="B21" i="10" s="1"/>
  <c r="N11" i="9"/>
  <c r="C32" i="7" s="1"/>
  <c r="C24" i="10" s="1"/>
  <c r="P10" i="9"/>
  <c r="E31" i="7" s="1"/>
  <c r="D23" i="10" s="1"/>
  <c r="L8" i="9"/>
  <c r="A29" i="7" s="1"/>
  <c r="A21" i="10" s="1"/>
  <c r="M11" i="9"/>
  <c r="B32" i="7" s="1"/>
  <c r="B24" i="10" s="1"/>
  <c r="L9" i="9"/>
  <c r="A30" i="7" s="1"/>
  <c r="A22" i="10" s="1"/>
  <c r="M12" i="9"/>
  <c r="B33" i="7" s="1"/>
  <c r="B25" i="10" s="1"/>
  <c r="N8" i="9"/>
  <c r="C29" i="7" s="1"/>
  <c r="C21" i="10" s="1"/>
  <c r="O11" i="9"/>
  <c r="D32" i="7" s="1"/>
  <c r="F32" i="7" s="1"/>
  <c r="P8" i="9"/>
  <c r="E29" i="7" s="1"/>
  <c r="D21" i="10" s="1"/>
  <c r="L12" i="9"/>
  <c r="A33" i="7" s="1"/>
  <c r="A25" i="10" s="1"/>
  <c r="P9" i="9"/>
  <c r="E30" i="7" s="1"/>
  <c r="D22" i="10" s="1"/>
  <c r="M9" i="9"/>
  <c r="B30" i="7" s="1"/>
  <c r="B22" i="10" s="1"/>
  <c r="N12" i="9"/>
  <c r="C33" i="7" s="1"/>
  <c r="C25" i="10" s="1"/>
  <c r="M10" i="9"/>
  <c r="B31" i="7" s="1"/>
  <c r="B23" i="10" s="1"/>
  <c r="P11" i="9"/>
  <c r="E32" i="7" s="1"/>
  <c r="D24" i="10" s="1"/>
  <c r="O9" i="9"/>
  <c r="D30" i="7" s="1"/>
  <c r="F30" i="7" s="1"/>
  <c r="O10" i="9"/>
  <c r="D31" i="7" s="1"/>
  <c r="F31" i="7" s="1"/>
  <c r="L11" i="9"/>
  <c r="A32" i="7" s="1"/>
  <c r="A24" i="10" s="1"/>
  <c r="P12" i="9"/>
  <c r="E33" i="7" s="1"/>
  <c r="D25" i="10" s="1"/>
  <c r="N9" i="9"/>
  <c r="C30" i="7" s="1"/>
  <c r="C22" i="10" s="1"/>
  <c r="L10" i="9"/>
  <c r="A31" i="7" s="1"/>
  <c r="A23" i="10" s="1"/>
  <c r="O12" i="9"/>
  <c r="D33" i="7" s="1"/>
  <c r="O8" i="9"/>
  <c r="D29" i="7" s="1"/>
  <c r="F29" i="7" s="1"/>
  <c r="E22" i="7"/>
  <c r="F26" i="7" l="1"/>
  <c r="F27" i="7"/>
  <c r="F25" i="7"/>
  <c r="J17" i="10" s="1"/>
  <c r="F33" i="7"/>
  <c r="J25" i="10" s="1"/>
  <c r="L25" i="10"/>
  <c r="K25" i="10"/>
  <c r="M25" i="10"/>
  <c r="M16" i="10"/>
  <c r="F24" i="7"/>
  <c r="J16" i="10" s="1"/>
  <c r="J19" i="10"/>
  <c r="M19" i="10"/>
  <c r="J18" i="10"/>
  <c r="M18" i="10"/>
  <c r="M17" i="10"/>
  <c r="J24" i="10"/>
  <c r="M24" i="10"/>
  <c r="J20" i="10"/>
  <c r="M20" i="10"/>
  <c r="M21" i="10"/>
  <c r="J21" i="10"/>
  <c r="J23" i="10"/>
  <c r="M23" i="10"/>
  <c r="M22" i="10"/>
  <c r="J22" i="10"/>
  <c r="F23" i="7"/>
  <c r="J15" i="10" s="1"/>
  <c r="M15" i="10"/>
  <c r="L14" i="10"/>
  <c r="L15" i="10"/>
  <c r="H18" i="10"/>
  <c r="C14" i="10"/>
  <c r="H16" i="10"/>
  <c r="H17" i="10"/>
  <c r="H25" i="10"/>
  <c r="L23" i="10"/>
  <c r="L19" i="10"/>
  <c r="L24" i="10"/>
  <c r="L16" i="10"/>
  <c r="L22" i="10"/>
  <c r="L21" i="10"/>
  <c r="L20" i="10"/>
  <c r="L17" i="10"/>
  <c r="L18" i="10"/>
  <c r="H20" i="10"/>
  <c r="H15" i="10"/>
  <c r="F22" i="7"/>
  <c r="H24" i="10"/>
  <c r="H21" i="10"/>
  <c r="H19" i="10"/>
  <c r="H22" i="10"/>
  <c r="H23" i="10"/>
  <c r="K22" i="10"/>
  <c r="K24" i="10"/>
  <c r="K23" i="10"/>
  <c r="K16" i="10"/>
  <c r="K17" i="10"/>
  <c r="K18" i="10"/>
  <c r="K19" i="10"/>
  <c r="K20" i="10"/>
  <c r="K21" i="10"/>
  <c r="N25" i="10" l="1"/>
  <c r="N22" i="10"/>
  <c r="N24" i="10"/>
  <c r="N21" i="10"/>
  <c r="N23" i="10"/>
  <c r="N17" i="10"/>
  <c r="N16" i="10"/>
  <c r="N20" i="10"/>
  <c r="N18" i="10"/>
  <c r="N19" i="10"/>
  <c r="N15" i="10"/>
  <c r="K15" i="10"/>
  <c r="D14" i="10" l="1"/>
  <c r="H14" i="10" s="1"/>
  <c r="A14" i="10"/>
  <c r="A3" i="10"/>
  <c r="B14" i="10" l="1"/>
  <c r="J14" i="10" l="1"/>
  <c r="F35" i="7" l="1"/>
  <c r="J26" i="10" l="1"/>
  <c r="L26" i="10"/>
  <c r="M14" i="10"/>
  <c r="M26" i="10" s="1"/>
  <c r="N14" i="10" l="1"/>
  <c r="N26" i="10" s="1"/>
  <c r="K14" i="10"/>
  <c r="K26" i="10" s="1"/>
  <c r="J27" i="10" l="1"/>
</calcChain>
</file>

<file path=xl/sharedStrings.xml><?xml version="1.0" encoding="utf-8"?>
<sst xmlns="http://schemas.openxmlformats.org/spreadsheetml/2006/main" count="142" uniqueCount="93">
  <si>
    <t>1. Caractéristiques principales de la commande</t>
  </si>
  <si>
    <t>Date de début d'intervention demandée</t>
  </si>
  <si>
    <t>Responsable désigné de l'entreprise :</t>
  </si>
  <si>
    <t>Nom :</t>
  </si>
  <si>
    <t>e-mail :</t>
  </si>
  <si>
    <t>Lieu d'exécution des travaux</t>
  </si>
  <si>
    <t>2. Conditions particulières pour l'exécution des prestations</t>
  </si>
  <si>
    <t>TOTAL</t>
  </si>
  <si>
    <t>N°</t>
  </si>
  <si>
    <t>DESIGNATION</t>
  </si>
  <si>
    <t>UNITE</t>
  </si>
  <si>
    <t>P.U</t>
  </si>
  <si>
    <t>QUANTITE</t>
  </si>
  <si>
    <t>Montant HT des prestations :</t>
  </si>
  <si>
    <t>PPSPS</t>
  </si>
  <si>
    <t>3. Détail Quantitatif Estimatif</t>
  </si>
  <si>
    <t>Téléphone :</t>
  </si>
  <si>
    <t>Les prestations faisant l'objet du présent constat de service fait ont été achevées le :</t>
  </si>
  <si>
    <t>Quantité du mois M</t>
  </si>
  <si>
    <t>Delta</t>
  </si>
  <si>
    <t>BON POUR CONSTAT DE SERVICE FAIT</t>
  </si>
  <si>
    <t>Date</t>
  </si>
  <si>
    <t>Cumulées Mois M-1</t>
  </si>
  <si>
    <t>Montant commandé</t>
  </si>
  <si>
    <t>Délai d'intervention</t>
  </si>
  <si>
    <t>Plan de prévention</t>
  </si>
  <si>
    <t>Sécurité :</t>
  </si>
  <si>
    <t>Oui</t>
  </si>
  <si>
    <t>Non</t>
  </si>
  <si>
    <t>Coordonnées, Nom &amp; Signature</t>
  </si>
  <si>
    <t>Le responsable</t>
  </si>
  <si>
    <t>Le Chef de Service</t>
  </si>
  <si>
    <t>Dernière situation :</t>
  </si>
  <si>
    <t>Quantités Commandées</t>
  </si>
  <si>
    <t>Accès spécifique :</t>
  </si>
  <si>
    <t>Sans</t>
  </si>
  <si>
    <t>DICT :</t>
  </si>
  <si>
    <t>Arrêté de voirie :</t>
  </si>
  <si>
    <t>Financement :</t>
  </si>
  <si>
    <t>MO :</t>
  </si>
  <si>
    <t>DOE exigé :</t>
  </si>
  <si>
    <t>Annexe contractuelle :</t>
  </si>
  <si>
    <t>Le</t>
  </si>
  <si>
    <t>Montant cumulés M-1</t>
  </si>
  <si>
    <t>Montant cumulés M</t>
  </si>
  <si>
    <t>Montant du mois M</t>
  </si>
  <si>
    <t>Montant Delta</t>
  </si>
  <si>
    <t>Unité</t>
  </si>
  <si>
    <t>Détail Quantitatif</t>
  </si>
  <si>
    <t>Constat de Service Fait</t>
  </si>
  <si>
    <t>Réserves :</t>
  </si>
  <si>
    <t>Documents :</t>
  </si>
  <si>
    <t>Caractéristiques principales de la commande :</t>
  </si>
  <si>
    <t>Date de début d'intervention demandée :</t>
  </si>
  <si>
    <t>Délai d'intervention :</t>
  </si>
  <si>
    <t>Nom, prénom :</t>
  </si>
  <si>
    <t>Date &amp; visa :</t>
  </si>
  <si>
    <t>Voir conditions particulières</t>
  </si>
  <si>
    <t xml:space="preserve">Agent en charge du suivi des prestations : </t>
  </si>
  <si>
    <t>A titre d'informations, comparatif en € HT, hors révisions et retenues diverses</t>
  </si>
  <si>
    <t>Réserves &amp; documents à remettre :</t>
  </si>
  <si>
    <t>Date d'achèvement des Travaux (Mois M)</t>
  </si>
  <si>
    <t>Cumulées Mois M</t>
  </si>
  <si>
    <t>F</t>
  </si>
  <si>
    <t>ML</t>
  </si>
  <si>
    <t>M²</t>
  </si>
  <si>
    <t>Entreprise A</t>
  </si>
  <si>
    <t>Dupont</t>
  </si>
  <si>
    <t>06 06 06 06 06</t>
  </si>
  <si>
    <t>dupont@entreprisea.fr</t>
  </si>
  <si>
    <t>A</t>
  </si>
  <si>
    <t>B</t>
  </si>
  <si>
    <t>C</t>
  </si>
  <si>
    <t>D</t>
  </si>
  <si>
    <t>E</t>
  </si>
  <si>
    <t>G</t>
  </si>
  <si>
    <t>Enceinte privé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</si>
  <si>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</si>
  <si>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</si>
  <si>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</si>
  <si>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</si>
  <si>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</si>
  <si>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</si>
  <si>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</si>
  <si>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</si>
  <si>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</si>
  <si>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</si>
  <si>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</si>
  <si>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M3</t>
  </si>
  <si>
    <t>blablabla</t>
  </si>
  <si>
    <t>FICHE DE DEMANDE DE PRESTATIONS - Marché n° xxxx</t>
  </si>
  <si>
    <t>OBJET : blabla</t>
  </si>
  <si>
    <t>CONSTAT DE SERVICE FAIT - Marché n° xxxx-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</si>
</sst>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[$-40C]d\ mmmm\ yyyy;@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sz val="14"/>
      <name val="Calibri"/>
      <family val="2"/>
      <scheme val="minor"/>
    </font>
    <font>
      <b/>
      <sz val="13"/>
      <name val="Calibri"/>
      <family val="2"/>
      <scheme val="minor"/>
    </font>
    <font>
      <b/>
      <u/>
      <sz val="13"/>
      <name val="Calibri"/>
      <family val="2"/>
      <scheme val="minor"/>
    </font>
    <font>
      <u/>
      <sz val="13"/>
      <name val="Calibri"/>
      <family val="2"/>
      <scheme val="minor"/>
    </font>
    <font>
      <sz val="13"/>
      <name val="Calibri"/>
      <family val="2"/>
      <scheme val="minor"/>
    </font>
    <font>
      <i/>
      <sz val="13"/>
      <name val="Calibri"/>
      <family val="2"/>
      <scheme val="minor"/>
    </font>
    <font>
      <b/>
      <sz val="10"/>
      <name val="Arial"/>
      <family val="2"/>
    </font>
    <font>
      <b/>
      <sz val="18"/>
      <name val="Calibri"/>
      <family val="2"/>
      <scheme val="minor"/>
    </font>
    <font>
      <b/>
      <sz val="26"/>
      <name val="Calibri"/>
      <family val="2"/>
      <scheme val="minor"/>
    </font>
    <font>
      <b/>
      <sz val="15"/>
      <name val="Calibri"/>
      <family val="2"/>
      <scheme val="minor"/>
    </font>
    <font>
      <sz val="15"/>
      <name val="Calibri"/>
      <family val="2"/>
      <scheme val="minor"/>
    </font>
    <font>
      <u/>
      <sz val="15"/>
      <name val="Calibri"/>
      <family val="2"/>
      <scheme val="minor"/>
    </font>
    <font>
      <i/>
      <sz val="18"/>
      <name val="Calibri"/>
      <family val="2"/>
      <scheme val="minor"/>
    </font>
    <font>
      <sz val="18"/>
      <name val="Calibri"/>
      <family val="2"/>
      <scheme val="minor"/>
    </font>
    <font>
      <u/>
      <sz val="18"/>
      <name val="Calibri"/>
      <family val="2"/>
      <scheme val="minor"/>
    </font>
    <font>
      <b/>
      <u/>
      <sz val="18"/>
      <name val="Calibri"/>
      <family val="2"/>
      <scheme val="minor"/>
    </font>
    <font>
      <b/>
      <i/>
      <u/>
      <sz val="18"/>
      <name val="Calibri"/>
      <family val="2"/>
      <scheme val="minor"/>
    </font>
    <font>
      <b/>
      <sz val="17"/>
      <name val="Calibri"/>
      <family val="2"/>
      <scheme val="minor"/>
    </font>
    <font>
      <b/>
      <i/>
      <sz val="18"/>
      <name val="Calibri"/>
      <family val="2"/>
      <scheme val="minor"/>
    </font>
    <font>
      <sz val="10"/>
      <color theme="1"/>
      <name val="Arial"/>
      <family val="2"/>
    </font>
    <font>
      <b/>
      <u/>
      <sz val="15"/>
      <name val="Calibri"/>
      <family val="2"/>
      <scheme val="minor"/>
    </font>
    <font>
      <sz val="16"/>
      <name val="Calibri"/>
      <family val="2"/>
      <scheme val="minor"/>
    </font>
    <font>
      <sz val="18"/>
      <name val="Arial"/>
      <family val="2"/>
    </font>
    <font>
      <b/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theme="0" tint="-0.14999847407452621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1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254">
    <xf numFmtId="0" fontId="0" fillId="0" borderId="0" xfId="0"/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4" fillId="0" borderId="0" xfId="2" applyFont="1" applyFill="1" applyBorder="1" applyAlignment="1" applyProtection="1">
      <alignment horizontal="left" vertical="center" wrapText="1"/>
    </xf>
    <xf numFmtId="164" fontId="7" fillId="0" borderId="0" xfId="2" applyFont="1" applyFill="1" applyBorder="1" applyAlignment="1" applyProtection="1">
      <alignment horizontal="left" vertical="center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164" fontId="13" fillId="0" borderId="0" xfId="2" applyFont="1" applyFill="1" applyAlignment="1" applyProtection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164" fontId="14" fillId="0" borderId="2" xfId="2" applyFont="1" applyFill="1" applyBorder="1" applyAlignment="1" applyProtection="1">
      <alignment horizontal="right" vertical="center" wrapText="1"/>
    </xf>
    <xf numFmtId="0" fontId="13" fillId="0" borderId="0" xfId="0" applyFont="1" applyAlignment="1">
      <alignment horizontal="left" wrapText="1"/>
    </xf>
    <xf numFmtId="49" fontId="6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166" fontId="10" fillId="0" borderId="0" xfId="0" applyNumberFormat="1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164" fontId="21" fillId="0" borderId="8" xfId="2" applyFont="1" applyFill="1" applyBorder="1" applyAlignment="1" applyProtection="1">
      <alignment horizontal="right" vertical="center" wrapText="1"/>
    </xf>
    <xf numFmtId="164" fontId="21" fillId="0" borderId="5" xfId="2" applyFont="1" applyFill="1" applyBorder="1" applyAlignment="1" applyProtection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left" vertical="center" wrapText="1"/>
    </xf>
    <xf numFmtId="0" fontId="26" fillId="0" borderId="0" xfId="0" applyFont="1" applyAlignment="1">
      <alignment horizontal="right" vertical="center"/>
    </xf>
    <xf numFmtId="164" fontId="26" fillId="0" borderId="0" xfId="2" applyFont="1" applyAlignment="1" applyProtection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164" fontId="18" fillId="0" borderId="27" xfId="0" applyNumberFormat="1" applyFont="1" applyBorder="1" applyAlignment="1">
      <alignment horizontal="left" vertical="center" wrapText="1"/>
    </xf>
    <xf numFmtId="164" fontId="19" fillId="0" borderId="0" xfId="0" applyNumberFormat="1" applyFont="1" applyAlignment="1">
      <alignment horizontal="left" vertical="center" wrapText="1"/>
    </xf>
    <xf numFmtId="164" fontId="19" fillId="0" borderId="28" xfId="0" applyNumberFormat="1" applyFont="1" applyBorder="1" applyAlignment="1">
      <alignment horizontal="center" vertical="center" wrapText="1"/>
    </xf>
    <xf numFmtId="164" fontId="19" fillId="0" borderId="29" xfId="0" applyNumberFormat="1" applyFont="1" applyBorder="1" applyAlignment="1">
      <alignment horizontal="center" vertical="center" wrapText="1"/>
    </xf>
    <xf numFmtId="164" fontId="19" fillId="0" borderId="3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left" wrapText="1"/>
    </xf>
    <xf numFmtId="164" fontId="18" fillId="0" borderId="31" xfId="0" applyNumberFormat="1" applyFont="1" applyBorder="1" applyAlignment="1">
      <alignment horizontal="left" vertical="center" wrapText="1"/>
    </xf>
    <xf numFmtId="164" fontId="19" fillId="0" borderId="19" xfId="0" applyNumberFormat="1" applyFont="1" applyBorder="1" applyAlignment="1">
      <alignment horizontal="center" vertical="center" wrapText="1"/>
    </xf>
    <xf numFmtId="164" fontId="19" fillId="0" borderId="4" xfId="0" applyNumberFormat="1" applyFont="1" applyBorder="1" applyAlignment="1">
      <alignment horizontal="center" vertical="center" wrapText="1"/>
    </xf>
    <xf numFmtId="164" fontId="18" fillId="2" borderId="32" xfId="2" applyFont="1" applyFill="1" applyBorder="1" applyAlignment="1" applyProtection="1">
      <alignment horizontal="center" vertical="center"/>
    </xf>
    <xf numFmtId="0" fontId="19" fillId="0" borderId="19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center" vertical="center" wrapText="1"/>
    </xf>
    <xf numFmtId="0" fontId="28" fillId="5" borderId="14" xfId="2" applyNumberFormat="1" applyFont="1" applyFill="1" applyBorder="1" applyAlignment="1" applyProtection="1">
      <alignment horizontal="left" vertical="top"/>
    </xf>
    <xf numFmtId="0" fontId="28" fillId="5" borderId="14" xfId="0" applyFont="1" applyFill="1" applyBorder="1" applyAlignment="1">
      <alignment horizontal="left" vertical="top" wrapText="1"/>
    </xf>
    <xf numFmtId="0" fontId="28" fillId="5" borderId="14" xfId="3" applyFont="1" applyFill="1" applyBorder="1" applyAlignment="1">
      <alignment horizontal="left" vertical="top"/>
    </xf>
    <xf numFmtId="0" fontId="28" fillId="5" borderId="17" xfId="2" applyNumberFormat="1" applyFont="1" applyFill="1" applyBorder="1" applyAlignment="1" applyProtection="1">
      <alignment horizontal="left" vertical="top"/>
    </xf>
    <xf numFmtId="0" fontId="2" fillId="0" borderId="0" xfId="3" applyAlignment="1">
      <alignment horizontal="left" vertical="top"/>
    </xf>
    <xf numFmtId="0" fontId="28" fillId="0" borderId="14" xfId="2" applyNumberFormat="1" applyFont="1" applyBorder="1" applyAlignment="1" applyProtection="1">
      <alignment horizontal="left" vertical="top"/>
    </xf>
    <xf numFmtId="0" fontId="28" fillId="0" borderId="14" xfId="0" applyFont="1" applyBorder="1" applyAlignment="1">
      <alignment horizontal="left" vertical="top" wrapText="1"/>
    </xf>
    <xf numFmtId="0" fontId="28" fillId="0" borderId="14" xfId="3" applyFont="1" applyBorder="1" applyAlignment="1">
      <alignment horizontal="left" vertical="top"/>
    </xf>
    <xf numFmtId="0" fontId="28" fillId="0" borderId="17" xfId="2" applyNumberFormat="1" applyFont="1" applyBorder="1" applyAlignment="1" applyProtection="1">
      <alignment horizontal="left" vertical="top"/>
    </xf>
    <xf numFmtId="0" fontId="2" fillId="0" borderId="0" xfId="3" applyAlignment="1">
      <alignment vertical="center"/>
    </xf>
    <xf numFmtId="0" fontId="15" fillId="0" borderId="0" xfId="3" applyFont="1" applyAlignment="1">
      <alignment horizontal="center" vertical="center"/>
    </xf>
    <xf numFmtId="0" fontId="2" fillId="0" borderId="0" xfId="3" applyAlignment="1">
      <alignment horizontal="left" vertical="center"/>
    </xf>
    <xf numFmtId="0" fontId="2" fillId="0" borderId="0" xfId="3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31" fillId="0" borderId="0" xfId="0" applyFont="1"/>
    <xf numFmtId="0" fontId="16" fillId="4" borderId="20" xfId="0" applyFont="1" applyFill="1" applyBorder="1" applyAlignment="1">
      <alignment horizontal="center" vertical="center" wrapText="1"/>
    </xf>
    <xf numFmtId="164" fontId="16" fillId="4" borderId="20" xfId="2" applyFont="1" applyFill="1" applyBorder="1" applyAlignment="1" applyProtection="1">
      <alignment horizontal="center" vertical="center" wrapText="1"/>
    </xf>
    <xf numFmtId="164" fontId="16" fillId="4" borderId="21" xfId="2" applyFont="1" applyFill="1" applyBorder="1" applyAlignment="1" applyProtection="1">
      <alignment horizontal="center" vertical="center" wrapText="1"/>
    </xf>
    <xf numFmtId="0" fontId="16" fillId="4" borderId="22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horizontal="left" wrapText="1"/>
    </xf>
    <xf numFmtId="0" fontId="2" fillId="0" borderId="0" xfId="0" applyFont="1"/>
    <xf numFmtId="0" fontId="16" fillId="4" borderId="39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3" fillId="0" borderId="17" xfId="0" applyFont="1" applyBorder="1" applyAlignment="1">
      <alignment horizontal="left" vertical="center" wrapText="1"/>
    </xf>
    <xf numFmtId="0" fontId="18" fillId="4" borderId="28" xfId="0" applyFont="1" applyFill="1" applyBorder="1" applyAlignment="1">
      <alignment horizontal="center" vertical="center" wrapText="1"/>
    </xf>
    <xf numFmtId="0" fontId="19" fillId="4" borderId="29" xfId="0" applyFont="1" applyFill="1" applyBorder="1" applyAlignment="1">
      <alignment horizontal="center" vertical="top" wrapText="1"/>
    </xf>
    <xf numFmtId="0" fontId="32" fillId="3" borderId="4" xfId="3" applyFont="1" applyFill="1" applyBorder="1" applyAlignment="1">
      <alignment horizontal="left" vertical="center"/>
    </xf>
    <xf numFmtId="0" fontId="32" fillId="3" borderId="4" xfId="0" applyFont="1" applyFill="1" applyBorder="1" applyAlignment="1">
      <alignment horizontal="left"/>
    </xf>
    <xf numFmtId="0" fontId="28" fillId="6" borderId="17" xfId="2" applyNumberFormat="1" applyFont="1" applyFill="1" applyBorder="1" applyAlignment="1" applyProtection="1">
      <alignment horizontal="left" vertical="top"/>
      <protection locked="0"/>
    </xf>
    <xf numFmtId="0" fontId="28" fillId="7" borderId="17" xfId="2" applyNumberFormat="1" applyFont="1" applyFill="1" applyBorder="1" applyAlignment="1" applyProtection="1">
      <alignment horizontal="left" vertical="top"/>
      <protection locked="0"/>
    </xf>
    <xf numFmtId="0" fontId="24" fillId="0" borderId="0" xfId="0" applyFont="1" applyAlignment="1">
      <alignment horizontal="left" vertical="center" wrapText="1"/>
    </xf>
    <xf numFmtId="0" fontId="4" fillId="8" borderId="12" xfId="0" applyFont="1" applyFill="1" applyBorder="1" applyAlignment="1">
      <alignment horizontal="left" wrapText="1"/>
    </xf>
    <xf numFmtId="0" fontId="4" fillId="8" borderId="13" xfId="0" applyFont="1" applyFill="1" applyBorder="1" applyAlignment="1">
      <alignment horizontal="left" wrapText="1"/>
    </xf>
    <xf numFmtId="164" fontId="10" fillId="0" borderId="39" xfId="0" applyNumberFormat="1" applyFont="1" applyBorder="1" applyAlignment="1">
      <alignment horizontal="left" vertical="center" wrapText="1"/>
    </xf>
    <xf numFmtId="0" fontId="19" fillId="0" borderId="39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wrapText="1"/>
    </xf>
    <xf numFmtId="0" fontId="13" fillId="6" borderId="27" xfId="0" applyFont="1" applyFill="1" applyBorder="1" applyAlignment="1" applyProtection="1">
      <alignment horizontal="left" vertical="center" wrapText="1"/>
      <protection locked="0"/>
    </xf>
    <xf numFmtId="14" fontId="13" fillId="6" borderId="31" xfId="0" applyNumberFormat="1" applyFont="1" applyFill="1" applyBorder="1" applyAlignment="1" applyProtection="1">
      <alignment horizontal="left" vertical="center" wrapText="1"/>
      <protection locked="0"/>
    </xf>
    <xf numFmtId="14" fontId="13" fillId="6" borderId="33" xfId="0" applyNumberFormat="1" applyFont="1" applyFill="1" applyBorder="1" applyAlignment="1" applyProtection="1">
      <alignment horizontal="left" vertical="center" wrapText="1"/>
      <protection locked="0"/>
    </xf>
    <xf numFmtId="0" fontId="19" fillId="0" borderId="26" xfId="0" applyFont="1" applyBorder="1" applyAlignment="1" applyProtection="1">
      <alignment horizontal="left" vertical="center" wrapText="1"/>
      <protection locked="0"/>
    </xf>
    <xf numFmtId="0" fontId="19" fillId="0" borderId="25" xfId="0" applyFont="1" applyBorder="1" applyAlignment="1" applyProtection="1">
      <alignment horizontal="left" vertical="center" wrapText="1"/>
      <protection locked="0"/>
    </xf>
    <xf numFmtId="0" fontId="19" fillId="0" borderId="25" xfId="0" applyFont="1" applyBorder="1" applyAlignment="1" applyProtection="1">
      <alignment vertical="center" wrapText="1"/>
      <protection locked="0"/>
    </xf>
    <xf numFmtId="0" fontId="19" fillId="0" borderId="35" xfId="0" applyFont="1" applyBorder="1" applyAlignment="1" applyProtection="1">
      <alignment vertical="center" wrapText="1"/>
      <protection locked="0"/>
    </xf>
    <xf numFmtId="0" fontId="19" fillId="0" borderId="36" xfId="0" applyFont="1" applyBorder="1" applyAlignment="1" applyProtection="1">
      <alignment horizontal="left" vertical="center" wrapText="1"/>
      <protection locked="0"/>
    </xf>
    <xf numFmtId="0" fontId="19" fillId="0" borderId="0" xfId="0" applyFont="1" applyAlignment="1" applyProtection="1">
      <alignment horizontal="left" vertical="center" wrapText="1"/>
      <protection locked="0"/>
    </xf>
    <xf numFmtId="0" fontId="19" fillId="0" borderId="0" xfId="0" applyFont="1" applyAlignment="1" applyProtection="1">
      <alignment vertical="center" wrapText="1"/>
      <protection locked="0"/>
    </xf>
    <xf numFmtId="0" fontId="19" fillId="0" borderId="37" xfId="0" applyFont="1" applyBorder="1" applyAlignment="1" applyProtection="1">
      <alignment vertical="center" wrapText="1"/>
      <protection locked="0"/>
    </xf>
    <xf numFmtId="0" fontId="20" fillId="0" borderId="24" xfId="0" applyFont="1" applyBorder="1" applyAlignment="1" applyProtection="1">
      <alignment horizontal="left" wrapText="1"/>
      <protection locked="0"/>
    </xf>
    <xf numFmtId="0" fontId="20" fillId="0" borderId="23" xfId="0" applyFont="1" applyBorder="1" applyAlignment="1" applyProtection="1">
      <alignment horizontal="left" wrapText="1"/>
      <protection locked="0"/>
    </xf>
    <xf numFmtId="0" fontId="20" fillId="0" borderId="23" xfId="0" applyFont="1" applyBorder="1" applyAlignment="1" applyProtection="1">
      <alignment wrapText="1"/>
      <protection locked="0"/>
    </xf>
    <xf numFmtId="0" fontId="20" fillId="0" borderId="38" xfId="0" applyFont="1" applyBorder="1" applyAlignment="1" applyProtection="1">
      <alignment wrapText="1"/>
      <protection locked="0"/>
    </xf>
    <xf numFmtId="0" fontId="19" fillId="0" borderId="26" xfId="0" applyFont="1" applyBorder="1" applyAlignment="1" applyProtection="1">
      <alignment vertical="center" wrapText="1"/>
      <protection locked="0"/>
    </xf>
    <xf numFmtId="0" fontId="9" fillId="0" borderId="25" xfId="0" applyFont="1" applyBorder="1" applyAlignment="1" applyProtection="1">
      <alignment horizontal="left" vertical="center" wrapText="1"/>
      <protection locked="0"/>
    </xf>
    <xf numFmtId="0" fontId="19" fillId="0" borderId="36" xfId="0" applyFont="1" applyBorder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20" fillId="0" borderId="24" xfId="0" applyFont="1" applyBorder="1" applyAlignment="1" applyProtection="1">
      <alignment wrapText="1"/>
      <protection locked="0"/>
    </xf>
    <xf numFmtId="0" fontId="9" fillId="0" borderId="23" xfId="0" applyFont="1" applyBorder="1" applyAlignment="1" applyProtection="1">
      <alignment horizontal="left" vertical="center" wrapText="1"/>
      <protection locked="0"/>
    </xf>
    <xf numFmtId="0" fontId="22" fillId="0" borderId="18" xfId="0" applyFont="1" applyBorder="1" applyAlignment="1" applyProtection="1">
      <alignment horizontal="left" vertical="center" wrapText="1"/>
      <protection locked="0"/>
    </xf>
    <xf numFmtId="0" fontId="22" fillId="0" borderId="16" xfId="0" applyFont="1" applyBorder="1" applyAlignment="1" applyProtection="1">
      <alignment horizontal="left" vertical="center" wrapText="1"/>
      <protection locked="0"/>
    </xf>
    <xf numFmtId="0" fontId="22" fillId="0" borderId="17" xfId="0" applyFont="1" applyBorder="1" applyAlignment="1" applyProtection="1">
      <alignment horizontal="center" vertical="top" wrapText="1"/>
      <protection locked="0"/>
    </xf>
    <xf numFmtId="0" fontId="22" fillId="0" borderId="16" xfId="0" applyFont="1" applyBorder="1" applyAlignment="1" applyProtection="1">
      <alignment horizontal="center" wrapText="1"/>
      <protection locked="0"/>
    </xf>
    <xf numFmtId="0" fontId="22" fillId="0" borderId="8" xfId="0" applyFont="1" applyBorder="1" applyAlignment="1" applyProtection="1">
      <alignment horizontal="left" vertical="center" wrapText="1"/>
      <protection locked="0"/>
    </xf>
    <xf numFmtId="0" fontId="22" fillId="0" borderId="0" xfId="0" applyFont="1" applyAlignment="1" applyProtection="1">
      <alignment horizontal="left" vertical="center" wrapText="1"/>
      <protection locked="0"/>
    </xf>
    <xf numFmtId="0" fontId="22" fillId="0" borderId="9" xfId="0" applyFont="1" applyBorder="1" applyAlignment="1" applyProtection="1">
      <alignment horizontal="left" vertical="center" wrapText="1"/>
      <protection locked="0"/>
    </xf>
    <xf numFmtId="0" fontId="24" fillId="0" borderId="0" xfId="0" applyFont="1" applyAlignment="1">
      <alignment vertical="center" wrapText="1"/>
    </xf>
    <xf numFmtId="0" fontId="13" fillId="0" borderId="0" xfId="3" applyFont="1" applyAlignment="1">
      <alignment horizontal="center" vertical="center" wrapText="1"/>
    </xf>
    <xf numFmtId="0" fontId="28" fillId="9" borderId="17" xfId="2" applyNumberFormat="1" applyFont="1" applyFill="1" applyBorder="1" applyAlignment="1" applyProtection="1">
      <alignment horizontal="left" vertical="top"/>
      <protection locked="0"/>
    </xf>
    <xf numFmtId="0" fontId="2" fillId="10" borderId="0" xfId="3" applyFill="1" applyAlignment="1">
      <alignment horizontal="left" vertical="top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left" vertical="top" wrapText="1"/>
    </xf>
    <xf numFmtId="0" fontId="19" fillId="0" borderId="29" xfId="0" applyFont="1" applyBorder="1" applyAlignment="1">
      <alignment horizontal="center" vertical="center" wrapText="1"/>
    </xf>
    <xf numFmtId="164" fontId="18" fillId="2" borderId="30" xfId="2" applyFont="1" applyFill="1" applyBorder="1" applyAlignment="1" applyProtection="1">
      <alignment horizontal="center" vertical="center"/>
    </xf>
    <xf numFmtId="0" fontId="28" fillId="10" borderId="14" xfId="2" applyNumberFormat="1" applyFont="1" applyFill="1" applyBorder="1" applyAlignment="1" applyProtection="1">
      <alignment horizontal="left" vertical="top"/>
    </xf>
    <xf numFmtId="0" fontId="28" fillId="10" borderId="14" xfId="0" applyFont="1" applyFill="1" applyBorder="1" applyAlignment="1">
      <alignment horizontal="left" vertical="top" wrapText="1"/>
    </xf>
    <xf numFmtId="0" fontId="28" fillId="10" borderId="14" xfId="3" applyFont="1" applyFill="1" applyBorder="1" applyAlignment="1">
      <alignment horizontal="left" vertical="top"/>
    </xf>
    <xf numFmtId="0" fontId="28" fillId="10" borderId="17" xfId="2" applyNumberFormat="1" applyFont="1" applyFill="1" applyBorder="1" applyAlignment="1" applyProtection="1">
      <alignment horizontal="left" vertical="top"/>
    </xf>
    <xf numFmtId="164" fontId="18" fillId="0" borderId="33" xfId="0" applyNumberFormat="1" applyFont="1" applyBorder="1" applyAlignment="1">
      <alignment horizontal="left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16" fillId="4" borderId="44" xfId="0" applyFont="1" applyFill="1" applyBorder="1" applyAlignment="1">
      <alignment horizontal="center" vertical="center" wrapText="1"/>
    </xf>
    <xf numFmtId="0" fontId="16" fillId="4" borderId="45" xfId="0" applyFont="1" applyFill="1" applyBorder="1" applyAlignment="1">
      <alignment horizontal="center" vertical="center" wrapText="1"/>
    </xf>
    <xf numFmtId="164" fontId="16" fillId="4" borderId="44" xfId="2" applyFont="1" applyFill="1" applyBorder="1" applyAlignment="1" applyProtection="1">
      <alignment horizontal="center" vertical="center" wrapText="1"/>
    </xf>
    <xf numFmtId="164" fontId="16" fillId="4" borderId="46" xfId="2" applyFont="1" applyFill="1" applyBorder="1" applyAlignment="1" applyProtection="1">
      <alignment horizontal="center" vertical="center" wrapText="1"/>
    </xf>
    <xf numFmtId="0" fontId="19" fillId="0" borderId="47" xfId="0" applyFont="1" applyBorder="1" applyAlignment="1">
      <alignment horizontal="center" vertical="center" wrapText="1"/>
    </xf>
    <xf numFmtId="0" fontId="19" fillId="0" borderId="48" xfId="0" applyFont="1" applyBorder="1" applyAlignment="1">
      <alignment horizontal="left" vertical="top" wrapText="1"/>
    </xf>
    <xf numFmtId="0" fontId="19" fillId="0" borderId="48" xfId="0" applyFont="1" applyBorder="1" applyAlignment="1">
      <alignment horizontal="center" vertical="center" wrapText="1"/>
    </xf>
    <xf numFmtId="164" fontId="18" fillId="2" borderId="49" xfId="2" applyFont="1" applyFill="1" applyBorder="1" applyAlignment="1" applyProtection="1">
      <alignment horizontal="center" vertical="center"/>
    </xf>
    <xf numFmtId="164" fontId="19" fillId="0" borderId="50" xfId="0" applyNumberFormat="1" applyFont="1" applyBorder="1" applyAlignment="1">
      <alignment horizontal="center" vertical="center" wrapText="1"/>
    </xf>
    <xf numFmtId="164" fontId="10" fillId="0" borderId="51" xfId="0" applyNumberFormat="1" applyFont="1" applyBorder="1" applyAlignment="1">
      <alignment horizontal="left" vertical="center" wrapText="1"/>
    </xf>
    <xf numFmtId="164" fontId="10" fillId="0" borderId="52" xfId="0" applyNumberFormat="1" applyFont="1" applyBorder="1" applyAlignment="1">
      <alignment horizontal="left" vertical="center" wrapText="1"/>
    </xf>
    <xf numFmtId="164" fontId="10" fillId="0" borderId="53" xfId="0" applyNumberFormat="1" applyFont="1" applyBorder="1" applyAlignment="1">
      <alignment horizontal="left" vertical="center" wrapText="1"/>
    </xf>
    <xf numFmtId="164" fontId="19" fillId="0" borderId="32" xfId="0" applyNumberFormat="1" applyFont="1" applyBorder="1" applyAlignment="1">
      <alignment horizontal="center" vertical="center" wrapText="1"/>
    </xf>
    <xf numFmtId="0" fontId="16" fillId="4" borderId="54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top" wrapText="1"/>
    </xf>
    <xf numFmtId="164" fontId="18" fillId="4" borderId="30" xfId="0" applyNumberFormat="1" applyFont="1" applyFill="1" applyBorder="1" applyAlignment="1">
      <alignment horizontal="center" vertical="center" wrapText="1"/>
    </xf>
    <xf numFmtId="0" fontId="18" fillId="4" borderId="19" xfId="0" applyFont="1" applyFill="1" applyBorder="1" applyAlignment="1">
      <alignment horizontal="center" vertical="center" wrapText="1"/>
    </xf>
    <xf numFmtId="164" fontId="18" fillId="4" borderId="32" xfId="0" applyNumberFormat="1" applyFont="1" applyFill="1" applyBorder="1" applyAlignment="1">
      <alignment horizontal="center" vertical="center" wrapText="1"/>
    </xf>
    <xf numFmtId="0" fontId="18" fillId="4" borderId="47" xfId="0" applyFont="1" applyFill="1" applyBorder="1" applyAlignment="1">
      <alignment horizontal="center" vertical="center" wrapText="1"/>
    </xf>
    <xf numFmtId="0" fontId="19" fillId="4" borderId="48" xfId="0" applyFont="1" applyFill="1" applyBorder="1" applyAlignment="1">
      <alignment horizontal="center" vertical="top" wrapText="1"/>
    </xf>
    <xf numFmtId="164" fontId="18" fillId="4" borderId="49" xfId="0" applyNumberFormat="1" applyFont="1" applyFill="1" applyBorder="1" applyAlignment="1">
      <alignment horizontal="center" vertical="center" wrapText="1"/>
    </xf>
    <xf numFmtId="164" fontId="18" fillId="3" borderId="28" xfId="2" applyFont="1" applyFill="1" applyBorder="1" applyAlignment="1" applyProtection="1">
      <alignment horizontal="center" vertical="center" wrapText="1"/>
      <protection locked="0"/>
    </xf>
    <xf numFmtId="164" fontId="18" fillId="3" borderId="30" xfId="2" applyFont="1" applyFill="1" applyBorder="1" applyAlignment="1" applyProtection="1">
      <alignment horizontal="center" vertical="center" wrapText="1"/>
      <protection locked="0"/>
    </xf>
    <xf numFmtId="164" fontId="18" fillId="3" borderId="19" xfId="2" applyFont="1" applyFill="1" applyBorder="1" applyAlignment="1" applyProtection="1">
      <alignment horizontal="center" vertical="center" wrapText="1"/>
      <protection locked="0"/>
    </xf>
    <xf numFmtId="164" fontId="18" fillId="3" borderId="32" xfId="2" applyFont="1" applyFill="1" applyBorder="1" applyAlignment="1" applyProtection="1">
      <alignment horizontal="center" vertical="center" wrapText="1"/>
      <protection locked="0"/>
    </xf>
    <xf numFmtId="164" fontId="18" fillId="3" borderId="47" xfId="2" applyFont="1" applyFill="1" applyBorder="1" applyAlignment="1" applyProtection="1">
      <alignment horizontal="center" vertical="center" wrapText="1"/>
      <protection locked="0"/>
    </xf>
    <xf numFmtId="164" fontId="18" fillId="3" borderId="49" xfId="2" applyFont="1" applyFill="1" applyBorder="1" applyAlignment="1" applyProtection="1">
      <alignment horizontal="center" vertical="center" wrapText="1"/>
      <protection locked="0"/>
    </xf>
    <xf numFmtId="0" fontId="17" fillId="4" borderId="12" xfId="0" applyFont="1" applyFill="1" applyBorder="1" applyAlignment="1" applyProtection="1">
      <alignment horizontal="left" vertical="center"/>
      <protection locked="0"/>
    </xf>
    <xf numFmtId="0" fontId="16" fillId="3" borderId="4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17" fillId="4" borderId="13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165" fontId="22" fillId="0" borderId="0" xfId="2" applyNumberFormat="1" applyFont="1" applyBorder="1" applyAlignment="1" applyProtection="1">
      <alignment horizontal="left" vertical="center" wrapText="1"/>
    </xf>
    <xf numFmtId="165" fontId="22" fillId="0" borderId="9" xfId="2" applyNumberFormat="1" applyFont="1" applyBorder="1" applyAlignment="1" applyProtection="1">
      <alignment horizontal="left" vertical="center" wrapText="1"/>
    </xf>
    <xf numFmtId="165" fontId="22" fillId="0" borderId="0" xfId="2" quotePrefix="1" applyNumberFormat="1" applyFont="1" applyBorder="1" applyAlignment="1" applyProtection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8" fillId="3" borderId="8" xfId="0" applyFont="1" applyFill="1" applyBorder="1" applyAlignment="1" applyProtection="1">
      <alignment horizontal="center" vertical="center" wrapText="1"/>
      <protection locked="0"/>
    </xf>
    <xf numFmtId="0" fontId="18" fillId="3" borderId="9" xfId="0" applyFont="1" applyFill="1" applyBorder="1" applyAlignment="1" applyProtection="1">
      <alignment horizontal="center" vertical="center" wrapText="1"/>
      <protection locked="0"/>
    </xf>
    <xf numFmtId="164" fontId="17" fillId="0" borderId="14" xfId="2" applyFont="1" applyFill="1" applyBorder="1" applyAlignment="1" applyProtection="1">
      <alignment horizontal="center" vertical="center" wrapText="1"/>
    </xf>
    <xf numFmtId="164" fontId="17" fillId="0" borderId="7" xfId="2" applyFont="1" applyFill="1" applyBorder="1" applyAlignment="1" applyProtection="1">
      <alignment horizontal="center" vertical="center" wrapText="1"/>
    </xf>
    <xf numFmtId="164" fontId="17" fillId="0" borderId="15" xfId="2" applyFont="1" applyFill="1" applyBorder="1" applyAlignment="1" applyProtection="1">
      <alignment horizontal="center" vertical="center" wrapText="1"/>
    </xf>
    <xf numFmtId="14" fontId="18" fillId="3" borderId="8" xfId="0" applyNumberFormat="1" applyFont="1" applyFill="1" applyBorder="1" applyAlignment="1" applyProtection="1">
      <alignment horizontal="center" vertical="center" wrapText="1"/>
      <protection locked="0"/>
    </xf>
    <xf numFmtId="14" fontId="18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14" xfId="0" applyFont="1" applyBorder="1" applyAlignment="1">
      <alignment horizontal="left" vertical="center" wrapText="1"/>
    </xf>
    <xf numFmtId="0" fontId="24" fillId="0" borderId="15" xfId="0" applyFont="1" applyBorder="1" applyAlignment="1">
      <alignment horizontal="left" vertical="center" wrapText="1"/>
    </xf>
    <xf numFmtId="0" fontId="25" fillId="0" borderId="8" xfId="0" applyFont="1" applyBorder="1" applyAlignment="1">
      <alignment horizontal="left" vertical="center" wrapText="1"/>
    </xf>
    <xf numFmtId="0" fontId="25" fillId="0" borderId="9" xfId="0" applyFont="1" applyBorder="1" applyAlignment="1">
      <alignment horizontal="left" vertical="center" wrapText="1"/>
    </xf>
    <xf numFmtId="0" fontId="18" fillId="3" borderId="8" xfId="0" quotePrefix="1" applyFont="1" applyFill="1" applyBorder="1" applyAlignment="1" applyProtection="1">
      <alignment horizontal="center" vertical="center" wrapText="1"/>
      <protection locked="0"/>
    </xf>
    <xf numFmtId="0" fontId="18" fillId="3" borderId="9" xfId="0" quotePrefix="1" applyFont="1" applyFill="1" applyBorder="1" applyAlignment="1" applyProtection="1">
      <alignment horizontal="center" vertical="center" wrapText="1"/>
      <protection locked="0"/>
    </xf>
    <xf numFmtId="0" fontId="18" fillId="3" borderId="5" xfId="0" quotePrefix="1" applyFont="1" applyFill="1" applyBorder="1" applyAlignment="1" applyProtection="1">
      <alignment horizontal="center" vertical="center" wrapText="1"/>
      <protection locked="0"/>
    </xf>
    <xf numFmtId="0" fontId="18" fillId="3" borderId="6" xfId="0" quotePrefix="1" applyFont="1" applyFill="1" applyBorder="1" applyAlignment="1" applyProtection="1">
      <alignment horizontal="center" vertical="center" wrapText="1"/>
      <protection locked="0"/>
    </xf>
    <xf numFmtId="0" fontId="16" fillId="3" borderId="1" xfId="0" applyFont="1" applyFill="1" applyBorder="1" applyAlignment="1" applyProtection="1">
      <alignment horizontal="center" vertical="center" wrapText="1"/>
      <protection locked="0"/>
    </xf>
    <xf numFmtId="0" fontId="16" fillId="3" borderId="3" xfId="0" applyFont="1" applyFill="1" applyBorder="1" applyAlignment="1" applyProtection="1">
      <alignment horizontal="center" vertical="center" wrapText="1"/>
      <protection locked="0"/>
    </xf>
    <xf numFmtId="0" fontId="30" fillId="0" borderId="8" xfId="0" applyFont="1" applyBorder="1" applyAlignment="1" applyProtection="1">
      <alignment horizontal="center" vertical="top"/>
      <protection locked="0"/>
    </xf>
    <xf numFmtId="0" fontId="30" fillId="0" borderId="0" xfId="0" applyFont="1" applyAlignment="1" applyProtection="1">
      <alignment horizontal="center" vertical="top"/>
      <protection locked="0"/>
    </xf>
    <xf numFmtId="0" fontId="30" fillId="0" borderId="9" xfId="0" applyFont="1" applyBorder="1" applyAlignment="1" applyProtection="1">
      <alignment horizontal="center" vertical="top"/>
      <protection locked="0"/>
    </xf>
    <xf numFmtId="0" fontId="22" fillId="0" borderId="5" xfId="0" applyFont="1" applyBorder="1" applyAlignment="1" applyProtection="1">
      <alignment horizontal="center" wrapText="1"/>
      <protection locked="0"/>
    </xf>
    <xf numFmtId="0" fontId="22" fillId="0" borderId="10" xfId="0" applyFont="1" applyBorder="1" applyAlignment="1" applyProtection="1">
      <alignment horizontal="center" wrapText="1"/>
      <protection locked="0"/>
    </xf>
    <xf numFmtId="0" fontId="22" fillId="0" borderId="6" xfId="0" applyFont="1" applyBorder="1" applyAlignment="1" applyProtection="1">
      <alignment horizontal="center" wrapText="1"/>
      <protection locked="0"/>
    </xf>
    <xf numFmtId="165" fontId="13" fillId="0" borderId="2" xfId="1" applyNumberFormat="1" applyFont="1" applyBorder="1" applyAlignment="1" applyProtection="1">
      <alignment horizontal="left" vertical="center" wrapText="1"/>
    </xf>
    <xf numFmtId="165" fontId="13" fillId="0" borderId="7" xfId="1" applyNumberFormat="1" applyFont="1" applyBorder="1" applyAlignment="1" applyProtection="1">
      <alignment horizontal="left" vertical="center" wrapText="1"/>
    </xf>
    <xf numFmtId="165" fontId="3" fillId="0" borderId="10" xfId="1" quotePrefix="1" applyNumberFormat="1" applyBorder="1" applyAlignment="1" applyProtection="1">
      <alignment horizontal="center" vertical="center" wrapText="1"/>
    </xf>
    <xf numFmtId="165" fontId="9" fillId="0" borderId="6" xfId="2" applyNumberFormat="1" applyFont="1" applyBorder="1" applyAlignment="1" applyProtection="1">
      <alignment horizontal="center" vertical="center" wrapText="1"/>
    </xf>
    <xf numFmtId="0" fontId="18" fillId="3" borderId="5" xfId="0" applyFont="1" applyFill="1" applyBorder="1" applyAlignment="1" applyProtection="1">
      <alignment horizontal="center" vertical="center" wrapText="1"/>
      <protection locked="0"/>
    </xf>
    <xf numFmtId="0" fontId="18" fillId="3" borderId="6" xfId="0" applyFont="1" applyFill="1" applyBorder="1" applyAlignment="1" applyProtection="1">
      <alignment horizontal="center" vertical="center" wrapText="1"/>
      <protection locked="0"/>
    </xf>
    <xf numFmtId="0" fontId="22" fillId="0" borderId="14" xfId="0" applyFont="1" applyBorder="1" applyAlignment="1" applyProtection="1">
      <alignment horizontal="left" vertical="center" wrapText="1"/>
      <protection locked="0"/>
    </xf>
    <xf numFmtId="0" fontId="22" fillId="0" borderId="7" xfId="0" applyFont="1" applyBorder="1" applyAlignment="1" applyProtection="1">
      <alignment horizontal="left" vertical="center" wrapText="1"/>
      <protection locked="0"/>
    </xf>
    <xf numFmtId="0" fontId="22" fillId="0" borderId="15" xfId="0" applyFont="1" applyBorder="1" applyAlignment="1" applyProtection="1">
      <alignment horizontal="left" vertical="center" wrapText="1"/>
      <protection locked="0"/>
    </xf>
    <xf numFmtId="0" fontId="22" fillId="0" borderId="8" xfId="0" applyFont="1" applyBorder="1" applyAlignment="1" applyProtection="1">
      <alignment horizontal="left" vertical="center" wrapText="1"/>
      <protection locked="0"/>
    </xf>
    <xf numFmtId="0" fontId="22" fillId="0" borderId="0" xfId="0" applyFont="1" applyAlignment="1" applyProtection="1">
      <alignment horizontal="left" vertical="center" wrapText="1"/>
      <protection locked="0"/>
    </xf>
    <xf numFmtId="0" fontId="22" fillId="0" borderId="9" xfId="0" applyFont="1" applyBorder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4" fillId="0" borderId="25" xfId="0" applyFont="1" applyBorder="1" applyAlignment="1">
      <alignment horizontal="center" vertical="center" wrapText="1"/>
    </xf>
    <xf numFmtId="0" fontId="19" fillId="0" borderId="25" xfId="0" applyFont="1" applyBorder="1" applyAlignment="1" applyProtection="1">
      <alignment horizontal="left" vertical="center" wrapText="1"/>
      <protection locked="0"/>
    </xf>
    <xf numFmtId="0" fontId="19" fillId="0" borderId="35" xfId="0" applyFont="1" applyBorder="1" applyAlignment="1" applyProtection="1">
      <alignment horizontal="left" vertical="center" wrapText="1"/>
      <protection locked="0"/>
    </xf>
    <xf numFmtId="0" fontId="19" fillId="0" borderId="0" xfId="0" applyFont="1" applyAlignment="1" applyProtection="1">
      <alignment horizontal="left" vertical="center" wrapText="1"/>
      <protection locked="0"/>
    </xf>
    <xf numFmtId="0" fontId="19" fillId="0" borderId="37" xfId="0" applyFont="1" applyBorder="1" applyAlignment="1" applyProtection="1">
      <alignment horizontal="left" vertical="center" wrapText="1"/>
      <protection locked="0"/>
    </xf>
    <xf numFmtId="0" fontId="29" fillId="0" borderId="0" xfId="0" applyFont="1" applyAlignment="1">
      <alignment horizontal="center" vertical="center" wrapText="1"/>
    </xf>
    <xf numFmtId="0" fontId="27" fillId="6" borderId="1" xfId="0" applyFont="1" applyFill="1" applyBorder="1" applyAlignment="1" applyProtection="1">
      <alignment horizontal="center" vertical="center" wrapText="1"/>
      <protection locked="0"/>
    </xf>
    <xf numFmtId="0" fontId="27" fillId="6" borderId="3" xfId="0" applyFont="1" applyFill="1" applyBorder="1" applyAlignment="1" applyProtection="1">
      <alignment horizontal="center" vertical="center" wrapText="1"/>
      <protection locked="0"/>
    </xf>
    <xf numFmtId="0" fontId="19" fillId="6" borderId="26" xfId="0" applyFont="1" applyFill="1" applyBorder="1" applyAlignment="1" applyProtection="1">
      <alignment horizontal="center" vertical="center" wrapText="1"/>
      <protection locked="0"/>
    </xf>
    <xf numFmtId="0" fontId="19" fillId="6" borderId="25" xfId="0" applyFont="1" applyFill="1" applyBorder="1" applyAlignment="1" applyProtection="1">
      <alignment horizontal="center" vertical="center" wrapText="1"/>
      <protection locked="0"/>
    </xf>
    <xf numFmtId="0" fontId="19" fillId="6" borderId="35" xfId="0" applyFont="1" applyFill="1" applyBorder="1" applyAlignment="1" applyProtection="1">
      <alignment horizontal="center" vertical="center" wrapText="1"/>
      <protection locked="0"/>
    </xf>
    <xf numFmtId="0" fontId="19" fillId="6" borderId="24" xfId="0" applyFont="1" applyFill="1" applyBorder="1" applyAlignment="1" applyProtection="1">
      <alignment horizontal="center" vertical="center" wrapText="1"/>
      <protection locked="0"/>
    </xf>
    <xf numFmtId="0" fontId="19" fillId="6" borderId="23" xfId="0" applyFont="1" applyFill="1" applyBorder="1" applyAlignment="1" applyProtection="1">
      <alignment horizontal="center" vertical="center" wrapText="1"/>
      <protection locked="0"/>
    </xf>
    <xf numFmtId="0" fontId="19" fillId="6" borderId="38" xfId="0" applyFont="1" applyFill="1" applyBorder="1" applyAlignment="1" applyProtection="1">
      <alignment horizontal="center" vertical="center" wrapText="1"/>
      <protection locked="0"/>
    </xf>
    <xf numFmtId="0" fontId="19" fillId="6" borderId="11" xfId="0" applyFont="1" applyFill="1" applyBorder="1" applyAlignment="1" applyProtection="1">
      <alignment horizontal="center" vertical="center" wrapText="1"/>
      <protection locked="0"/>
    </xf>
    <xf numFmtId="0" fontId="19" fillId="6" borderId="12" xfId="0" applyFont="1" applyFill="1" applyBorder="1" applyAlignment="1" applyProtection="1">
      <alignment horizontal="center" vertical="center" wrapText="1"/>
      <protection locked="0"/>
    </xf>
    <xf numFmtId="0" fontId="19" fillId="6" borderId="13" xfId="0" applyFont="1" applyFill="1" applyBorder="1" applyAlignment="1" applyProtection="1">
      <alignment horizontal="center" vertical="center" wrapText="1"/>
      <protection locked="0"/>
    </xf>
    <xf numFmtId="0" fontId="25" fillId="0" borderId="14" xfId="0" applyFont="1" applyBorder="1" applyAlignment="1">
      <alignment horizontal="left" vertical="center" wrapText="1"/>
    </xf>
    <xf numFmtId="0" fontId="25" fillId="0" borderId="15" xfId="0" applyFont="1" applyBorder="1" applyAlignment="1">
      <alignment horizontal="left" vertical="center" wrapText="1"/>
    </xf>
    <xf numFmtId="0" fontId="17" fillId="8" borderId="11" xfId="0" applyFont="1" applyFill="1" applyBorder="1" applyAlignment="1">
      <alignment horizontal="right" vertical="center" wrapText="1"/>
    </xf>
    <xf numFmtId="0" fontId="17" fillId="8" borderId="12" xfId="0" applyFont="1" applyFill="1" applyBorder="1" applyAlignment="1">
      <alignment horizontal="right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 wrapText="1"/>
    </xf>
    <xf numFmtId="14" fontId="16" fillId="0" borderId="2" xfId="0" applyNumberFormat="1" applyFont="1" applyBorder="1" applyAlignment="1">
      <alignment horizontal="center" vertical="center" wrapText="1"/>
    </xf>
    <xf numFmtId="14" fontId="16" fillId="0" borderId="3" xfId="0" applyNumberFormat="1" applyFont="1" applyBorder="1" applyAlignment="1">
      <alignment horizontal="center" vertical="center" wrapText="1"/>
    </xf>
    <xf numFmtId="0" fontId="20" fillId="0" borderId="23" xfId="0" applyFont="1" applyBorder="1" applyAlignment="1" applyProtection="1">
      <alignment horizontal="left" wrapText="1"/>
      <protection locked="0"/>
    </xf>
    <xf numFmtId="0" fontId="20" fillId="0" borderId="38" xfId="0" applyFont="1" applyBorder="1" applyAlignment="1" applyProtection="1">
      <alignment horizontal="left" wrapText="1"/>
      <protection locked="0"/>
    </xf>
    <xf numFmtId="0" fontId="27" fillId="4" borderId="11" xfId="0" applyFont="1" applyFill="1" applyBorder="1" applyAlignment="1">
      <alignment horizontal="center" vertical="center" wrapText="1"/>
    </xf>
    <xf numFmtId="0" fontId="27" fillId="4" borderId="12" xfId="0" applyFont="1" applyFill="1" applyBorder="1" applyAlignment="1">
      <alignment horizontal="center" vertical="center" wrapText="1"/>
    </xf>
    <xf numFmtId="0" fontId="27" fillId="4" borderId="13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164" fontId="16" fillId="0" borderId="26" xfId="0" applyNumberFormat="1" applyFont="1" applyBorder="1" applyAlignment="1">
      <alignment horizontal="center" vertical="center" wrapText="1"/>
    </xf>
    <xf numFmtId="164" fontId="16" fillId="0" borderId="25" xfId="0" applyNumberFormat="1" applyFont="1" applyBorder="1" applyAlignment="1">
      <alignment horizontal="center" vertical="center" wrapText="1"/>
    </xf>
    <xf numFmtId="164" fontId="16" fillId="0" borderId="35" xfId="0" applyNumberFormat="1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left" vertical="center" wrapText="1"/>
    </xf>
    <xf numFmtId="0" fontId="25" fillId="0" borderId="6" xfId="0" applyFont="1" applyBorder="1" applyAlignment="1">
      <alignment horizontal="left" vertical="center" wrapText="1"/>
    </xf>
    <xf numFmtId="0" fontId="13" fillId="0" borderId="11" xfId="3" applyFont="1" applyBorder="1" applyAlignment="1">
      <alignment horizontal="center" vertical="center" wrapText="1"/>
    </xf>
    <xf numFmtId="0" fontId="13" fillId="0" borderId="12" xfId="3" applyFont="1" applyBorder="1" applyAlignment="1">
      <alignment horizontal="center" vertical="center" wrapText="1"/>
    </xf>
    <xf numFmtId="0" fontId="13" fillId="0" borderId="13" xfId="3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right" vertical="center" wrapText="1"/>
    </xf>
    <xf numFmtId="0" fontId="27" fillId="0" borderId="10" xfId="0" applyFont="1" applyBorder="1" applyAlignment="1">
      <alignment horizontal="right" vertical="center" wrapText="1"/>
    </xf>
    <xf numFmtId="14" fontId="27" fillId="6" borderId="10" xfId="0" applyNumberFormat="1" applyFont="1" applyFill="1" applyBorder="1" applyAlignment="1" applyProtection="1">
      <alignment horizontal="center" vertical="center" wrapText="1"/>
      <protection locked="0"/>
    </xf>
    <xf numFmtId="0" fontId="27" fillId="6" borderId="6" xfId="0" applyFont="1" applyFill="1" applyBorder="1" applyAlignment="1" applyProtection="1">
      <alignment horizontal="center" vertical="center" wrapText="1"/>
      <protection locked="0"/>
    </xf>
  </cellXfs>
  <cellStyles count="11">
    <cellStyle name="Lien hypertexte" xfId="1" builtinId="8"/>
    <cellStyle name="Milliers" xfId="2" builtinId="3"/>
    <cellStyle name="Normal" xfId="0" builtinId="0"/>
    <cellStyle name="Normal 2" xfId="10" xr:uid="{00000000-0005-0000-0000-000003000000}"/>
    <cellStyle name="Normal 2 2" xfId="3" xr:uid="{00000000-0005-0000-0000-000004000000}"/>
    <cellStyle name="Normal 2 3" xfId="4" xr:uid="{00000000-0005-0000-0000-000005000000}"/>
    <cellStyle name="Normal 2 4" xfId="5" xr:uid="{00000000-0005-0000-0000-000006000000}"/>
    <cellStyle name="Normal 2 5" xfId="6" xr:uid="{00000000-0005-0000-0000-000007000000}"/>
    <cellStyle name="Normal 2 6" xfId="7" xr:uid="{00000000-0005-0000-0000-000008000000}"/>
    <cellStyle name="Normal 3" xfId="8" xr:uid="{00000000-0005-0000-0000-000009000000}"/>
    <cellStyle name="Normal 4" xfId="9" xr:uid="{00000000-0005-0000-0000-00000A000000}"/>
  </cellStyles>
  <dxfs count="7">
    <dxf>
      <border>
        <vertical/>
        <horizontal/>
      </border>
    </dxf>
    <dxf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border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20</xdr:row>
          <xdr:rowOff>323850</xdr:rowOff>
        </xdr:from>
        <xdr:to>
          <xdr:col>9</xdr:col>
          <xdr:colOff>2314575</xdr:colOff>
          <xdr:row>23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495300</xdr:colOff>
          <xdr:row>2</xdr:row>
          <xdr:rowOff>723900</xdr:rowOff>
        </xdr:from>
        <xdr:to>
          <xdr:col>9</xdr:col>
          <xdr:colOff>2047875</xdr:colOff>
          <xdr:row>4</xdr:row>
          <xdr:rowOff>742950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257175</xdr:colOff>
          <xdr:row>6</xdr:row>
          <xdr:rowOff>0</xdr:rowOff>
        </xdr:from>
        <xdr:to>
          <xdr:col>18</xdr:col>
          <xdr:colOff>38100</xdr:colOff>
          <xdr:row>10</xdr:row>
          <xdr:rowOff>19050</xdr:rowOff>
        </xdr:to>
        <xdr:sp macro="" textlink="">
          <xdr:nvSpPr>
            <xdr:cNvPr id="2054" name="CommandButton1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161925</xdr:colOff>
          <xdr:row>1</xdr:row>
          <xdr:rowOff>161925</xdr:rowOff>
        </xdr:from>
        <xdr:to>
          <xdr:col>18</xdr:col>
          <xdr:colOff>219075</xdr:colOff>
          <xdr:row>2</xdr:row>
          <xdr:rowOff>1019175</xdr:rowOff>
        </xdr:to>
        <xdr:sp macro="" textlink="">
          <xdr:nvSpPr>
            <xdr:cNvPr id="2055" name="CommandButton2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14</xdr:col>
      <xdr:colOff>692727</xdr:colOff>
      <xdr:row>16</xdr:row>
      <xdr:rowOff>69274</xdr:rowOff>
    </xdr:from>
    <xdr:to>
      <xdr:col>15</xdr:col>
      <xdr:colOff>398318</xdr:colOff>
      <xdr:row>19</xdr:row>
      <xdr:rowOff>173182</xdr:rowOff>
    </xdr:to>
    <xdr:sp macro="[0]!Module2.Monter" textlink="">
      <xdr:nvSpPr>
        <xdr:cNvPr id="4" name="Flèche : haut 3">
          <a:extLst>
            <a:ext uri="{FF2B5EF4-FFF2-40B4-BE49-F238E27FC236}">
              <a16:creationId xmlns:a16="http://schemas.microsoft.com/office/drawing/2014/main" id="{AC40F27B-20E9-418A-AF49-C9C17F289691}"/>
            </a:ext>
          </a:extLst>
        </xdr:cNvPr>
        <xdr:cNvSpPr/>
      </xdr:nvSpPr>
      <xdr:spPr>
        <a:xfrm>
          <a:off x="22149954" y="6580910"/>
          <a:ext cx="467591" cy="831272"/>
        </a:xfrm>
        <a:prstGeom prst="upArrow">
          <a:avLst/>
        </a:prstGeom>
        <a:scene3d>
          <a:camera prst="orthographicFront"/>
          <a:lightRig rig="threePt" dir="t"/>
        </a:scene3d>
        <a:sp3d>
          <a:bevelT w="1016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155863</xdr:colOff>
      <xdr:row>16</xdr:row>
      <xdr:rowOff>86592</xdr:rowOff>
    </xdr:from>
    <xdr:to>
      <xdr:col>16</xdr:col>
      <xdr:colOff>606136</xdr:colOff>
      <xdr:row>19</xdr:row>
      <xdr:rowOff>138546</xdr:rowOff>
    </xdr:to>
    <xdr:sp macro="[0]!Module2.Descendre" textlink="">
      <xdr:nvSpPr>
        <xdr:cNvPr id="5" name="Flèche : bas 4">
          <a:extLst>
            <a:ext uri="{FF2B5EF4-FFF2-40B4-BE49-F238E27FC236}">
              <a16:creationId xmlns:a16="http://schemas.microsoft.com/office/drawing/2014/main" id="{076B9C0F-9CE4-49EE-9D2F-8C8FE243700D}"/>
            </a:ext>
          </a:extLst>
        </xdr:cNvPr>
        <xdr:cNvSpPr/>
      </xdr:nvSpPr>
      <xdr:spPr>
        <a:xfrm>
          <a:off x="23137090" y="6598228"/>
          <a:ext cx="450273" cy="779318"/>
        </a:xfrm>
        <a:prstGeom prst="downArrow">
          <a:avLst/>
        </a:prstGeom>
        <a:scene3d>
          <a:camera prst="orthographicFront"/>
          <a:lightRig rig="threePt" dir="t"/>
        </a:scene3d>
        <a:sp3d>
          <a:bevelT w="1016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upont@entreprisea.fr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J94"/>
  <sheetViews>
    <sheetView view="pageBreakPreview" topLeftCell="A4" zoomScale="60" zoomScaleNormal="55" workbookViewId="0">
      <selection activeCell="B39" sqref="B39"/>
    </sheetView>
  </sheetViews>
  <sheetFormatPr baseColWidth="10" defaultColWidth="11.42578125" defaultRowHeight="12.75" x14ac:dyDescent="0.2"/>
  <cols>
    <col min="1" max="1" width="12.7109375" style="2" customWidth="1"/>
    <col min="2" max="2" width="92.5703125" style="2" customWidth="1"/>
    <col min="3" max="3" width="10.140625" style="2" bestFit="1" customWidth="1"/>
    <col min="4" max="4" width="33.42578125" style="2" customWidth="1"/>
    <col min="5" max="5" width="19.85546875" style="2" customWidth="1"/>
    <col min="6" max="6" width="21" style="2" customWidth="1"/>
    <col min="7" max="9" width="11.42578125" style="2"/>
    <col min="10" max="10" width="125.7109375" style="2" bestFit="1" customWidth="1"/>
    <col min="11" max="16384" width="11.42578125" style="2"/>
  </cols>
  <sheetData>
    <row r="1" spans="1:6" ht="50.1" customHeight="1" thickBot="1" x14ac:dyDescent="0.25">
      <c r="A1" s="151" t="s">
        <v>90</v>
      </c>
      <c r="B1" s="152"/>
      <c r="C1" s="152"/>
      <c r="D1" s="152"/>
      <c r="E1" s="152"/>
      <c r="F1" s="153"/>
    </row>
    <row r="2" spans="1:6" ht="15" customHeight="1" x14ac:dyDescent="0.2">
      <c r="A2" s="6"/>
      <c r="B2" s="6"/>
      <c r="C2" s="6"/>
      <c r="D2" s="6"/>
      <c r="E2" s="6"/>
      <c r="F2" s="6"/>
    </row>
    <row r="3" spans="1:6" s="9" customFormat="1" ht="97.5" customHeight="1" x14ac:dyDescent="0.2">
      <c r="A3" s="159" t="s">
        <v>91</v>
      </c>
      <c r="B3" s="160"/>
      <c r="C3" s="7"/>
      <c r="D3" s="7"/>
      <c r="E3" s="7"/>
      <c r="F3" s="7"/>
    </row>
    <row r="4" spans="1:6" s="9" customFormat="1" ht="23.25" x14ac:dyDescent="0.2">
      <c r="A4" s="168" t="s">
        <v>0</v>
      </c>
      <c r="B4" s="169"/>
      <c r="C4" s="8"/>
      <c r="D4" s="8"/>
      <c r="F4" s="10"/>
    </row>
    <row r="5" spans="1:6" s="9" customFormat="1" ht="70.5" customHeight="1" x14ac:dyDescent="0.2">
      <c r="A5" s="161" t="s">
        <v>89</v>
      </c>
      <c r="B5" s="162"/>
      <c r="C5" s="7"/>
      <c r="D5" s="163" t="s">
        <v>66</v>
      </c>
      <c r="E5" s="164"/>
      <c r="F5" s="165"/>
    </row>
    <row r="6" spans="1:6" s="9" customFormat="1" ht="26.1" customHeight="1" x14ac:dyDescent="0.2">
      <c r="A6" s="170" t="s">
        <v>1</v>
      </c>
      <c r="B6" s="171"/>
      <c r="C6" s="17"/>
      <c r="D6" s="154" t="s">
        <v>2</v>
      </c>
      <c r="E6" s="150"/>
      <c r="F6" s="155"/>
    </row>
    <row r="7" spans="1:6" s="9" customFormat="1" ht="26.1" customHeight="1" x14ac:dyDescent="0.2">
      <c r="A7" s="166">
        <v>44927</v>
      </c>
      <c r="B7" s="167"/>
      <c r="D7" s="20" t="s">
        <v>3</v>
      </c>
      <c r="E7" s="156" t="s">
        <v>67</v>
      </c>
      <c r="F7" s="157"/>
    </row>
    <row r="8" spans="1:6" s="9" customFormat="1" ht="26.1" customHeight="1" x14ac:dyDescent="0.2">
      <c r="A8" s="170" t="s">
        <v>24</v>
      </c>
      <c r="B8" s="171"/>
      <c r="C8" s="17"/>
      <c r="D8" s="20" t="s">
        <v>16</v>
      </c>
      <c r="E8" s="158" t="s">
        <v>68</v>
      </c>
      <c r="F8" s="157"/>
    </row>
    <row r="9" spans="1:6" s="9" customFormat="1" ht="26.1" customHeight="1" x14ac:dyDescent="0.2">
      <c r="A9" s="166">
        <v>45291</v>
      </c>
      <c r="B9" s="162"/>
      <c r="D9" s="21" t="s">
        <v>4</v>
      </c>
      <c r="E9" s="186" t="s">
        <v>69</v>
      </c>
      <c r="F9" s="187"/>
    </row>
    <row r="10" spans="1:6" s="9" customFormat="1" ht="15" customHeight="1" x14ac:dyDescent="0.2">
      <c r="A10" s="19"/>
      <c r="B10" s="11"/>
      <c r="D10" s="12"/>
      <c r="E10" s="184"/>
      <c r="F10" s="185"/>
    </row>
    <row r="11" spans="1:6" s="9" customFormat="1" ht="28.5" customHeight="1" x14ac:dyDescent="0.2">
      <c r="A11" s="170" t="s">
        <v>5</v>
      </c>
      <c r="B11" s="171"/>
      <c r="C11" s="7"/>
      <c r="D11" s="54" t="s">
        <v>26</v>
      </c>
      <c r="E11" s="176"/>
      <c r="F11" s="177"/>
    </row>
    <row r="12" spans="1:6" s="9" customFormat="1" ht="28.5" customHeight="1" x14ac:dyDescent="0.2">
      <c r="A12" s="161"/>
      <c r="B12" s="162"/>
      <c r="D12" s="54" t="s">
        <v>34</v>
      </c>
      <c r="E12" s="149"/>
      <c r="F12" s="149"/>
    </row>
    <row r="13" spans="1:6" s="9" customFormat="1" ht="28.5" customHeight="1" x14ac:dyDescent="0.2">
      <c r="A13" s="188"/>
      <c r="B13" s="189"/>
      <c r="D13" s="54" t="s">
        <v>36</v>
      </c>
      <c r="E13" s="149"/>
      <c r="F13" s="149"/>
    </row>
    <row r="14" spans="1:6" s="9" customFormat="1" ht="28.5" customHeight="1" x14ac:dyDescent="0.2">
      <c r="A14" s="18"/>
      <c r="D14" s="54" t="s">
        <v>37</v>
      </c>
      <c r="E14" s="149"/>
      <c r="F14" s="149"/>
    </row>
    <row r="15" spans="1:6" s="9" customFormat="1" ht="28.5" customHeight="1" x14ac:dyDescent="0.2">
      <c r="A15" s="168" t="s">
        <v>6</v>
      </c>
      <c r="B15" s="169"/>
      <c r="C15" s="8"/>
      <c r="D15" s="54" t="s">
        <v>38</v>
      </c>
      <c r="E15" s="149"/>
      <c r="F15" s="149"/>
    </row>
    <row r="16" spans="1:6" s="9" customFormat="1" ht="28.5" customHeight="1" x14ac:dyDescent="0.2">
      <c r="A16" s="172"/>
      <c r="B16" s="173"/>
      <c r="C16" s="8"/>
      <c r="D16" s="54" t="s">
        <v>41</v>
      </c>
      <c r="E16" s="176"/>
      <c r="F16" s="177"/>
    </row>
    <row r="17" spans="1:10" s="9" customFormat="1" ht="28.5" customHeight="1" x14ac:dyDescent="0.2">
      <c r="A17" s="174"/>
      <c r="B17" s="175"/>
      <c r="C17" s="63"/>
      <c r="D17" s="54" t="s">
        <v>39</v>
      </c>
      <c r="E17" s="149"/>
      <c r="F17" s="149"/>
    </row>
    <row r="18" spans="1:10" s="9" customFormat="1" ht="28.5" customHeight="1" x14ac:dyDescent="0.2">
      <c r="A18" s="7"/>
      <c r="B18" s="7"/>
      <c r="C18" s="7"/>
      <c r="D18" s="54" t="s">
        <v>40</v>
      </c>
      <c r="E18" s="149"/>
      <c r="F18" s="149"/>
    </row>
    <row r="19" spans="1:10" s="9" customFormat="1" ht="23.25" x14ac:dyDescent="0.2">
      <c r="A19" s="196" t="s">
        <v>15</v>
      </c>
      <c r="B19" s="196"/>
      <c r="C19" s="8"/>
      <c r="D19" s="26"/>
      <c r="E19" s="150"/>
      <c r="F19" s="150"/>
    </row>
    <row r="20" spans="1:10" s="9" customFormat="1" ht="15" customHeight="1" thickBot="1" x14ac:dyDescent="0.25"/>
    <row r="21" spans="1:10" s="22" customFormat="1" ht="26.1" customHeight="1" thickBot="1" x14ac:dyDescent="0.25">
      <c r="A21" s="120" t="s">
        <v>8</v>
      </c>
      <c r="B21" s="121" t="s">
        <v>9</v>
      </c>
      <c r="C21" s="122" t="s">
        <v>10</v>
      </c>
      <c r="D21" s="121" t="s">
        <v>11</v>
      </c>
      <c r="E21" s="123" t="s">
        <v>12</v>
      </c>
      <c r="F21" s="124" t="s">
        <v>7</v>
      </c>
    </row>
    <row r="22" spans="1:10" s="9" customFormat="1" ht="19.5" x14ac:dyDescent="0.2">
      <c r="A22" s="111">
        <f>+BPU!L1</f>
        <v>1</v>
      </c>
      <c r="B22" s="112" t="str">
        <f>+BPU!M1</f>
        <v>aaa</v>
      </c>
      <c r="C22" s="113" t="str">
        <f>+BPU!N1</f>
        <v>F</v>
      </c>
      <c r="D22" s="113">
        <f>+BPU!O1</f>
        <v>100</v>
      </c>
      <c r="E22" s="113">
        <f>+BPU!P1</f>
        <v>1</v>
      </c>
      <c r="F22" s="114">
        <f t="shared" ref="F22" si="0">IF(D22="","",D22*E22)</f>
        <v>100</v>
      </c>
      <c r="J22" s="23"/>
    </row>
    <row r="23" spans="1:10" s="9" customFormat="1" ht="19.5" x14ac:dyDescent="0.2">
      <c r="A23" s="38">
        <f>+BPU!L2</f>
        <v>4</v>
      </c>
      <c r="B23" s="39" t="str">
        <f>+BPU!M2</f>
        <v>ddd</v>
      </c>
      <c r="C23" s="40" t="str">
        <f>+BPU!N2</f>
        <v>F</v>
      </c>
      <c r="D23" s="40">
        <f>+BPU!O2</f>
        <v>1100</v>
      </c>
      <c r="E23" s="40">
        <f>+BPU!P2</f>
        <v>20</v>
      </c>
      <c r="F23" s="37">
        <f t="shared" ref="F23:F33" si="1">IF(D23="","",D23*E23)</f>
        <v>22000</v>
      </c>
    </row>
    <row r="24" spans="1:10" s="9" customFormat="1" ht="19.5" x14ac:dyDescent="0.2">
      <c r="A24" s="38">
        <f>+BPU!L3</f>
        <v>11</v>
      </c>
      <c r="B24" s="39" t="str">
        <f>+BPU!M3</f>
        <v>kkk</v>
      </c>
      <c r="C24" s="40" t="str">
        <f>+BPU!N3</f>
        <v>M3</v>
      </c>
      <c r="D24" s="40">
        <f>+BPU!O3</f>
        <v>0.16</v>
      </c>
      <c r="E24" s="40">
        <f>+BPU!P3</f>
        <v>30</v>
      </c>
      <c r="F24" s="37">
        <f t="shared" si="1"/>
        <v>4.8</v>
      </c>
    </row>
    <row r="25" spans="1:10" s="9" customFormat="1" ht="19.5" x14ac:dyDescent="0.2">
      <c r="A25" s="38">
        <f>+BPU!L4</f>
        <v>3</v>
      </c>
      <c r="B25" s="39" t="str">
        <f>+BPU!M4</f>
        <v>ccc</v>
      </c>
      <c r="C25" s="40" t="str">
        <f>+BPU!N4</f>
        <v>M²</v>
      </c>
      <c r="D25" s="40">
        <f>+BPU!O4</f>
        <v>10</v>
      </c>
      <c r="E25" s="40">
        <f>+BPU!P4</f>
        <v>0</v>
      </c>
      <c r="F25" s="37">
        <f t="shared" si="1"/>
        <v>0</v>
      </c>
    </row>
    <row r="26" spans="1:10" s="9" customFormat="1" ht="19.5" x14ac:dyDescent="0.2">
      <c r="A26" s="38">
        <f>+BPU!L5</f>
        <v>5</v>
      </c>
      <c r="B26" s="39" t="str">
        <f>+BPU!M5</f>
        <v>eee</v>
      </c>
      <c r="C26" s="40" t="str">
        <f>+BPU!N5</f>
        <v>F</v>
      </c>
      <c r="D26" s="40">
        <f>+BPU!O5</f>
        <v>2500</v>
      </c>
      <c r="E26" s="40">
        <f>+BPU!P5</f>
        <v>0</v>
      </c>
      <c r="F26" s="37">
        <f t="shared" si="1"/>
        <v>0</v>
      </c>
    </row>
    <row r="27" spans="1:10" s="9" customFormat="1" ht="19.5" x14ac:dyDescent="0.2">
      <c r="A27" s="38">
        <f>+BPU!L6</f>
        <v>10</v>
      </c>
      <c r="B27" s="39" t="str">
        <f>+BPU!M6</f>
        <v>jjj</v>
      </c>
      <c r="C27" s="40" t="str">
        <f>+BPU!N6</f>
        <v>ML</v>
      </c>
      <c r="D27" s="40">
        <f>+BPU!O6</f>
        <v>10.709999999999999</v>
      </c>
      <c r="E27" s="40">
        <f>+BPU!P6</f>
        <v>0</v>
      </c>
      <c r="F27" s="37">
        <f t="shared" si="1"/>
        <v>0</v>
      </c>
    </row>
    <row r="28" spans="1:10" s="9" customFormat="1" ht="19.5" x14ac:dyDescent="0.2">
      <c r="A28" s="38" t="str">
        <f>+BPU!L7</f>
        <v/>
      </c>
      <c r="B28" s="39" t="str">
        <f>+BPU!M7</f>
        <v/>
      </c>
      <c r="C28" s="40" t="str">
        <f>+BPU!N7</f>
        <v/>
      </c>
      <c r="D28" s="40" t="str">
        <f>+BPU!O7</f>
        <v/>
      </c>
      <c r="E28" s="40" t="str">
        <f>+BPU!P7</f>
        <v/>
      </c>
      <c r="F28" s="37" t="str">
        <f t="shared" si="1"/>
        <v/>
      </c>
    </row>
    <row r="29" spans="1:10" s="9" customFormat="1" ht="19.5" x14ac:dyDescent="0.2">
      <c r="A29" s="38" t="str">
        <f>+BPU!L8</f>
        <v/>
      </c>
      <c r="B29" s="39" t="str">
        <f>+BPU!M8</f>
        <v/>
      </c>
      <c r="C29" s="40" t="str">
        <f>+BPU!N8</f>
        <v/>
      </c>
      <c r="D29" s="40" t="str">
        <f>+BPU!O8</f>
        <v/>
      </c>
      <c r="E29" s="40" t="str">
        <f>+BPU!P8</f>
        <v/>
      </c>
      <c r="F29" s="37" t="str">
        <f t="shared" si="1"/>
        <v/>
      </c>
    </row>
    <row r="30" spans="1:10" s="9" customFormat="1" ht="19.5" x14ac:dyDescent="0.2">
      <c r="A30" s="38" t="str">
        <f>+BPU!L9</f>
        <v/>
      </c>
      <c r="B30" s="39" t="str">
        <f>+BPU!M9</f>
        <v/>
      </c>
      <c r="C30" s="40" t="str">
        <f>+BPU!N9</f>
        <v/>
      </c>
      <c r="D30" s="40" t="str">
        <f>+BPU!O9</f>
        <v/>
      </c>
      <c r="E30" s="40" t="str">
        <f>+BPU!P9</f>
        <v/>
      </c>
      <c r="F30" s="37" t="str">
        <f t="shared" si="1"/>
        <v/>
      </c>
    </row>
    <row r="31" spans="1:10" s="9" customFormat="1" ht="19.5" x14ac:dyDescent="0.2">
      <c r="A31" s="38" t="str">
        <f>+BPU!L10</f>
        <v/>
      </c>
      <c r="B31" s="39" t="str">
        <f>+BPU!M10</f>
        <v/>
      </c>
      <c r="C31" s="40" t="str">
        <f>+BPU!N10</f>
        <v/>
      </c>
      <c r="D31" s="40" t="str">
        <f>+BPU!O10</f>
        <v/>
      </c>
      <c r="E31" s="40" t="str">
        <f>+BPU!P10</f>
        <v/>
      </c>
      <c r="F31" s="37" t="str">
        <f t="shared" si="1"/>
        <v/>
      </c>
    </row>
    <row r="32" spans="1:10" s="9" customFormat="1" ht="19.5" x14ac:dyDescent="0.2">
      <c r="A32" s="38" t="str">
        <f>+BPU!L11</f>
        <v/>
      </c>
      <c r="B32" s="39" t="str">
        <f>+BPU!M11</f>
        <v/>
      </c>
      <c r="C32" s="40" t="str">
        <f>+BPU!N11</f>
        <v/>
      </c>
      <c r="D32" s="40" t="str">
        <f>+BPU!O11</f>
        <v/>
      </c>
      <c r="E32" s="40" t="str">
        <f>+BPU!P11</f>
        <v/>
      </c>
      <c r="F32" s="37" t="str">
        <f t="shared" si="1"/>
        <v/>
      </c>
    </row>
    <row r="33" spans="1:6" s="9" customFormat="1" ht="20.25" thickBot="1" x14ac:dyDescent="0.25">
      <c r="A33" s="125" t="str">
        <f>+BPU!L12</f>
        <v/>
      </c>
      <c r="B33" s="126" t="str">
        <f>+BPU!M12</f>
        <v/>
      </c>
      <c r="C33" s="127" t="str">
        <f>+BPU!N12</f>
        <v/>
      </c>
      <c r="D33" s="127" t="str">
        <f>+BPU!O12</f>
        <v/>
      </c>
      <c r="E33" s="127" t="str">
        <f>+BPU!P12</f>
        <v/>
      </c>
      <c r="F33" s="128" t="str">
        <f t="shared" si="1"/>
        <v/>
      </c>
    </row>
    <row r="34" spans="1:6" ht="15" customHeight="1" x14ac:dyDescent="0.2">
      <c r="A34" s="1"/>
      <c r="E34" s="3"/>
      <c r="F34" s="4"/>
    </row>
    <row r="35" spans="1:6" s="15" customFormat="1" ht="26.1" customHeight="1" x14ac:dyDescent="0.2">
      <c r="A35" s="14"/>
      <c r="C35" s="16"/>
      <c r="D35" s="16"/>
      <c r="E35" s="24" t="s">
        <v>13</v>
      </c>
      <c r="F35" s="25">
        <f>SUM(F22:F33)</f>
        <v>22104.799999999999</v>
      </c>
    </row>
    <row r="36" spans="1:6" s="15" customFormat="1" ht="15" customHeight="1" x14ac:dyDescent="0.2"/>
    <row r="37" spans="1:6" s="15" customFormat="1" ht="39.950000000000003" customHeight="1" x14ac:dyDescent="0.2">
      <c r="B37" s="64" t="s">
        <v>58</v>
      </c>
      <c r="C37" s="190" t="s">
        <v>42</v>
      </c>
      <c r="D37" s="191"/>
      <c r="E37" s="191"/>
      <c r="F37" s="192"/>
    </row>
    <row r="38" spans="1:6" s="15" customFormat="1" ht="39.950000000000003" customHeight="1" x14ac:dyDescent="0.2">
      <c r="B38" s="100" t="s">
        <v>21</v>
      </c>
      <c r="C38" s="193"/>
      <c r="D38" s="194"/>
      <c r="E38" s="194"/>
      <c r="F38" s="195"/>
    </row>
    <row r="39" spans="1:6" s="15" customFormat="1" ht="39.950000000000003" customHeight="1" x14ac:dyDescent="0.2">
      <c r="B39" s="100" t="s">
        <v>29</v>
      </c>
      <c r="C39" s="104"/>
      <c r="D39" s="105"/>
      <c r="E39" s="105"/>
      <c r="F39" s="106"/>
    </row>
    <row r="40" spans="1:6" s="15" customFormat="1" ht="39.950000000000003" customHeight="1" x14ac:dyDescent="0.2">
      <c r="B40" s="101"/>
      <c r="C40" s="178" t="s">
        <v>31</v>
      </c>
      <c r="D40" s="179"/>
      <c r="E40" s="179"/>
      <c r="F40" s="180"/>
    </row>
    <row r="41" spans="1:6" s="15" customFormat="1" ht="39.950000000000003" customHeight="1" x14ac:dyDescent="0.2">
      <c r="B41" s="102" t="s">
        <v>30</v>
      </c>
      <c r="C41" s="178"/>
      <c r="D41" s="179"/>
      <c r="E41" s="179"/>
      <c r="F41" s="180"/>
    </row>
    <row r="42" spans="1:6" s="15" customFormat="1" ht="39.950000000000003" customHeight="1" x14ac:dyDescent="0.35">
      <c r="B42" s="103"/>
      <c r="C42" s="181"/>
      <c r="D42" s="182"/>
      <c r="E42" s="182"/>
      <c r="F42" s="183"/>
    </row>
    <row r="43" spans="1:6" ht="15" customHeight="1" x14ac:dyDescent="0.2"/>
    <row r="44" spans="1:6" ht="15" customHeight="1" x14ac:dyDescent="0.2"/>
    <row r="45" spans="1:6" ht="15" customHeight="1" x14ac:dyDescent="0.2"/>
    <row r="46" spans="1:6" ht="15" customHeight="1" x14ac:dyDescent="0.2"/>
    <row r="47" spans="1:6" ht="15" customHeight="1" x14ac:dyDescent="0.2"/>
    <row r="48" spans="1:6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</sheetData>
  <mergeCells count="31">
    <mergeCell ref="C40:F41"/>
    <mergeCell ref="C42:F42"/>
    <mergeCell ref="E10:F10"/>
    <mergeCell ref="E9:F9"/>
    <mergeCell ref="A9:B9"/>
    <mergeCell ref="A11:B11"/>
    <mergeCell ref="A12:B13"/>
    <mergeCell ref="C37:F38"/>
    <mergeCell ref="A15:B15"/>
    <mergeCell ref="A19:B19"/>
    <mergeCell ref="E12:F12"/>
    <mergeCell ref="E13:F13"/>
    <mergeCell ref="E11:F11"/>
    <mergeCell ref="E14:F14"/>
    <mergeCell ref="E15:F15"/>
    <mergeCell ref="E17:F17"/>
    <mergeCell ref="E18:F18"/>
    <mergeCell ref="E19:F19"/>
    <mergeCell ref="A1:F1"/>
    <mergeCell ref="D6:F6"/>
    <mergeCell ref="E7:F7"/>
    <mergeCell ref="E8:F8"/>
    <mergeCell ref="A3:B3"/>
    <mergeCell ref="A5:B5"/>
    <mergeCell ref="D5:F5"/>
    <mergeCell ref="A7:B7"/>
    <mergeCell ref="A4:B4"/>
    <mergeCell ref="A6:B6"/>
    <mergeCell ref="A8:B8"/>
    <mergeCell ref="A16:B17"/>
    <mergeCell ref="E16:F16"/>
  </mergeCells>
  <hyperlinks>
    <hyperlink ref="E9" r:id="rId1" xr:uid="{00000000-0004-0000-0000-000000000000}"/>
  </hyperlinks>
  <printOptions horizontalCentered="1" verticalCentered="1"/>
  <pageMargins left="0.19685039370078741" right="0" top="0.19685039370078741" bottom="0.19685039370078741" header="0" footer="0"/>
  <pageSetup paperSize="9" scale="54" fitToHeight="0"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locked="0" autoLine="0" autoPict="0" r:id="rId6">
            <anchor moveWithCells="1">
              <from>
                <xdr:col>6</xdr:col>
                <xdr:colOff>123825</xdr:colOff>
                <xdr:row>20</xdr:row>
                <xdr:rowOff>323850</xdr:rowOff>
              </from>
              <to>
                <xdr:col>9</xdr:col>
                <xdr:colOff>2314575</xdr:colOff>
                <xdr:row>23</xdr:row>
                <xdr:rowOff>0</xdr:rowOff>
              </to>
            </anchor>
          </controlPr>
        </control>
      </mc:Choice>
      <mc:Fallback>
        <control shapeId="1025" r:id="rId5" name="CommandButton1"/>
      </mc:Fallback>
    </mc:AlternateContent>
    <mc:AlternateContent xmlns:mc="http://schemas.openxmlformats.org/markup-compatibility/2006">
      <mc:Choice Requires="x14">
        <control shapeId="1028" r:id="rId7" name="CommandButton2">
          <controlPr locked="0" autoLine="0" autoPict="0" r:id="rId8">
            <anchor moveWithCells="1">
              <from>
                <xdr:col>6</xdr:col>
                <xdr:colOff>495300</xdr:colOff>
                <xdr:row>2</xdr:row>
                <xdr:rowOff>723900</xdr:rowOff>
              </from>
              <to>
                <xdr:col>9</xdr:col>
                <xdr:colOff>2047875</xdr:colOff>
                <xdr:row>4</xdr:row>
                <xdr:rowOff>742950</xdr:rowOff>
              </to>
            </anchor>
          </controlPr>
        </control>
      </mc:Choice>
      <mc:Fallback>
        <control shapeId="1028" r:id="rId7" name="Command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0000000}">
          <x14:formula1>
            <xm:f>Données!$A$1:$A$2</xm:f>
          </x14:formula1>
          <xm:sqref>E11:F11</xm:sqref>
        </x14:dataValidation>
        <x14:dataValidation type="list" allowBlank="1" showInputMessage="1" showErrorMessage="1" xr:uid="{00000000-0002-0000-0000-000001000000}">
          <x14:formula1>
            <xm:f>Données!$D$1:$D$3</xm:f>
          </x14:formula1>
          <xm:sqref>E12:F12</xm:sqref>
        </x14:dataValidation>
        <x14:dataValidation type="list" allowBlank="1" showInputMessage="1" showErrorMessage="1" xr:uid="{00000000-0002-0000-0000-000002000000}">
          <x14:formula1>
            <xm:f>Données!$C$1:$C$2</xm:f>
          </x14:formula1>
          <xm:sqref>E13:F14 E18:F18</xm:sqref>
        </x14:dataValidation>
        <x14:dataValidation type="list" allowBlank="1" showInputMessage="1" showErrorMessage="1" xr:uid="{00000000-0002-0000-0000-000003000000}">
          <x14:formula1>
            <xm:f>Données!$E$1:$E$9</xm:f>
          </x14:formula1>
          <xm:sqref>E17:F17</xm:sqref>
        </x14:dataValidation>
        <x14:dataValidation type="list" allowBlank="1" showInputMessage="1" showErrorMessage="1" xr:uid="{00000000-0002-0000-0000-000004000000}">
          <x14:formula1>
            <xm:f>Données!$F$1:$F$2</xm:f>
          </x14:formula1>
          <xm:sqref>E16:F16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N91"/>
  <sheetViews>
    <sheetView showZeros="0" tabSelected="1" zoomScale="55" zoomScaleNormal="55" zoomScaleSheetLayoutView="70" workbookViewId="0">
      <selection activeCell="A18" sqref="A18"/>
    </sheetView>
  </sheetViews>
  <sheetFormatPr baseColWidth="10" defaultColWidth="11.42578125" defaultRowHeight="12.75" x14ac:dyDescent="0.2"/>
  <cols>
    <col min="1" max="1" width="17.85546875" style="5" customWidth="1"/>
    <col min="2" max="2" width="80.7109375" style="5" customWidth="1"/>
    <col min="3" max="3" width="12.5703125" style="5" customWidth="1"/>
    <col min="4" max="6" width="20.7109375" style="5" customWidth="1"/>
    <col min="7" max="7" width="21.7109375" style="5" customWidth="1"/>
    <col min="8" max="8" width="20.7109375" style="5" customWidth="1"/>
    <col min="9" max="9" width="2.85546875" style="5" customWidth="1"/>
    <col min="10" max="12" width="20.7109375" style="5" customWidth="1"/>
    <col min="13" max="13" width="21.140625" style="5" customWidth="1"/>
    <col min="14" max="14" width="19.5703125" style="5" customWidth="1"/>
    <col min="15" max="16384" width="11.42578125" style="5"/>
  </cols>
  <sheetData>
    <row r="1" spans="1:14" ht="50.1" customHeight="1" thickBot="1" x14ac:dyDescent="0.25">
      <c r="A1" s="216" t="s">
        <v>92</v>
      </c>
      <c r="B1" s="217"/>
      <c r="C1" s="217"/>
      <c r="D1" s="217"/>
      <c r="E1" s="217"/>
      <c r="F1" s="217"/>
      <c r="G1" s="217"/>
      <c r="H1" s="148"/>
      <c r="I1" s="72"/>
      <c r="J1" s="72"/>
      <c r="K1" s="72"/>
      <c r="L1" s="72"/>
      <c r="M1" s="72"/>
      <c r="N1" s="73"/>
    </row>
    <row r="2" spans="1:14" ht="15" customHeight="1" x14ac:dyDescent="0.2">
      <c r="A2" s="6"/>
      <c r="B2" s="6"/>
      <c r="C2" s="6"/>
      <c r="D2" s="6"/>
      <c r="E2" s="6"/>
      <c r="F2" s="6"/>
      <c r="G2" s="6"/>
    </row>
    <row r="3" spans="1:14" s="13" customFormat="1" ht="81" customHeight="1" x14ac:dyDescent="0.3">
      <c r="A3" s="159" t="str">
        <f>IF(FDP!A3="","",FDP!A3)</f>
        <v>OBJET : blabla</v>
      </c>
      <c r="B3" s="218"/>
      <c r="C3" s="218"/>
      <c r="D3" s="218"/>
      <c r="E3" s="218"/>
      <c r="F3" s="218"/>
      <c r="G3" s="218"/>
      <c r="H3" s="218"/>
      <c r="I3" s="218"/>
      <c r="J3" s="219"/>
    </row>
    <row r="4" spans="1:14" s="13" customFormat="1" ht="69.75" customHeight="1" x14ac:dyDescent="0.3">
      <c r="A4" s="214" t="s">
        <v>52</v>
      </c>
      <c r="B4" s="215"/>
      <c r="C4" s="159" t="str">
        <f>+FDP!A5</f>
        <v>blablabla</v>
      </c>
      <c r="D4" s="218"/>
      <c r="E4" s="218"/>
      <c r="F4" s="218"/>
      <c r="G4" s="218"/>
      <c r="H4" s="218"/>
      <c r="I4" s="218"/>
      <c r="J4" s="219"/>
    </row>
    <row r="5" spans="1:14" s="13" customFormat="1" ht="23.25" x14ac:dyDescent="0.3">
      <c r="A5" s="170" t="s">
        <v>53</v>
      </c>
      <c r="B5" s="171"/>
      <c r="C5" s="220">
        <f>+FDP!A7</f>
        <v>44927</v>
      </c>
      <c r="D5" s="221"/>
      <c r="E5" s="221"/>
      <c r="F5" s="221"/>
      <c r="G5" s="221"/>
      <c r="H5" s="221"/>
      <c r="I5" s="221"/>
      <c r="J5" s="222"/>
    </row>
    <row r="6" spans="1:14" s="13" customFormat="1" ht="23.25" x14ac:dyDescent="0.3">
      <c r="A6" s="237" t="s">
        <v>54</v>
      </c>
      <c r="B6" s="238"/>
      <c r="C6" s="220">
        <f>+FDP!A9</f>
        <v>45291</v>
      </c>
      <c r="D6" s="221"/>
      <c r="E6" s="221"/>
      <c r="F6" s="221"/>
      <c r="G6" s="221"/>
      <c r="H6" s="221"/>
      <c r="I6" s="221"/>
      <c r="J6" s="222"/>
    </row>
    <row r="7" spans="1:14" s="13" customFormat="1" ht="17.25" x14ac:dyDescent="0.3">
      <c r="A7" s="18"/>
      <c r="B7" s="9"/>
      <c r="C7" s="9"/>
      <c r="D7" s="9"/>
      <c r="E7" s="9"/>
    </row>
    <row r="8" spans="1:14" s="13" customFormat="1" ht="23.25" x14ac:dyDescent="0.3">
      <c r="A8" s="234" t="s">
        <v>61</v>
      </c>
      <c r="B8" s="235"/>
      <c r="C8" s="235"/>
      <c r="D8" s="235"/>
      <c r="E8" s="235"/>
      <c r="F8" s="235"/>
      <c r="G8" s="236"/>
    </row>
    <row r="9" spans="1:14" s="13" customFormat="1" ht="23.25" x14ac:dyDescent="0.3">
      <c r="A9" s="250" t="s">
        <v>17</v>
      </c>
      <c r="B9" s="251"/>
      <c r="C9" s="251"/>
      <c r="D9" s="251"/>
      <c r="E9" s="251"/>
      <c r="F9" s="252"/>
      <c r="G9" s="253"/>
    </row>
    <row r="10" spans="1:14" s="13" customFormat="1" ht="18" thickBot="1" x14ac:dyDescent="0.35">
      <c r="A10" s="7"/>
      <c r="B10" s="7"/>
      <c r="C10" s="7"/>
      <c r="D10" s="7"/>
      <c r="E10" s="7"/>
      <c r="F10" s="7"/>
      <c r="G10" s="7"/>
    </row>
    <row r="11" spans="1:14" s="13" customFormat="1" ht="24" customHeight="1" thickBot="1" x14ac:dyDescent="0.35">
      <c r="A11" s="196" t="s">
        <v>48</v>
      </c>
      <c r="B11" s="196"/>
      <c r="C11" s="71"/>
      <c r="D11" s="202" t="s">
        <v>32</v>
      </c>
      <c r="E11" s="202"/>
      <c r="F11" s="203"/>
      <c r="G11" s="204"/>
      <c r="J11" s="225" t="s">
        <v>59</v>
      </c>
      <c r="K11" s="226"/>
      <c r="L11" s="226"/>
      <c r="M11" s="226"/>
      <c r="N11" s="227"/>
    </row>
    <row r="12" spans="1:14" s="13" customFormat="1" ht="18" thickBot="1" x14ac:dyDescent="0.35">
      <c r="A12" s="9"/>
      <c r="B12" s="9"/>
      <c r="C12" s="9"/>
      <c r="D12" s="9"/>
      <c r="E12" s="9"/>
      <c r="F12" s="9"/>
      <c r="G12" s="9"/>
      <c r="J12" s="60"/>
      <c r="K12" s="60"/>
      <c r="L12" s="60"/>
    </row>
    <row r="13" spans="1:14" s="27" customFormat="1" ht="70.5" thickBot="1" x14ac:dyDescent="0.4">
      <c r="A13" s="134" t="s">
        <v>8</v>
      </c>
      <c r="B13" s="121" t="s">
        <v>9</v>
      </c>
      <c r="C13" s="121" t="s">
        <v>47</v>
      </c>
      <c r="D13" s="121" t="s">
        <v>33</v>
      </c>
      <c r="E13" s="56" t="s">
        <v>22</v>
      </c>
      <c r="F13" s="57" t="s">
        <v>18</v>
      </c>
      <c r="G13" s="58" t="s">
        <v>62</v>
      </c>
      <c r="H13" s="59" t="s">
        <v>19</v>
      </c>
      <c r="I13" s="26"/>
      <c r="J13" s="59" t="s">
        <v>23</v>
      </c>
      <c r="K13" s="59" t="s">
        <v>43</v>
      </c>
      <c r="L13" s="59" t="s">
        <v>45</v>
      </c>
      <c r="M13" s="120" t="s">
        <v>44</v>
      </c>
      <c r="N13" s="62" t="s">
        <v>46</v>
      </c>
    </row>
    <row r="14" spans="1:14" s="33" customFormat="1" ht="19.5" x14ac:dyDescent="0.3">
      <c r="A14" s="65">
        <f>IF(FDP!A22="","",FDP!A22)</f>
        <v>1</v>
      </c>
      <c r="B14" s="66" t="str">
        <f>IF(FDP!B22="","",FDP!B22)</f>
        <v>aaa</v>
      </c>
      <c r="C14" s="66" t="str">
        <f>IF(FDP!C22="","",FDP!C22)</f>
        <v>F</v>
      </c>
      <c r="D14" s="136">
        <f>IF(FDP!E22="","",FDP!E22)</f>
        <v>1</v>
      </c>
      <c r="E14" s="142">
        <v>1</v>
      </c>
      <c r="F14" s="143"/>
      <c r="G14" s="28">
        <f>+E14+F14</f>
        <v>1</v>
      </c>
      <c r="H14" s="28">
        <f>IF(D14="","",D14-G14)</f>
        <v>0</v>
      </c>
      <c r="I14" s="29"/>
      <c r="J14" s="30">
        <f>FDP!F22</f>
        <v>100</v>
      </c>
      <c r="K14" s="31">
        <f>IF(FDP!D22="","",E14*FDP!D22)</f>
        <v>100</v>
      </c>
      <c r="L14" s="31">
        <f>IF(FDP!D22="","",F14*FDP!D22)</f>
        <v>0</v>
      </c>
      <c r="M14" s="32">
        <f>IF(FDP!D22="","",G14*FDP!D22)</f>
        <v>100</v>
      </c>
      <c r="N14" s="129">
        <f>IF(J14="","",J14-M14)</f>
        <v>0</v>
      </c>
    </row>
    <row r="15" spans="1:14" s="33" customFormat="1" ht="19.5" x14ac:dyDescent="0.3">
      <c r="A15" s="137">
        <f>IF(FDP!A23="","",FDP!A23)</f>
        <v>4</v>
      </c>
      <c r="B15" s="135" t="str">
        <f>IF(FDP!B23="","",FDP!B23)</f>
        <v>ddd</v>
      </c>
      <c r="C15" s="135" t="str">
        <f>IF(FDP!C23="","",FDP!C23)</f>
        <v>F</v>
      </c>
      <c r="D15" s="138">
        <f>IF(FDP!E23="","",FDP!E23)</f>
        <v>20</v>
      </c>
      <c r="E15" s="144">
        <v>10</v>
      </c>
      <c r="F15" s="145"/>
      <c r="G15" s="34">
        <f t="shared" ref="G15:G25" si="0">+E15+F15</f>
        <v>10</v>
      </c>
      <c r="H15" s="34">
        <f t="shared" ref="H15:H25" si="1">IF(D15="","",D15-G15)</f>
        <v>10</v>
      </c>
      <c r="I15" s="29"/>
      <c r="J15" s="35">
        <f>FDP!F23</f>
        <v>22000</v>
      </c>
      <c r="K15" s="36">
        <f>IF(FDP!D23="","",E15*FDP!D23)</f>
        <v>11000</v>
      </c>
      <c r="L15" s="36">
        <f>IF(FDP!D23="","",F15*FDP!D23)</f>
        <v>0</v>
      </c>
      <c r="M15" s="133">
        <f>IF(FDP!D23="","",G15*FDP!D23)</f>
        <v>11000</v>
      </c>
      <c r="N15" s="129">
        <f t="shared" ref="N15:N25" si="2">IF(J15="","",J15-M15)</f>
        <v>11000</v>
      </c>
    </row>
    <row r="16" spans="1:14" s="33" customFormat="1" ht="19.5" x14ac:dyDescent="0.3">
      <c r="A16" s="137">
        <f>IF(FDP!A24="","",FDP!A24)</f>
        <v>11</v>
      </c>
      <c r="B16" s="135" t="str">
        <f>IF(FDP!B24="","",FDP!B24)</f>
        <v>kkk</v>
      </c>
      <c r="C16" s="135" t="str">
        <f>IF(FDP!C24="","",FDP!C24)</f>
        <v>M3</v>
      </c>
      <c r="D16" s="138">
        <f>IF(FDP!E24="","",FDP!E24)</f>
        <v>30</v>
      </c>
      <c r="E16" s="144">
        <v>5</v>
      </c>
      <c r="F16" s="145"/>
      <c r="G16" s="34">
        <f t="shared" si="0"/>
        <v>5</v>
      </c>
      <c r="H16" s="34">
        <f t="shared" si="1"/>
        <v>25</v>
      </c>
      <c r="I16" s="29"/>
      <c r="J16" s="35">
        <f>FDP!F24</f>
        <v>4.8</v>
      </c>
      <c r="K16" s="36">
        <f>IF(FDP!D24="","",E16*FDP!D24)</f>
        <v>0.8</v>
      </c>
      <c r="L16" s="36">
        <f>IF(FDP!D24="","",F16*FDP!D24)</f>
        <v>0</v>
      </c>
      <c r="M16" s="133">
        <f>IF(FDP!D24="","",G16*FDP!D24)</f>
        <v>0.8</v>
      </c>
      <c r="N16" s="129">
        <f t="shared" si="2"/>
        <v>4</v>
      </c>
    </row>
    <row r="17" spans="1:14" s="33" customFormat="1" ht="19.5" x14ac:dyDescent="0.3">
      <c r="A17" s="137">
        <f>IF(FDP!A25="","",FDP!A25)</f>
        <v>3</v>
      </c>
      <c r="B17" s="135" t="str">
        <f>IF(FDP!B25="","",FDP!B25)</f>
        <v>ccc</v>
      </c>
      <c r="C17" s="135" t="str">
        <f>IF(FDP!C25="","",FDP!C25)</f>
        <v>M²</v>
      </c>
      <c r="D17" s="138">
        <f>IF(FDP!E25="","",FDP!E25)</f>
        <v>0</v>
      </c>
      <c r="E17" s="144">
        <v>50</v>
      </c>
      <c r="F17" s="145"/>
      <c r="G17" s="34">
        <f t="shared" si="0"/>
        <v>50</v>
      </c>
      <c r="H17" s="34">
        <f t="shared" si="1"/>
        <v>-50</v>
      </c>
      <c r="I17" s="29"/>
      <c r="J17" s="35">
        <f>FDP!F25</f>
        <v>0</v>
      </c>
      <c r="K17" s="36">
        <f>IF(FDP!D25="","",E17*FDP!D25)</f>
        <v>500</v>
      </c>
      <c r="L17" s="36">
        <f>IF(FDP!D25="","",F17*FDP!D25)</f>
        <v>0</v>
      </c>
      <c r="M17" s="133">
        <f>IF(FDP!D25="","",G17*FDP!D25)</f>
        <v>500</v>
      </c>
      <c r="N17" s="129">
        <f t="shared" si="2"/>
        <v>-500</v>
      </c>
    </row>
    <row r="18" spans="1:14" s="33" customFormat="1" ht="19.5" x14ac:dyDescent="0.3">
      <c r="A18" s="137">
        <f>IF(FDP!A26="","",FDP!A26)</f>
        <v>5</v>
      </c>
      <c r="B18" s="135" t="str">
        <f>IF(FDP!B26="","",FDP!B26)</f>
        <v>eee</v>
      </c>
      <c r="C18" s="135" t="str">
        <f>IF(FDP!C26="","",FDP!C26)</f>
        <v>F</v>
      </c>
      <c r="D18" s="138">
        <f>IF(FDP!E26="","",FDP!E26)</f>
        <v>0</v>
      </c>
      <c r="E18" s="144">
        <v>100</v>
      </c>
      <c r="F18" s="145"/>
      <c r="G18" s="34">
        <f t="shared" si="0"/>
        <v>100</v>
      </c>
      <c r="H18" s="34">
        <f t="shared" si="1"/>
        <v>-100</v>
      </c>
      <c r="I18" s="29"/>
      <c r="J18" s="35">
        <f>FDP!F26</f>
        <v>0</v>
      </c>
      <c r="K18" s="36">
        <f>IF(FDP!D26="","",E18*FDP!D26)</f>
        <v>250000</v>
      </c>
      <c r="L18" s="36">
        <f>IF(FDP!D26="","",F18*FDP!D26)</f>
        <v>0</v>
      </c>
      <c r="M18" s="133">
        <f>IF(FDP!D26="","",G18*FDP!D26)</f>
        <v>250000</v>
      </c>
      <c r="N18" s="129">
        <f t="shared" si="2"/>
        <v>-250000</v>
      </c>
    </row>
    <row r="19" spans="1:14" s="33" customFormat="1" ht="19.5" x14ac:dyDescent="0.3">
      <c r="A19" s="137">
        <f>IF(FDP!A27="","",FDP!A27)</f>
        <v>10</v>
      </c>
      <c r="B19" s="135" t="str">
        <f>IF(FDP!B27="","",FDP!B27)</f>
        <v>jjj</v>
      </c>
      <c r="C19" s="135" t="str">
        <f>IF(FDP!C27="","",FDP!C27)</f>
        <v>ML</v>
      </c>
      <c r="D19" s="138">
        <f>IF(FDP!E27="","",FDP!E27)</f>
        <v>0</v>
      </c>
      <c r="E19" s="144"/>
      <c r="F19" s="145"/>
      <c r="G19" s="34">
        <f t="shared" si="0"/>
        <v>0</v>
      </c>
      <c r="H19" s="34">
        <f t="shared" si="1"/>
        <v>0</v>
      </c>
      <c r="I19" s="29"/>
      <c r="J19" s="35">
        <f>FDP!F27</f>
        <v>0</v>
      </c>
      <c r="K19" s="36">
        <f>IF(FDP!D27="","",E19*FDP!D27)</f>
        <v>0</v>
      </c>
      <c r="L19" s="36">
        <f>IF(FDP!D27="","",F19*FDP!D27)</f>
        <v>0</v>
      </c>
      <c r="M19" s="133">
        <f>IF(FDP!D27="","",G19*FDP!D27)</f>
        <v>0</v>
      </c>
      <c r="N19" s="129">
        <f t="shared" si="2"/>
        <v>0</v>
      </c>
    </row>
    <row r="20" spans="1:14" s="33" customFormat="1" ht="19.5" x14ac:dyDescent="0.3">
      <c r="A20" s="137" t="str">
        <f>IF(FDP!A28="","",FDP!A28)</f>
        <v/>
      </c>
      <c r="B20" s="135" t="str">
        <f>IF(FDP!B28="","",FDP!B28)</f>
        <v/>
      </c>
      <c r="C20" s="135" t="str">
        <f>IF(FDP!C28="","",FDP!C28)</f>
        <v/>
      </c>
      <c r="D20" s="138" t="str">
        <f>IF(FDP!E28="","",FDP!E28)</f>
        <v/>
      </c>
      <c r="E20" s="144"/>
      <c r="F20" s="145"/>
      <c r="G20" s="34">
        <f t="shared" si="0"/>
        <v>0</v>
      </c>
      <c r="H20" s="34" t="str">
        <f t="shared" si="1"/>
        <v/>
      </c>
      <c r="I20" s="29"/>
      <c r="J20" s="35" t="str">
        <f>FDP!F28</f>
        <v/>
      </c>
      <c r="K20" s="36" t="str">
        <f>IF(FDP!D28="","",E20*FDP!D28)</f>
        <v/>
      </c>
      <c r="L20" s="36" t="str">
        <f>IF(FDP!D28="","",F20*FDP!D28)</f>
        <v/>
      </c>
      <c r="M20" s="133" t="str">
        <f>IF(FDP!D28="","",G20*FDP!D28)</f>
        <v/>
      </c>
      <c r="N20" s="129" t="str">
        <f t="shared" si="2"/>
        <v/>
      </c>
    </row>
    <row r="21" spans="1:14" s="33" customFormat="1" ht="19.5" x14ac:dyDescent="0.3">
      <c r="A21" s="137" t="str">
        <f>IF(FDP!A29="","",FDP!A29)</f>
        <v/>
      </c>
      <c r="B21" s="135" t="str">
        <f>IF(FDP!B29="","",FDP!B29)</f>
        <v/>
      </c>
      <c r="C21" s="135" t="str">
        <f>IF(FDP!C29="","",FDP!C29)</f>
        <v/>
      </c>
      <c r="D21" s="138" t="str">
        <f>IF(FDP!E29="","",FDP!E29)</f>
        <v/>
      </c>
      <c r="E21" s="144"/>
      <c r="F21" s="145"/>
      <c r="G21" s="34">
        <f t="shared" si="0"/>
        <v>0</v>
      </c>
      <c r="H21" s="34" t="str">
        <f t="shared" si="1"/>
        <v/>
      </c>
      <c r="I21" s="29"/>
      <c r="J21" s="35" t="str">
        <f>FDP!F29</f>
        <v/>
      </c>
      <c r="K21" s="36" t="str">
        <f>IF(FDP!D29="","",E21*FDP!D29)</f>
        <v/>
      </c>
      <c r="L21" s="36" t="str">
        <f>IF(FDP!D29="","",F21*FDP!D29)</f>
        <v/>
      </c>
      <c r="M21" s="133" t="str">
        <f>IF(FDP!D29="","",G21*FDP!D29)</f>
        <v/>
      </c>
      <c r="N21" s="129" t="str">
        <f t="shared" si="2"/>
        <v/>
      </c>
    </row>
    <row r="22" spans="1:14" s="33" customFormat="1" ht="19.5" x14ac:dyDescent="0.3">
      <c r="A22" s="137" t="str">
        <f>IF(FDP!A30="","",FDP!A30)</f>
        <v/>
      </c>
      <c r="B22" s="135" t="str">
        <f>IF(FDP!B30="","",FDP!B30)</f>
        <v/>
      </c>
      <c r="C22" s="135" t="str">
        <f>IF(FDP!C30="","",FDP!C30)</f>
        <v/>
      </c>
      <c r="D22" s="138" t="str">
        <f>IF(FDP!E30="","",FDP!E30)</f>
        <v/>
      </c>
      <c r="E22" s="144"/>
      <c r="F22" s="145"/>
      <c r="G22" s="34">
        <f t="shared" si="0"/>
        <v>0</v>
      </c>
      <c r="H22" s="34" t="str">
        <f t="shared" si="1"/>
        <v/>
      </c>
      <c r="I22" s="29"/>
      <c r="J22" s="35" t="str">
        <f>FDP!F30</f>
        <v/>
      </c>
      <c r="K22" s="36" t="str">
        <f>IF(FDP!D30="","",E22*FDP!D30)</f>
        <v/>
      </c>
      <c r="L22" s="36" t="str">
        <f>IF(FDP!D30="","",F22*FDP!D30)</f>
        <v/>
      </c>
      <c r="M22" s="133" t="str">
        <f>IF(FDP!D30="","",G22*FDP!D30)</f>
        <v/>
      </c>
      <c r="N22" s="129" t="str">
        <f t="shared" si="2"/>
        <v/>
      </c>
    </row>
    <row r="23" spans="1:14" s="33" customFormat="1" ht="19.5" x14ac:dyDescent="0.3">
      <c r="A23" s="137" t="str">
        <f>IF(FDP!A31="","",FDP!A31)</f>
        <v/>
      </c>
      <c r="B23" s="135" t="str">
        <f>IF(FDP!B31="","",FDP!B31)</f>
        <v/>
      </c>
      <c r="C23" s="135" t="str">
        <f>IF(FDP!C31="","",FDP!C31)</f>
        <v/>
      </c>
      <c r="D23" s="138" t="str">
        <f>IF(FDP!E31="","",FDP!E31)</f>
        <v/>
      </c>
      <c r="E23" s="144"/>
      <c r="F23" s="145"/>
      <c r="G23" s="34">
        <f t="shared" si="0"/>
        <v>0</v>
      </c>
      <c r="H23" s="34" t="str">
        <f t="shared" si="1"/>
        <v/>
      </c>
      <c r="I23" s="29"/>
      <c r="J23" s="35" t="str">
        <f>FDP!F31</f>
        <v/>
      </c>
      <c r="K23" s="36" t="str">
        <f>IF(FDP!D31="","",E23*FDP!D31)</f>
        <v/>
      </c>
      <c r="L23" s="36" t="str">
        <f>IF(FDP!D31="","",F23*FDP!D31)</f>
        <v/>
      </c>
      <c r="M23" s="133" t="str">
        <f>IF(FDP!D31="","",G23*FDP!D31)</f>
        <v/>
      </c>
      <c r="N23" s="129" t="str">
        <f t="shared" si="2"/>
        <v/>
      </c>
    </row>
    <row r="24" spans="1:14" s="33" customFormat="1" ht="19.5" x14ac:dyDescent="0.3">
      <c r="A24" s="137" t="str">
        <f>IF(FDP!A32="","",FDP!A32)</f>
        <v/>
      </c>
      <c r="B24" s="135" t="str">
        <f>IF(FDP!B32="","",FDP!B32)</f>
        <v/>
      </c>
      <c r="C24" s="135" t="str">
        <f>IF(FDP!C32="","",FDP!C32)</f>
        <v/>
      </c>
      <c r="D24" s="138" t="str">
        <f>IF(FDP!E32="","",FDP!E32)</f>
        <v/>
      </c>
      <c r="E24" s="144"/>
      <c r="F24" s="145"/>
      <c r="G24" s="34">
        <f t="shared" si="0"/>
        <v>0</v>
      </c>
      <c r="H24" s="34" t="str">
        <f t="shared" si="1"/>
        <v/>
      </c>
      <c r="I24" s="29"/>
      <c r="J24" s="35" t="str">
        <f>FDP!F32</f>
        <v/>
      </c>
      <c r="K24" s="36" t="str">
        <f>IF(FDP!D32="","",E24*FDP!D32)</f>
        <v/>
      </c>
      <c r="L24" s="36" t="str">
        <f>IF(FDP!D32="","",F24*FDP!D32)</f>
        <v/>
      </c>
      <c r="M24" s="133" t="str">
        <f>IF(FDP!D32="","",G24*FDP!D32)</f>
        <v/>
      </c>
      <c r="N24" s="129" t="str">
        <f t="shared" si="2"/>
        <v/>
      </c>
    </row>
    <row r="25" spans="1:14" s="33" customFormat="1" ht="20.25" thickBot="1" x14ac:dyDescent="0.35">
      <c r="A25" s="139" t="str">
        <f>IF(FDP!A33="","",FDP!A33)</f>
        <v/>
      </c>
      <c r="B25" s="140" t="str">
        <f>IF(FDP!B33="","",FDP!B33)</f>
        <v/>
      </c>
      <c r="C25" s="140" t="str">
        <f>IF(FDP!C33="","",FDP!C33)</f>
        <v/>
      </c>
      <c r="D25" s="141" t="str">
        <f>IF(FDP!E33="","",FDP!E33)</f>
        <v/>
      </c>
      <c r="E25" s="146"/>
      <c r="F25" s="147"/>
      <c r="G25" s="119">
        <f t="shared" si="0"/>
        <v>0</v>
      </c>
      <c r="H25" s="119" t="str">
        <f t="shared" si="1"/>
        <v/>
      </c>
      <c r="I25" s="29"/>
      <c r="J25" s="35" t="str">
        <f>FDP!F33</f>
        <v/>
      </c>
      <c r="K25" s="36" t="str">
        <f>IF(FDP!D33="","",E25*FDP!D33)</f>
        <v/>
      </c>
      <c r="L25" s="36" t="str">
        <f>IF(FDP!D33="","",F25*FDP!D33)</f>
        <v/>
      </c>
      <c r="M25" s="133" t="str">
        <f>IF(FDP!D33="","",G25*FDP!D33)</f>
        <v/>
      </c>
      <c r="N25" s="129" t="str">
        <f t="shared" si="2"/>
        <v/>
      </c>
    </row>
    <row r="26" spans="1:14" s="9" customFormat="1" ht="18" thickBot="1" x14ac:dyDescent="0.25">
      <c r="J26" s="130">
        <f>SUM(J14:J25)</f>
        <v>22104.799999999999</v>
      </c>
      <c r="K26" s="131">
        <f>SUM(K14:K25)</f>
        <v>261600.8</v>
      </c>
      <c r="L26" s="131">
        <f>SUM(L14:L25)</f>
        <v>0</v>
      </c>
      <c r="M26" s="132">
        <f>SUM(M14:M25)</f>
        <v>261600.8</v>
      </c>
      <c r="N26" s="74">
        <f>SUM(N14:N25)</f>
        <v>-239496</v>
      </c>
    </row>
    <row r="27" spans="1:14" s="9" customFormat="1" ht="24" thickBot="1" x14ac:dyDescent="0.25">
      <c r="A27" s="107"/>
      <c r="B27" s="107"/>
      <c r="C27" s="107"/>
      <c r="D27" s="107"/>
      <c r="E27" s="107"/>
      <c r="F27" s="107"/>
      <c r="G27" s="107"/>
      <c r="H27" s="107"/>
      <c r="J27" s="239" t="str">
        <f>IF(N26=0,"",IF(K26&gt;=J26*1.1,"Attention supérieur à 10%",""))</f>
        <v>Attention supérieur à 10%</v>
      </c>
      <c r="K27" s="240"/>
      <c r="L27" s="240"/>
      <c r="M27" s="240"/>
      <c r="N27" s="241"/>
    </row>
    <row r="28" spans="1:14" s="9" customFormat="1" ht="24" thickBot="1" x14ac:dyDescent="0.25">
      <c r="A28" s="196" t="s">
        <v>60</v>
      </c>
      <c r="B28" s="196"/>
      <c r="C28" s="196"/>
      <c r="D28" s="196"/>
      <c r="E28" s="196"/>
      <c r="F28" s="196"/>
      <c r="G28" s="196"/>
      <c r="H28" s="196"/>
      <c r="J28" s="108"/>
      <c r="K28" s="108"/>
      <c r="L28" s="108"/>
      <c r="M28" s="108"/>
      <c r="N28" s="108"/>
    </row>
    <row r="29" spans="1:14" s="9" customFormat="1" ht="54" customHeight="1" x14ac:dyDescent="0.2">
      <c r="A29" s="242" t="s">
        <v>50</v>
      </c>
      <c r="B29" s="205"/>
      <c r="C29" s="206"/>
      <c r="D29" s="206"/>
      <c r="E29" s="206"/>
      <c r="F29" s="206"/>
      <c r="G29" s="206"/>
      <c r="H29" s="206"/>
      <c r="I29" s="206"/>
      <c r="J29" s="206"/>
      <c r="K29" s="207"/>
      <c r="L29" s="244" t="str">
        <f>+IF(FDP!E18="Oui","DOE remis :","")</f>
        <v/>
      </c>
      <c r="M29" s="245"/>
      <c r="N29" s="79"/>
    </row>
    <row r="30" spans="1:14" s="9" customFormat="1" ht="54" customHeight="1" thickBot="1" x14ac:dyDescent="0.25">
      <c r="A30" s="243"/>
      <c r="B30" s="208"/>
      <c r="C30" s="209"/>
      <c r="D30" s="209"/>
      <c r="E30" s="209"/>
      <c r="F30" s="209"/>
      <c r="G30" s="209"/>
      <c r="H30" s="209"/>
      <c r="I30" s="209"/>
      <c r="J30" s="209"/>
      <c r="K30" s="210"/>
      <c r="L30" s="246" t="str">
        <f>+IF(OR(AND(B31="",N29="Oui"),AND(B31="",N29="")),"","Documents à remettre avant le :")</f>
        <v/>
      </c>
      <c r="M30" s="247"/>
      <c r="N30" s="80"/>
    </row>
    <row r="31" spans="1:14" s="9" customFormat="1" ht="54" customHeight="1" thickBot="1" x14ac:dyDescent="0.25">
      <c r="A31" s="75" t="s">
        <v>51</v>
      </c>
      <c r="B31" s="211"/>
      <c r="C31" s="212"/>
      <c r="D31" s="212"/>
      <c r="E31" s="212"/>
      <c r="F31" s="212"/>
      <c r="G31" s="212"/>
      <c r="H31" s="212"/>
      <c r="I31" s="212"/>
      <c r="J31" s="212"/>
      <c r="K31" s="213"/>
      <c r="L31" s="248" t="str">
        <f>+IF(B29="","","Réserves à lever avant le :")</f>
        <v/>
      </c>
      <c r="M31" s="249"/>
      <c r="N31" s="81"/>
    </row>
    <row r="32" spans="1:14" s="15" customFormat="1" ht="26.1" customHeight="1" x14ac:dyDescent="0.2">
      <c r="A32" s="197" t="s">
        <v>49</v>
      </c>
      <c r="B32" s="197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</row>
    <row r="33" spans="2:13" s="15" customFormat="1" ht="15" customHeight="1" thickBot="1" x14ac:dyDescent="0.25"/>
    <row r="34" spans="2:13" s="15" customFormat="1" ht="39.950000000000003" customHeight="1" thickBot="1" x14ac:dyDescent="0.25">
      <c r="B34" s="228" t="s">
        <v>20</v>
      </c>
      <c r="C34" s="229"/>
      <c r="D34" s="229"/>
      <c r="E34" s="230"/>
      <c r="F34" s="76"/>
      <c r="G34" s="231" t="str">
        <f>+FDP!D5</f>
        <v>Entreprise A</v>
      </c>
      <c r="H34" s="232"/>
      <c r="I34" s="232"/>
      <c r="J34" s="232"/>
      <c r="K34" s="232"/>
      <c r="L34" s="232"/>
      <c r="M34" s="233"/>
    </row>
    <row r="35" spans="2:13" s="15" customFormat="1" ht="39.950000000000003" customHeight="1" x14ac:dyDescent="0.2">
      <c r="B35" s="82" t="s">
        <v>55</v>
      </c>
      <c r="C35" s="83"/>
      <c r="D35" s="84"/>
      <c r="E35" s="85"/>
      <c r="F35" s="77"/>
      <c r="G35" s="94" t="s">
        <v>55</v>
      </c>
      <c r="H35" s="95"/>
      <c r="I35" s="95"/>
      <c r="J35" s="198"/>
      <c r="K35" s="198"/>
      <c r="L35" s="198"/>
      <c r="M35" s="199"/>
    </row>
    <row r="36" spans="2:13" s="15" customFormat="1" ht="39.950000000000003" customHeight="1" x14ac:dyDescent="0.2">
      <c r="B36" s="86" t="s">
        <v>56</v>
      </c>
      <c r="C36" s="87"/>
      <c r="D36" s="88"/>
      <c r="E36" s="89"/>
      <c r="F36" s="77"/>
      <c r="G36" s="96" t="s">
        <v>56</v>
      </c>
      <c r="H36" s="97"/>
      <c r="I36" s="97"/>
      <c r="J36" s="200"/>
      <c r="K36" s="200"/>
      <c r="L36" s="200"/>
      <c r="M36" s="201"/>
    </row>
    <row r="37" spans="2:13" s="15" customFormat="1" ht="39.950000000000003" customHeight="1" x14ac:dyDescent="0.2">
      <c r="B37" s="86"/>
      <c r="C37" s="87"/>
      <c r="D37" s="88"/>
      <c r="E37" s="89"/>
      <c r="F37" s="77"/>
      <c r="G37" s="96"/>
      <c r="H37" s="97"/>
      <c r="I37" s="97"/>
      <c r="J37" s="200"/>
      <c r="K37" s="200"/>
      <c r="L37" s="200"/>
      <c r="M37" s="201"/>
    </row>
    <row r="38" spans="2:13" s="15" customFormat="1" ht="39.950000000000003" customHeight="1" x14ac:dyDescent="0.2">
      <c r="B38" s="86"/>
      <c r="C38" s="87"/>
      <c r="D38" s="88"/>
      <c r="E38" s="89"/>
      <c r="F38" s="77"/>
      <c r="G38" s="96"/>
      <c r="H38" s="97"/>
      <c r="I38" s="97"/>
      <c r="J38" s="200"/>
      <c r="K38" s="200"/>
      <c r="L38" s="200"/>
      <c r="M38" s="201"/>
    </row>
    <row r="39" spans="2:13" s="15" customFormat="1" ht="39.950000000000003" customHeight="1" thickBot="1" x14ac:dyDescent="0.35">
      <c r="B39" s="90"/>
      <c r="C39" s="91"/>
      <c r="D39" s="92"/>
      <c r="E39" s="93"/>
      <c r="F39" s="78"/>
      <c r="G39" s="98"/>
      <c r="H39" s="99"/>
      <c r="I39" s="99"/>
      <c r="J39" s="223"/>
      <c r="K39" s="223"/>
      <c r="L39" s="223"/>
      <c r="M39" s="224"/>
    </row>
    <row r="40" spans="2:13" ht="15" customHeight="1" x14ac:dyDescent="0.2"/>
    <row r="41" spans="2:13" ht="15" customHeight="1" x14ac:dyDescent="0.2"/>
    <row r="42" spans="2:13" ht="15" customHeight="1" x14ac:dyDescent="0.2"/>
    <row r="43" spans="2:13" ht="15" customHeight="1" x14ac:dyDescent="0.2"/>
    <row r="44" spans="2:13" ht="15" customHeight="1" x14ac:dyDescent="0.2"/>
    <row r="45" spans="2:13" ht="15" customHeight="1" x14ac:dyDescent="0.2"/>
    <row r="46" spans="2:13" ht="15" customHeight="1" x14ac:dyDescent="0.2"/>
    <row r="47" spans="2:13" ht="15" customHeight="1" x14ac:dyDescent="0.2"/>
    <row r="48" spans="2:13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</sheetData>
  <mergeCells count="31">
    <mergeCell ref="J39:M39"/>
    <mergeCell ref="J11:N11"/>
    <mergeCell ref="B34:E34"/>
    <mergeCell ref="G34:M34"/>
    <mergeCell ref="A5:B5"/>
    <mergeCell ref="C6:J6"/>
    <mergeCell ref="A8:G8"/>
    <mergeCell ref="A6:B6"/>
    <mergeCell ref="A11:B11"/>
    <mergeCell ref="J27:N27"/>
    <mergeCell ref="A29:A30"/>
    <mergeCell ref="L29:M29"/>
    <mergeCell ref="L30:M30"/>
    <mergeCell ref="L31:M31"/>
    <mergeCell ref="A9:E9"/>
    <mergeCell ref="F9:G9"/>
    <mergeCell ref="A4:B4"/>
    <mergeCell ref="A1:G1"/>
    <mergeCell ref="A3:J3"/>
    <mergeCell ref="C4:J4"/>
    <mergeCell ref="C5:J5"/>
    <mergeCell ref="D11:E11"/>
    <mergeCell ref="F11:G11"/>
    <mergeCell ref="B29:K30"/>
    <mergeCell ref="B31:K31"/>
    <mergeCell ref="A28:H28"/>
    <mergeCell ref="A32:N32"/>
    <mergeCell ref="J35:M35"/>
    <mergeCell ref="J36:M36"/>
    <mergeCell ref="J37:M37"/>
    <mergeCell ref="J38:M38"/>
  </mergeCells>
  <conditionalFormatting sqref="H14:H25">
    <cfRule type="cellIs" dxfId="6" priority="9" operator="lessThan">
      <formula>0</formula>
    </cfRule>
  </conditionalFormatting>
  <conditionalFormatting sqref="N14:N25">
    <cfRule type="cellIs" dxfId="5" priority="8" operator="lessThan">
      <formula>0</formula>
    </cfRule>
  </conditionalFormatting>
  <conditionalFormatting sqref="J27:J28">
    <cfRule type="cellIs" dxfId="4" priority="7" operator="equal">
      <formula>"Attention supérieur à 10%"</formula>
    </cfRule>
  </conditionalFormatting>
  <conditionalFormatting sqref="L29:M29">
    <cfRule type="expression" dxfId="3" priority="2">
      <formula>$F$29&lt;&gt;""</formula>
    </cfRule>
  </conditionalFormatting>
  <conditionalFormatting sqref="G14:G25">
    <cfRule type="cellIs" dxfId="2" priority="1" operator="lessThan">
      <formula>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  <rowBreaks count="1" manualBreakCount="1">
    <brk id="27" max="13" man="1"/>
  </rowBreaks>
  <ignoredErrors>
    <ignoredError sqref="A14:B14" unlockedFormula="1"/>
  </ignoredErrors>
  <drawing r:id="rId2"/>
  <legacyDrawing r:id="rId3"/>
  <controls>
    <mc:AlternateContent xmlns:mc="http://schemas.openxmlformats.org/markup-compatibility/2006">
      <mc:Choice Requires="x14">
        <control shapeId="2055" r:id="rId4" name="CommandButton2">
          <controlPr locked="0" autoLine="0" r:id="rId5">
            <anchor moveWithCells="1">
              <from>
                <xdr:col>14</xdr:col>
                <xdr:colOff>161925</xdr:colOff>
                <xdr:row>1</xdr:row>
                <xdr:rowOff>161925</xdr:rowOff>
              </from>
              <to>
                <xdr:col>18</xdr:col>
                <xdr:colOff>219075</xdr:colOff>
                <xdr:row>2</xdr:row>
                <xdr:rowOff>1019175</xdr:rowOff>
              </to>
            </anchor>
          </controlPr>
        </control>
      </mc:Choice>
      <mc:Fallback>
        <control shapeId="2055" r:id="rId4" name="CommandButton2"/>
      </mc:Fallback>
    </mc:AlternateContent>
    <mc:AlternateContent xmlns:mc="http://schemas.openxmlformats.org/markup-compatibility/2006">
      <mc:Choice Requires="x14">
        <control shapeId="2054" r:id="rId6" name="CommandButton1">
          <controlPr locked="0" autoLine="0" r:id="rId7">
            <anchor moveWithCells="1">
              <from>
                <xdr:col>14</xdr:col>
                <xdr:colOff>257175</xdr:colOff>
                <xdr:row>6</xdr:row>
                <xdr:rowOff>0</xdr:rowOff>
              </from>
              <to>
                <xdr:col>18</xdr:col>
                <xdr:colOff>38100</xdr:colOff>
                <xdr:row>10</xdr:row>
                <xdr:rowOff>19050</xdr:rowOff>
              </to>
            </anchor>
          </controlPr>
        </control>
      </mc:Choice>
      <mc:Fallback>
        <control shapeId="2054" r:id="rId6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Données!$C$1:$C$2</xm:f>
          </x14:formula1>
          <xm:sqref>F11:G11 N29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P107"/>
  <sheetViews>
    <sheetView showGridLines="0" zoomScale="70" zoomScaleNormal="70" workbookViewId="0">
      <selection activeCell="E7" sqref="E7"/>
    </sheetView>
  </sheetViews>
  <sheetFormatPr baseColWidth="10" defaultColWidth="11" defaultRowHeight="12.75" x14ac:dyDescent="0.2"/>
  <cols>
    <col min="1" max="1" width="10.85546875" style="51" bestFit="1" customWidth="1"/>
    <col min="2" max="2" width="100.7109375" customWidth="1"/>
    <col min="3" max="3" width="9" style="52" customWidth="1"/>
    <col min="4" max="5" width="11.85546875" style="53" customWidth="1"/>
    <col min="6" max="6" width="14.140625" style="50" customWidth="1"/>
    <col min="7" max="7" width="40" style="50" customWidth="1"/>
    <col min="8" max="208" width="11" style="50" customWidth="1"/>
    <col min="209" max="227" width="11" style="50"/>
    <col min="228" max="228" width="30.7109375" style="50" customWidth="1"/>
    <col min="229" max="230" width="4.7109375" style="50" customWidth="1"/>
    <col min="231" max="232" width="12.7109375" style="50" customWidth="1"/>
    <col min="233" max="234" width="4.7109375" style="50" customWidth="1"/>
    <col min="235" max="236" width="12.7109375" style="50" customWidth="1"/>
    <col min="237" max="238" width="4.7109375" style="50" customWidth="1"/>
    <col min="239" max="240" width="12.7109375" style="50" customWidth="1"/>
    <col min="241" max="242" width="4.7109375" style="50" customWidth="1"/>
    <col min="243" max="244" width="12.7109375" style="50" customWidth="1"/>
    <col min="245" max="246" width="4.7109375" style="50" customWidth="1"/>
    <col min="247" max="248" width="12.7109375" style="50" customWidth="1"/>
    <col min="249" max="255" width="11" style="50"/>
    <col min="256" max="256" width="8.85546875" style="50" customWidth="1"/>
    <col min="257" max="257" width="77" style="50" customWidth="1"/>
    <col min="258" max="258" width="11.85546875" style="50" customWidth="1"/>
    <col min="259" max="259" width="22.85546875" style="50" customWidth="1"/>
    <col min="260" max="260" width="12.85546875" style="50" customWidth="1"/>
    <col min="261" max="464" width="11" style="50" customWidth="1"/>
    <col min="465" max="483" width="11" style="50"/>
    <col min="484" max="484" width="30.7109375" style="50" customWidth="1"/>
    <col min="485" max="486" width="4.7109375" style="50" customWidth="1"/>
    <col min="487" max="488" width="12.7109375" style="50" customWidth="1"/>
    <col min="489" max="490" width="4.7109375" style="50" customWidth="1"/>
    <col min="491" max="492" width="12.7109375" style="50" customWidth="1"/>
    <col min="493" max="494" width="4.7109375" style="50" customWidth="1"/>
    <col min="495" max="496" width="12.7109375" style="50" customWidth="1"/>
    <col min="497" max="498" width="4.7109375" style="50" customWidth="1"/>
    <col min="499" max="500" width="12.7109375" style="50" customWidth="1"/>
    <col min="501" max="502" width="4.7109375" style="50" customWidth="1"/>
    <col min="503" max="504" width="12.7109375" style="50" customWidth="1"/>
    <col min="505" max="511" width="11" style="50"/>
    <col min="512" max="512" width="8.85546875" style="50" customWidth="1"/>
    <col min="513" max="513" width="77" style="50" customWidth="1"/>
    <col min="514" max="514" width="11.85546875" style="50" customWidth="1"/>
    <col min="515" max="515" width="22.85546875" style="50" customWidth="1"/>
    <col min="516" max="516" width="12.85546875" style="50" customWidth="1"/>
    <col min="517" max="720" width="11" style="50" customWidth="1"/>
    <col min="721" max="739" width="11" style="50"/>
    <col min="740" max="740" width="30.7109375" style="50" customWidth="1"/>
    <col min="741" max="742" width="4.7109375" style="50" customWidth="1"/>
    <col min="743" max="744" width="12.7109375" style="50" customWidth="1"/>
    <col min="745" max="746" width="4.7109375" style="50" customWidth="1"/>
    <col min="747" max="748" width="12.7109375" style="50" customWidth="1"/>
    <col min="749" max="750" width="4.7109375" style="50" customWidth="1"/>
    <col min="751" max="752" width="12.7109375" style="50" customWidth="1"/>
    <col min="753" max="754" width="4.7109375" style="50" customWidth="1"/>
    <col min="755" max="756" width="12.7109375" style="50" customWidth="1"/>
    <col min="757" max="758" width="4.7109375" style="50" customWidth="1"/>
    <col min="759" max="760" width="12.7109375" style="50" customWidth="1"/>
    <col min="761" max="767" width="11" style="50"/>
    <col min="768" max="768" width="8.85546875" style="50" customWidth="1"/>
    <col min="769" max="769" width="77" style="50" customWidth="1"/>
    <col min="770" max="770" width="11.85546875" style="50" customWidth="1"/>
    <col min="771" max="771" width="22.85546875" style="50" customWidth="1"/>
    <col min="772" max="772" width="12.85546875" style="50" customWidth="1"/>
    <col min="773" max="976" width="11" style="50" customWidth="1"/>
    <col min="977" max="995" width="11" style="50"/>
    <col min="996" max="996" width="30.7109375" style="50" customWidth="1"/>
    <col min="997" max="998" width="4.7109375" style="50" customWidth="1"/>
    <col min="999" max="1000" width="12.7109375" style="50" customWidth="1"/>
    <col min="1001" max="1002" width="4.7109375" style="50" customWidth="1"/>
    <col min="1003" max="1004" width="12.7109375" style="50" customWidth="1"/>
    <col min="1005" max="1006" width="4.7109375" style="50" customWidth="1"/>
    <col min="1007" max="1008" width="12.7109375" style="50" customWidth="1"/>
    <col min="1009" max="1010" width="4.7109375" style="50" customWidth="1"/>
    <col min="1011" max="1012" width="12.7109375" style="50" customWidth="1"/>
    <col min="1013" max="1014" width="4.7109375" style="50" customWidth="1"/>
    <col min="1015" max="1016" width="12.7109375" style="50" customWidth="1"/>
    <col min="1017" max="1023" width="11" style="50"/>
    <col min="1024" max="1024" width="8.85546875" style="50" customWidth="1"/>
    <col min="1025" max="1025" width="77" style="50" customWidth="1"/>
    <col min="1026" max="1026" width="11.85546875" style="50" customWidth="1"/>
    <col min="1027" max="1027" width="22.85546875" style="50" customWidth="1"/>
    <col min="1028" max="1028" width="12.85546875" style="50" customWidth="1"/>
    <col min="1029" max="1232" width="11" style="50" customWidth="1"/>
    <col min="1233" max="1251" width="11" style="50"/>
    <col min="1252" max="1252" width="30.7109375" style="50" customWidth="1"/>
    <col min="1253" max="1254" width="4.7109375" style="50" customWidth="1"/>
    <col min="1255" max="1256" width="12.7109375" style="50" customWidth="1"/>
    <col min="1257" max="1258" width="4.7109375" style="50" customWidth="1"/>
    <col min="1259" max="1260" width="12.7109375" style="50" customWidth="1"/>
    <col min="1261" max="1262" width="4.7109375" style="50" customWidth="1"/>
    <col min="1263" max="1264" width="12.7109375" style="50" customWidth="1"/>
    <col min="1265" max="1266" width="4.7109375" style="50" customWidth="1"/>
    <col min="1267" max="1268" width="12.7109375" style="50" customWidth="1"/>
    <col min="1269" max="1270" width="4.7109375" style="50" customWidth="1"/>
    <col min="1271" max="1272" width="12.7109375" style="50" customWidth="1"/>
    <col min="1273" max="1279" width="11" style="50"/>
    <col min="1280" max="1280" width="8.85546875" style="50" customWidth="1"/>
    <col min="1281" max="1281" width="77" style="50" customWidth="1"/>
    <col min="1282" max="1282" width="11.85546875" style="50" customWidth="1"/>
    <col min="1283" max="1283" width="22.85546875" style="50" customWidth="1"/>
    <col min="1284" max="1284" width="12.85546875" style="50" customWidth="1"/>
    <col min="1285" max="1488" width="11" style="50" customWidth="1"/>
    <col min="1489" max="1507" width="11" style="50"/>
    <col min="1508" max="1508" width="30.7109375" style="50" customWidth="1"/>
    <col min="1509" max="1510" width="4.7109375" style="50" customWidth="1"/>
    <col min="1511" max="1512" width="12.7109375" style="50" customWidth="1"/>
    <col min="1513" max="1514" width="4.7109375" style="50" customWidth="1"/>
    <col min="1515" max="1516" width="12.7109375" style="50" customWidth="1"/>
    <col min="1517" max="1518" width="4.7109375" style="50" customWidth="1"/>
    <col min="1519" max="1520" width="12.7109375" style="50" customWidth="1"/>
    <col min="1521" max="1522" width="4.7109375" style="50" customWidth="1"/>
    <col min="1523" max="1524" width="12.7109375" style="50" customWidth="1"/>
    <col min="1525" max="1526" width="4.7109375" style="50" customWidth="1"/>
    <col min="1527" max="1528" width="12.7109375" style="50" customWidth="1"/>
    <col min="1529" max="1535" width="11" style="50"/>
    <col min="1536" max="1536" width="8.85546875" style="50" customWidth="1"/>
    <col min="1537" max="1537" width="77" style="50" customWidth="1"/>
    <col min="1538" max="1538" width="11.85546875" style="50" customWidth="1"/>
    <col min="1539" max="1539" width="22.85546875" style="50" customWidth="1"/>
    <col min="1540" max="1540" width="12.85546875" style="50" customWidth="1"/>
    <col min="1541" max="1744" width="11" style="50" customWidth="1"/>
    <col min="1745" max="1763" width="11" style="50"/>
    <col min="1764" max="1764" width="30.7109375" style="50" customWidth="1"/>
    <col min="1765" max="1766" width="4.7109375" style="50" customWidth="1"/>
    <col min="1767" max="1768" width="12.7109375" style="50" customWidth="1"/>
    <col min="1769" max="1770" width="4.7109375" style="50" customWidth="1"/>
    <col min="1771" max="1772" width="12.7109375" style="50" customWidth="1"/>
    <col min="1773" max="1774" width="4.7109375" style="50" customWidth="1"/>
    <col min="1775" max="1776" width="12.7109375" style="50" customWidth="1"/>
    <col min="1777" max="1778" width="4.7109375" style="50" customWidth="1"/>
    <col min="1779" max="1780" width="12.7109375" style="50" customWidth="1"/>
    <col min="1781" max="1782" width="4.7109375" style="50" customWidth="1"/>
    <col min="1783" max="1784" width="12.7109375" style="50" customWidth="1"/>
    <col min="1785" max="1791" width="11" style="50"/>
    <col min="1792" max="1792" width="8.85546875" style="50" customWidth="1"/>
    <col min="1793" max="1793" width="77" style="50" customWidth="1"/>
    <col min="1794" max="1794" width="11.85546875" style="50" customWidth="1"/>
    <col min="1795" max="1795" width="22.85546875" style="50" customWidth="1"/>
    <col min="1796" max="1796" width="12.85546875" style="50" customWidth="1"/>
    <col min="1797" max="2000" width="11" style="50" customWidth="1"/>
    <col min="2001" max="2019" width="11" style="50"/>
    <col min="2020" max="2020" width="30.7109375" style="50" customWidth="1"/>
    <col min="2021" max="2022" width="4.7109375" style="50" customWidth="1"/>
    <col min="2023" max="2024" width="12.7109375" style="50" customWidth="1"/>
    <col min="2025" max="2026" width="4.7109375" style="50" customWidth="1"/>
    <col min="2027" max="2028" width="12.7109375" style="50" customWidth="1"/>
    <col min="2029" max="2030" width="4.7109375" style="50" customWidth="1"/>
    <col min="2031" max="2032" width="12.7109375" style="50" customWidth="1"/>
    <col min="2033" max="2034" width="4.7109375" style="50" customWidth="1"/>
    <col min="2035" max="2036" width="12.7109375" style="50" customWidth="1"/>
    <col min="2037" max="2038" width="4.7109375" style="50" customWidth="1"/>
    <col min="2039" max="2040" width="12.7109375" style="50" customWidth="1"/>
    <col min="2041" max="2047" width="11" style="50"/>
    <col min="2048" max="2048" width="8.85546875" style="50" customWidth="1"/>
    <col min="2049" max="2049" width="77" style="50" customWidth="1"/>
    <col min="2050" max="2050" width="11.85546875" style="50" customWidth="1"/>
    <col min="2051" max="2051" width="22.85546875" style="50" customWidth="1"/>
    <col min="2052" max="2052" width="12.85546875" style="50" customWidth="1"/>
    <col min="2053" max="2256" width="11" style="50" customWidth="1"/>
    <col min="2257" max="2275" width="11" style="50"/>
    <col min="2276" max="2276" width="30.7109375" style="50" customWidth="1"/>
    <col min="2277" max="2278" width="4.7109375" style="50" customWidth="1"/>
    <col min="2279" max="2280" width="12.7109375" style="50" customWidth="1"/>
    <col min="2281" max="2282" width="4.7109375" style="50" customWidth="1"/>
    <col min="2283" max="2284" width="12.7109375" style="50" customWidth="1"/>
    <col min="2285" max="2286" width="4.7109375" style="50" customWidth="1"/>
    <col min="2287" max="2288" width="12.7109375" style="50" customWidth="1"/>
    <col min="2289" max="2290" width="4.7109375" style="50" customWidth="1"/>
    <col min="2291" max="2292" width="12.7109375" style="50" customWidth="1"/>
    <col min="2293" max="2294" width="4.7109375" style="50" customWidth="1"/>
    <col min="2295" max="2296" width="12.7109375" style="50" customWidth="1"/>
    <col min="2297" max="2303" width="11" style="50"/>
    <col min="2304" max="2304" width="8.85546875" style="50" customWidth="1"/>
    <col min="2305" max="2305" width="77" style="50" customWidth="1"/>
    <col min="2306" max="2306" width="11.85546875" style="50" customWidth="1"/>
    <col min="2307" max="2307" width="22.85546875" style="50" customWidth="1"/>
    <col min="2308" max="2308" width="12.85546875" style="50" customWidth="1"/>
    <col min="2309" max="2512" width="11" style="50" customWidth="1"/>
    <col min="2513" max="2531" width="11" style="50"/>
    <col min="2532" max="2532" width="30.7109375" style="50" customWidth="1"/>
    <col min="2533" max="2534" width="4.7109375" style="50" customWidth="1"/>
    <col min="2535" max="2536" width="12.7109375" style="50" customWidth="1"/>
    <col min="2537" max="2538" width="4.7109375" style="50" customWidth="1"/>
    <col min="2539" max="2540" width="12.7109375" style="50" customWidth="1"/>
    <col min="2541" max="2542" width="4.7109375" style="50" customWidth="1"/>
    <col min="2543" max="2544" width="12.7109375" style="50" customWidth="1"/>
    <col min="2545" max="2546" width="4.7109375" style="50" customWidth="1"/>
    <col min="2547" max="2548" width="12.7109375" style="50" customWidth="1"/>
    <col min="2549" max="2550" width="4.7109375" style="50" customWidth="1"/>
    <col min="2551" max="2552" width="12.7109375" style="50" customWidth="1"/>
    <col min="2553" max="2559" width="11" style="50"/>
    <col min="2560" max="2560" width="8.85546875" style="50" customWidth="1"/>
    <col min="2561" max="2561" width="77" style="50" customWidth="1"/>
    <col min="2562" max="2562" width="11.85546875" style="50" customWidth="1"/>
    <col min="2563" max="2563" width="22.85546875" style="50" customWidth="1"/>
    <col min="2564" max="2564" width="12.85546875" style="50" customWidth="1"/>
    <col min="2565" max="2768" width="11" style="50" customWidth="1"/>
    <col min="2769" max="2787" width="11" style="50"/>
    <col min="2788" max="2788" width="30.7109375" style="50" customWidth="1"/>
    <col min="2789" max="2790" width="4.7109375" style="50" customWidth="1"/>
    <col min="2791" max="2792" width="12.7109375" style="50" customWidth="1"/>
    <col min="2793" max="2794" width="4.7109375" style="50" customWidth="1"/>
    <col min="2795" max="2796" width="12.7109375" style="50" customWidth="1"/>
    <col min="2797" max="2798" width="4.7109375" style="50" customWidth="1"/>
    <col min="2799" max="2800" width="12.7109375" style="50" customWidth="1"/>
    <col min="2801" max="2802" width="4.7109375" style="50" customWidth="1"/>
    <col min="2803" max="2804" width="12.7109375" style="50" customWidth="1"/>
    <col min="2805" max="2806" width="4.7109375" style="50" customWidth="1"/>
    <col min="2807" max="2808" width="12.7109375" style="50" customWidth="1"/>
    <col min="2809" max="2815" width="11" style="50"/>
    <col min="2816" max="2816" width="8.85546875" style="50" customWidth="1"/>
    <col min="2817" max="2817" width="77" style="50" customWidth="1"/>
    <col min="2818" max="2818" width="11.85546875" style="50" customWidth="1"/>
    <col min="2819" max="2819" width="22.85546875" style="50" customWidth="1"/>
    <col min="2820" max="2820" width="12.85546875" style="50" customWidth="1"/>
    <col min="2821" max="3024" width="11" style="50" customWidth="1"/>
    <col min="3025" max="3043" width="11" style="50"/>
    <col min="3044" max="3044" width="30.7109375" style="50" customWidth="1"/>
    <col min="3045" max="3046" width="4.7109375" style="50" customWidth="1"/>
    <col min="3047" max="3048" width="12.7109375" style="50" customWidth="1"/>
    <col min="3049" max="3050" width="4.7109375" style="50" customWidth="1"/>
    <col min="3051" max="3052" width="12.7109375" style="50" customWidth="1"/>
    <col min="3053" max="3054" width="4.7109375" style="50" customWidth="1"/>
    <col min="3055" max="3056" width="12.7109375" style="50" customWidth="1"/>
    <col min="3057" max="3058" width="4.7109375" style="50" customWidth="1"/>
    <col min="3059" max="3060" width="12.7109375" style="50" customWidth="1"/>
    <col min="3061" max="3062" width="4.7109375" style="50" customWidth="1"/>
    <col min="3063" max="3064" width="12.7109375" style="50" customWidth="1"/>
    <col min="3065" max="3071" width="11" style="50"/>
    <col min="3072" max="3072" width="8.85546875" style="50" customWidth="1"/>
    <col min="3073" max="3073" width="77" style="50" customWidth="1"/>
    <col min="3074" max="3074" width="11.85546875" style="50" customWidth="1"/>
    <col min="3075" max="3075" width="22.85546875" style="50" customWidth="1"/>
    <col min="3076" max="3076" width="12.85546875" style="50" customWidth="1"/>
    <col min="3077" max="3280" width="11" style="50" customWidth="1"/>
    <col min="3281" max="3299" width="11" style="50"/>
    <col min="3300" max="3300" width="30.7109375" style="50" customWidth="1"/>
    <col min="3301" max="3302" width="4.7109375" style="50" customWidth="1"/>
    <col min="3303" max="3304" width="12.7109375" style="50" customWidth="1"/>
    <col min="3305" max="3306" width="4.7109375" style="50" customWidth="1"/>
    <col min="3307" max="3308" width="12.7109375" style="50" customWidth="1"/>
    <col min="3309" max="3310" width="4.7109375" style="50" customWidth="1"/>
    <col min="3311" max="3312" width="12.7109375" style="50" customWidth="1"/>
    <col min="3313" max="3314" width="4.7109375" style="50" customWidth="1"/>
    <col min="3315" max="3316" width="12.7109375" style="50" customWidth="1"/>
    <col min="3317" max="3318" width="4.7109375" style="50" customWidth="1"/>
    <col min="3319" max="3320" width="12.7109375" style="50" customWidth="1"/>
    <col min="3321" max="3327" width="11" style="50"/>
    <col min="3328" max="3328" width="8.85546875" style="50" customWidth="1"/>
    <col min="3329" max="3329" width="77" style="50" customWidth="1"/>
    <col min="3330" max="3330" width="11.85546875" style="50" customWidth="1"/>
    <col min="3331" max="3331" width="22.85546875" style="50" customWidth="1"/>
    <col min="3332" max="3332" width="12.85546875" style="50" customWidth="1"/>
    <col min="3333" max="3536" width="11" style="50" customWidth="1"/>
    <col min="3537" max="3555" width="11" style="50"/>
    <col min="3556" max="3556" width="30.7109375" style="50" customWidth="1"/>
    <col min="3557" max="3558" width="4.7109375" style="50" customWidth="1"/>
    <col min="3559" max="3560" width="12.7109375" style="50" customWidth="1"/>
    <col min="3561" max="3562" width="4.7109375" style="50" customWidth="1"/>
    <col min="3563" max="3564" width="12.7109375" style="50" customWidth="1"/>
    <col min="3565" max="3566" width="4.7109375" style="50" customWidth="1"/>
    <col min="3567" max="3568" width="12.7109375" style="50" customWidth="1"/>
    <col min="3569" max="3570" width="4.7109375" style="50" customWidth="1"/>
    <col min="3571" max="3572" width="12.7109375" style="50" customWidth="1"/>
    <col min="3573" max="3574" width="4.7109375" style="50" customWidth="1"/>
    <col min="3575" max="3576" width="12.7109375" style="50" customWidth="1"/>
    <col min="3577" max="3583" width="11" style="50"/>
    <col min="3584" max="3584" width="8.85546875" style="50" customWidth="1"/>
    <col min="3585" max="3585" width="77" style="50" customWidth="1"/>
    <col min="3586" max="3586" width="11.85546875" style="50" customWidth="1"/>
    <col min="3587" max="3587" width="22.85546875" style="50" customWidth="1"/>
    <col min="3588" max="3588" width="12.85546875" style="50" customWidth="1"/>
    <col min="3589" max="3792" width="11" style="50" customWidth="1"/>
    <col min="3793" max="3811" width="11" style="50"/>
    <col min="3812" max="3812" width="30.7109375" style="50" customWidth="1"/>
    <col min="3813" max="3814" width="4.7109375" style="50" customWidth="1"/>
    <col min="3815" max="3816" width="12.7109375" style="50" customWidth="1"/>
    <col min="3817" max="3818" width="4.7109375" style="50" customWidth="1"/>
    <col min="3819" max="3820" width="12.7109375" style="50" customWidth="1"/>
    <col min="3821" max="3822" width="4.7109375" style="50" customWidth="1"/>
    <col min="3823" max="3824" width="12.7109375" style="50" customWidth="1"/>
    <col min="3825" max="3826" width="4.7109375" style="50" customWidth="1"/>
    <col min="3827" max="3828" width="12.7109375" style="50" customWidth="1"/>
    <col min="3829" max="3830" width="4.7109375" style="50" customWidth="1"/>
    <col min="3831" max="3832" width="12.7109375" style="50" customWidth="1"/>
    <col min="3833" max="3839" width="11" style="50"/>
    <col min="3840" max="3840" width="8.85546875" style="50" customWidth="1"/>
    <col min="3841" max="3841" width="77" style="50" customWidth="1"/>
    <col min="3842" max="3842" width="11.85546875" style="50" customWidth="1"/>
    <col min="3843" max="3843" width="22.85546875" style="50" customWidth="1"/>
    <col min="3844" max="3844" width="12.85546875" style="50" customWidth="1"/>
    <col min="3845" max="4048" width="11" style="50" customWidth="1"/>
    <col min="4049" max="4067" width="11" style="50"/>
    <col min="4068" max="4068" width="30.7109375" style="50" customWidth="1"/>
    <col min="4069" max="4070" width="4.7109375" style="50" customWidth="1"/>
    <col min="4071" max="4072" width="12.7109375" style="50" customWidth="1"/>
    <col min="4073" max="4074" width="4.7109375" style="50" customWidth="1"/>
    <col min="4075" max="4076" width="12.7109375" style="50" customWidth="1"/>
    <col min="4077" max="4078" width="4.7109375" style="50" customWidth="1"/>
    <col min="4079" max="4080" width="12.7109375" style="50" customWidth="1"/>
    <col min="4081" max="4082" width="4.7109375" style="50" customWidth="1"/>
    <col min="4083" max="4084" width="12.7109375" style="50" customWidth="1"/>
    <col min="4085" max="4086" width="4.7109375" style="50" customWidth="1"/>
    <col min="4087" max="4088" width="12.7109375" style="50" customWidth="1"/>
    <col min="4089" max="4095" width="11" style="50"/>
    <col min="4096" max="4096" width="8.85546875" style="50" customWidth="1"/>
    <col min="4097" max="4097" width="77" style="50" customWidth="1"/>
    <col min="4098" max="4098" width="11.85546875" style="50" customWidth="1"/>
    <col min="4099" max="4099" width="22.85546875" style="50" customWidth="1"/>
    <col min="4100" max="4100" width="12.85546875" style="50" customWidth="1"/>
    <col min="4101" max="4304" width="11" style="50" customWidth="1"/>
    <col min="4305" max="4323" width="11" style="50"/>
    <col min="4324" max="4324" width="30.7109375" style="50" customWidth="1"/>
    <col min="4325" max="4326" width="4.7109375" style="50" customWidth="1"/>
    <col min="4327" max="4328" width="12.7109375" style="50" customWidth="1"/>
    <col min="4329" max="4330" width="4.7109375" style="50" customWidth="1"/>
    <col min="4331" max="4332" width="12.7109375" style="50" customWidth="1"/>
    <col min="4333" max="4334" width="4.7109375" style="50" customWidth="1"/>
    <col min="4335" max="4336" width="12.7109375" style="50" customWidth="1"/>
    <col min="4337" max="4338" width="4.7109375" style="50" customWidth="1"/>
    <col min="4339" max="4340" width="12.7109375" style="50" customWidth="1"/>
    <col min="4341" max="4342" width="4.7109375" style="50" customWidth="1"/>
    <col min="4343" max="4344" width="12.7109375" style="50" customWidth="1"/>
    <col min="4345" max="4351" width="11" style="50"/>
    <col min="4352" max="4352" width="8.85546875" style="50" customWidth="1"/>
    <col min="4353" max="4353" width="77" style="50" customWidth="1"/>
    <col min="4354" max="4354" width="11.85546875" style="50" customWidth="1"/>
    <col min="4355" max="4355" width="22.85546875" style="50" customWidth="1"/>
    <col min="4356" max="4356" width="12.85546875" style="50" customWidth="1"/>
    <col min="4357" max="4560" width="11" style="50" customWidth="1"/>
    <col min="4561" max="4579" width="11" style="50"/>
    <col min="4580" max="4580" width="30.7109375" style="50" customWidth="1"/>
    <col min="4581" max="4582" width="4.7109375" style="50" customWidth="1"/>
    <col min="4583" max="4584" width="12.7109375" style="50" customWidth="1"/>
    <col min="4585" max="4586" width="4.7109375" style="50" customWidth="1"/>
    <col min="4587" max="4588" width="12.7109375" style="50" customWidth="1"/>
    <col min="4589" max="4590" width="4.7109375" style="50" customWidth="1"/>
    <col min="4591" max="4592" width="12.7109375" style="50" customWidth="1"/>
    <col min="4593" max="4594" width="4.7109375" style="50" customWidth="1"/>
    <col min="4595" max="4596" width="12.7109375" style="50" customWidth="1"/>
    <col min="4597" max="4598" width="4.7109375" style="50" customWidth="1"/>
    <col min="4599" max="4600" width="12.7109375" style="50" customWidth="1"/>
    <col min="4601" max="4607" width="11" style="50"/>
    <col min="4608" max="4608" width="8.85546875" style="50" customWidth="1"/>
    <col min="4609" max="4609" width="77" style="50" customWidth="1"/>
    <col min="4610" max="4610" width="11.85546875" style="50" customWidth="1"/>
    <col min="4611" max="4611" width="22.85546875" style="50" customWidth="1"/>
    <col min="4612" max="4612" width="12.85546875" style="50" customWidth="1"/>
    <col min="4613" max="4816" width="11" style="50" customWidth="1"/>
    <col min="4817" max="4835" width="11" style="50"/>
    <col min="4836" max="4836" width="30.7109375" style="50" customWidth="1"/>
    <col min="4837" max="4838" width="4.7109375" style="50" customWidth="1"/>
    <col min="4839" max="4840" width="12.7109375" style="50" customWidth="1"/>
    <col min="4841" max="4842" width="4.7109375" style="50" customWidth="1"/>
    <col min="4843" max="4844" width="12.7109375" style="50" customWidth="1"/>
    <col min="4845" max="4846" width="4.7109375" style="50" customWidth="1"/>
    <col min="4847" max="4848" width="12.7109375" style="50" customWidth="1"/>
    <col min="4849" max="4850" width="4.7109375" style="50" customWidth="1"/>
    <col min="4851" max="4852" width="12.7109375" style="50" customWidth="1"/>
    <col min="4853" max="4854" width="4.7109375" style="50" customWidth="1"/>
    <col min="4855" max="4856" width="12.7109375" style="50" customWidth="1"/>
    <col min="4857" max="4863" width="11" style="50"/>
    <col min="4864" max="4864" width="8.85546875" style="50" customWidth="1"/>
    <col min="4865" max="4865" width="77" style="50" customWidth="1"/>
    <col min="4866" max="4866" width="11.85546875" style="50" customWidth="1"/>
    <col min="4867" max="4867" width="22.85546875" style="50" customWidth="1"/>
    <col min="4868" max="4868" width="12.85546875" style="50" customWidth="1"/>
    <col min="4869" max="5072" width="11" style="50" customWidth="1"/>
    <col min="5073" max="5091" width="11" style="50"/>
    <col min="5092" max="5092" width="30.7109375" style="50" customWidth="1"/>
    <col min="5093" max="5094" width="4.7109375" style="50" customWidth="1"/>
    <col min="5095" max="5096" width="12.7109375" style="50" customWidth="1"/>
    <col min="5097" max="5098" width="4.7109375" style="50" customWidth="1"/>
    <col min="5099" max="5100" width="12.7109375" style="50" customWidth="1"/>
    <col min="5101" max="5102" width="4.7109375" style="50" customWidth="1"/>
    <col min="5103" max="5104" width="12.7109375" style="50" customWidth="1"/>
    <col min="5105" max="5106" width="4.7109375" style="50" customWidth="1"/>
    <col min="5107" max="5108" width="12.7109375" style="50" customWidth="1"/>
    <col min="5109" max="5110" width="4.7109375" style="50" customWidth="1"/>
    <col min="5111" max="5112" width="12.7109375" style="50" customWidth="1"/>
    <col min="5113" max="5119" width="11" style="50"/>
    <col min="5120" max="5120" width="8.85546875" style="50" customWidth="1"/>
    <col min="5121" max="5121" width="77" style="50" customWidth="1"/>
    <col min="5122" max="5122" width="11.85546875" style="50" customWidth="1"/>
    <col min="5123" max="5123" width="22.85546875" style="50" customWidth="1"/>
    <col min="5124" max="5124" width="12.85546875" style="50" customWidth="1"/>
    <col min="5125" max="5328" width="11" style="50" customWidth="1"/>
    <col min="5329" max="5347" width="11" style="50"/>
    <col min="5348" max="5348" width="30.7109375" style="50" customWidth="1"/>
    <col min="5349" max="5350" width="4.7109375" style="50" customWidth="1"/>
    <col min="5351" max="5352" width="12.7109375" style="50" customWidth="1"/>
    <col min="5353" max="5354" width="4.7109375" style="50" customWidth="1"/>
    <col min="5355" max="5356" width="12.7109375" style="50" customWidth="1"/>
    <col min="5357" max="5358" width="4.7109375" style="50" customWidth="1"/>
    <col min="5359" max="5360" width="12.7109375" style="50" customWidth="1"/>
    <col min="5361" max="5362" width="4.7109375" style="50" customWidth="1"/>
    <col min="5363" max="5364" width="12.7109375" style="50" customWidth="1"/>
    <col min="5365" max="5366" width="4.7109375" style="50" customWidth="1"/>
    <col min="5367" max="5368" width="12.7109375" style="50" customWidth="1"/>
    <col min="5369" max="5375" width="11" style="50"/>
    <col min="5376" max="5376" width="8.85546875" style="50" customWidth="1"/>
    <col min="5377" max="5377" width="77" style="50" customWidth="1"/>
    <col min="5378" max="5378" width="11.85546875" style="50" customWidth="1"/>
    <col min="5379" max="5379" width="22.85546875" style="50" customWidth="1"/>
    <col min="5380" max="5380" width="12.85546875" style="50" customWidth="1"/>
    <col min="5381" max="5584" width="11" style="50" customWidth="1"/>
    <col min="5585" max="5603" width="11" style="50"/>
    <col min="5604" max="5604" width="30.7109375" style="50" customWidth="1"/>
    <col min="5605" max="5606" width="4.7109375" style="50" customWidth="1"/>
    <col min="5607" max="5608" width="12.7109375" style="50" customWidth="1"/>
    <col min="5609" max="5610" width="4.7109375" style="50" customWidth="1"/>
    <col min="5611" max="5612" width="12.7109375" style="50" customWidth="1"/>
    <col min="5613" max="5614" width="4.7109375" style="50" customWidth="1"/>
    <col min="5615" max="5616" width="12.7109375" style="50" customWidth="1"/>
    <col min="5617" max="5618" width="4.7109375" style="50" customWidth="1"/>
    <col min="5619" max="5620" width="12.7109375" style="50" customWidth="1"/>
    <col min="5621" max="5622" width="4.7109375" style="50" customWidth="1"/>
    <col min="5623" max="5624" width="12.7109375" style="50" customWidth="1"/>
    <col min="5625" max="5631" width="11" style="50"/>
    <col min="5632" max="5632" width="8.85546875" style="50" customWidth="1"/>
    <col min="5633" max="5633" width="77" style="50" customWidth="1"/>
    <col min="5634" max="5634" width="11.85546875" style="50" customWidth="1"/>
    <col min="5635" max="5635" width="22.85546875" style="50" customWidth="1"/>
    <col min="5636" max="5636" width="12.85546875" style="50" customWidth="1"/>
    <col min="5637" max="5840" width="11" style="50" customWidth="1"/>
    <col min="5841" max="5859" width="11" style="50"/>
    <col min="5860" max="5860" width="30.7109375" style="50" customWidth="1"/>
    <col min="5861" max="5862" width="4.7109375" style="50" customWidth="1"/>
    <col min="5863" max="5864" width="12.7109375" style="50" customWidth="1"/>
    <col min="5865" max="5866" width="4.7109375" style="50" customWidth="1"/>
    <col min="5867" max="5868" width="12.7109375" style="50" customWidth="1"/>
    <col min="5869" max="5870" width="4.7109375" style="50" customWidth="1"/>
    <col min="5871" max="5872" width="12.7109375" style="50" customWidth="1"/>
    <col min="5873" max="5874" width="4.7109375" style="50" customWidth="1"/>
    <col min="5875" max="5876" width="12.7109375" style="50" customWidth="1"/>
    <col min="5877" max="5878" width="4.7109375" style="50" customWidth="1"/>
    <col min="5879" max="5880" width="12.7109375" style="50" customWidth="1"/>
    <col min="5881" max="5887" width="11" style="50"/>
    <col min="5888" max="5888" width="8.85546875" style="50" customWidth="1"/>
    <col min="5889" max="5889" width="77" style="50" customWidth="1"/>
    <col min="5890" max="5890" width="11.85546875" style="50" customWidth="1"/>
    <col min="5891" max="5891" width="22.85546875" style="50" customWidth="1"/>
    <col min="5892" max="5892" width="12.85546875" style="50" customWidth="1"/>
    <col min="5893" max="6096" width="11" style="50" customWidth="1"/>
    <col min="6097" max="6115" width="11" style="50"/>
    <col min="6116" max="6116" width="30.7109375" style="50" customWidth="1"/>
    <col min="6117" max="6118" width="4.7109375" style="50" customWidth="1"/>
    <col min="6119" max="6120" width="12.7109375" style="50" customWidth="1"/>
    <col min="6121" max="6122" width="4.7109375" style="50" customWidth="1"/>
    <col min="6123" max="6124" width="12.7109375" style="50" customWidth="1"/>
    <col min="6125" max="6126" width="4.7109375" style="50" customWidth="1"/>
    <col min="6127" max="6128" width="12.7109375" style="50" customWidth="1"/>
    <col min="6129" max="6130" width="4.7109375" style="50" customWidth="1"/>
    <col min="6131" max="6132" width="12.7109375" style="50" customWidth="1"/>
    <col min="6133" max="6134" width="4.7109375" style="50" customWidth="1"/>
    <col min="6135" max="6136" width="12.7109375" style="50" customWidth="1"/>
    <col min="6137" max="6143" width="11" style="50"/>
    <col min="6144" max="6144" width="8.85546875" style="50" customWidth="1"/>
    <col min="6145" max="6145" width="77" style="50" customWidth="1"/>
    <col min="6146" max="6146" width="11.85546875" style="50" customWidth="1"/>
    <col min="6147" max="6147" width="22.85546875" style="50" customWidth="1"/>
    <col min="6148" max="6148" width="12.85546875" style="50" customWidth="1"/>
    <col min="6149" max="6352" width="11" style="50" customWidth="1"/>
    <col min="6353" max="6371" width="11" style="50"/>
    <col min="6372" max="6372" width="30.7109375" style="50" customWidth="1"/>
    <col min="6373" max="6374" width="4.7109375" style="50" customWidth="1"/>
    <col min="6375" max="6376" width="12.7109375" style="50" customWidth="1"/>
    <col min="6377" max="6378" width="4.7109375" style="50" customWidth="1"/>
    <col min="6379" max="6380" width="12.7109375" style="50" customWidth="1"/>
    <col min="6381" max="6382" width="4.7109375" style="50" customWidth="1"/>
    <col min="6383" max="6384" width="12.7109375" style="50" customWidth="1"/>
    <col min="6385" max="6386" width="4.7109375" style="50" customWidth="1"/>
    <col min="6387" max="6388" width="12.7109375" style="50" customWidth="1"/>
    <col min="6389" max="6390" width="4.7109375" style="50" customWidth="1"/>
    <col min="6391" max="6392" width="12.7109375" style="50" customWidth="1"/>
    <col min="6393" max="6399" width="11" style="50"/>
    <col min="6400" max="6400" width="8.85546875" style="50" customWidth="1"/>
    <col min="6401" max="6401" width="77" style="50" customWidth="1"/>
    <col min="6402" max="6402" width="11.85546875" style="50" customWidth="1"/>
    <col min="6403" max="6403" width="22.85546875" style="50" customWidth="1"/>
    <col min="6404" max="6404" width="12.85546875" style="50" customWidth="1"/>
    <col min="6405" max="6608" width="11" style="50" customWidth="1"/>
    <col min="6609" max="6627" width="11" style="50"/>
    <col min="6628" max="6628" width="30.7109375" style="50" customWidth="1"/>
    <col min="6629" max="6630" width="4.7109375" style="50" customWidth="1"/>
    <col min="6631" max="6632" width="12.7109375" style="50" customWidth="1"/>
    <col min="6633" max="6634" width="4.7109375" style="50" customWidth="1"/>
    <col min="6635" max="6636" width="12.7109375" style="50" customWidth="1"/>
    <col min="6637" max="6638" width="4.7109375" style="50" customWidth="1"/>
    <col min="6639" max="6640" width="12.7109375" style="50" customWidth="1"/>
    <col min="6641" max="6642" width="4.7109375" style="50" customWidth="1"/>
    <col min="6643" max="6644" width="12.7109375" style="50" customWidth="1"/>
    <col min="6645" max="6646" width="4.7109375" style="50" customWidth="1"/>
    <col min="6647" max="6648" width="12.7109375" style="50" customWidth="1"/>
    <col min="6649" max="6655" width="11" style="50"/>
    <col min="6656" max="6656" width="8.85546875" style="50" customWidth="1"/>
    <col min="6657" max="6657" width="77" style="50" customWidth="1"/>
    <col min="6658" max="6658" width="11.85546875" style="50" customWidth="1"/>
    <col min="6659" max="6659" width="22.85546875" style="50" customWidth="1"/>
    <col min="6660" max="6660" width="12.85546875" style="50" customWidth="1"/>
    <col min="6661" max="6864" width="11" style="50" customWidth="1"/>
    <col min="6865" max="6883" width="11" style="50"/>
    <col min="6884" max="6884" width="30.7109375" style="50" customWidth="1"/>
    <col min="6885" max="6886" width="4.7109375" style="50" customWidth="1"/>
    <col min="6887" max="6888" width="12.7109375" style="50" customWidth="1"/>
    <col min="6889" max="6890" width="4.7109375" style="50" customWidth="1"/>
    <col min="6891" max="6892" width="12.7109375" style="50" customWidth="1"/>
    <col min="6893" max="6894" width="4.7109375" style="50" customWidth="1"/>
    <col min="6895" max="6896" width="12.7109375" style="50" customWidth="1"/>
    <col min="6897" max="6898" width="4.7109375" style="50" customWidth="1"/>
    <col min="6899" max="6900" width="12.7109375" style="50" customWidth="1"/>
    <col min="6901" max="6902" width="4.7109375" style="50" customWidth="1"/>
    <col min="6903" max="6904" width="12.7109375" style="50" customWidth="1"/>
    <col min="6905" max="6911" width="11" style="50"/>
    <col min="6912" max="6912" width="8.85546875" style="50" customWidth="1"/>
    <col min="6913" max="6913" width="77" style="50" customWidth="1"/>
    <col min="6914" max="6914" width="11.85546875" style="50" customWidth="1"/>
    <col min="6915" max="6915" width="22.85546875" style="50" customWidth="1"/>
    <col min="6916" max="6916" width="12.85546875" style="50" customWidth="1"/>
    <col min="6917" max="7120" width="11" style="50" customWidth="1"/>
    <col min="7121" max="7139" width="11" style="50"/>
    <col min="7140" max="7140" width="30.7109375" style="50" customWidth="1"/>
    <col min="7141" max="7142" width="4.7109375" style="50" customWidth="1"/>
    <col min="7143" max="7144" width="12.7109375" style="50" customWidth="1"/>
    <col min="7145" max="7146" width="4.7109375" style="50" customWidth="1"/>
    <col min="7147" max="7148" width="12.7109375" style="50" customWidth="1"/>
    <col min="7149" max="7150" width="4.7109375" style="50" customWidth="1"/>
    <col min="7151" max="7152" width="12.7109375" style="50" customWidth="1"/>
    <col min="7153" max="7154" width="4.7109375" style="50" customWidth="1"/>
    <col min="7155" max="7156" width="12.7109375" style="50" customWidth="1"/>
    <col min="7157" max="7158" width="4.7109375" style="50" customWidth="1"/>
    <col min="7159" max="7160" width="12.7109375" style="50" customWidth="1"/>
    <col min="7161" max="7167" width="11" style="50"/>
    <col min="7168" max="7168" width="8.85546875" style="50" customWidth="1"/>
    <col min="7169" max="7169" width="77" style="50" customWidth="1"/>
    <col min="7170" max="7170" width="11.85546875" style="50" customWidth="1"/>
    <col min="7171" max="7171" width="22.85546875" style="50" customWidth="1"/>
    <col min="7172" max="7172" width="12.85546875" style="50" customWidth="1"/>
    <col min="7173" max="7376" width="11" style="50" customWidth="1"/>
    <col min="7377" max="7395" width="11" style="50"/>
    <col min="7396" max="7396" width="30.7109375" style="50" customWidth="1"/>
    <col min="7397" max="7398" width="4.7109375" style="50" customWidth="1"/>
    <col min="7399" max="7400" width="12.7109375" style="50" customWidth="1"/>
    <col min="7401" max="7402" width="4.7109375" style="50" customWidth="1"/>
    <col min="7403" max="7404" width="12.7109375" style="50" customWidth="1"/>
    <col min="7405" max="7406" width="4.7109375" style="50" customWidth="1"/>
    <col min="7407" max="7408" width="12.7109375" style="50" customWidth="1"/>
    <col min="7409" max="7410" width="4.7109375" style="50" customWidth="1"/>
    <col min="7411" max="7412" width="12.7109375" style="50" customWidth="1"/>
    <col min="7413" max="7414" width="4.7109375" style="50" customWidth="1"/>
    <col min="7415" max="7416" width="12.7109375" style="50" customWidth="1"/>
    <col min="7417" max="7423" width="11" style="50"/>
    <col min="7424" max="7424" width="8.85546875" style="50" customWidth="1"/>
    <col min="7425" max="7425" width="77" style="50" customWidth="1"/>
    <col min="7426" max="7426" width="11.85546875" style="50" customWidth="1"/>
    <col min="7427" max="7427" width="22.85546875" style="50" customWidth="1"/>
    <col min="7428" max="7428" width="12.85546875" style="50" customWidth="1"/>
    <col min="7429" max="7632" width="11" style="50" customWidth="1"/>
    <col min="7633" max="7651" width="11" style="50"/>
    <col min="7652" max="7652" width="30.7109375" style="50" customWidth="1"/>
    <col min="7653" max="7654" width="4.7109375" style="50" customWidth="1"/>
    <col min="7655" max="7656" width="12.7109375" style="50" customWidth="1"/>
    <col min="7657" max="7658" width="4.7109375" style="50" customWidth="1"/>
    <col min="7659" max="7660" width="12.7109375" style="50" customWidth="1"/>
    <col min="7661" max="7662" width="4.7109375" style="50" customWidth="1"/>
    <col min="7663" max="7664" width="12.7109375" style="50" customWidth="1"/>
    <col min="7665" max="7666" width="4.7109375" style="50" customWidth="1"/>
    <col min="7667" max="7668" width="12.7109375" style="50" customWidth="1"/>
    <col min="7669" max="7670" width="4.7109375" style="50" customWidth="1"/>
    <col min="7671" max="7672" width="12.7109375" style="50" customWidth="1"/>
    <col min="7673" max="7679" width="11" style="50"/>
    <col min="7680" max="7680" width="8.85546875" style="50" customWidth="1"/>
    <col min="7681" max="7681" width="77" style="50" customWidth="1"/>
    <col min="7682" max="7682" width="11.85546875" style="50" customWidth="1"/>
    <col min="7683" max="7683" width="22.85546875" style="50" customWidth="1"/>
    <col min="7684" max="7684" width="12.85546875" style="50" customWidth="1"/>
    <col min="7685" max="7888" width="11" style="50" customWidth="1"/>
    <col min="7889" max="7907" width="11" style="50"/>
    <col min="7908" max="7908" width="30.7109375" style="50" customWidth="1"/>
    <col min="7909" max="7910" width="4.7109375" style="50" customWidth="1"/>
    <col min="7911" max="7912" width="12.7109375" style="50" customWidth="1"/>
    <col min="7913" max="7914" width="4.7109375" style="50" customWidth="1"/>
    <col min="7915" max="7916" width="12.7109375" style="50" customWidth="1"/>
    <col min="7917" max="7918" width="4.7109375" style="50" customWidth="1"/>
    <col min="7919" max="7920" width="12.7109375" style="50" customWidth="1"/>
    <col min="7921" max="7922" width="4.7109375" style="50" customWidth="1"/>
    <col min="7923" max="7924" width="12.7109375" style="50" customWidth="1"/>
    <col min="7925" max="7926" width="4.7109375" style="50" customWidth="1"/>
    <col min="7927" max="7928" width="12.7109375" style="50" customWidth="1"/>
    <col min="7929" max="7935" width="11" style="50"/>
    <col min="7936" max="7936" width="8.85546875" style="50" customWidth="1"/>
    <col min="7937" max="7937" width="77" style="50" customWidth="1"/>
    <col min="7938" max="7938" width="11.85546875" style="50" customWidth="1"/>
    <col min="7939" max="7939" width="22.85546875" style="50" customWidth="1"/>
    <col min="7940" max="7940" width="12.85546875" style="50" customWidth="1"/>
    <col min="7941" max="8144" width="11" style="50" customWidth="1"/>
    <col min="8145" max="8163" width="11" style="50"/>
    <col min="8164" max="8164" width="30.7109375" style="50" customWidth="1"/>
    <col min="8165" max="8166" width="4.7109375" style="50" customWidth="1"/>
    <col min="8167" max="8168" width="12.7109375" style="50" customWidth="1"/>
    <col min="8169" max="8170" width="4.7109375" style="50" customWidth="1"/>
    <col min="8171" max="8172" width="12.7109375" style="50" customWidth="1"/>
    <col min="8173" max="8174" width="4.7109375" style="50" customWidth="1"/>
    <col min="8175" max="8176" width="12.7109375" style="50" customWidth="1"/>
    <col min="8177" max="8178" width="4.7109375" style="50" customWidth="1"/>
    <col min="8179" max="8180" width="12.7109375" style="50" customWidth="1"/>
    <col min="8181" max="8182" width="4.7109375" style="50" customWidth="1"/>
    <col min="8183" max="8184" width="12.7109375" style="50" customWidth="1"/>
    <col min="8185" max="8191" width="11" style="50"/>
    <col min="8192" max="8192" width="8.85546875" style="50" customWidth="1"/>
    <col min="8193" max="8193" width="77" style="50" customWidth="1"/>
    <col min="8194" max="8194" width="11.85546875" style="50" customWidth="1"/>
    <col min="8195" max="8195" width="22.85546875" style="50" customWidth="1"/>
    <col min="8196" max="8196" width="12.85546875" style="50" customWidth="1"/>
    <col min="8197" max="8400" width="11" style="50" customWidth="1"/>
    <col min="8401" max="8419" width="11" style="50"/>
    <col min="8420" max="8420" width="30.7109375" style="50" customWidth="1"/>
    <col min="8421" max="8422" width="4.7109375" style="50" customWidth="1"/>
    <col min="8423" max="8424" width="12.7109375" style="50" customWidth="1"/>
    <col min="8425" max="8426" width="4.7109375" style="50" customWidth="1"/>
    <col min="8427" max="8428" width="12.7109375" style="50" customWidth="1"/>
    <col min="8429" max="8430" width="4.7109375" style="50" customWidth="1"/>
    <col min="8431" max="8432" width="12.7109375" style="50" customWidth="1"/>
    <col min="8433" max="8434" width="4.7109375" style="50" customWidth="1"/>
    <col min="8435" max="8436" width="12.7109375" style="50" customWidth="1"/>
    <col min="8437" max="8438" width="4.7109375" style="50" customWidth="1"/>
    <col min="8439" max="8440" width="12.7109375" style="50" customWidth="1"/>
    <col min="8441" max="8447" width="11" style="50"/>
    <col min="8448" max="8448" width="8.85546875" style="50" customWidth="1"/>
    <col min="8449" max="8449" width="77" style="50" customWidth="1"/>
    <col min="8450" max="8450" width="11.85546875" style="50" customWidth="1"/>
    <col min="8451" max="8451" width="22.85546875" style="50" customWidth="1"/>
    <col min="8452" max="8452" width="12.85546875" style="50" customWidth="1"/>
    <col min="8453" max="8656" width="11" style="50" customWidth="1"/>
    <col min="8657" max="8675" width="11" style="50"/>
    <col min="8676" max="8676" width="30.7109375" style="50" customWidth="1"/>
    <col min="8677" max="8678" width="4.7109375" style="50" customWidth="1"/>
    <col min="8679" max="8680" width="12.7109375" style="50" customWidth="1"/>
    <col min="8681" max="8682" width="4.7109375" style="50" customWidth="1"/>
    <col min="8683" max="8684" width="12.7109375" style="50" customWidth="1"/>
    <col min="8685" max="8686" width="4.7109375" style="50" customWidth="1"/>
    <col min="8687" max="8688" width="12.7109375" style="50" customWidth="1"/>
    <col min="8689" max="8690" width="4.7109375" style="50" customWidth="1"/>
    <col min="8691" max="8692" width="12.7109375" style="50" customWidth="1"/>
    <col min="8693" max="8694" width="4.7109375" style="50" customWidth="1"/>
    <col min="8695" max="8696" width="12.7109375" style="50" customWidth="1"/>
    <col min="8697" max="8703" width="11" style="50"/>
    <col min="8704" max="8704" width="8.85546875" style="50" customWidth="1"/>
    <col min="8705" max="8705" width="77" style="50" customWidth="1"/>
    <col min="8706" max="8706" width="11.85546875" style="50" customWidth="1"/>
    <col min="8707" max="8707" width="22.85546875" style="50" customWidth="1"/>
    <col min="8708" max="8708" width="12.85546875" style="50" customWidth="1"/>
    <col min="8709" max="8912" width="11" style="50" customWidth="1"/>
    <col min="8913" max="8931" width="11" style="50"/>
    <col min="8932" max="8932" width="30.7109375" style="50" customWidth="1"/>
    <col min="8933" max="8934" width="4.7109375" style="50" customWidth="1"/>
    <col min="8935" max="8936" width="12.7109375" style="50" customWidth="1"/>
    <col min="8937" max="8938" width="4.7109375" style="50" customWidth="1"/>
    <col min="8939" max="8940" width="12.7109375" style="50" customWidth="1"/>
    <col min="8941" max="8942" width="4.7109375" style="50" customWidth="1"/>
    <col min="8943" max="8944" width="12.7109375" style="50" customWidth="1"/>
    <col min="8945" max="8946" width="4.7109375" style="50" customWidth="1"/>
    <col min="8947" max="8948" width="12.7109375" style="50" customWidth="1"/>
    <col min="8949" max="8950" width="4.7109375" style="50" customWidth="1"/>
    <col min="8951" max="8952" width="12.7109375" style="50" customWidth="1"/>
    <col min="8953" max="8959" width="11" style="50"/>
    <col min="8960" max="8960" width="8.85546875" style="50" customWidth="1"/>
    <col min="8961" max="8961" width="77" style="50" customWidth="1"/>
    <col min="8962" max="8962" width="11.85546875" style="50" customWidth="1"/>
    <col min="8963" max="8963" width="22.85546875" style="50" customWidth="1"/>
    <col min="8964" max="8964" width="12.85546875" style="50" customWidth="1"/>
    <col min="8965" max="9168" width="11" style="50" customWidth="1"/>
    <col min="9169" max="9187" width="11" style="50"/>
    <col min="9188" max="9188" width="30.7109375" style="50" customWidth="1"/>
    <col min="9189" max="9190" width="4.7109375" style="50" customWidth="1"/>
    <col min="9191" max="9192" width="12.7109375" style="50" customWidth="1"/>
    <col min="9193" max="9194" width="4.7109375" style="50" customWidth="1"/>
    <col min="9195" max="9196" width="12.7109375" style="50" customWidth="1"/>
    <col min="9197" max="9198" width="4.7109375" style="50" customWidth="1"/>
    <col min="9199" max="9200" width="12.7109375" style="50" customWidth="1"/>
    <col min="9201" max="9202" width="4.7109375" style="50" customWidth="1"/>
    <col min="9203" max="9204" width="12.7109375" style="50" customWidth="1"/>
    <col min="9205" max="9206" width="4.7109375" style="50" customWidth="1"/>
    <col min="9207" max="9208" width="12.7109375" style="50" customWidth="1"/>
    <col min="9209" max="9215" width="11" style="50"/>
    <col min="9216" max="9216" width="8.85546875" style="50" customWidth="1"/>
    <col min="9217" max="9217" width="77" style="50" customWidth="1"/>
    <col min="9218" max="9218" width="11.85546875" style="50" customWidth="1"/>
    <col min="9219" max="9219" width="22.85546875" style="50" customWidth="1"/>
    <col min="9220" max="9220" width="12.85546875" style="50" customWidth="1"/>
    <col min="9221" max="9424" width="11" style="50" customWidth="1"/>
    <col min="9425" max="9443" width="11" style="50"/>
    <col min="9444" max="9444" width="30.7109375" style="50" customWidth="1"/>
    <col min="9445" max="9446" width="4.7109375" style="50" customWidth="1"/>
    <col min="9447" max="9448" width="12.7109375" style="50" customWidth="1"/>
    <col min="9449" max="9450" width="4.7109375" style="50" customWidth="1"/>
    <col min="9451" max="9452" width="12.7109375" style="50" customWidth="1"/>
    <col min="9453" max="9454" width="4.7109375" style="50" customWidth="1"/>
    <col min="9455" max="9456" width="12.7109375" style="50" customWidth="1"/>
    <col min="9457" max="9458" width="4.7109375" style="50" customWidth="1"/>
    <col min="9459" max="9460" width="12.7109375" style="50" customWidth="1"/>
    <col min="9461" max="9462" width="4.7109375" style="50" customWidth="1"/>
    <col min="9463" max="9464" width="12.7109375" style="50" customWidth="1"/>
    <col min="9465" max="9471" width="11" style="50"/>
    <col min="9472" max="9472" width="8.85546875" style="50" customWidth="1"/>
    <col min="9473" max="9473" width="77" style="50" customWidth="1"/>
    <col min="9474" max="9474" width="11.85546875" style="50" customWidth="1"/>
    <col min="9475" max="9475" width="22.85546875" style="50" customWidth="1"/>
    <col min="9476" max="9476" width="12.85546875" style="50" customWidth="1"/>
    <col min="9477" max="9680" width="11" style="50" customWidth="1"/>
    <col min="9681" max="9699" width="11" style="50"/>
    <col min="9700" max="9700" width="30.7109375" style="50" customWidth="1"/>
    <col min="9701" max="9702" width="4.7109375" style="50" customWidth="1"/>
    <col min="9703" max="9704" width="12.7109375" style="50" customWidth="1"/>
    <col min="9705" max="9706" width="4.7109375" style="50" customWidth="1"/>
    <col min="9707" max="9708" width="12.7109375" style="50" customWidth="1"/>
    <col min="9709" max="9710" width="4.7109375" style="50" customWidth="1"/>
    <col min="9711" max="9712" width="12.7109375" style="50" customWidth="1"/>
    <col min="9713" max="9714" width="4.7109375" style="50" customWidth="1"/>
    <col min="9715" max="9716" width="12.7109375" style="50" customWidth="1"/>
    <col min="9717" max="9718" width="4.7109375" style="50" customWidth="1"/>
    <col min="9719" max="9720" width="12.7109375" style="50" customWidth="1"/>
    <col min="9721" max="9727" width="11" style="50"/>
    <col min="9728" max="9728" width="8.85546875" style="50" customWidth="1"/>
    <col min="9729" max="9729" width="77" style="50" customWidth="1"/>
    <col min="9730" max="9730" width="11.85546875" style="50" customWidth="1"/>
    <col min="9731" max="9731" width="22.85546875" style="50" customWidth="1"/>
    <col min="9732" max="9732" width="12.85546875" style="50" customWidth="1"/>
    <col min="9733" max="9936" width="11" style="50" customWidth="1"/>
    <col min="9937" max="9955" width="11" style="50"/>
    <col min="9956" max="9956" width="30.7109375" style="50" customWidth="1"/>
    <col min="9957" max="9958" width="4.7109375" style="50" customWidth="1"/>
    <col min="9959" max="9960" width="12.7109375" style="50" customWidth="1"/>
    <col min="9961" max="9962" width="4.7109375" style="50" customWidth="1"/>
    <col min="9963" max="9964" width="12.7109375" style="50" customWidth="1"/>
    <col min="9965" max="9966" width="4.7109375" style="50" customWidth="1"/>
    <col min="9967" max="9968" width="12.7109375" style="50" customWidth="1"/>
    <col min="9969" max="9970" width="4.7109375" style="50" customWidth="1"/>
    <col min="9971" max="9972" width="12.7109375" style="50" customWidth="1"/>
    <col min="9973" max="9974" width="4.7109375" style="50" customWidth="1"/>
    <col min="9975" max="9976" width="12.7109375" style="50" customWidth="1"/>
    <col min="9977" max="9983" width="11" style="50"/>
    <col min="9984" max="9984" width="8.85546875" style="50" customWidth="1"/>
    <col min="9985" max="9985" width="77" style="50" customWidth="1"/>
    <col min="9986" max="9986" width="11.85546875" style="50" customWidth="1"/>
    <col min="9987" max="9987" width="22.85546875" style="50" customWidth="1"/>
    <col min="9988" max="9988" width="12.85546875" style="50" customWidth="1"/>
    <col min="9989" max="10192" width="11" style="50" customWidth="1"/>
    <col min="10193" max="10211" width="11" style="50"/>
    <col min="10212" max="10212" width="30.7109375" style="50" customWidth="1"/>
    <col min="10213" max="10214" width="4.7109375" style="50" customWidth="1"/>
    <col min="10215" max="10216" width="12.7109375" style="50" customWidth="1"/>
    <col min="10217" max="10218" width="4.7109375" style="50" customWidth="1"/>
    <col min="10219" max="10220" width="12.7109375" style="50" customWidth="1"/>
    <col min="10221" max="10222" width="4.7109375" style="50" customWidth="1"/>
    <col min="10223" max="10224" width="12.7109375" style="50" customWidth="1"/>
    <col min="10225" max="10226" width="4.7109375" style="50" customWidth="1"/>
    <col min="10227" max="10228" width="12.7109375" style="50" customWidth="1"/>
    <col min="10229" max="10230" width="4.7109375" style="50" customWidth="1"/>
    <col min="10231" max="10232" width="12.7109375" style="50" customWidth="1"/>
    <col min="10233" max="10239" width="11" style="50"/>
    <col min="10240" max="10240" width="8.85546875" style="50" customWidth="1"/>
    <col min="10241" max="10241" width="77" style="50" customWidth="1"/>
    <col min="10242" max="10242" width="11.85546875" style="50" customWidth="1"/>
    <col min="10243" max="10243" width="22.85546875" style="50" customWidth="1"/>
    <col min="10244" max="10244" width="12.85546875" style="50" customWidth="1"/>
    <col min="10245" max="10448" width="11" style="50" customWidth="1"/>
    <col min="10449" max="10467" width="11" style="50"/>
    <col min="10468" max="10468" width="30.7109375" style="50" customWidth="1"/>
    <col min="10469" max="10470" width="4.7109375" style="50" customWidth="1"/>
    <col min="10471" max="10472" width="12.7109375" style="50" customWidth="1"/>
    <col min="10473" max="10474" width="4.7109375" style="50" customWidth="1"/>
    <col min="10475" max="10476" width="12.7109375" style="50" customWidth="1"/>
    <col min="10477" max="10478" width="4.7109375" style="50" customWidth="1"/>
    <col min="10479" max="10480" width="12.7109375" style="50" customWidth="1"/>
    <col min="10481" max="10482" width="4.7109375" style="50" customWidth="1"/>
    <col min="10483" max="10484" width="12.7109375" style="50" customWidth="1"/>
    <col min="10485" max="10486" width="4.7109375" style="50" customWidth="1"/>
    <col min="10487" max="10488" width="12.7109375" style="50" customWidth="1"/>
    <col min="10489" max="10495" width="11" style="50"/>
    <col min="10496" max="10496" width="8.85546875" style="50" customWidth="1"/>
    <col min="10497" max="10497" width="77" style="50" customWidth="1"/>
    <col min="10498" max="10498" width="11.85546875" style="50" customWidth="1"/>
    <col min="10499" max="10499" width="22.85546875" style="50" customWidth="1"/>
    <col min="10500" max="10500" width="12.85546875" style="50" customWidth="1"/>
    <col min="10501" max="10704" width="11" style="50" customWidth="1"/>
    <col min="10705" max="10723" width="11" style="50"/>
    <col min="10724" max="10724" width="30.7109375" style="50" customWidth="1"/>
    <col min="10725" max="10726" width="4.7109375" style="50" customWidth="1"/>
    <col min="10727" max="10728" width="12.7109375" style="50" customWidth="1"/>
    <col min="10729" max="10730" width="4.7109375" style="50" customWidth="1"/>
    <col min="10731" max="10732" width="12.7109375" style="50" customWidth="1"/>
    <col min="10733" max="10734" width="4.7109375" style="50" customWidth="1"/>
    <col min="10735" max="10736" width="12.7109375" style="50" customWidth="1"/>
    <col min="10737" max="10738" width="4.7109375" style="50" customWidth="1"/>
    <col min="10739" max="10740" width="12.7109375" style="50" customWidth="1"/>
    <col min="10741" max="10742" width="4.7109375" style="50" customWidth="1"/>
    <col min="10743" max="10744" width="12.7109375" style="50" customWidth="1"/>
    <col min="10745" max="10751" width="11" style="50"/>
    <col min="10752" max="10752" width="8.85546875" style="50" customWidth="1"/>
    <col min="10753" max="10753" width="77" style="50" customWidth="1"/>
    <col min="10754" max="10754" width="11.85546875" style="50" customWidth="1"/>
    <col min="10755" max="10755" width="22.85546875" style="50" customWidth="1"/>
    <col min="10756" max="10756" width="12.85546875" style="50" customWidth="1"/>
    <col min="10757" max="10960" width="11" style="50" customWidth="1"/>
    <col min="10961" max="10979" width="11" style="50"/>
    <col min="10980" max="10980" width="30.7109375" style="50" customWidth="1"/>
    <col min="10981" max="10982" width="4.7109375" style="50" customWidth="1"/>
    <col min="10983" max="10984" width="12.7109375" style="50" customWidth="1"/>
    <col min="10985" max="10986" width="4.7109375" style="50" customWidth="1"/>
    <col min="10987" max="10988" width="12.7109375" style="50" customWidth="1"/>
    <col min="10989" max="10990" width="4.7109375" style="50" customWidth="1"/>
    <col min="10991" max="10992" width="12.7109375" style="50" customWidth="1"/>
    <col min="10993" max="10994" width="4.7109375" style="50" customWidth="1"/>
    <col min="10995" max="10996" width="12.7109375" style="50" customWidth="1"/>
    <col min="10997" max="10998" width="4.7109375" style="50" customWidth="1"/>
    <col min="10999" max="11000" width="12.7109375" style="50" customWidth="1"/>
    <col min="11001" max="11007" width="11" style="50"/>
    <col min="11008" max="11008" width="8.85546875" style="50" customWidth="1"/>
    <col min="11009" max="11009" width="77" style="50" customWidth="1"/>
    <col min="11010" max="11010" width="11.85546875" style="50" customWidth="1"/>
    <col min="11011" max="11011" width="22.85546875" style="50" customWidth="1"/>
    <col min="11012" max="11012" width="12.85546875" style="50" customWidth="1"/>
    <col min="11013" max="11216" width="11" style="50" customWidth="1"/>
    <col min="11217" max="11235" width="11" style="50"/>
    <col min="11236" max="11236" width="30.7109375" style="50" customWidth="1"/>
    <col min="11237" max="11238" width="4.7109375" style="50" customWidth="1"/>
    <col min="11239" max="11240" width="12.7109375" style="50" customWidth="1"/>
    <col min="11241" max="11242" width="4.7109375" style="50" customWidth="1"/>
    <col min="11243" max="11244" width="12.7109375" style="50" customWidth="1"/>
    <col min="11245" max="11246" width="4.7109375" style="50" customWidth="1"/>
    <col min="11247" max="11248" width="12.7109375" style="50" customWidth="1"/>
    <col min="11249" max="11250" width="4.7109375" style="50" customWidth="1"/>
    <col min="11251" max="11252" width="12.7109375" style="50" customWidth="1"/>
    <col min="11253" max="11254" width="4.7109375" style="50" customWidth="1"/>
    <col min="11255" max="11256" width="12.7109375" style="50" customWidth="1"/>
    <col min="11257" max="11263" width="11" style="50"/>
    <col min="11264" max="11264" width="8.85546875" style="50" customWidth="1"/>
    <col min="11265" max="11265" width="77" style="50" customWidth="1"/>
    <col min="11266" max="11266" width="11.85546875" style="50" customWidth="1"/>
    <col min="11267" max="11267" width="22.85546875" style="50" customWidth="1"/>
    <col min="11268" max="11268" width="12.85546875" style="50" customWidth="1"/>
    <col min="11269" max="11472" width="11" style="50" customWidth="1"/>
    <col min="11473" max="11491" width="11" style="50"/>
    <col min="11492" max="11492" width="30.7109375" style="50" customWidth="1"/>
    <col min="11493" max="11494" width="4.7109375" style="50" customWidth="1"/>
    <col min="11495" max="11496" width="12.7109375" style="50" customWidth="1"/>
    <col min="11497" max="11498" width="4.7109375" style="50" customWidth="1"/>
    <col min="11499" max="11500" width="12.7109375" style="50" customWidth="1"/>
    <col min="11501" max="11502" width="4.7109375" style="50" customWidth="1"/>
    <col min="11503" max="11504" width="12.7109375" style="50" customWidth="1"/>
    <col min="11505" max="11506" width="4.7109375" style="50" customWidth="1"/>
    <col min="11507" max="11508" width="12.7109375" style="50" customWidth="1"/>
    <col min="11509" max="11510" width="4.7109375" style="50" customWidth="1"/>
    <col min="11511" max="11512" width="12.7109375" style="50" customWidth="1"/>
    <col min="11513" max="11519" width="11" style="50"/>
    <col min="11520" max="11520" width="8.85546875" style="50" customWidth="1"/>
    <col min="11521" max="11521" width="77" style="50" customWidth="1"/>
    <col min="11522" max="11522" width="11.85546875" style="50" customWidth="1"/>
    <col min="11523" max="11523" width="22.85546875" style="50" customWidth="1"/>
    <col min="11524" max="11524" width="12.85546875" style="50" customWidth="1"/>
    <col min="11525" max="11728" width="11" style="50" customWidth="1"/>
    <col min="11729" max="11747" width="11" style="50"/>
    <col min="11748" max="11748" width="30.7109375" style="50" customWidth="1"/>
    <col min="11749" max="11750" width="4.7109375" style="50" customWidth="1"/>
    <col min="11751" max="11752" width="12.7109375" style="50" customWidth="1"/>
    <col min="11753" max="11754" width="4.7109375" style="50" customWidth="1"/>
    <col min="11755" max="11756" width="12.7109375" style="50" customWidth="1"/>
    <col min="11757" max="11758" width="4.7109375" style="50" customWidth="1"/>
    <col min="11759" max="11760" width="12.7109375" style="50" customWidth="1"/>
    <col min="11761" max="11762" width="4.7109375" style="50" customWidth="1"/>
    <col min="11763" max="11764" width="12.7109375" style="50" customWidth="1"/>
    <col min="11765" max="11766" width="4.7109375" style="50" customWidth="1"/>
    <col min="11767" max="11768" width="12.7109375" style="50" customWidth="1"/>
    <col min="11769" max="11775" width="11" style="50"/>
    <col min="11776" max="11776" width="8.85546875" style="50" customWidth="1"/>
    <col min="11777" max="11777" width="77" style="50" customWidth="1"/>
    <col min="11778" max="11778" width="11.85546875" style="50" customWidth="1"/>
    <col min="11779" max="11779" width="22.85546875" style="50" customWidth="1"/>
    <col min="11780" max="11780" width="12.85546875" style="50" customWidth="1"/>
    <col min="11781" max="11984" width="11" style="50" customWidth="1"/>
    <col min="11985" max="12003" width="11" style="50"/>
    <col min="12004" max="12004" width="30.7109375" style="50" customWidth="1"/>
    <col min="12005" max="12006" width="4.7109375" style="50" customWidth="1"/>
    <col min="12007" max="12008" width="12.7109375" style="50" customWidth="1"/>
    <col min="12009" max="12010" width="4.7109375" style="50" customWidth="1"/>
    <col min="12011" max="12012" width="12.7109375" style="50" customWidth="1"/>
    <col min="12013" max="12014" width="4.7109375" style="50" customWidth="1"/>
    <col min="12015" max="12016" width="12.7109375" style="50" customWidth="1"/>
    <col min="12017" max="12018" width="4.7109375" style="50" customWidth="1"/>
    <col min="12019" max="12020" width="12.7109375" style="50" customWidth="1"/>
    <col min="12021" max="12022" width="4.7109375" style="50" customWidth="1"/>
    <col min="12023" max="12024" width="12.7109375" style="50" customWidth="1"/>
    <col min="12025" max="12031" width="11" style="50"/>
    <col min="12032" max="12032" width="8.85546875" style="50" customWidth="1"/>
    <col min="12033" max="12033" width="77" style="50" customWidth="1"/>
    <col min="12034" max="12034" width="11.85546875" style="50" customWidth="1"/>
    <col min="12035" max="12035" width="22.85546875" style="50" customWidth="1"/>
    <col min="12036" max="12036" width="12.85546875" style="50" customWidth="1"/>
    <col min="12037" max="12240" width="11" style="50" customWidth="1"/>
    <col min="12241" max="12259" width="11" style="50"/>
    <col min="12260" max="12260" width="30.7109375" style="50" customWidth="1"/>
    <col min="12261" max="12262" width="4.7109375" style="50" customWidth="1"/>
    <col min="12263" max="12264" width="12.7109375" style="50" customWidth="1"/>
    <col min="12265" max="12266" width="4.7109375" style="50" customWidth="1"/>
    <col min="12267" max="12268" width="12.7109375" style="50" customWidth="1"/>
    <col min="12269" max="12270" width="4.7109375" style="50" customWidth="1"/>
    <col min="12271" max="12272" width="12.7109375" style="50" customWidth="1"/>
    <col min="12273" max="12274" width="4.7109375" style="50" customWidth="1"/>
    <col min="12275" max="12276" width="12.7109375" style="50" customWidth="1"/>
    <col min="12277" max="12278" width="4.7109375" style="50" customWidth="1"/>
    <col min="12279" max="12280" width="12.7109375" style="50" customWidth="1"/>
    <col min="12281" max="12287" width="11" style="50"/>
    <col min="12288" max="12288" width="8.85546875" style="50" customWidth="1"/>
    <col min="12289" max="12289" width="77" style="50" customWidth="1"/>
    <col min="12290" max="12290" width="11.85546875" style="50" customWidth="1"/>
    <col min="12291" max="12291" width="22.85546875" style="50" customWidth="1"/>
    <col min="12292" max="12292" width="12.85546875" style="50" customWidth="1"/>
    <col min="12293" max="12496" width="11" style="50" customWidth="1"/>
    <col min="12497" max="12515" width="11" style="50"/>
    <col min="12516" max="12516" width="30.7109375" style="50" customWidth="1"/>
    <col min="12517" max="12518" width="4.7109375" style="50" customWidth="1"/>
    <col min="12519" max="12520" width="12.7109375" style="50" customWidth="1"/>
    <col min="12521" max="12522" width="4.7109375" style="50" customWidth="1"/>
    <col min="12523" max="12524" width="12.7109375" style="50" customWidth="1"/>
    <col min="12525" max="12526" width="4.7109375" style="50" customWidth="1"/>
    <col min="12527" max="12528" width="12.7109375" style="50" customWidth="1"/>
    <col min="12529" max="12530" width="4.7109375" style="50" customWidth="1"/>
    <col min="12531" max="12532" width="12.7109375" style="50" customWidth="1"/>
    <col min="12533" max="12534" width="4.7109375" style="50" customWidth="1"/>
    <col min="12535" max="12536" width="12.7109375" style="50" customWidth="1"/>
    <col min="12537" max="12543" width="11" style="50"/>
    <col min="12544" max="12544" width="8.85546875" style="50" customWidth="1"/>
    <col min="12545" max="12545" width="77" style="50" customWidth="1"/>
    <col min="12546" max="12546" width="11.85546875" style="50" customWidth="1"/>
    <col min="12547" max="12547" width="22.85546875" style="50" customWidth="1"/>
    <col min="12548" max="12548" width="12.85546875" style="50" customWidth="1"/>
    <col min="12549" max="12752" width="11" style="50" customWidth="1"/>
    <col min="12753" max="12771" width="11" style="50"/>
    <col min="12772" max="12772" width="30.7109375" style="50" customWidth="1"/>
    <col min="12773" max="12774" width="4.7109375" style="50" customWidth="1"/>
    <col min="12775" max="12776" width="12.7109375" style="50" customWidth="1"/>
    <col min="12777" max="12778" width="4.7109375" style="50" customWidth="1"/>
    <col min="12779" max="12780" width="12.7109375" style="50" customWidth="1"/>
    <col min="12781" max="12782" width="4.7109375" style="50" customWidth="1"/>
    <col min="12783" max="12784" width="12.7109375" style="50" customWidth="1"/>
    <col min="12785" max="12786" width="4.7109375" style="50" customWidth="1"/>
    <col min="12787" max="12788" width="12.7109375" style="50" customWidth="1"/>
    <col min="12789" max="12790" width="4.7109375" style="50" customWidth="1"/>
    <col min="12791" max="12792" width="12.7109375" style="50" customWidth="1"/>
    <col min="12793" max="12799" width="11" style="50"/>
    <col min="12800" max="12800" width="8.85546875" style="50" customWidth="1"/>
    <col min="12801" max="12801" width="77" style="50" customWidth="1"/>
    <col min="12802" max="12802" width="11.85546875" style="50" customWidth="1"/>
    <col min="12803" max="12803" width="22.85546875" style="50" customWidth="1"/>
    <col min="12804" max="12804" width="12.85546875" style="50" customWidth="1"/>
    <col min="12805" max="13008" width="11" style="50" customWidth="1"/>
    <col min="13009" max="13027" width="11" style="50"/>
    <col min="13028" max="13028" width="30.7109375" style="50" customWidth="1"/>
    <col min="13029" max="13030" width="4.7109375" style="50" customWidth="1"/>
    <col min="13031" max="13032" width="12.7109375" style="50" customWidth="1"/>
    <col min="13033" max="13034" width="4.7109375" style="50" customWidth="1"/>
    <col min="13035" max="13036" width="12.7109375" style="50" customWidth="1"/>
    <col min="13037" max="13038" width="4.7109375" style="50" customWidth="1"/>
    <col min="13039" max="13040" width="12.7109375" style="50" customWidth="1"/>
    <col min="13041" max="13042" width="4.7109375" style="50" customWidth="1"/>
    <col min="13043" max="13044" width="12.7109375" style="50" customWidth="1"/>
    <col min="13045" max="13046" width="4.7109375" style="50" customWidth="1"/>
    <col min="13047" max="13048" width="12.7109375" style="50" customWidth="1"/>
    <col min="13049" max="13055" width="11" style="50"/>
    <col min="13056" max="13056" width="8.85546875" style="50" customWidth="1"/>
    <col min="13057" max="13057" width="77" style="50" customWidth="1"/>
    <col min="13058" max="13058" width="11.85546875" style="50" customWidth="1"/>
    <col min="13059" max="13059" width="22.85546875" style="50" customWidth="1"/>
    <col min="13060" max="13060" width="12.85546875" style="50" customWidth="1"/>
    <col min="13061" max="13264" width="11" style="50" customWidth="1"/>
    <col min="13265" max="13283" width="11" style="50"/>
    <col min="13284" max="13284" width="30.7109375" style="50" customWidth="1"/>
    <col min="13285" max="13286" width="4.7109375" style="50" customWidth="1"/>
    <col min="13287" max="13288" width="12.7109375" style="50" customWidth="1"/>
    <col min="13289" max="13290" width="4.7109375" style="50" customWidth="1"/>
    <col min="13291" max="13292" width="12.7109375" style="50" customWidth="1"/>
    <col min="13293" max="13294" width="4.7109375" style="50" customWidth="1"/>
    <col min="13295" max="13296" width="12.7109375" style="50" customWidth="1"/>
    <col min="13297" max="13298" width="4.7109375" style="50" customWidth="1"/>
    <col min="13299" max="13300" width="12.7109375" style="50" customWidth="1"/>
    <col min="13301" max="13302" width="4.7109375" style="50" customWidth="1"/>
    <col min="13303" max="13304" width="12.7109375" style="50" customWidth="1"/>
    <col min="13305" max="13311" width="11" style="50"/>
    <col min="13312" max="13312" width="8.85546875" style="50" customWidth="1"/>
    <col min="13313" max="13313" width="77" style="50" customWidth="1"/>
    <col min="13314" max="13314" width="11.85546875" style="50" customWidth="1"/>
    <col min="13315" max="13315" width="22.85546875" style="50" customWidth="1"/>
    <col min="13316" max="13316" width="12.85546875" style="50" customWidth="1"/>
    <col min="13317" max="13520" width="11" style="50" customWidth="1"/>
    <col min="13521" max="13539" width="11" style="50"/>
    <col min="13540" max="13540" width="30.7109375" style="50" customWidth="1"/>
    <col min="13541" max="13542" width="4.7109375" style="50" customWidth="1"/>
    <col min="13543" max="13544" width="12.7109375" style="50" customWidth="1"/>
    <col min="13545" max="13546" width="4.7109375" style="50" customWidth="1"/>
    <col min="13547" max="13548" width="12.7109375" style="50" customWidth="1"/>
    <col min="13549" max="13550" width="4.7109375" style="50" customWidth="1"/>
    <col min="13551" max="13552" width="12.7109375" style="50" customWidth="1"/>
    <col min="13553" max="13554" width="4.7109375" style="50" customWidth="1"/>
    <col min="13555" max="13556" width="12.7109375" style="50" customWidth="1"/>
    <col min="13557" max="13558" width="4.7109375" style="50" customWidth="1"/>
    <col min="13559" max="13560" width="12.7109375" style="50" customWidth="1"/>
    <col min="13561" max="13567" width="11" style="50"/>
    <col min="13568" max="13568" width="8.85546875" style="50" customWidth="1"/>
    <col min="13569" max="13569" width="77" style="50" customWidth="1"/>
    <col min="13570" max="13570" width="11.85546875" style="50" customWidth="1"/>
    <col min="13571" max="13571" width="22.85546875" style="50" customWidth="1"/>
    <col min="13572" max="13572" width="12.85546875" style="50" customWidth="1"/>
    <col min="13573" max="13776" width="11" style="50" customWidth="1"/>
    <col min="13777" max="13795" width="11" style="50"/>
    <col min="13796" max="13796" width="30.7109375" style="50" customWidth="1"/>
    <col min="13797" max="13798" width="4.7109375" style="50" customWidth="1"/>
    <col min="13799" max="13800" width="12.7109375" style="50" customWidth="1"/>
    <col min="13801" max="13802" width="4.7109375" style="50" customWidth="1"/>
    <col min="13803" max="13804" width="12.7109375" style="50" customWidth="1"/>
    <col min="13805" max="13806" width="4.7109375" style="50" customWidth="1"/>
    <col min="13807" max="13808" width="12.7109375" style="50" customWidth="1"/>
    <col min="13809" max="13810" width="4.7109375" style="50" customWidth="1"/>
    <col min="13811" max="13812" width="12.7109375" style="50" customWidth="1"/>
    <col min="13813" max="13814" width="4.7109375" style="50" customWidth="1"/>
    <col min="13815" max="13816" width="12.7109375" style="50" customWidth="1"/>
    <col min="13817" max="13823" width="11" style="50"/>
    <col min="13824" max="13824" width="8.85546875" style="50" customWidth="1"/>
    <col min="13825" max="13825" width="77" style="50" customWidth="1"/>
    <col min="13826" max="13826" width="11.85546875" style="50" customWidth="1"/>
    <col min="13827" max="13827" width="22.85546875" style="50" customWidth="1"/>
    <col min="13828" max="13828" width="12.85546875" style="50" customWidth="1"/>
    <col min="13829" max="14032" width="11" style="50" customWidth="1"/>
    <col min="14033" max="14051" width="11" style="50"/>
    <col min="14052" max="14052" width="30.7109375" style="50" customWidth="1"/>
    <col min="14053" max="14054" width="4.7109375" style="50" customWidth="1"/>
    <col min="14055" max="14056" width="12.7109375" style="50" customWidth="1"/>
    <col min="14057" max="14058" width="4.7109375" style="50" customWidth="1"/>
    <col min="14059" max="14060" width="12.7109375" style="50" customWidth="1"/>
    <col min="14061" max="14062" width="4.7109375" style="50" customWidth="1"/>
    <col min="14063" max="14064" width="12.7109375" style="50" customWidth="1"/>
    <col min="14065" max="14066" width="4.7109375" style="50" customWidth="1"/>
    <col min="14067" max="14068" width="12.7109375" style="50" customWidth="1"/>
    <col min="14069" max="14070" width="4.7109375" style="50" customWidth="1"/>
    <col min="14071" max="14072" width="12.7109375" style="50" customWidth="1"/>
    <col min="14073" max="14079" width="11" style="50"/>
    <col min="14080" max="14080" width="8.85546875" style="50" customWidth="1"/>
    <col min="14081" max="14081" width="77" style="50" customWidth="1"/>
    <col min="14082" max="14082" width="11.85546875" style="50" customWidth="1"/>
    <col min="14083" max="14083" width="22.85546875" style="50" customWidth="1"/>
    <col min="14084" max="14084" width="12.85546875" style="50" customWidth="1"/>
    <col min="14085" max="14288" width="11" style="50" customWidth="1"/>
    <col min="14289" max="14307" width="11" style="50"/>
    <col min="14308" max="14308" width="30.7109375" style="50" customWidth="1"/>
    <col min="14309" max="14310" width="4.7109375" style="50" customWidth="1"/>
    <col min="14311" max="14312" width="12.7109375" style="50" customWidth="1"/>
    <col min="14313" max="14314" width="4.7109375" style="50" customWidth="1"/>
    <col min="14315" max="14316" width="12.7109375" style="50" customWidth="1"/>
    <col min="14317" max="14318" width="4.7109375" style="50" customWidth="1"/>
    <col min="14319" max="14320" width="12.7109375" style="50" customWidth="1"/>
    <col min="14321" max="14322" width="4.7109375" style="50" customWidth="1"/>
    <col min="14323" max="14324" width="12.7109375" style="50" customWidth="1"/>
    <col min="14325" max="14326" width="4.7109375" style="50" customWidth="1"/>
    <col min="14327" max="14328" width="12.7109375" style="50" customWidth="1"/>
    <col min="14329" max="14335" width="11" style="50"/>
    <col min="14336" max="14336" width="8.85546875" style="50" customWidth="1"/>
    <col min="14337" max="14337" width="77" style="50" customWidth="1"/>
    <col min="14338" max="14338" width="11.85546875" style="50" customWidth="1"/>
    <col min="14339" max="14339" width="22.85546875" style="50" customWidth="1"/>
    <col min="14340" max="14340" width="12.85546875" style="50" customWidth="1"/>
    <col min="14341" max="14544" width="11" style="50" customWidth="1"/>
    <col min="14545" max="14563" width="11" style="50"/>
    <col min="14564" max="14564" width="30.7109375" style="50" customWidth="1"/>
    <col min="14565" max="14566" width="4.7109375" style="50" customWidth="1"/>
    <col min="14567" max="14568" width="12.7109375" style="50" customWidth="1"/>
    <col min="14569" max="14570" width="4.7109375" style="50" customWidth="1"/>
    <col min="14571" max="14572" width="12.7109375" style="50" customWidth="1"/>
    <col min="14573" max="14574" width="4.7109375" style="50" customWidth="1"/>
    <col min="14575" max="14576" width="12.7109375" style="50" customWidth="1"/>
    <col min="14577" max="14578" width="4.7109375" style="50" customWidth="1"/>
    <col min="14579" max="14580" width="12.7109375" style="50" customWidth="1"/>
    <col min="14581" max="14582" width="4.7109375" style="50" customWidth="1"/>
    <col min="14583" max="14584" width="12.7109375" style="50" customWidth="1"/>
    <col min="14585" max="14591" width="11" style="50"/>
    <col min="14592" max="14592" width="8.85546875" style="50" customWidth="1"/>
    <col min="14593" max="14593" width="77" style="50" customWidth="1"/>
    <col min="14594" max="14594" width="11.85546875" style="50" customWidth="1"/>
    <col min="14595" max="14595" width="22.85546875" style="50" customWidth="1"/>
    <col min="14596" max="14596" width="12.85546875" style="50" customWidth="1"/>
    <col min="14597" max="14800" width="11" style="50" customWidth="1"/>
    <col min="14801" max="14819" width="11" style="50"/>
    <col min="14820" max="14820" width="30.7109375" style="50" customWidth="1"/>
    <col min="14821" max="14822" width="4.7109375" style="50" customWidth="1"/>
    <col min="14823" max="14824" width="12.7109375" style="50" customWidth="1"/>
    <col min="14825" max="14826" width="4.7109375" style="50" customWidth="1"/>
    <col min="14827" max="14828" width="12.7109375" style="50" customWidth="1"/>
    <col min="14829" max="14830" width="4.7109375" style="50" customWidth="1"/>
    <col min="14831" max="14832" width="12.7109375" style="50" customWidth="1"/>
    <col min="14833" max="14834" width="4.7109375" style="50" customWidth="1"/>
    <col min="14835" max="14836" width="12.7109375" style="50" customWidth="1"/>
    <col min="14837" max="14838" width="4.7109375" style="50" customWidth="1"/>
    <col min="14839" max="14840" width="12.7109375" style="50" customWidth="1"/>
    <col min="14841" max="14847" width="11" style="50"/>
    <col min="14848" max="14848" width="8.85546875" style="50" customWidth="1"/>
    <col min="14849" max="14849" width="77" style="50" customWidth="1"/>
    <col min="14850" max="14850" width="11.85546875" style="50" customWidth="1"/>
    <col min="14851" max="14851" width="22.85546875" style="50" customWidth="1"/>
    <col min="14852" max="14852" width="12.85546875" style="50" customWidth="1"/>
    <col min="14853" max="15056" width="11" style="50" customWidth="1"/>
    <col min="15057" max="15075" width="11" style="50"/>
    <col min="15076" max="15076" width="30.7109375" style="50" customWidth="1"/>
    <col min="15077" max="15078" width="4.7109375" style="50" customWidth="1"/>
    <col min="15079" max="15080" width="12.7109375" style="50" customWidth="1"/>
    <col min="15081" max="15082" width="4.7109375" style="50" customWidth="1"/>
    <col min="15083" max="15084" width="12.7109375" style="50" customWidth="1"/>
    <col min="15085" max="15086" width="4.7109375" style="50" customWidth="1"/>
    <col min="15087" max="15088" width="12.7109375" style="50" customWidth="1"/>
    <col min="15089" max="15090" width="4.7109375" style="50" customWidth="1"/>
    <col min="15091" max="15092" width="12.7109375" style="50" customWidth="1"/>
    <col min="15093" max="15094" width="4.7109375" style="50" customWidth="1"/>
    <col min="15095" max="15096" width="12.7109375" style="50" customWidth="1"/>
    <col min="15097" max="15103" width="11" style="50"/>
    <col min="15104" max="15104" width="8.85546875" style="50" customWidth="1"/>
    <col min="15105" max="15105" width="77" style="50" customWidth="1"/>
    <col min="15106" max="15106" width="11.85546875" style="50" customWidth="1"/>
    <col min="15107" max="15107" width="22.85546875" style="50" customWidth="1"/>
    <col min="15108" max="15108" width="12.85546875" style="50" customWidth="1"/>
    <col min="15109" max="15312" width="11" style="50" customWidth="1"/>
    <col min="15313" max="15331" width="11" style="50"/>
    <col min="15332" max="15332" width="30.7109375" style="50" customWidth="1"/>
    <col min="15333" max="15334" width="4.7109375" style="50" customWidth="1"/>
    <col min="15335" max="15336" width="12.7109375" style="50" customWidth="1"/>
    <col min="15337" max="15338" width="4.7109375" style="50" customWidth="1"/>
    <col min="15339" max="15340" width="12.7109375" style="50" customWidth="1"/>
    <col min="15341" max="15342" width="4.7109375" style="50" customWidth="1"/>
    <col min="15343" max="15344" width="12.7109375" style="50" customWidth="1"/>
    <col min="15345" max="15346" width="4.7109375" style="50" customWidth="1"/>
    <col min="15347" max="15348" width="12.7109375" style="50" customWidth="1"/>
    <col min="15349" max="15350" width="4.7109375" style="50" customWidth="1"/>
    <col min="15351" max="15352" width="12.7109375" style="50" customWidth="1"/>
    <col min="15353" max="15359" width="11" style="50"/>
    <col min="15360" max="15360" width="8.85546875" style="50" customWidth="1"/>
    <col min="15361" max="15361" width="77" style="50" customWidth="1"/>
    <col min="15362" max="15362" width="11.85546875" style="50" customWidth="1"/>
    <col min="15363" max="15363" width="22.85546875" style="50" customWidth="1"/>
    <col min="15364" max="15364" width="12.85546875" style="50" customWidth="1"/>
    <col min="15365" max="15568" width="11" style="50" customWidth="1"/>
    <col min="15569" max="15587" width="11" style="50"/>
    <col min="15588" max="15588" width="30.7109375" style="50" customWidth="1"/>
    <col min="15589" max="15590" width="4.7109375" style="50" customWidth="1"/>
    <col min="15591" max="15592" width="12.7109375" style="50" customWidth="1"/>
    <col min="15593" max="15594" width="4.7109375" style="50" customWidth="1"/>
    <col min="15595" max="15596" width="12.7109375" style="50" customWidth="1"/>
    <col min="15597" max="15598" width="4.7109375" style="50" customWidth="1"/>
    <col min="15599" max="15600" width="12.7109375" style="50" customWidth="1"/>
    <col min="15601" max="15602" width="4.7109375" style="50" customWidth="1"/>
    <col min="15603" max="15604" width="12.7109375" style="50" customWidth="1"/>
    <col min="15605" max="15606" width="4.7109375" style="50" customWidth="1"/>
    <col min="15607" max="15608" width="12.7109375" style="50" customWidth="1"/>
    <col min="15609" max="15615" width="11" style="50"/>
    <col min="15616" max="15616" width="8.85546875" style="50" customWidth="1"/>
    <col min="15617" max="15617" width="77" style="50" customWidth="1"/>
    <col min="15618" max="15618" width="11.85546875" style="50" customWidth="1"/>
    <col min="15619" max="15619" width="22.85546875" style="50" customWidth="1"/>
    <col min="15620" max="15620" width="12.85546875" style="50" customWidth="1"/>
    <col min="15621" max="15824" width="11" style="50" customWidth="1"/>
    <col min="15825" max="15843" width="11" style="50"/>
    <col min="15844" max="15844" width="30.7109375" style="50" customWidth="1"/>
    <col min="15845" max="15846" width="4.7109375" style="50" customWidth="1"/>
    <col min="15847" max="15848" width="12.7109375" style="50" customWidth="1"/>
    <col min="15849" max="15850" width="4.7109375" style="50" customWidth="1"/>
    <col min="15851" max="15852" width="12.7109375" style="50" customWidth="1"/>
    <col min="15853" max="15854" width="4.7109375" style="50" customWidth="1"/>
    <col min="15855" max="15856" width="12.7109375" style="50" customWidth="1"/>
    <col min="15857" max="15858" width="4.7109375" style="50" customWidth="1"/>
    <col min="15859" max="15860" width="12.7109375" style="50" customWidth="1"/>
    <col min="15861" max="15862" width="4.7109375" style="50" customWidth="1"/>
    <col min="15863" max="15864" width="12.7109375" style="50" customWidth="1"/>
    <col min="15865" max="15871" width="11" style="50"/>
    <col min="15872" max="15872" width="8.85546875" style="50" customWidth="1"/>
    <col min="15873" max="15873" width="77" style="50" customWidth="1"/>
    <col min="15874" max="15874" width="11.85546875" style="50" customWidth="1"/>
    <col min="15875" max="15875" width="22.85546875" style="50" customWidth="1"/>
    <col min="15876" max="15876" width="12.85546875" style="50" customWidth="1"/>
    <col min="15877" max="16080" width="11" style="50" customWidth="1"/>
    <col min="16081" max="16099" width="11" style="50"/>
    <col min="16100" max="16100" width="30.7109375" style="50" customWidth="1"/>
    <col min="16101" max="16102" width="4.7109375" style="50" customWidth="1"/>
    <col min="16103" max="16104" width="12.7109375" style="50" customWidth="1"/>
    <col min="16105" max="16106" width="4.7109375" style="50" customWidth="1"/>
    <col min="16107" max="16108" width="12.7109375" style="50" customWidth="1"/>
    <col min="16109" max="16110" width="4.7109375" style="50" customWidth="1"/>
    <col min="16111" max="16112" width="12.7109375" style="50" customWidth="1"/>
    <col min="16113" max="16114" width="4.7109375" style="50" customWidth="1"/>
    <col min="16115" max="16116" width="12.7109375" style="50" customWidth="1"/>
    <col min="16117" max="16118" width="4.7109375" style="50" customWidth="1"/>
    <col min="16119" max="16120" width="12.7109375" style="50" customWidth="1"/>
    <col min="16121" max="16127" width="11" style="50"/>
    <col min="16128" max="16128" width="8.85546875" style="50" customWidth="1"/>
    <col min="16129" max="16129" width="77" style="50" customWidth="1"/>
    <col min="16130" max="16130" width="11.85546875" style="50" customWidth="1"/>
    <col min="16131" max="16131" width="22.85546875" style="50" customWidth="1"/>
    <col min="16132" max="16132" width="12.85546875" style="50" customWidth="1"/>
    <col min="16133" max="16336" width="11" style="50" customWidth="1"/>
    <col min="16337" max="16355" width="11" style="50"/>
    <col min="16356" max="16356" width="30.7109375" style="50" customWidth="1"/>
    <col min="16357" max="16358" width="4.7109375" style="50" customWidth="1"/>
    <col min="16359" max="16360" width="12.7109375" style="50" customWidth="1"/>
    <col min="16361" max="16362" width="4.7109375" style="50" customWidth="1"/>
    <col min="16363" max="16364" width="12.7109375" style="50" customWidth="1"/>
    <col min="16365" max="16366" width="4.7109375" style="50" customWidth="1"/>
    <col min="16367" max="16368" width="12.7109375" style="50" customWidth="1"/>
    <col min="16369" max="16370" width="4.7109375" style="50" customWidth="1"/>
    <col min="16371" max="16372" width="12.7109375" style="50" customWidth="1"/>
    <col min="16373" max="16374" width="4.7109375" style="50" customWidth="1"/>
    <col min="16375" max="16376" width="12.7109375" style="50" customWidth="1"/>
    <col min="16377" max="16384" width="11" style="50"/>
  </cols>
  <sheetData>
    <row r="1" spans="1:16" ht="15.75" x14ac:dyDescent="0.25">
      <c r="A1" s="67" t="s">
        <v>8</v>
      </c>
      <c r="B1" s="68" t="s">
        <v>9</v>
      </c>
      <c r="C1" s="67" t="s">
        <v>10</v>
      </c>
      <c r="D1" s="67" t="s">
        <v>11</v>
      </c>
      <c r="E1" s="67" t="s">
        <v>12</v>
      </c>
      <c r="K1" s="45">
        <f>COUNT($J1:J$2)</f>
        <v>1</v>
      </c>
      <c r="L1" s="45">
        <f t="shared" ref="L1:L12" si="0">IF(ISERROR(MATCH(ROW(),$K$2:$K$34,0)),"",INDEX(A$2:A$34,MATCH(ROW(),$K$2:$K$34,0),1))</f>
        <v>1</v>
      </c>
      <c r="M1" s="45" t="str">
        <f t="shared" ref="M1:M12" si="1">IF(ISERROR(MATCH(ROW(),$K$2:$K$34,0)),"",INDEX(B$2:B$34,MATCH(ROW(),$K$2:$K$34,0),1))</f>
        <v>aaa</v>
      </c>
      <c r="N1" s="45" t="str">
        <f t="shared" ref="N1:N12" si="2">IF(ISERROR(MATCH(ROW(),$K$2:$K$34,0)),"",INDEX(C$2:C$34,MATCH(ROW(),$K$2:$K$34,0),1))</f>
        <v>F</v>
      </c>
      <c r="O1" s="45">
        <f t="shared" ref="O1:O12" si="3">IF(ISERROR(MATCH(ROW(),$K$2:$K$34,0)),"",INDEX(D$2:D$34,MATCH(ROW(),$K$2:$K$34,0),1))</f>
        <v>100</v>
      </c>
      <c r="P1" s="45">
        <f t="shared" ref="P1:P12" si="4">IF(ISERROR(MATCH(ROW(),$K$2:$K$34,0)),"",INDEX(E$2:E$34,MATCH(ROW(),$K$2:$K$34,0),1))</f>
        <v>1</v>
      </c>
    </row>
    <row r="2" spans="1:16" s="45" customFormat="1" x14ac:dyDescent="0.2">
      <c r="A2" s="46">
        <v>1</v>
      </c>
      <c r="B2" s="47" t="s">
        <v>77</v>
      </c>
      <c r="C2" s="48" t="s">
        <v>63</v>
      </c>
      <c r="D2" s="49">
        <v>100</v>
      </c>
      <c r="E2" s="69">
        <v>1</v>
      </c>
      <c r="F2" s="45">
        <f>IF(OR($E2="",$E2=0),"",A2)</f>
        <v>1</v>
      </c>
      <c r="G2" s="45" t="str">
        <f t="shared" ref="G2" si="5">IF(OR($E2="",$E2=0),"",B2)</f>
        <v>aaa</v>
      </c>
      <c r="H2" s="45" t="str">
        <f t="shared" ref="H2" si="6">IF(OR($E2="",$E2=0),"",C2)</f>
        <v>F</v>
      </c>
      <c r="I2" s="45">
        <f t="shared" ref="I2" si="7">IF(OR($E2="",$E2=0),"",D2)</f>
        <v>100</v>
      </c>
      <c r="J2" s="45">
        <f t="shared" ref="J2" si="8">IF(OR($E2="",$E2=0),"",E2)</f>
        <v>1</v>
      </c>
      <c r="K2" s="45">
        <f>COUNT($J$2:J2)</f>
        <v>1</v>
      </c>
      <c r="L2" s="45">
        <f t="shared" si="0"/>
        <v>4</v>
      </c>
      <c r="M2" s="45" t="str">
        <f t="shared" si="1"/>
        <v>ddd</v>
      </c>
      <c r="N2" s="45" t="str">
        <f t="shared" si="2"/>
        <v>F</v>
      </c>
      <c r="O2" s="45">
        <f t="shared" si="3"/>
        <v>1100</v>
      </c>
      <c r="P2" s="45">
        <f t="shared" si="4"/>
        <v>20</v>
      </c>
    </row>
    <row r="3" spans="1:16" s="45" customFormat="1" x14ac:dyDescent="0.2">
      <c r="A3" s="41">
        <v>2</v>
      </c>
      <c r="B3" s="42" t="s">
        <v>78</v>
      </c>
      <c r="C3" s="43" t="s">
        <v>63</v>
      </c>
      <c r="D3" s="44">
        <v>101</v>
      </c>
      <c r="E3" s="70"/>
      <c r="F3" s="45" t="str">
        <f t="shared" ref="F3:F12" si="9">IF(OR($E3="",$E3=0),"",A3)</f>
        <v/>
      </c>
      <c r="G3" s="45" t="str">
        <f t="shared" ref="G3:G12" si="10">IF(OR($E3="",$E3=0),"",B3)</f>
        <v/>
      </c>
      <c r="H3" s="45" t="str">
        <f t="shared" ref="H3:H12" si="11">IF(OR($E3="",$E3=0),"",C3)</f>
        <v/>
      </c>
      <c r="I3" s="45" t="str">
        <f t="shared" ref="I3:I12" si="12">IF(OR($E3="",$E3=0),"",D3)</f>
        <v/>
      </c>
      <c r="J3" s="45" t="str">
        <f t="shared" ref="J3:J12" si="13">IF(OR($E3="",$E3=0),"",E3)</f>
        <v/>
      </c>
      <c r="K3" s="45">
        <f>COUNT($J$2:J3)</f>
        <v>1</v>
      </c>
      <c r="L3" s="45">
        <f t="shared" si="0"/>
        <v>11</v>
      </c>
      <c r="M3" s="45" t="str">
        <f t="shared" si="1"/>
        <v>kkk</v>
      </c>
      <c r="N3" s="45" t="str">
        <f t="shared" si="2"/>
        <v>M3</v>
      </c>
      <c r="O3" s="45">
        <f t="shared" si="3"/>
        <v>0.16</v>
      </c>
      <c r="P3" s="45">
        <f t="shared" si="4"/>
        <v>30</v>
      </c>
    </row>
    <row r="4" spans="1:16" s="45" customFormat="1" x14ac:dyDescent="0.2">
      <c r="A4" s="46">
        <v>3</v>
      </c>
      <c r="B4" s="47" t="s">
        <v>79</v>
      </c>
      <c r="C4" s="48" t="s">
        <v>65</v>
      </c>
      <c r="D4" s="49">
        <v>10</v>
      </c>
      <c r="E4" s="69">
        <v>0</v>
      </c>
      <c r="F4" s="45" t="str">
        <f t="shared" si="9"/>
        <v/>
      </c>
      <c r="G4" s="45" t="str">
        <f t="shared" si="10"/>
        <v/>
      </c>
      <c r="H4" s="45" t="str">
        <f t="shared" si="11"/>
        <v/>
      </c>
      <c r="I4" s="45" t="str">
        <f t="shared" si="12"/>
        <v/>
      </c>
      <c r="J4" s="45" t="str">
        <f t="shared" si="13"/>
        <v/>
      </c>
      <c r="K4" s="45">
        <f>COUNT($J$2:J4)</f>
        <v>1</v>
      </c>
      <c r="L4" s="45">
        <f t="shared" si="0"/>
        <v>3</v>
      </c>
      <c r="M4" s="45" t="str">
        <f t="shared" si="1"/>
        <v>ccc</v>
      </c>
      <c r="N4" s="45" t="str">
        <f t="shared" si="2"/>
        <v>M²</v>
      </c>
      <c r="O4" s="45">
        <f t="shared" si="3"/>
        <v>10</v>
      </c>
      <c r="P4" s="45">
        <f t="shared" si="4"/>
        <v>0</v>
      </c>
    </row>
    <row r="5" spans="1:16" s="45" customFormat="1" x14ac:dyDescent="0.2">
      <c r="A5" s="41">
        <v>4</v>
      </c>
      <c r="B5" s="42" t="s">
        <v>80</v>
      </c>
      <c r="C5" s="43" t="s">
        <v>63</v>
      </c>
      <c r="D5" s="44">
        <v>1100</v>
      </c>
      <c r="E5" s="70">
        <v>20</v>
      </c>
      <c r="F5" s="45">
        <f t="shared" si="9"/>
        <v>4</v>
      </c>
      <c r="G5" s="45" t="str">
        <f t="shared" si="10"/>
        <v>ddd</v>
      </c>
      <c r="H5" s="45" t="str">
        <f t="shared" si="11"/>
        <v>F</v>
      </c>
      <c r="I5" s="45">
        <f t="shared" si="12"/>
        <v>1100</v>
      </c>
      <c r="J5" s="45">
        <f t="shared" si="13"/>
        <v>20</v>
      </c>
      <c r="K5" s="45">
        <f>COUNT($J$2:J5)</f>
        <v>2</v>
      </c>
      <c r="L5" s="45">
        <f t="shared" si="0"/>
        <v>5</v>
      </c>
      <c r="M5" s="45" t="str">
        <f t="shared" si="1"/>
        <v>eee</v>
      </c>
      <c r="N5" s="45" t="str">
        <f t="shared" si="2"/>
        <v>F</v>
      </c>
      <c r="O5" s="45">
        <f t="shared" si="3"/>
        <v>2500</v>
      </c>
      <c r="P5" s="45">
        <f t="shared" si="4"/>
        <v>0</v>
      </c>
    </row>
    <row r="6" spans="1:16" s="45" customFormat="1" x14ac:dyDescent="0.2">
      <c r="A6" s="46">
        <v>5</v>
      </c>
      <c r="B6" s="47" t="s">
        <v>81</v>
      </c>
      <c r="C6" s="48" t="s">
        <v>63</v>
      </c>
      <c r="D6" s="49">
        <v>2500</v>
      </c>
      <c r="E6" s="69">
        <v>0</v>
      </c>
      <c r="F6" s="45" t="str">
        <f t="shared" si="9"/>
        <v/>
      </c>
      <c r="G6" s="45" t="str">
        <f t="shared" si="10"/>
        <v/>
      </c>
      <c r="H6" s="45" t="str">
        <f t="shared" si="11"/>
        <v/>
      </c>
      <c r="I6" s="45" t="str">
        <f t="shared" si="12"/>
        <v/>
      </c>
      <c r="J6" s="45" t="str">
        <f t="shared" si="13"/>
        <v/>
      </c>
      <c r="K6" s="45">
        <f>COUNT($J$2:J6)</f>
        <v>2</v>
      </c>
      <c r="L6" s="45">
        <f t="shared" si="0"/>
        <v>10</v>
      </c>
      <c r="M6" s="45" t="str">
        <f t="shared" si="1"/>
        <v>jjj</v>
      </c>
      <c r="N6" s="45" t="str">
        <f t="shared" si="2"/>
        <v>ML</v>
      </c>
      <c r="O6" s="45">
        <f t="shared" si="3"/>
        <v>10.709999999999999</v>
      </c>
      <c r="P6" s="45">
        <f t="shared" si="4"/>
        <v>0</v>
      </c>
    </row>
    <row r="7" spans="1:16" s="45" customFormat="1" x14ac:dyDescent="0.2">
      <c r="A7" s="41">
        <v>6</v>
      </c>
      <c r="B7" s="42" t="s">
        <v>82</v>
      </c>
      <c r="C7" s="43" t="s">
        <v>10</v>
      </c>
      <c r="D7" s="44">
        <v>35</v>
      </c>
      <c r="E7" s="70"/>
      <c r="F7" s="45" t="str">
        <f t="shared" si="9"/>
        <v/>
      </c>
      <c r="G7" s="45" t="str">
        <f t="shared" si="10"/>
        <v/>
      </c>
      <c r="H7" s="45" t="str">
        <f t="shared" si="11"/>
        <v/>
      </c>
      <c r="I7" s="45" t="str">
        <f t="shared" si="12"/>
        <v/>
      </c>
      <c r="J7" s="45" t="str">
        <f t="shared" si="13"/>
        <v/>
      </c>
      <c r="K7" s="45">
        <f>COUNT($J$2:J7)</f>
        <v>2</v>
      </c>
      <c r="L7" s="45" t="str">
        <f t="shared" si="0"/>
        <v/>
      </c>
      <c r="M7" s="45" t="str">
        <f t="shared" si="1"/>
        <v/>
      </c>
      <c r="N7" s="45" t="str">
        <f t="shared" si="2"/>
        <v/>
      </c>
      <c r="O7" s="45" t="str">
        <f t="shared" si="3"/>
        <v/>
      </c>
      <c r="P7" s="45" t="str">
        <f t="shared" si="4"/>
        <v/>
      </c>
    </row>
    <row r="8" spans="1:16" s="45" customFormat="1" x14ac:dyDescent="0.2">
      <c r="A8" s="46">
        <v>7</v>
      </c>
      <c r="B8" s="47" t="s">
        <v>83</v>
      </c>
      <c r="C8" s="48" t="s">
        <v>65</v>
      </c>
      <c r="D8" s="49">
        <v>76.5</v>
      </c>
      <c r="E8" s="69"/>
      <c r="F8" s="45" t="str">
        <f t="shared" si="9"/>
        <v/>
      </c>
      <c r="G8" s="45" t="str">
        <f t="shared" si="10"/>
        <v/>
      </c>
      <c r="H8" s="45" t="str">
        <f t="shared" si="11"/>
        <v/>
      </c>
      <c r="I8" s="45" t="str">
        <f t="shared" si="12"/>
        <v/>
      </c>
      <c r="J8" s="45" t="str">
        <f t="shared" si="13"/>
        <v/>
      </c>
      <c r="K8" s="45">
        <f>COUNT($J$2:J8)</f>
        <v>2</v>
      </c>
      <c r="L8" s="45" t="str">
        <f t="shared" si="0"/>
        <v/>
      </c>
      <c r="M8" s="45" t="str">
        <f t="shared" si="1"/>
        <v/>
      </c>
      <c r="N8" s="45" t="str">
        <f t="shared" si="2"/>
        <v/>
      </c>
      <c r="O8" s="45" t="str">
        <f t="shared" si="3"/>
        <v/>
      </c>
      <c r="P8" s="45" t="str">
        <f t="shared" si="4"/>
        <v/>
      </c>
    </row>
    <row r="9" spans="1:16" s="45" customFormat="1" x14ac:dyDescent="0.2">
      <c r="A9" s="41">
        <v>8</v>
      </c>
      <c r="B9" s="42" t="s">
        <v>84</v>
      </c>
      <c r="C9" s="43" t="s">
        <v>64</v>
      </c>
      <c r="D9" s="44">
        <v>14.45</v>
      </c>
      <c r="E9" s="70"/>
      <c r="F9" s="45" t="str">
        <f t="shared" si="9"/>
        <v/>
      </c>
      <c r="G9" s="45" t="str">
        <f t="shared" si="10"/>
        <v/>
      </c>
      <c r="H9" s="45" t="str">
        <f t="shared" si="11"/>
        <v/>
      </c>
      <c r="I9" s="45" t="str">
        <f t="shared" si="12"/>
        <v/>
      </c>
      <c r="J9" s="45" t="str">
        <f t="shared" si="13"/>
        <v/>
      </c>
      <c r="K9" s="45">
        <f>COUNT($J$2:J9)</f>
        <v>2</v>
      </c>
      <c r="L9" s="45" t="str">
        <f t="shared" si="0"/>
        <v/>
      </c>
      <c r="M9" s="45" t="str">
        <f t="shared" si="1"/>
        <v/>
      </c>
      <c r="N9" s="45" t="str">
        <f t="shared" si="2"/>
        <v/>
      </c>
      <c r="O9" s="45" t="str">
        <f t="shared" si="3"/>
        <v/>
      </c>
      <c r="P9" s="45" t="str">
        <f t="shared" si="4"/>
        <v/>
      </c>
    </row>
    <row r="10" spans="1:16" s="45" customFormat="1" x14ac:dyDescent="0.2">
      <c r="A10" s="46">
        <v>9</v>
      </c>
      <c r="B10" s="47" t="s">
        <v>85</v>
      </c>
      <c r="C10" s="48" t="s">
        <v>64</v>
      </c>
      <c r="D10" s="49">
        <v>13.005000000000001</v>
      </c>
      <c r="E10" s="69"/>
      <c r="F10" s="45" t="str">
        <f t="shared" si="9"/>
        <v/>
      </c>
      <c r="G10" s="45" t="str">
        <f t="shared" si="10"/>
        <v/>
      </c>
      <c r="H10" s="45" t="str">
        <f t="shared" si="11"/>
        <v/>
      </c>
      <c r="I10" s="45" t="str">
        <f t="shared" si="12"/>
        <v/>
      </c>
      <c r="J10" s="45" t="str">
        <f t="shared" si="13"/>
        <v/>
      </c>
      <c r="K10" s="45">
        <f>COUNT($J$2:J10)</f>
        <v>2</v>
      </c>
      <c r="L10" s="45" t="str">
        <f t="shared" si="0"/>
        <v/>
      </c>
      <c r="M10" s="45" t="str">
        <f t="shared" si="1"/>
        <v/>
      </c>
      <c r="N10" s="45" t="str">
        <f t="shared" si="2"/>
        <v/>
      </c>
      <c r="O10" s="45" t="str">
        <f t="shared" si="3"/>
        <v/>
      </c>
      <c r="P10" s="45" t="str">
        <f t="shared" si="4"/>
        <v/>
      </c>
    </row>
    <row r="11" spans="1:16" s="45" customFormat="1" x14ac:dyDescent="0.2">
      <c r="A11" s="41">
        <v>10</v>
      </c>
      <c r="B11" s="42" t="s">
        <v>86</v>
      </c>
      <c r="C11" s="43" t="s">
        <v>64</v>
      </c>
      <c r="D11" s="44">
        <v>10.709999999999999</v>
      </c>
      <c r="E11" s="70">
        <v>0</v>
      </c>
      <c r="F11" s="45" t="str">
        <f t="shared" si="9"/>
        <v/>
      </c>
      <c r="G11" s="45" t="str">
        <f t="shared" si="10"/>
        <v/>
      </c>
      <c r="H11" s="45" t="str">
        <f t="shared" si="11"/>
        <v/>
      </c>
      <c r="I11" s="45" t="str">
        <f t="shared" si="12"/>
        <v/>
      </c>
      <c r="J11" s="45" t="str">
        <f t="shared" si="13"/>
        <v/>
      </c>
      <c r="K11" s="45">
        <f>COUNT($J$2:J11)</f>
        <v>2</v>
      </c>
      <c r="L11" s="45" t="str">
        <f t="shared" si="0"/>
        <v/>
      </c>
      <c r="M11" s="45" t="str">
        <f t="shared" si="1"/>
        <v/>
      </c>
      <c r="N11" s="45" t="str">
        <f t="shared" si="2"/>
        <v/>
      </c>
      <c r="O11" s="45" t="str">
        <f t="shared" si="3"/>
        <v/>
      </c>
      <c r="P11" s="45" t="str">
        <f t="shared" si="4"/>
        <v/>
      </c>
    </row>
    <row r="12" spans="1:16" s="45" customFormat="1" x14ac:dyDescent="0.2">
      <c r="A12" s="46">
        <v>11</v>
      </c>
      <c r="B12" s="47" t="s">
        <v>87</v>
      </c>
      <c r="C12" s="48" t="s">
        <v>88</v>
      </c>
      <c r="D12" s="49">
        <v>0.16</v>
      </c>
      <c r="E12" s="69">
        <v>30</v>
      </c>
      <c r="F12" s="45">
        <f t="shared" si="9"/>
        <v>11</v>
      </c>
      <c r="G12" s="45" t="str">
        <f t="shared" si="10"/>
        <v>kkk</v>
      </c>
      <c r="H12" s="45" t="str">
        <f t="shared" si="11"/>
        <v>M3</v>
      </c>
      <c r="I12" s="45">
        <f t="shared" si="12"/>
        <v>0.16</v>
      </c>
      <c r="J12" s="45">
        <f t="shared" si="13"/>
        <v>30</v>
      </c>
      <c r="K12" s="45">
        <f>COUNT($J$2:J12)</f>
        <v>3</v>
      </c>
      <c r="L12" s="45" t="str">
        <f t="shared" si="0"/>
        <v/>
      </c>
      <c r="M12" s="45" t="str">
        <f t="shared" si="1"/>
        <v/>
      </c>
      <c r="N12" s="45" t="str">
        <f t="shared" si="2"/>
        <v/>
      </c>
      <c r="O12" s="45" t="str">
        <f t="shared" si="3"/>
        <v/>
      </c>
      <c r="P12" s="45" t="str">
        <f t="shared" si="4"/>
        <v/>
      </c>
    </row>
    <row r="13" spans="1:16" s="110" customFormat="1" x14ac:dyDescent="0.2">
      <c r="A13" s="115">
        <v>1</v>
      </c>
      <c r="B13" s="116" t="s">
        <v>77</v>
      </c>
      <c r="C13" s="117" t="s">
        <v>63</v>
      </c>
      <c r="D13" s="118">
        <v>100</v>
      </c>
      <c r="E13" s="109"/>
      <c r="F13" s="110" t="str">
        <f t="shared" ref="F13:F34" si="14">IF(AND($E2&lt;&gt;"",$E2=0),A2,"")</f>
        <v/>
      </c>
      <c r="G13" s="110" t="str">
        <f t="shared" ref="G13:G34" si="15">IF(AND($E2&lt;&gt;"",$E2=0),B2,"")</f>
        <v/>
      </c>
      <c r="H13" s="110" t="str">
        <f t="shared" ref="H13:H34" si="16">IF(AND($E2&lt;&gt;"",$E2=0),C2,"")</f>
        <v/>
      </c>
      <c r="I13" s="110" t="str">
        <f t="shared" ref="I13:I34" si="17">IF(AND($E2&lt;&gt;"",$E2=0),D2,"")</f>
        <v/>
      </c>
      <c r="J13" s="110" t="str">
        <f t="shared" ref="J13:J34" si="18">IF(AND($E2&lt;&gt;"",$E2=0),E2,"")</f>
        <v/>
      </c>
      <c r="K13" s="110">
        <f>COUNT($J$2:J13)</f>
        <v>3</v>
      </c>
    </row>
    <row r="14" spans="1:16" s="45" customFormat="1" x14ac:dyDescent="0.2">
      <c r="A14" s="41">
        <v>2</v>
      </c>
      <c r="B14" s="42" t="s">
        <v>78</v>
      </c>
      <c r="C14" s="43" t="s">
        <v>63</v>
      </c>
      <c r="D14" s="44">
        <v>101</v>
      </c>
      <c r="E14" s="69"/>
      <c r="F14" s="45" t="str">
        <f t="shared" si="14"/>
        <v/>
      </c>
      <c r="G14" s="45" t="str">
        <f t="shared" si="15"/>
        <v/>
      </c>
      <c r="H14" s="45" t="str">
        <f t="shared" si="16"/>
        <v/>
      </c>
      <c r="I14" s="45" t="str">
        <f t="shared" si="17"/>
        <v/>
      </c>
      <c r="J14" s="45" t="str">
        <f t="shared" si="18"/>
        <v/>
      </c>
      <c r="K14" s="45">
        <f>COUNT($J$2:J14)</f>
        <v>3</v>
      </c>
    </row>
    <row r="15" spans="1:16" s="45" customFormat="1" x14ac:dyDescent="0.2">
      <c r="A15" s="46">
        <v>3</v>
      </c>
      <c r="B15" s="47" t="s">
        <v>79</v>
      </c>
      <c r="C15" s="48" t="s">
        <v>65</v>
      </c>
      <c r="D15" s="49">
        <v>10</v>
      </c>
      <c r="E15" s="70"/>
      <c r="F15" s="45">
        <f t="shared" si="14"/>
        <v>3</v>
      </c>
      <c r="G15" s="45" t="str">
        <f t="shared" si="15"/>
        <v>ccc</v>
      </c>
      <c r="H15" s="45" t="str">
        <f t="shared" si="16"/>
        <v>M²</v>
      </c>
      <c r="I15" s="45">
        <f t="shared" si="17"/>
        <v>10</v>
      </c>
      <c r="J15" s="45">
        <f t="shared" si="18"/>
        <v>0</v>
      </c>
      <c r="K15" s="45">
        <f>COUNT($J$2:J15)</f>
        <v>4</v>
      </c>
    </row>
    <row r="16" spans="1:16" x14ac:dyDescent="0.2">
      <c r="A16" s="41">
        <v>4</v>
      </c>
      <c r="B16" s="42" t="s">
        <v>80</v>
      </c>
      <c r="C16" s="43" t="s">
        <v>63</v>
      </c>
      <c r="D16" s="44">
        <v>1100</v>
      </c>
      <c r="E16" s="69"/>
      <c r="F16" s="45" t="str">
        <f t="shared" si="14"/>
        <v/>
      </c>
      <c r="G16" s="45" t="str">
        <f t="shared" si="15"/>
        <v/>
      </c>
      <c r="H16" s="45" t="str">
        <f t="shared" si="16"/>
        <v/>
      </c>
      <c r="I16" s="45" t="str">
        <f t="shared" si="17"/>
        <v/>
      </c>
      <c r="J16" s="45" t="str">
        <f t="shared" si="18"/>
        <v/>
      </c>
      <c r="K16" s="45">
        <f>COUNT($J$2:J16)</f>
        <v>4</v>
      </c>
    </row>
    <row r="17" spans="1:11" x14ac:dyDescent="0.2">
      <c r="A17" s="46">
        <v>5</v>
      </c>
      <c r="B17" s="47" t="s">
        <v>81</v>
      </c>
      <c r="C17" s="48" t="s">
        <v>63</v>
      </c>
      <c r="D17" s="49">
        <v>2500</v>
      </c>
      <c r="E17" s="70"/>
      <c r="F17" s="45">
        <f t="shared" si="14"/>
        <v>5</v>
      </c>
      <c r="G17" s="45" t="str">
        <f t="shared" si="15"/>
        <v>eee</v>
      </c>
      <c r="H17" s="45" t="str">
        <f t="shared" si="16"/>
        <v>F</v>
      </c>
      <c r="I17" s="45">
        <f t="shared" si="17"/>
        <v>2500</v>
      </c>
      <c r="J17" s="45">
        <f t="shared" si="18"/>
        <v>0</v>
      </c>
      <c r="K17" s="45">
        <f>COUNT($J$2:J17)</f>
        <v>5</v>
      </c>
    </row>
    <row r="18" spans="1:11" x14ac:dyDescent="0.2">
      <c r="A18" s="41">
        <v>6</v>
      </c>
      <c r="B18" s="42" t="s">
        <v>82</v>
      </c>
      <c r="C18" s="43" t="s">
        <v>10</v>
      </c>
      <c r="D18" s="44">
        <v>35</v>
      </c>
      <c r="E18" s="69"/>
      <c r="F18" s="45" t="str">
        <f t="shared" si="14"/>
        <v/>
      </c>
      <c r="G18" s="45" t="str">
        <f t="shared" si="15"/>
        <v/>
      </c>
      <c r="H18" s="45" t="str">
        <f t="shared" si="16"/>
        <v/>
      </c>
      <c r="I18" s="45" t="str">
        <f t="shared" si="17"/>
        <v/>
      </c>
      <c r="J18" s="45" t="str">
        <f t="shared" si="18"/>
        <v/>
      </c>
      <c r="K18" s="45">
        <f>COUNT($J$2:J18)</f>
        <v>5</v>
      </c>
    </row>
    <row r="19" spans="1:11" x14ac:dyDescent="0.2">
      <c r="A19" s="46">
        <v>7</v>
      </c>
      <c r="B19" s="47" t="s">
        <v>83</v>
      </c>
      <c r="C19" s="48" t="s">
        <v>65</v>
      </c>
      <c r="D19" s="49">
        <v>76.5</v>
      </c>
      <c r="E19" s="70"/>
      <c r="F19" s="45" t="str">
        <f t="shared" si="14"/>
        <v/>
      </c>
      <c r="G19" s="45" t="str">
        <f t="shared" si="15"/>
        <v/>
      </c>
      <c r="H19" s="45" t="str">
        <f t="shared" si="16"/>
        <v/>
      </c>
      <c r="I19" s="45" t="str">
        <f t="shared" si="17"/>
        <v/>
      </c>
      <c r="J19" s="45" t="str">
        <f t="shared" si="18"/>
        <v/>
      </c>
      <c r="K19" s="45">
        <f>COUNT($J$2:J19)</f>
        <v>5</v>
      </c>
    </row>
    <row r="20" spans="1:11" x14ac:dyDescent="0.2">
      <c r="A20" s="41">
        <v>8</v>
      </c>
      <c r="B20" s="42" t="s">
        <v>84</v>
      </c>
      <c r="C20" s="43" t="s">
        <v>64</v>
      </c>
      <c r="D20" s="44">
        <v>14.45</v>
      </c>
      <c r="E20" s="69"/>
      <c r="F20" s="45" t="str">
        <f t="shared" si="14"/>
        <v/>
      </c>
      <c r="G20" s="45" t="str">
        <f t="shared" si="15"/>
        <v/>
      </c>
      <c r="H20" s="45" t="str">
        <f t="shared" si="16"/>
        <v/>
      </c>
      <c r="I20" s="45" t="str">
        <f t="shared" si="17"/>
        <v/>
      </c>
      <c r="J20" s="45" t="str">
        <f t="shared" si="18"/>
        <v/>
      </c>
      <c r="K20" s="45">
        <f>COUNT($J$2:J20)</f>
        <v>5</v>
      </c>
    </row>
    <row r="21" spans="1:11" x14ac:dyDescent="0.2">
      <c r="A21" s="46">
        <v>9</v>
      </c>
      <c r="B21" s="47" t="s">
        <v>85</v>
      </c>
      <c r="C21" s="48" t="s">
        <v>64</v>
      </c>
      <c r="D21" s="49">
        <v>13.005000000000001</v>
      </c>
      <c r="E21" s="70"/>
      <c r="F21" s="45" t="str">
        <f t="shared" si="14"/>
        <v/>
      </c>
      <c r="G21" s="45" t="str">
        <f t="shared" si="15"/>
        <v/>
      </c>
      <c r="H21" s="45" t="str">
        <f t="shared" si="16"/>
        <v/>
      </c>
      <c r="I21" s="45" t="str">
        <f t="shared" si="17"/>
        <v/>
      </c>
      <c r="J21" s="45" t="str">
        <f t="shared" si="18"/>
        <v/>
      </c>
      <c r="K21" s="45">
        <f>COUNT($J$2:J21)</f>
        <v>5</v>
      </c>
    </row>
    <row r="22" spans="1:11" x14ac:dyDescent="0.2">
      <c r="A22" s="41">
        <v>10</v>
      </c>
      <c r="B22" s="42" t="s">
        <v>86</v>
      </c>
      <c r="C22" s="43" t="s">
        <v>64</v>
      </c>
      <c r="D22" s="44">
        <v>10.709999999999999</v>
      </c>
      <c r="E22" s="69"/>
      <c r="F22" s="45">
        <f t="shared" si="14"/>
        <v>10</v>
      </c>
      <c r="G22" s="45" t="str">
        <f t="shared" si="15"/>
        <v>jjj</v>
      </c>
      <c r="H22" s="45" t="str">
        <f t="shared" si="16"/>
        <v>ML</v>
      </c>
      <c r="I22" s="45">
        <f t="shared" si="17"/>
        <v>10.709999999999999</v>
      </c>
      <c r="J22" s="45">
        <f t="shared" si="18"/>
        <v>0</v>
      </c>
      <c r="K22" s="45">
        <f>COUNT($J$2:J22)</f>
        <v>6</v>
      </c>
    </row>
    <row r="23" spans="1:11" x14ac:dyDescent="0.2">
      <c r="A23" s="46">
        <v>11</v>
      </c>
      <c r="B23" s="47" t="s">
        <v>87</v>
      </c>
      <c r="C23" s="48" t="s">
        <v>88</v>
      </c>
      <c r="D23" s="49">
        <v>0.16</v>
      </c>
      <c r="E23" s="70"/>
      <c r="F23" s="45" t="str">
        <f t="shared" si="14"/>
        <v/>
      </c>
      <c r="G23" s="45" t="str">
        <f t="shared" si="15"/>
        <v/>
      </c>
      <c r="H23" s="45" t="str">
        <f t="shared" si="16"/>
        <v/>
      </c>
      <c r="I23" s="45" t="str">
        <f t="shared" si="17"/>
        <v/>
      </c>
      <c r="J23" s="45" t="str">
        <f t="shared" si="18"/>
        <v/>
      </c>
      <c r="K23" s="45">
        <f>COUNT($J$2:J23)</f>
        <v>6</v>
      </c>
    </row>
    <row r="24" spans="1:11" x14ac:dyDescent="0.2">
      <c r="A24" s="46"/>
      <c r="B24" s="47"/>
      <c r="C24" s="48"/>
      <c r="D24" s="49"/>
      <c r="F24" s="45" t="str">
        <f t="shared" si="14"/>
        <v/>
      </c>
      <c r="G24" s="45" t="str">
        <f t="shared" si="15"/>
        <v/>
      </c>
      <c r="H24" s="45" t="str">
        <f t="shared" si="16"/>
        <v/>
      </c>
      <c r="I24" s="45" t="str">
        <f t="shared" si="17"/>
        <v/>
      </c>
      <c r="J24" s="45" t="str">
        <f t="shared" si="18"/>
        <v/>
      </c>
      <c r="K24" s="45">
        <f>COUNT($J$2:J24)</f>
        <v>6</v>
      </c>
    </row>
    <row r="25" spans="1:11" x14ac:dyDescent="0.2">
      <c r="A25" s="41"/>
      <c r="B25" s="42"/>
      <c r="C25" s="43"/>
      <c r="D25" s="44"/>
      <c r="F25" s="45" t="str">
        <f t="shared" si="14"/>
        <v/>
      </c>
      <c r="G25" s="45" t="str">
        <f t="shared" si="15"/>
        <v/>
      </c>
      <c r="H25" s="45" t="str">
        <f t="shared" si="16"/>
        <v/>
      </c>
      <c r="I25" s="45" t="str">
        <f t="shared" si="17"/>
        <v/>
      </c>
      <c r="J25" s="45" t="str">
        <f t="shared" si="18"/>
        <v/>
      </c>
      <c r="K25" s="45">
        <f>COUNT($J$2:J25)</f>
        <v>6</v>
      </c>
    </row>
    <row r="26" spans="1:11" x14ac:dyDescent="0.2">
      <c r="A26" s="46"/>
      <c r="B26" s="47"/>
      <c r="C26" s="48"/>
      <c r="D26" s="49"/>
      <c r="F26" s="45" t="str">
        <f t="shared" si="14"/>
        <v/>
      </c>
      <c r="G26" s="45" t="str">
        <f t="shared" si="15"/>
        <v/>
      </c>
      <c r="H26" s="45" t="str">
        <f t="shared" si="16"/>
        <v/>
      </c>
      <c r="I26" s="45" t="str">
        <f t="shared" si="17"/>
        <v/>
      </c>
      <c r="J26" s="45" t="str">
        <f t="shared" si="18"/>
        <v/>
      </c>
      <c r="K26" s="45">
        <f>COUNT($J$2:J26)</f>
        <v>6</v>
      </c>
    </row>
    <row r="27" spans="1:11" x14ac:dyDescent="0.2">
      <c r="A27" s="41"/>
      <c r="B27" s="42"/>
      <c r="C27" s="43"/>
      <c r="D27" s="44"/>
      <c r="F27" s="45" t="str">
        <f t="shared" si="14"/>
        <v/>
      </c>
      <c r="G27" s="45" t="str">
        <f t="shared" si="15"/>
        <v/>
      </c>
      <c r="H27" s="45" t="str">
        <f t="shared" si="16"/>
        <v/>
      </c>
      <c r="I27" s="45" t="str">
        <f t="shared" si="17"/>
        <v/>
      </c>
      <c r="J27" s="45" t="str">
        <f t="shared" si="18"/>
        <v/>
      </c>
      <c r="K27" s="45">
        <f>COUNT($J$2:J27)</f>
        <v>6</v>
      </c>
    </row>
    <row r="28" spans="1:11" x14ac:dyDescent="0.2">
      <c r="A28" s="46"/>
      <c r="B28" s="47"/>
      <c r="C28" s="48"/>
      <c r="D28" s="49"/>
      <c r="F28" s="45" t="str">
        <f t="shared" si="14"/>
        <v/>
      </c>
      <c r="G28" s="45" t="str">
        <f t="shared" si="15"/>
        <v/>
      </c>
      <c r="H28" s="45" t="str">
        <f t="shared" si="16"/>
        <v/>
      </c>
      <c r="I28" s="45" t="str">
        <f t="shared" si="17"/>
        <v/>
      </c>
      <c r="J28" s="45" t="str">
        <f t="shared" si="18"/>
        <v/>
      </c>
      <c r="K28" s="45">
        <f>COUNT($J$2:J28)</f>
        <v>6</v>
      </c>
    </row>
    <row r="29" spans="1:11" x14ac:dyDescent="0.2">
      <c r="A29" s="41"/>
      <c r="B29" s="42"/>
      <c r="C29" s="43"/>
      <c r="D29" s="44"/>
      <c r="F29" s="45" t="str">
        <f t="shared" si="14"/>
        <v/>
      </c>
      <c r="G29" s="45" t="str">
        <f t="shared" si="15"/>
        <v/>
      </c>
      <c r="H29" s="45" t="str">
        <f t="shared" si="16"/>
        <v/>
      </c>
      <c r="I29" s="45" t="str">
        <f t="shared" si="17"/>
        <v/>
      </c>
      <c r="J29" s="45" t="str">
        <f t="shared" si="18"/>
        <v/>
      </c>
      <c r="K29" s="45">
        <f>COUNT($J$2:J29)</f>
        <v>6</v>
      </c>
    </row>
    <row r="30" spans="1:11" x14ac:dyDescent="0.2">
      <c r="A30" s="46"/>
      <c r="B30" s="47"/>
      <c r="C30" s="48"/>
      <c r="D30" s="49"/>
      <c r="F30" s="45" t="str">
        <f t="shared" si="14"/>
        <v/>
      </c>
      <c r="G30" s="45" t="str">
        <f t="shared" si="15"/>
        <v/>
      </c>
      <c r="H30" s="45" t="str">
        <f t="shared" si="16"/>
        <v/>
      </c>
      <c r="I30" s="45" t="str">
        <f t="shared" si="17"/>
        <v/>
      </c>
      <c r="J30" s="45" t="str">
        <f t="shared" si="18"/>
        <v/>
      </c>
      <c r="K30" s="45">
        <f>COUNT($J$2:J30)</f>
        <v>6</v>
      </c>
    </row>
    <row r="31" spans="1:11" x14ac:dyDescent="0.2">
      <c r="A31" s="41"/>
      <c r="B31" s="42"/>
      <c r="C31" s="43"/>
      <c r="D31" s="44"/>
      <c r="F31" s="45" t="str">
        <f t="shared" si="14"/>
        <v/>
      </c>
      <c r="G31" s="45" t="str">
        <f t="shared" si="15"/>
        <v/>
      </c>
      <c r="H31" s="45" t="str">
        <f t="shared" si="16"/>
        <v/>
      </c>
      <c r="I31" s="45" t="str">
        <f t="shared" si="17"/>
        <v/>
      </c>
      <c r="J31" s="45" t="str">
        <f t="shared" si="18"/>
        <v/>
      </c>
      <c r="K31" s="45">
        <f>COUNT($J$2:J31)</f>
        <v>6</v>
      </c>
    </row>
    <row r="32" spans="1:11" x14ac:dyDescent="0.2">
      <c r="A32" s="46"/>
      <c r="B32" s="47"/>
      <c r="C32" s="48"/>
      <c r="D32" s="49"/>
      <c r="F32" s="45" t="str">
        <f t="shared" si="14"/>
        <v/>
      </c>
      <c r="G32" s="45" t="str">
        <f t="shared" si="15"/>
        <v/>
      </c>
      <c r="H32" s="45" t="str">
        <f t="shared" si="16"/>
        <v/>
      </c>
      <c r="I32" s="45" t="str">
        <f t="shared" si="17"/>
        <v/>
      </c>
      <c r="J32" s="45" t="str">
        <f t="shared" si="18"/>
        <v/>
      </c>
      <c r="K32" s="45">
        <f>COUNT($J$2:J32)</f>
        <v>6</v>
      </c>
    </row>
    <row r="33" spans="1:11" x14ac:dyDescent="0.2">
      <c r="A33" s="41"/>
      <c r="B33" s="42"/>
      <c r="C33" s="43"/>
      <c r="D33" s="44"/>
      <c r="F33" s="45" t="str">
        <f t="shared" si="14"/>
        <v/>
      </c>
      <c r="G33" s="45" t="str">
        <f t="shared" si="15"/>
        <v/>
      </c>
      <c r="H33" s="45" t="str">
        <f t="shared" si="16"/>
        <v/>
      </c>
      <c r="I33" s="45" t="str">
        <f t="shared" si="17"/>
        <v/>
      </c>
      <c r="J33" s="45" t="str">
        <f t="shared" si="18"/>
        <v/>
      </c>
      <c r="K33" s="45">
        <f>COUNT($J$2:J33)</f>
        <v>6</v>
      </c>
    </row>
    <row r="34" spans="1:11" x14ac:dyDescent="0.2">
      <c r="A34" s="46"/>
      <c r="B34" s="47"/>
      <c r="C34" s="48"/>
      <c r="D34" s="49"/>
      <c r="F34" s="45" t="str">
        <f t="shared" si="14"/>
        <v/>
      </c>
      <c r="G34" s="45" t="str">
        <f t="shared" si="15"/>
        <v/>
      </c>
      <c r="H34" s="45" t="str">
        <f t="shared" si="16"/>
        <v/>
      </c>
      <c r="I34" s="45" t="str">
        <f t="shared" si="17"/>
        <v/>
      </c>
      <c r="J34" s="45" t="str">
        <f t="shared" si="18"/>
        <v/>
      </c>
      <c r="K34" s="45">
        <f>COUNT($J$2:J34)</f>
        <v>6</v>
      </c>
    </row>
    <row r="35" spans="1:11" x14ac:dyDescent="0.2">
      <c r="A35" s="46"/>
      <c r="B35" s="47"/>
      <c r="C35" s="48"/>
      <c r="D35" s="49"/>
      <c r="K35" s="45">
        <f>COUNT($J$2:J35)</f>
        <v>6</v>
      </c>
    </row>
    <row r="36" spans="1:11" x14ac:dyDescent="0.2">
      <c r="A36" s="41"/>
      <c r="B36" s="42"/>
      <c r="C36" s="43"/>
      <c r="D36" s="44"/>
      <c r="K36" s="45">
        <f>COUNT($J$2:J36)</f>
        <v>6</v>
      </c>
    </row>
    <row r="37" spans="1:11" x14ac:dyDescent="0.2">
      <c r="A37" s="46"/>
      <c r="B37" s="47"/>
      <c r="C37" s="48"/>
      <c r="D37" s="49"/>
      <c r="K37" s="45">
        <f>COUNT($J$2:J37)</f>
        <v>6</v>
      </c>
    </row>
    <row r="38" spans="1:11" x14ac:dyDescent="0.2">
      <c r="A38" s="41"/>
      <c r="B38" s="42"/>
      <c r="C38" s="43"/>
      <c r="D38" s="44"/>
      <c r="K38" s="45">
        <f>COUNT($J$2:J38)</f>
        <v>6</v>
      </c>
    </row>
    <row r="39" spans="1:11" x14ac:dyDescent="0.2">
      <c r="A39" s="46"/>
      <c r="B39" s="47"/>
      <c r="C39" s="48"/>
      <c r="D39" s="49"/>
      <c r="K39" s="45">
        <f>COUNT($J$2:J39)</f>
        <v>6</v>
      </c>
    </row>
    <row r="40" spans="1:11" x14ac:dyDescent="0.2">
      <c r="A40" s="41"/>
      <c r="B40" s="42"/>
      <c r="C40" s="43"/>
      <c r="D40" s="44"/>
      <c r="K40" s="45">
        <f>COUNT($J$2:J40)</f>
        <v>6</v>
      </c>
    </row>
    <row r="41" spans="1:11" x14ac:dyDescent="0.2">
      <c r="A41" s="46"/>
      <c r="B41" s="47"/>
      <c r="C41" s="48"/>
      <c r="D41" s="49"/>
      <c r="K41" s="45">
        <f>COUNT($J$2:J41)</f>
        <v>6</v>
      </c>
    </row>
    <row r="42" spans="1:11" x14ac:dyDescent="0.2">
      <c r="A42" s="41"/>
      <c r="B42" s="42"/>
      <c r="C42" s="43"/>
      <c r="D42" s="44"/>
      <c r="K42" s="45">
        <f>COUNT($J$2:J42)</f>
        <v>6</v>
      </c>
    </row>
    <row r="43" spans="1:11" x14ac:dyDescent="0.2">
      <c r="A43" s="46"/>
      <c r="B43" s="47"/>
      <c r="C43" s="48"/>
      <c r="D43" s="49"/>
      <c r="K43" s="45">
        <f>COUNT($J$2:J43)</f>
        <v>6</v>
      </c>
    </row>
    <row r="44" spans="1:11" x14ac:dyDescent="0.2">
      <c r="A44" s="41"/>
      <c r="B44" s="42"/>
      <c r="C44" s="43"/>
      <c r="D44" s="44"/>
      <c r="K44" s="45">
        <f>COUNT($J$2:J44)</f>
        <v>6</v>
      </c>
    </row>
    <row r="45" spans="1:11" x14ac:dyDescent="0.2">
      <c r="A45" s="46"/>
      <c r="B45" s="47"/>
      <c r="C45" s="48"/>
      <c r="D45" s="49"/>
      <c r="K45" s="45">
        <f>COUNT($J$2:J45)</f>
        <v>6</v>
      </c>
    </row>
    <row r="46" spans="1:11" x14ac:dyDescent="0.2">
      <c r="A46" s="41"/>
      <c r="B46" s="42"/>
      <c r="C46" s="43"/>
      <c r="D46" s="44"/>
      <c r="K46" s="45">
        <f>COUNT($J$2:J46)</f>
        <v>6</v>
      </c>
    </row>
    <row r="47" spans="1:11" x14ac:dyDescent="0.2">
      <c r="A47" s="46"/>
      <c r="B47" s="47"/>
      <c r="C47" s="48"/>
      <c r="D47" s="49"/>
      <c r="K47" s="45">
        <f>COUNT($J$2:J47)</f>
        <v>6</v>
      </c>
    </row>
    <row r="48" spans="1:11" x14ac:dyDescent="0.2">
      <c r="A48" s="41"/>
      <c r="B48" s="42"/>
      <c r="C48" s="43"/>
      <c r="D48" s="44"/>
      <c r="K48" s="45">
        <f>COUNT($J$2:J48)</f>
        <v>6</v>
      </c>
    </row>
    <row r="49" spans="1:11" x14ac:dyDescent="0.2">
      <c r="A49" s="46"/>
      <c r="B49" s="47"/>
      <c r="C49" s="48"/>
      <c r="D49" s="49"/>
      <c r="K49" s="45">
        <f>COUNT($J$2:J49)</f>
        <v>6</v>
      </c>
    </row>
    <row r="50" spans="1:11" x14ac:dyDescent="0.2">
      <c r="A50" s="41"/>
      <c r="B50" s="42"/>
      <c r="C50" s="43"/>
      <c r="D50" s="44"/>
      <c r="K50" s="45">
        <f>COUNT($J$2:J50)</f>
        <v>6</v>
      </c>
    </row>
    <row r="51" spans="1:11" x14ac:dyDescent="0.2">
      <c r="A51" s="46"/>
      <c r="B51" s="47"/>
      <c r="C51" s="48"/>
      <c r="D51" s="49"/>
      <c r="K51" s="45">
        <f>COUNT($J$2:J51)</f>
        <v>6</v>
      </c>
    </row>
    <row r="52" spans="1:11" x14ac:dyDescent="0.2">
      <c r="A52" s="41"/>
      <c r="B52" s="42"/>
      <c r="C52" s="43"/>
      <c r="D52" s="44"/>
      <c r="K52" s="45">
        <f>COUNT($J$2:J52)</f>
        <v>6</v>
      </c>
    </row>
    <row r="53" spans="1:11" x14ac:dyDescent="0.2">
      <c r="A53" s="46"/>
      <c r="B53" s="47"/>
      <c r="C53" s="48"/>
      <c r="D53" s="49"/>
      <c r="K53" s="45">
        <f>COUNT($J$2:J53)</f>
        <v>6</v>
      </c>
    </row>
    <row r="54" spans="1:11" x14ac:dyDescent="0.2">
      <c r="A54" s="41"/>
      <c r="B54" s="42"/>
      <c r="C54" s="43"/>
      <c r="D54" s="44"/>
      <c r="K54" s="45">
        <f>COUNT($J$2:J54)</f>
        <v>6</v>
      </c>
    </row>
    <row r="55" spans="1:11" x14ac:dyDescent="0.2">
      <c r="A55" s="46"/>
      <c r="B55" s="47"/>
      <c r="C55" s="48"/>
      <c r="D55" s="49"/>
      <c r="K55" s="45">
        <f>COUNT($J$2:J55)</f>
        <v>6</v>
      </c>
    </row>
    <row r="56" spans="1:11" x14ac:dyDescent="0.2">
      <c r="A56" s="41"/>
      <c r="B56" s="42"/>
      <c r="C56" s="43"/>
      <c r="D56" s="44"/>
      <c r="K56" s="45">
        <f>COUNT($J$2:J56)</f>
        <v>6</v>
      </c>
    </row>
    <row r="57" spans="1:11" x14ac:dyDescent="0.2">
      <c r="A57" s="46"/>
      <c r="B57" s="47"/>
      <c r="C57" s="48"/>
      <c r="D57" s="49"/>
      <c r="K57" s="45">
        <f>COUNT($J$2:J57)</f>
        <v>6</v>
      </c>
    </row>
    <row r="58" spans="1:11" x14ac:dyDescent="0.2">
      <c r="A58" s="41"/>
      <c r="B58" s="42"/>
      <c r="C58" s="43"/>
      <c r="D58" s="44"/>
      <c r="K58" s="45">
        <f>COUNT($J$2:J58)</f>
        <v>6</v>
      </c>
    </row>
    <row r="59" spans="1:11" x14ac:dyDescent="0.2">
      <c r="A59" s="46"/>
      <c r="B59" s="47"/>
      <c r="C59" s="48"/>
      <c r="D59" s="49"/>
      <c r="K59" s="45">
        <f>COUNT($J$2:J59)</f>
        <v>6</v>
      </c>
    </row>
    <row r="60" spans="1:11" x14ac:dyDescent="0.2">
      <c r="A60" s="41"/>
      <c r="B60" s="42"/>
      <c r="C60" s="43"/>
      <c r="D60" s="44"/>
      <c r="K60" s="45">
        <f>COUNT($J$2:J60)</f>
        <v>6</v>
      </c>
    </row>
    <row r="61" spans="1:11" x14ac:dyDescent="0.2">
      <c r="A61" s="46"/>
      <c r="B61" s="47"/>
      <c r="C61" s="48"/>
      <c r="D61" s="49"/>
      <c r="K61" s="45">
        <f>COUNT($J$2:J61)</f>
        <v>6</v>
      </c>
    </row>
    <row r="62" spans="1:11" x14ac:dyDescent="0.2">
      <c r="A62" s="41"/>
      <c r="B62" s="42"/>
      <c r="C62" s="43"/>
      <c r="D62" s="44"/>
      <c r="K62" s="45">
        <f>COUNT($J$2:J62)</f>
        <v>6</v>
      </c>
    </row>
    <row r="63" spans="1:11" x14ac:dyDescent="0.2">
      <c r="A63" s="46"/>
      <c r="B63" s="47"/>
      <c r="C63" s="48"/>
      <c r="D63" s="49"/>
      <c r="K63" s="45">
        <f>COUNT($J$2:J63)</f>
        <v>6</v>
      </c>
    </row>
    <row r="64" spans="1:11" x14ac:dyDescent="0.2">
      <c r="A64" s="41"/>
      <c r="B64" s="42"/>
      <c r="C64" s="43"/>
      <c r="D64" s="44"/>
      <c r="K64" s="45">
        <f>COUNT($J$2:J64)</f>
        <v>6</v>
      </c>
    </row>
    <row r="65" spans="1:11" x14ac:dyDescent="0.2">
      <c r="A65" s="46"/>
      <c r="B65" s="47"/>
      <c r="C65" s="48"/>
      <c r="D65" s="49"/>
      <c r="K65" s="45">
        <f>COUNT($J$2:J65)</f>
        <v>6</v>
      </c>
    </row>
    <row r="66" spans="1:11" x14ac:dyDescent="0.2">
      <c r="A66" s="41"/>
      <c r="B66" s="42"/>
      <c r="C66" s="43"/>
      <c r="D66" s="44"/>
      <c r="K66" s="45">
        <f>COUNT($J$2:J66)</f>
        <v>6</v>
      </c>
    </row>
    <row r="67" spans="1:11" x14ac:dyDescent="0.2">
      <c r="A67" s="46"/>
      <c r="B67" s="47"/>
      <c r="C67" s="48"/>
      <c r="D67" s="49"/>
      <c r="K67" s="45">
        <f>COUNT($J$2:J67)</f>
        <v>6</v>
      </c>
    </row>
    <row r="68" spans="1:11" x14ac:dyDescent="0.2">
      <c r="A68" s="41"/>
      <c r="B68" s="42"/>
      <c r="C68" s="43"/>
      <c r="D68" s="44"/>
      <c r="K68" s="45">
        <f>COUNT($J$2:J68)</f>
        <v>6</v>
      </c>
    </row>
    <row r="69" spans="1:11" x14ac:dyDescent="0.2">
      <c r="A69" s="46"/>
      <c r="B69" s="47"/>
      <c r="C69" s="48"/>
      <c r="D69" s="49"/>
      <c r="K69" s="45">
        <f>COUNT($J$2:J69)</f>
        <v>6</v>
      </c>
    </row>
    <row r="70" spans="1:11" x14ac:dyDescent="0.2">
      <c r="A70" s="41"/>
      <c r="B70" s="42"/>
      <c r="C70" s="43"/>
      <c r="D70" s="44"/>
      <c r="K70" s="45">
        <f>COUNT($J$2:J70)</f>
        <v>6</v>
      </c>
    </row>
    <row r="71" spans="1:11" x14ac:dyDescent="0.2">
      <c r="A71" s="46"/>
      <c r="B71" s="47"/>
      <c r="C71" s="48"/>
      <c r="D71" s="49"/>
      <c r="K71" s="45">
        <f>COUNT($J$2:J71)</f>
        <v>6</v>
      </c>
    </row>
    <row r="72" spans="1:11" x14ac:dyDescent="0.2">
      <c r="A72" s="41"/>
      <c r="B72" s="42"/>
      <c r="C72" s="43"/>
      <c r="D72" s="44"/>
      <c r="K72" s="45">
        <f>COUNT($J$2:J72)</f>
        <v>6</v>
      </c>
    </row>
    <row r="73" spans="1:11" x14ac:dyDescent="0.2">
      <c r="A73" s="46"/>
      <c r="B73" s="47"/>
      <c r="C73" s="48"/>
      <c r="D73" s="49"/>
      <c r="K73" s="45">
        <f>COUNT($J$2:J73)</f>
        <v>6</v>
      </c>
    </row>
    <row r="74" spans="1:11" x14ac:dyDescent="0.2">
      <c r="A74" s="41"/>
      <c r="B74" s="42"/>
      <c r="C74" s="43"/>
      <c r="D74" s="44"/>
      <c r="K74" s="45">
        <f>COUNT($J$2:J74)</f>
        <v>6</v>
      </c>
    </row>
    <row r="75" spans="1:11" x14ac:dyDescent="0.2">
      <c r="A75" s="46"/>
      <c r="B75" s="47"/>
      <c r="C75" s="48"/>
      <c r="D75" s="49"/>
      <c r="K75" s="45">
        <f>COUNT($J$2:J75)</f>
        <v>6</v>
      </c>
    </row>
    <row r="76" spans="1:11" x14ac:dyDescent="0.2">
      <c r="A76" s="41"/>
      <c r="B76" s="42"/>
      <c r="C76" s="43"/>
      <c r="D76" s="44"/>
      <c r="K76" s="45">
        <f>COUNT($J$2:J76)</f>
        <v>6</v>
      </c>
    </row>
    <row r="77" spans="1:11" x14ac:dyDescent="0.2">
      <c r="A77" s="46"/>
      <c r="B77" s="47"/>
      <c r="C77" s="48"/>
      <c r="D77" s="49"/>
      <c r="K77" s="45">
        <f>COUNT($J$2:J77)</f>
        <v>6</v>
      </c>
    </row>
    <row r="78" spans="1:11" x14ac:dyDescent="0.2">
      <c r="A78" s="41"/>
      <c r="B78" s="42"/>
      <c r="C78" s="43"/>
      <c r="D78" s="44"/>
      <c r="K78" s="45">
        <f>COUNT($J$2:J78)</f>
        <v>6</v>
      </c>
    </row>
    <row r="79" spans="1:11" x14ac:dyDescent="0.2">
      <c r="A79" s="46"/>
      <c r="B79" s="47"/>
      <c r="C79" s="48"/>
      <c r="D79" s="49"/>
      <c r="K79" s="45">
        <f>COUNT($J$2:J79)</f>
        <v>6</v>
      </c>
    </row>
    <row r="80" spans="1:11" x14ac:dyDescent="0.2">
      <c r="A80" s="41"/>
      <c r="B80" s="42"/>
      <c r="C80" s="43"/>
      <c r="D80" s="44"/>
      <c r="K80" s="45">
        <f>COUNT($J$2:J80)</f>
        <v>6</v>
      </c>
    </row>
    <row r="81" spans="1:11" x14ac:dyDescent="0.2">
      <c r="A81" s="46"/>
      <c r="B81" s="47"/>
      <c r="C81" s="48"/>
      <c r="D81" s="49"/>
      <c r="K81" s="45">
        <f>COUNT($J$2:J81)</f>
        <v>6</v>
      </c>
    </row>
    <row r="82" spans="1:11" x14ac:dyDescent="0.2">
      <c r="A82" s="41"/>
      <c r="B82" s="42"/>
      <c r="C82" s="43"/>
      <c r="D82" s="44"/>
      <c r="K82" s="45">
        <f>COUNT($J$2:J82)</f>
        <v>6</v>
      </c>
    </row>
    <row r="83" spans="1:11" x14ac:dyDescent="0.2">
      <c r="A83" s="46"/>
      <c r="B83" s="47"/>
      <c r="C83" s="48"/>
      <c r="D83" s="49"/>
      <c r="K83" s="45">
        <f>COUNT($J$2:J83)</f>
        <v>6</v>
      </c>
    </row>
    <row r="84" spans="1:11" x14ac:dyDescent="0.2">
      <c r="A84" s="41"/>
      <c r="B84" s="42"/>
      <c r="C84" s="43"/>
      <c r="D84" s="44"/>
      <c r="K84" s="45">
        <f>COUNT($J$2:J84)</f>
        <v>6</v>
      </c>
    </row>
    <row r="85" spans="1:11" x14ac:dyDescent="0.2">
      <c r="A85" s="46"/>
      <c r="B85" s="47"/>
      <c r="C85" s="48"/>
      <c r="D85" s="49"/>
      <c r="K85" s="45">
        <f>COUNT($J$2:J85)</f>
        <v>6</v>
      </c>
    </row>
    <row r="86" spans="1:11" x14ac:dyDescent="0.2">
      <c r="A86" s="41"/>
      <c r="B86" s="42"/>
      <c r="C86" s="43"/>
      <c r="D86" s="44"/>
      <c r="K86" s="45">
        <f>COUNT($J$2:J86)</f>
        <v>6</v>
      </c>
    </row>
    <row r="87" spans="1:11" x14ac:dyDescent="0.2">
      <c r="A87" s="46"/>
      <c r="B87" s="47"/>
      <c r="C87" s="48"/>
      <c r="D87" s="49"/>
      <c r="K87" s="45">
        <f>COUNT($J$2:J87)</f>
        <v>6</v>
      </c>
    </row>
    <row r="88" spans="1:11" x14ac:dyDescent="0.2">
      <c r="A88" s="41"/>
      <c r="B88" s="42"/>
      <c r="C88" s="43"/>
      <c r="D88" s="44"/>
      <c r="K88" s="45">
        <f>COUNT($J$2:J88)</f>
        <v>6</v>
      </c>
    </row>
    <row r="89" spans="1:11" x14ac:dyDescent="0.2">
      <c r="A89" s="46"/>
      <c r="B89" s="47"/>
      <c r="C89" s="48"/>
      <c r="D89" s="49"/>
      <c r="K89" s="45">
        <f>COUNT($J$2:J89)</f>
        <v>6</v>
      </c>
    </row>
    <row r="90" spans="1:11" x14ac:dyDescent="0.2">
      <c r="A90" s="41"/>
      <c r="B90" s="42"/>
      <c r="C90" s="43"/>
      <c r="D90" s="44"/>
      <c r="K90" s="45">
        <f>COUNT($J$2:J90)</f>
        <v>6</v>
      </c>
    </row>
    <row r="91" spans="1:11" x14ac:dyDescent="0.2">
      <c r="A91" s="46"/>
      <c r="B91" s="47"/>
      <c r="C91" s="48"/>
      <c r="D91" s="49"/>
      <c r="K91" s="45">
        <f>COUNT($J$2:J91)</f>
        <v>6</v>
      </c>
    </row>
    <row r="92" spans="1:11" x14ac:dyDescent="0.2">
      <c r="A92" s="41"/>
      <c r="B92" s="42"/>
      <c r="C92" s="43"/>
      <c r="D92" s="44"/>
      <c r="K92" s="45">
        <f>COUNT($J$2:J92)</f>
        <v>6</v>
      </c>
    </row>
    <row r="93" spans="1:11" x14ac:dyDescent="0.2">
      <c r="A93" s="46"/>
      <c r="B93" s="47"/>
      <c r="C93" s="48"/>
      <c r="D93" s="49"/>
      <c r="K93" s="45">
        <f>COUNT($J$2:J93)</f>
        <v>6</v>
      </c>
    </row>
    <row r="94" spans="1:11" x14ac:dyDescent="0.2">
      <c r="A94" s="41"/>
      <c r="B94" s="42"/>
      <c r="C94" s="43"/>
      <c r="D94" s="44"/>
      <c r="K94" s="45">
        <f>COUNT($J$2:J94)</f>
        <v>6</v>
      </c>
    </row>
    <row r="95" spans="1:11" x14ac:dyDescent="0.2">
      <c r="A95" s="46"/>
      <c r="B95" s="47"/>
      <c r="C95" s="48"/>
      <c r="D95" s="49"/>
      <c r="K95" s="45">
        <f>COUNT($J$2:J95)</f>
        <v>6</v>
      </c>
    </row>
    <row r="96" spans="1:11" x14ac:dyDescent="0.2">
      <c r="A96" s="41"/>
      <c r="B96" s="42"/>
      <c r="C96" s="43"/>
      <c r="D96" s="44"/>
      <c r="K96" s="45">
        <f>COUNT($J$2:J96)</f>
        <v>6</v>
      </c>
    </row>
    <row r="97" spans="1:11" x14ac:dyDescent="0.2">
      <c r="A97" s="46"/>
      <c r="B97" s="47"/>
      <c r="C97" s="48"/>
      <c r="D97" s="49"/>
      <c r="K97" s="45">
        <f>COUNT($J$2:J97)</f>
        <v>6</v>
      </c>
    </row>
    <row r="98" spans="1:11" x14ac:dyDescent="0.2">
      <c r="A98" s="41"/>
      <c r="B98" s="42"/>
      <c r="C98" s="43"/>
      <c r="D98" s="44"/>
      <c r="K98" s="45">
        <f>COUNT($J$2:J98)</f>
        <v>6</v>
      </c>
    </row>
    <row r="99" spans="1:11" x14ac:dyDescent="0.2">
      <c r="A99" s="46"/>
      <c r="B99" s="47"/>
      <c r="C99" s="48"/>
      <c r="D99" s="49"/>
      <c r="K99" s="45">
        <f>COUNT($J$2:J99)</f>
        <v>6</v>
      </c>
    </row>
    <row r="100" spans="1:11" x14ac:dyDescent="0.2">
      <c r="A100" s="41"/>
      <c r="B100" s="42"/>
      <c r="C100" s="43"/>
      <c r="D100" s="44"/>
    </row>
    <row r="101" spans="1:11" x14ac:dyDescent="0.2">
      <c r="A101" s="46"/>
      <c r="B101" s="47"/>
      <c r="C101" s="48"/>
      <c r="D101" s="49"/>
    </row>
    <row r="102" spans="1:11" x14ac:dyDescent="0.2">
      <c r="A102" s="41"/>
      <c r="B102" s="42"/>
      <c r="C102" s="43"/>
      <c r="D102" s="44"/>
    </row>
    <row r="103" spans="1:11" x14ac:dyDescent="0.2">
      <c r="A103" s="46"/>
      <c r="B103" s="47"/>
      <c r="C103" s="48"/>
      <c r="D103" s="49"/>
    </row>
    <row r="104" spans="1:11" x14ac:dyDescent="0.2">
      <c r="A104" s="41"/>
      <c r="B104" s="42"/>
      <c r="C104" s="43"/>
      <c r="D104" s="44"/>
    </row>
    <row r="105" spans="1:11" x14ac:dyDescent="0.2">
      <c r="A105" s="46"/>
      <c r="B105" s="47"/>
      <c r="C105" s="48"/>
      <c r="D105" s="49"/>
    </row>
    <row r="106" spans="1:11" x14ac:dyDescent="0.2">
      <c r="A106" s="41"/>
      <c r="B106" s="42"/>
      <c r="C106" s="43"/>
      <c r="D106" s="44"/>
    </row>
    <row r="107" spans="1:11" x14ac:dyDescent="0.2">
      <c r="A107" s="46"/>
      <c r="B107" s="47"/>
      <c r="C107" s="48"/>
      <c r="D107" s="49"/>
    </row>
  </sheetData>
  <pageMargins left="0.78740157480314965" right="0.78740157480314965" top="0.98425196850393704" bottom="0.98425196850393704" header="0.51181102362204722" footer="0.51181102362204722"/>
  <pageSetup paperSize="9" orientation="landscape" cellComments="asDisplayed" r:id="rId1"/>
  <headerFooter alignWithMargins="0">
    <oddHeader xml:space="preserve">&amp;LANNEXE NON CONTRACTUELLE
MISSION DE CONTROLE TECHNIQUE DE LA CONSTRUCTION - DIAGNOSTIC 
</oddHeader>
    <oddFooter>&amp;R&amp;P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F9"/>
  <sheetViews>
    <sheetView zoomScale="118" zoomScaleNormal="118" workbookViewId="0">
      <selection activeCell="D14" sqref="D14"/>
    </sheetView>
  </sheetViews>
  <sheetFormatPr baseColWidth="10" defaultRowHeight="12.75" x14ac:dyDescent="0.2"/>
  <cols>
    <col min="4" max="4" width="16.28515625" customWidth="1"/>
  </cols>
  <sheetData>
    <row r="1" spans="1:6" ht="23.25" x14ac:dyDescent="0.35">
      <c r="A1" s="55" t="s">
        <v>25</v>
      </c>
      <c r="C1" s="55" t="s">
        <v>27</v>
      </c>
      <c r="D1" s="55" t="s">
        <v>76</v>
      </c>
      <c r="E1" s="55" t="s">
        <v>70</v>
      </c>
      <c r="F1" s="55" t="s">
        <v>57</v>
      </c>
    </row>
    <row r="2" spans="1:6" ht="23.25" x14ac:dyDescent="0.35">
      <c r="A2" s="55" t="s">
        <v>14</v>
      </c>
      <c r="C2" s="55" t="s">
        <v>28</v>
      </c>
      <c r="D2" s="55" t="s">
        <v>35</v>
      </c>
      <c r="E2" s="55" t="s">
        <v>71</v>
      </c>
      <c r="F2" s="55" t="s">
        <v>28</v>
      </c>
    </row>
    <row r="3" spans="1:6" ht="23.25" x14ac:dyDescent="0.35">
      <c r="D3" s="55"/>
      <c r="E3" s="61" t="s">
        <v>72</v>
      </c>
    </row>
    <row r="4" spans="1:6" x14ac:dyDescent="0.2">
      <c r="E4" s="61" t="s">
        <v>73</v>
      </c>
    </row>
    <row r="5" spans="1:6" x14ac:dyDescent="0.2">
      <c r="E5" s="61" t="s">
        <v>74</v>
      </c>
    </row>
    <row r="6" spans="1:6" x14ac:dyDescent="0.2">
      <c r="E6" s="61" t="s">
        <v>63</v>
      </c>
    </row>
    <row r="7" spans="1:6" x14ac:dyDescent="0.2">
      <c r="E7" s="61" t="s">
        <v>75</v>
      </c>
    </row>
    <row r="8" spans="1:6" x14ac:dyDescent="0.2">
      <c r="E8" s="61"/>
    </row>
    <row r="9" spans="1:6" x14ac:dyDescent="0.2">
      <c r="E9" s="6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N12"/>
  <sheetViews>
    <sheetView showZeros="0" view="pageBreakPreview" zoomScale="50" zoomScaleNormal="55" zoomScaleSheetLayoutView="50" workbookViewId="0">
      <selection activeCell="D39" sqref="D39"/>
    </sheetView>
  </sheetViews>
  <sheetFormatPr baseColWidth="10" defaultRowHeight="12.75" x14ac:dyDescent="0.2"/>
  <cols>
    <col min="1" max="1" width="17.85546875" customWidth="1"/>
    <col min="2" max="2" width="80.7109375" customWidth="1"/>
    <col min="3" max="3" width="12.5703125" customWidth="1"/>
    <col min="4" max="6" width="20.7109375" customWidth="1"/>
    <col min="7" max="7" width="21.7109375" customWidth="1"/>
    <col min="8" max="8" width="20.7109375" customWidth="1"/>
    <col min="9" max="9" width="2.85546875" customWidth="1"/>
    <col min="10" max="12" width="20.7109375" customWidth="1"/>
    <col min="13" max="13" width="21.140625" customWidth="1"/>
    <col min="14" max="14" width="19.5703125" customWidth="1"/>
  </cols>
  <sheetData>
    <row r="1" spans="1:14" ht="24" thickBot="1" x14ac:dyDescent="0.25">
      <c r="A1" s="196" t="s">
        <v>60</v>
      </c>
      <c r="B1" s="196"/>
      <c r="C1" s="196"/>
      <c r="D1" s="196"/>
      <c r="E1" s="196"/>
      <c r="F1" s="196"/>
      <c r="G1" s="196"/>
      <c r="H1" s="196"/>
      <c r="I1" s="9"/>
      <c r="J1" s="108"/>
      <c r="K1" s="108"/>
      <c r="L1" s="108"/>
      <c r="M1" s="108"/>
      <c r="N1" s="108"/>
    </row>
    <row r="2" spans="1:14" ht="64.5" customHeight="1" x14ac:dyDescent="0.2">
      <c r="A2" s="242" t="s">
        <v>50</v>
      </c>
      <c r="B2" s="205">
        <f>+CSF!B29</f>
        <v>0</v>
      </c>
      <c r="C2" s="206"/>
      <c r="D2" s="206"/>
      <c r="E2" s="206"/>
      <c r="F2" s="206"/>
      <c r="G2" s="206"/>
      <c r="H2" s="206"/>
      <c r="I2" s="206"/>
      <c r="J2" s="206"/>
      <c r="K2" s="207"/>
      <c r="L2" s="244" t="str">
        <f>+CSF!L29</f>
        <v/>
      </c>
      <c r="M2" s="245"/>
      <c r="N2" s="79">
        <f>+CSF!N29</f>
        <v>0</v>
      </c>
    </row>
    <row r="3" spans="1:14" ht="64.5" customHeight="1" thickBot="1" x14ac:dyDescent="0.25">
      <c r="A3" s="243"/>
      <c r="B3" s="208"/>
      <c r="C3" s="209"/>
      <c r="D3" s="209"/>
      <c r="E3" s="209"/>
      <c r="F3" s="209"/>
      <c r="G3" s="209"/>
      <c r="H3" s="209"/>
      <c r="I3" s="209"/>
      <c r="J3" s="209"/>
      <c r="K3" s="210"/>
      <c r="L3" s="246" t="str">
        <f>+CSF!L30</f>
        <v/>
      </c>
      <c r="M3" s="247"/>
      <c r="N3" s="80">
        <f>+CSF!N30</f>
        <v>0</v>
      </c>
    </row>
    <row r="4" spans="1:14" ht="64.5" customHeight="1" thickBot="1" x14ac:dyDescent="0.25">
      <c r="A4" s="75" t="s">
        <v>51</v>
      </c>
      <c r="B4" s="211">
        <f>+CSF!B31</f>
        <v>0</v>
      </c>
      <c r="C4" s="212"/>
      <c r="D4" s="212"/>
      <c r="E4" s="212"/>
      <c r="F4" s="212"/>
      <c r="G4" s="212"/>
      <c r="H4" s="212"/>
      <c r="I4" s="212"/>
      <c r="J4" s="212"/>
      <c r="K4" s="213"/>
      <c r="L4" s="248" t="str">
        <f>+CSF!L31</f>
        <v/>
      </c>
      <c r="M4" s="249"/>
      <c r="N4" s="81">
        <f>+CSF!N31</f>
        <v>0</v>
      </c>
    </row>
    <row r="5" spans="1:14" ht="23.25" x14ac:dyDescent="0.2">
      <c r="A5" s="197" t="s">
        <v>49</v>
      </c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</row>
    <row r="6" spans="1:14" ht="19.5" thickBot="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42" customHeight="1" thickBot="1" x14ac:dyDescent="0.25">
      <c r="A7" s="15"/>
      <c r="B7" s="228" t="s">
        <v>20</v>
      </c>
      <c r="C7" s="229"/>
      <c r="D7" s="229"/>
      <c r="E7" s="230"/>
      <c r="F7" s="76"/>
      <c r="G7" s="231" t="str">
        <f>+CSF!G34</f>
        <v>Entreprise A</v>
      </c>
      <c r="H7" s="232"/>
      <c r="I7" s="232"/>
      <c r="J7" s="232"/>
      <c r="K7" s="232"/>
      <c r="L7" s="232"/>
      <c r="M7" s="233"/>
      <c r="N7" s="15"/>
    </row>
    <row r="8" spans="1:14" ht="42" customHeight="1" x14ac:dyDescent="0.2">
      <c r="A8" s="15"/>
      <c r="B8" s="82" t="s">
        <v>55</v>
      </c>
      <c r="C8" s="83"/>
      <c r="D8" s="84"/>
      <c r="E8" s="85"/>
      <c r="F8" s="77"/>
      <c r="G8" s="94" t="s">
        <v>55</v>
      </c>
      <c r="H8" s="95"/>
      <c r="I8" s="95"/>
      <c r="J8" s="198"/>
      <c r="K8" s="198"/>
      <c r="L8" s="198"/>
      <c r="M8" s="199"/>
      <c r="N8" s="15"/>
    </row>
    <row r="9" spans="1:14" ht="42" customHeight="1" x14ac:dyDescent="0.2">
      <c r="A9" s="15"/>
      <c r="B9" s="86" t="s">
        <v>56</v>
      </c>
      <c r="C9" s="87"/>
      <c r="D9" s="88"/>
      <c r="E9" s="89"/>
      <c r="F9" s="77"/>
      <c r="G9" s="96" t="s">
        <v>56</v>
      </c>
      <c r="H9" s="97"/>
      <c r="I9" s="97"/>
      <c r="J9" s="200"/>
      <c r="K9" s="200"/>
      <c r="L9" s="200"/>
      <c r="M9" s="201"/>
      <c r="N9" s="15"/>
    </row>
    <row r="10" spans="1:14" ht="42" customHeight="1" x14ac:dyDescent="0.2">
      <c r="A10" s="15"/>
      <c r="B10" s="86"/>
      <c r="C10" s="87"/>
      <c r="D10" s="88"/>
      <c r="E10" s="89"/>
      <c r="F10" s="77"/>
      <c r="G10" s="96"/>
      <c r="H10" s="97"/>
      <c r="I10" s="97"/>
      <c r="J10" s="200"/>
      <c r="K10" s="200"/>
      <c r="L10" s="200"/>
      <c r="M10" s="201"/>
      <c r="N10" s="15"/>
    </row>
    <row r="11" spans="1:14" ht="42" customHeight="1" x14ac:dyDescent="0.2">
      <c r="A11" s="15"/>
      <c r="B11" s="86"/>
      <c r="C11" s="87"/>
      <c r="D11" s="88"/>
      <c r="E11" s="89"/>
      <c r="F11" s="77"/>
      <c r="G11" s="96"/>
      <c r="H11" s="97"/>
      <c r="I11" s="97"/>
      <c r="J11" s="200"/>
      <c r="K11" s="200"/>
      <c r="L11" s="200"/>
      <c r="M11" s="201"/>
      <c r="N11" s="15"/>
    </row>
    <row r="12" spans="1:14" ht="42" customHeight="1" thickBot="1" x14ac:dyDescent="0.35">
      <c r="A12" s="15"/>
      <c r="B12" s="90"/>
      <c r="C12" s="91"/>
      <c r="D12" s="92"/>
      <c r="E12" s="93"/>
      <c r="F12" s="78"/>
      <c r="G12" s="98"/>
      <c r="H12" s="99"/>
      <c r="I12" s="99"/>
      <c r="J12" s="223"/>
      <c r="K12" s="223"/>
      <c r="L12" s="223"/>
      <c r="M12" s="224"/>
      <c r="N12" s="15"/>
    </row>
  </sheetData>
  <mergeCells count="15">
    <mergeCell ref="A1:H1"/>
    <mergeCell ref="A2:A3"/>
    <mergeCell ref="B2:K3"/>
    <mergeCell ref="L2:M2"/>
    <mergeCell ref="L3:M3"/>
    <mergeCell ref="J9:M9"/>
    <mergeCell ref="J10:M10"/>
    <mergeCell ref="J11:M11"/>
    <mergeCell ref="J12:M12"/>
    <mergeCell ref="B4:K4"/>
    <mergeCell ref="L4:M4"/>
    <mergeCell ref="A5:N5"/>
    <mergeCell ref="B7:E7"/>
    <mergeCell ref="G7:M7"/>
    <mergeCell ref="J8:M8"/>
  </mergeCells>
  <conditionalFormatting sqref="J1">
    <cfRule type="cellIs" dxfId="1" priority="1" operator="equal">
      <formula>"Attention supérieur à 10%"</formula>
    </cfRule>
  </conditionalFormatting>
  <pageMargins left="0.7" right="0.7" top="0.75" bottom="0.75" header="0.3" footer="0.3"/>
  <pageSetup paperSize="9" scale="41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7E6A6997-6F92-46EC-A199-AAC527CD203E}">
            <xm:f>CSF!$F$29&lt;&gt;""</xm:f>
            <x14:dxf>
              <border>
                <vertical/>
                <horizontal/>
              </border>
            </x14:dxf>
          </x14:cfRule>
          <xm:sqref>L2:M2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FDP</vt:lpstr>
      <vt:lpstr>CSF</vt:lpstr>
      <vt:lpstr>BPU</vt:lpstr>
      <vt:lpstr>Données</vt:lpstr>
      <vt:lpstr>Page impression réserves</vt:lpstr>
      <vt:lpstr>BPU</vt:lpstr>
      <vt:lpstr>CSF!Impression_des_titres</vt:lpstr>
      <vt:lpstr>CSF!Zone_d_impression</vt:lpstr>
      <vt:lpstr>FDP!Zone_d_impression</vt:lpstr>
    </vt:vector>
  </TitlesOfParts>
  <Company>PAM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BION</dc:creator>
  <cp:lastModifiedBy>francis henniaux</cp:lastModifiedBy>
  <cp:lastPrinted>2023-05-24T15:12:38Z</cp:lastPrinted>
  <dcterms:created xsi:type="dcterms:W3CDTF">2008-02-04T09:09:47Z</dcterms:created>
  <dcterms:modified xsi:type="dcterms:W3CDTF">2023-10-16T14:20:34Z</dcterms:modified>
</cp:coreProperties>
</file>