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codeName="{C026B480-071E-DA80-A48C-D3F380F32C35}"/>
  <workbookPr codeName="ThisWorkbook"/>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8_{0E2E82D5-429D-499F-8F62-F03C471A336F}" xr6:coauthVersionLast="47" xr6:coauthVersionMax="47" xr10:uidLastSave="{00000000-0000-0000-0000-000000000000}"/>
  <bookViews>
    <workbookView xWindow="-120" yWindow="-120" windowWidth="29040" windowHeight="15720" xr2:uid="{00000000-000D-0000-FFFF-FFFF00000000}"/>
  </bookViews>
  <sheets>
    <sheet name="Dividendes" sheetId="1" r:id="rId1"/>
    <sheet name="Stock_Actions" sheetId="2" r:id="rId2"/>
  </sheets>
  <functionGroups builtInGroupCount="19"/>
  <definedNames>
    <definedName name="Stock_Actions_Transactions">Stock_Actions!$A:$C</definedName>
    <definedName name="Stock_Actions_Transactions_Dates">Stock_Actions!$A:$A</definedName>
    <definedName name="Stock_Actions_Transactions_MtBrut">Stock_Actions!$C:$C</definedName>
    <definedName name="Stock_Actions_Transactions_Ticker">Stock_Actions!$B:$B</definedName>
  </definedNames>
  <calcPr calcId="191029" concurrentManualCount="1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6" i="1" l="1"/>
  <c r="P16" i="1" a="1"/>
  <c r="P16" i="1" s="1"/>
  <c r="O16" i="1"/>
  <c r="L30" i="1"/>
  <c r="L31" i="1"/>
  <c r="L32" i="1"/>
  <c r="L33" i="1"/>
  <c r="L34" i="1"/>
  <c r="L35" i="1"/>
  <c r="L36" i="1"/>
  <c r="L37" i="1"/>
  <c r="L38" i="1"/>
  <c r="L39" i="1"/>
  <c r="L40" i="1"/>
  <c r="L41" i="1"/>
  <c r="L42" i="1"/>
  <c r="L43" i="1"/>
  <c r="L5" i="1"/>
  <c r="L6" i="1"/>
  <c r="L7" i="1"/>
  <c r="L8" i="1"/>
  <c r="L9" i="1"/>
  <c r="L10" i="1"/>
  <c r="L11" i="1"/>
  <c r="L12" i="1"/>
  <c r="L13" i="1"/>
  <c r="L14" i="1"/>
  <c r="L15" i="1"/>
  <c r="L16" i="1"/>
  <c r="L17" i="1"/>
  <c r="L18" i="1"/>
  <c r="L19" i="1"/>
  <c r="L20" i="1"/>
  <c r="L21" i="1"/>
  <c r="L22" i="1"/>
  <c r="L23" i="1"/>
  <c r="L24" i="1"/>
  <c r="L25" i="1"/>
  <c r="L26" i="1"/>
  <c r="L27" i="1"/>
  <c r="L28" i="1"/>
  <c r="L29" i="1"/>
  <c r="L4" i="1"/>
  <c r="H4" i="1" a="1"/>
  <c r="H6" i="1" a="1"/>
  <c r="H11" i="1" a="1"/>
  <c r="H16" i="1" a="1"/>
  <c r="H21" i="1" a="1"/>
  <c r="H26" i="1" a="1"/>
  <c r="H31" i="1" a="1"/>
  <c r="H36" i="1" a="1"/>
  <c r="H41" i="1" a="1"/>
  <c r="H20" i="1" a="1"/>
  <c r="H12" i="1" a="1"/>
  <c r="H17" i="1" a="1"/>
  <c r="H27" i="1" a="1"/>
  <c r="H37" i="1" a="1"/>
  <c r="H42" i="1" a="1"/>
  <c r="H13" i="1" a="1"/>
  <c r="H18" i="1" a="1"/>
  <c r="H28" i="1" a="1"/>
  <c r="H38" i="1" a="1"/>
  <c r="H19" i="1" a="1"/>
  <c r="H34" i="1" a="1"/>
  <c r="H15" i="1" a="1"/>
  <c r="H30" i="1" a="1"/>
  <c r="H40" i="1" a="1"/>
  <c r="H7" i="1" a="1"/>
  <c r="H22" i="1" a="1"/>
  <c r="H32" i="1" a="1"/>
  <c r="H8" i="1" a="1"/>
  <c r="H23" i="1" a="1"/>
  <c r="H33" i="1" a="1"/>
  <c r="H43" i="1" a="1"/>
  <c r="H24" i="1" a="1"/>
  <c r="H39" i="1" a="1"/>
  <c r="H10" i="1" a="1"/>
  <c r="H25" i="1" a="1"/>
  <c r="H9" i="1" a="1"/>
  <c r="H14" i="1" a="1"/>
  <c r="H29" i="1" a="1"/>
  <c r="H5" i="1" a="1"/>
  <c r="H35" i="1" a="1"/>
  <c r="H4" i="1" l="1"/>
  <c r="H35" i="1"/>
  <c r="H5" i="1"/>
  <c r="H29" i="1"/>
  <c r="H14" i="1"/>
  <c r="H9" i="1"/>
  <c r="H25" i="1"/>
  <c r="H10" i="1"/>
  <c r="H39" i="1"/>
  <c r="H24" i="1"/>
  <c r="H43" i="1"/>
  <c r="H33" i="1"/>
  <c r="H23" i="1"/>
  <c r="H8" i="1"/>
  <c r="H32" i="1"/>
  <c r="H22" i="1"/>
  <c r="H7" i="1"/>
  <c r="H40" i="1"/>
  <c r="H30" i="1"/>
  <c r="H15" i="1"/>
  <c r="H34" i="1"/>
  <c r="H19" i="1"/>
  <c r="H38" i="1"/>
  <c r="H28" i="1"/>
  <c r="H18" i="1"/>
  <c r="H13" i="1"/>
  <c r="H42" i="1"/>
  <c r="H37" i="1"/>
  <c r="H27" i="1"/>
  <c r="H17" i="1"/>
  <c r="H12" i="1"/>
  <c r="H20" i="1"/>
  <c r="H41" i="1"/>
  <c r="H36" i="1"/>
  <c r="H31" i="1"/>
  <c r="H26" i="1"/>
  <c r="H21" i="1"/>
  <c r="H16" i="1"/>
  <c r="H11" i="1"/>
  <c r="H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GANE Keylyan</author>
  </authors>
  <commentList>
    <comment ref="L3" authorId="0" shapeId="0" xr:uid="{00000000-0006-0000-0000-000001000000}">
      <text>
        <r>
          <rPr>
            <b/>
            <sz val="9"/>
            <color indexed="81"/>
            <rFont val="Tahoma"/>
            <charset val="1"/>
          </rPr>
          <t>GANE Keylyan:</t>
        </r>
        <r>
          <rPr>
            <sz val="9"/>
            <color indexed="81"/>
            <rFont val="Tahoma"/>
            <charset val="1"/>
          </rPr>
          <t xml:space="preserve">
Dans cette formule, je lui dit d'aller chercher le montant de l'action considérée que j'avais à la date du montant de dividende. Mais la correspondance avec le rechercheV n'est pas exact.
Si la date du versement de dividende n'existe pas dans le tableau des transaction je souhaite qu'il prenne la date précédente la plus proche (pour l'action considérée donc grace au ticker)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<sst xmlns="http://schemas.openxmlformats.org/spreadsheetml/2006/main" count="222" uniqueCount="37">
  <si>
    <t>Dates ex</t>
  </si>
  <si>
    <t>Dates Paiement</t>
  </si>
  <si>
    <t>ENGI FP Equity</t>
  </si>
  <si>
    <t>MC FP Equity</t>
  </si>
  <si>
    <t>DG FP Equity</t>
  </si>
  <si>
    <t>OR FP Equity</t>
  </si>
  <si>
    <t>BAS GY Equity</t>
  </si>
  <si>
    <t>BAYN GY Equity</t>
  </si>
  <si>
    <t>SAN FP Equity</t>
  </si>
  <si>
    <t>BN FP Equity</t>
  </si>
  <si>
    <t>AI FP Equity</t>
  </si>
  <si>
    <t>SU FP Equity</t>
  </si>
  <si>
    <t>SAP GY Equity</t>
  </si>
  <si>
    <t>ORA FP Equity</t>
  </si>
  <si>
    <t>TTE FP Equity</t>
  </si>
  <si>
    <t>VIE FP Equity</t>
  </si>
  <si>
    <t>BBVA SM Equity</t>
  </si>
  <si>
    <t>KNEBV FH Equity</t>
  </si>
  <si>
    <t>Mt Brut</t>
  </si>
  <si>
    <t>Dates</t>
  </si>
  <si>
    <t>EAPI.PA</t>
  </si>
  <si>
    <t>Formule simple</t>
  </si>
  <si>
    <t>Formule complexe</t>
  </si>
  <si>
    <t>Formule complexe allégée</t>
  </si>
  <si>
    <t>Mon rechercheV ne vas pas chercher la date la plus proche pour le ticker que je lui assigne</t>
  </si>
  <si>
    <t>Mt brut test</t>
  </si>
  <si>
    <t>Exemple du problème du rechercheV et de la date que je souhaite</t>
  </si>
  <si>
    <t>Est-ce que c'est parce que le format matricielle ne reconnait pas les en-tete des plages nommées !</t>
  </si>
  <si>
    <t xml:space="preserve">Est-ce que c'est réalisable ? </t>
  </si>
  <si>
    <t>INDEX EQUIV peut-etre ?</t>
  </si>
  <si>
    <t>Questionnement</t>
  </si>
  <si>
    <t>Pour BBVA dateEx : 07/10/2022. En rouge dans le tableau</t>
  </si>
  <si>
    <t>Dans mon exemple c'est la ligne que la formule doit trouver</t>
  </si>
  <si>
    <t>Colonne à remplir</t>
  </si>
  <si>
    <t>Mon test</t>
  </si>
  <si>
    <t>je dois trouver : 12/08/2022 (ligne 141 onglet Stock_Actions). Dans le tableau transaction = date la + proche pour BBVA</t>
  </si>
  <si>
    <t xml:space="preserve">Ticker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</si>
</sst>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rgb="FF9C6500"/>
      <name val="Calibri"/>
      <family val="2"/>
      <scheme val="minor"/>
    </font>
    <font>
      <sz val="9"/>
      <color indexed="81"/>
      <name val="Tahoma"/>
      <charset val="1"/>
    </font>
    <font>
      <b/>
      <sz val="9"/>
      <color indexed="81"/>
      <name val="Tahoma"/>
      <charset val="1"/>
    </font>
    <font>
      <b/>
      <sz val="11"/>
      <color theme="0"/>
      <name val="Calibri"/>
      <family val="2"/>
      <scheme val="minor"/>
    </font>
  </fonts>
  <fills count="6">
    <fill>
      <patternFill patternType="none"/>
    </fill>
    <fill>
      <patternFill patternType="gray125"/>
    </fill>
    <fill>
      <patternFill patternType="solid">
        <fgColor rgb="FFFFEB9C"/>
      </patternFill>
    </fill>
    <fill>
      <patternFill patternType="solid">
        <fgColor theme="0" tint="-4.9989318521683403E-2"/>
        <bgColor indexed="64"/>
      </patternFill>
    </fill>
    <fill>
      <patternFill patternType="solid">
        <fgColor theme="4"/>
        <bgColor theme="4"/>
      </patternFill>
    </fill>
    <fill>
      <patternFill patternType="solid">
        <fgColor theme="4" tint="0.79998168889431442"/>
        <bgColor theme="4" tint="0.79998168889431442"/>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thin">
        <color indexed="64"/>
      </bottom>
      <diagonal/>
    </border>
    <border>
      <left/>
      <right style="medium">
        <color indexed="64"/>
      </right>
      <top style="medium">
        <color indexed="64"/>
      </top>
      <bottom style="medium">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bottom/>
      <diagonal/>
    </border>
    <border>
      <left/>
      <right style="thin">
        <color indexed="64"/>
      </right>
      <top/>
      <bottom/>
      <diagonal/>
    </border>
    <border>
      <left style="thin">
        <color auto="1"/>
      </left>
      <right/>
      <top/>
      <bottom style="thin">
        <color auto="1"/>
      </bottom>
      <diagonal/>
    </border>
    <border>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diagonal/>
    </border>
    <border>
      <left style="thin">
        <color theme="4" tint="0.39997558519241921"/>
      </left>
      <right/>
      <top style="medium">
        <color indexed="64"/>
      </top>
      <bottom/>
      <diagonal/>
    </border>
    <border>
      <left/>
      <right style="thin">
        <color theme="4" tint="0.39997558519241921"/>
      </right>
      <top style="medium">
        <color indexed="64"/>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4" fillId="2" borderId="0" applyNumberFormat="0" applyBorder="0" applyAlignment="0" applyProtection="0"/>
  </cellStyleXfs>
  <cellXfs count="41">
    <xf numFmtId="0" fontId="0" fillId="0" borderId="0" xfId="0"/>
    <xf numFmtId="0" fontId="3" fillId="0" borderId="1" xfId="0" applyFont="1" applyBorder="1" applyAlignment="1">
      <alignment horizontal="center"/>
    </xf>
    <xf numFmtId="0" fontId="3" fillId="0" borderId="2" xfId="0" applyFont="1" applyBorder="1" applyAlignment="1">
      <alignment horizontal="center"/>
    </xf>
    <xf numFmtId="14" fontId="0" fillId="0" borderId="3" xfId="0" applyNumberFormat="1" applyBorder="1"/>
    <xf numFmtId="14" fontId="0" fillId="0" borderId="0" xfId="0" applyNumberFormat="1"/>
    <xf numFmtId="164" fontId="0" fillId="0" borderId="0" xfId="1" applyNumberFormat="1" applyFont="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2" xfId="0" applyBorder="1"/>
    <xf numFmtId="164" fontId="4" fillId="2" borderId="0" xfId="3" applyNumberFormat="1"/>
    <xf numFmtId="14" fontId="2" fillId="0" borderId="3" xfId="2" applyNumberFormat="1" applyFill="1" applyBorder="1"/>
    <xf numFmtId="14" fontId="2" fillId="0" borderId="0" xfId="2" applyNumberFormat="1" applyFill="1" applyBorder="1"/>
    <xf numFmtId="0" fontId="2" fillId="0" borderId="0" xfId="2" applyFill="1" applyBorder="1"/>
    <xf numFmtId="0" fontId="3" fillId="0" borderId="0" xfId="0" applyFont="1"/>
    <xf numFmtId="0" fontId="3" fillId="0" borderId="13" xfId="0" applyFont="1" applyBorder="1" applyAlignment="1">
      <alignment horizontal="center" vertical="center"/>
    </xf>
    <xf numFmtId="0" fontId="2" fillId="0" borderId="11" xfId="2" applyBorder="1"/>
    <xf numFmtId="0" fontId="2" fillId="0" borderId="4" xfId="2" applyBorder="1"/>
    <xf numFmtId="14" fontId="0" fillId="0" borderId="9" xfId="0" applyNumberFormat="1" applyBorder="1"/>
    <xf numFmtId="14" fontId="0" fillId="0" borderId="15" xfId="0" applyNumberFormat="1" applyBorder="1"/>
    <xf numFmtId="14" fontId="0" fillId="0" borderId="16" xfId="0" applyNumberFormat="1" applyBorder="1"/>
    <xf numFmtId="0" fontId="0" fillId="0" borderId="16" xfId="0" applyBorder="1"/>
    <xf numFmtId="14" fontId="0" fillId="5" borderId="18" xfId="0" applyNumberFormat="1" applyFont="1" applyFill="1" applyBorder="1"/>
    <xf numFmtId="0" fontId="0" fillId="5" borderId="17" xfId="0" applyFont="1" applyFill="1" applyBorder="1"/>
    <xf numFmtId="164" fontId="0" fillId="5" borderId="19" xfId="1" applyNumberFormat="1" applyFont="1" applyFill="1" applyBorder="1"/>
    <xf numFmtId="14" fontId="0" fillId="0" borderId="20" xfId="0" applyNumberFormat="1" applyFont="1" applyBorder="1"/>
    <xf numFmtId="0" fontId="0" fillId="0" borderId="21" xfId="0" applyFont="1" applyBorder="1"/>
    <xf numFmtId="164" fontId="0" fillId="0" borderId="22" xfId="1" applyNumberFormat="1" applyFont="1" applyBorder="1"/>
    <xf numFmtId="14" fontId="0" fillId="5" borderId="20" xfId="0" applyNumberFormat="1" applyFont="1" applyFill="1" applyBorder="1"/>
    <xf numFmtId="0" fontId="0" fillId="5" borderId="21" xfId="0" applyFont="1" applyFill="1" applyBorder="1"/>
    <xf numFmtId="164" fontId="0" fillId="5" borderId="22" xfId="1" applyNumberFormat="1" applyFont="1" applyFill="1" applyBorder="1"/>
    <xf numFmtId="14" fontId="2" fillId="5" borderId="20" xfId="0" applyNumberFormat="1" applyFont="1" applyFill="1" applyBorder="1"/>
    <xf numFmtId="0" fontId="2" fillId="5" borderId="21" xfId="0" applyFont="1" applyFill="1" applyBorder="1"/>
    <xf numFmtId="164" fontId="2" fillId="5" borderId="22" xfId="1" applyNumberFormat="1" applyFont="1" applyFill="1" applyBorder="1"/>
    <xf numFmtId="0" fontId="7" fillId="4" borderId="3" xfId="0" applyFont="1" applyFill="1" applyBorder="1" applyAlignment="1">
      <alignment horizontal="center" vertical="center"/>
    </xf>
    <xf numFmtId="0" fontId="7" fillId="4" borderId="0" xfId="0" applyFont="1" applyFill="1" applyBorder="1" applyAlignment="1">
      <alignment horizontal="center" vertical="center"/>
    </xf>
    <xf numFmtId="0" fontId="7" fillId="4" borderId="14" xfId="0" applyFont="1" applyFill="1" applyBorder="1" applyAlignment="1">
      <alignment horizontal="center" vertical="center"/>
    </xf>
    <xf numFmtId="164" fontId="3" fillId="0" borderId="5" xfId="1" applyNumberFormat="1" applyFont="1" applyBorder="1" applyAlignment="1">
      <alignment horizontal="center"/>
    </xf>
    <xf numFmtId="164" fontId="0" fillId="3" borderId="14" xfId="1" applyNumberFormat="1" applyFont="1" applyFill="1" applyBorder="1"/>
  </cellXfs>
  <cellStyles count="4">
    <cellStyle name="Avertissement" xfId="2" builtinId="11"/>
    <cellStyle name="Milliers" xfId="1" builtinId="3"/>
    <cellStyle name="Neutre" xfId="3" builtinId="28"/>
    <cellStyle name="Normal" xfId="0" builtinId="0"/>
  </cellStyles>
  <dxfs count="5">
    <dxf>
      <font>
        <b/>
        <i val="0"/>
        <strike val="0"/>
        <condense val="0"/>
        <extend val="0"/>
        <outline val="0"/>
        <shadow val="0"/>
        <u val="none"/>
        <vertAlign val="baseline"/>
        <sz val="11"/>
        <color theme="0"/>
        <name val="Calibri"/>
        <family val="2"/>
        <scheme val="minor"/>
      </font>
      <fill>
        <patternFill patternType="solid">
          <fgColor theme="4"/>
          <bgColor theme="4"/>
        </patternFill>
      </fill>
      <alignment horizontal="center"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_-* #,##0_-;\-* #,##0_-;_-* &quot;-&quot;??_-;_-@_-"/>
      <border diagonalUp="0" diagonalDown="0">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border diagonalUp="0" diagonalDown="0">
        <left style="thin">
          <color theme="4" tint="0.39997558519241921"/>
        </left>
        <right/>
        <top style="thin">
          <color theme="4" tint="0.39997558519241921"/>
        </top>
        <bottom/>
        <vertical/>
        <horizontal/>
      </border>
    </dxf>
    <dxf>
      <border outline="0">
        <top style="medium">
          <color indexed="64"/>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19F3FEF-0E50-4753-9C50-0A5C3FC1C1F9}" name="Tableau2" displayName="Tableau2" ref="A1:C161" totalsRowShown="0" headerRowDxfId="0" tableBorderDxfId="4">
  <autoFilter ref="A1:C161" xr:uid="{919F3FEF-0E50-4753-9C50-0A5C3FC1C1F9}"/>
  <tableColumns count="3">
    <tableColumn id="1" xr3:uid="{926E67A5-D803-42E6-9E66-E50619CD9D28}" name="Dates" dataDxfId="3"/>
    <tableColumn id="2" xr3:uid="{0913F44E-7AD4-40A7-8F92-A2D49E02F8E0}" name="Ticker " dataDxfId="2"/>
    <tableColumn id="3" xr3:uid="{75CCFC12-083E-4487-BA08-482CDC21BED7}" name="Mt Brut" dataDxfId="1" dataCellStyle="Millier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E1:R43"/>
  <sheetViews>
    <sheetView tabSelected="1" workbookViewId="0">
      <selection activeCell="H4" sqref="H4"/>
    </sheetView>
  </sheetViews>
  <sheetFormatPr baseColWidth="10" defaultRowHeight="15" x14ac:dyDescent="0.25"/>
  <cols>
    <col min="1" max="1" width="25.42578125" bestFit="1" customWidth="1"/>
    <col min="6" max="6" width="15" bestFit="1" customWidth="1"/>
    <col min="7" max="7" width="16.5703125" bestFit="1" customWidth="1"/>
    <col min="8" max="8" width="14.85546875" style="5" bestFit="1" customWidth="1"/>
    <col min="15" max="15" width="38.5703125" customWidth="1"/>
    <col min="16" max="16" width="17.7109375" bestFit="1" customWidth="1"/>
    <col min="17" max="17" width="24.85546875" bestFit="1" customWidth="1"/>
  </cols>
  <sheetData>
    <row r="1" spans="5:18" x14ac:dyDescent="0.25">
      <c r="H1" s="5" t="s">
        <v>33</v>
      </c>
      <c r="L1" t="s">
        <v>34</v>
      </c>
    </row>
    <row r="2" spans="5:18" ht="15.75" thickBot="1" x14ac:dyDescent="0.3"/>
    <row r="3" spans="5:18" ht="15.75" thickBot="1" x14ac:dyDescent="0.3">
      <c r="E3" s="1" t="s">
        <v>0</v>
      </c>
      <c r="F3" s="2" t="s">
        <v>1</v>
      </c>
      <c r="G3" s="2" t="s">
        <v>36</v>
      </c>
      <c r="H3" s="39" t="s">
        <v>18</v>
      </c>
      <c r="L3" s="17" t="s">
        <v>25</v>
      </c>
    </row>
    <row r="4" spans="5:18" x14ac:dyDescent="0.25">
      <c r="E4" s="3">
        <v>44676</v>
      </c>
      <c r="F4" s="4">
        <v>44678</v>
      </c>
      <c r="G4" t="s">
        <v>2</v>
      </c>
      <c r="H4" s="40" cm="1">
        <f t="array" ref="H4">Brut($E4,$G4,Tableau2[[#All],[Dates]])</f>
        <v>12670</v>
      </c>
      <c r="L4" s="5">
        <f t="shared" ref="L4:L43" si="0">SUMIFS(Stock_Actions_Transactions_MtBrut,Stock_Actions_Transactions_Dates,"="&amp;VLOOKUP($E4,Stock_Actions_Transactions,1,TRUE),Stock_Actions_Transactions_Ticker,$G4)</f>
        <v>12670.02</v>
      </c>
    </row>
    <row r="5" spans="5:18" x14ac:dyDescent="0.25">
      <c r="E5" s="3">
        <v>44677</v>
      </c>
      <c r="F5" s="4">
        <v>44679</v>
      </c>
      <c r="G5" t="s">
        <v>3</v>
      </c>
      <c r="H5" s="40" cm="1">
        <f t="array" ref="H5">Brut($E5,$G5,Tableau2[[#All],[Dates]])</f>
        <v>18402</v>
      </c>
      <c r="L5" s="5">
        <f t="shared" si="0"/>
        <v>18402</v>
      </c>
    </row>
    <row r="6" spans="5:18" x14ac:dyDescent="0.25">
      <c r="E6" s="3">
        <v>44677</v>
      </c>
      <c r="F6" s="4">
        <v>44679</v>
      </c>
      <c r="G6" t="s">
        <v>4</v>
      </c>
      <c r="H6" s="40" cm="1">
        <f t="array" ref="H6">Brut($E6,$G6,Tableau2[[#All],[Dates]])</f>
        <v>13892</v>
      </c>
      <c r="L6" s="5">
        <f t="shared" si="0"/>
        <v>13891.5</v>
      </c>
    </row>
    <row r="7" spans="5:18" x14ac:dyDescent="0.25">
      <c r="E7" s="3">
        <v>44678</v>
      </c>
      <c r="F7" s="4">
        <v>44680</v>
      </c>
      <c r="G7" t="s">
        <v>5</v>
      </c>
      <c r="H7" s="40" cm="1">
        <f t="array" ref="H7">Brut($E7,$G7,Tableau2[[#All],[Dates]])</f>
        <v>10306</v>
      </c>
      <c r="L7" s="5">
        <f t="shared" si="0"/>
        <v>10306.5</v>
      </c>
    </row>
    <row r="8" spans="5:18" x14ac:dyDescent="0.25">
      <c r="E8" s="3">
        <v>44683</v>
      </c>
      <c r="F8" s="4">
        <v>44685</v>
      </c>
      <c r="G8" t="s">
        <v>6</v>
      </c>
      <c r="H8" s="40" cm="1">
        <f t="array" ref="H8">Brut($E8,$G8,Tableau2[[#All],[Dates]])</f>
        <v>10456</v>
      </c>
      <c r="L8" s="12">
        <f t="shared" si="0"/>
        <v>0</v>
      </c>
    </row>
    <row r="9" spans="5:18" x14ac:dyDescent="0.25">
      <c r="E9" s="3">
        <v>44683</v>
      </c>
      <c r="F9" s="4">
        <v>44685</v>
      </c>
      <c r="G9" t="s">
        <v>7</v>
      </c>
      <c r="H9" s="40" cm="1">
        <f t="array" ref="H9">Brut($E9,$G9,Tableau2[[#All],[Dates]])</f>
        <v>13058</v>
      </c>
      <c r="L9" s="5">
        <f t="shared" si="0"/>
        <v>13058.000000000002</v>
      </c>
      <c r="O9" t="s">
        <v>26</v>
      </c>
    </row>
    <row r="10" spans="5:18" x14ac:dyDescent="0.25">
      <c r="E10" s="3">
        <v>44687</v>
      </c>
      <c r="F10" s="4">
        <v>44691</v>
      </c>
      <c r="G10" t="s">
        <v>8</v>
      </c>
      <c r="H10" s="40" cm="1">
        <f t="array" ref="H10">Brut($E10,$G10,Tableau2[[#All],[Dates]])</f>
        <v>13049</v>
      </c>
      <c r="L10" s="12">
        <f t="shared" si="0"/>
        <v>0</v>
      </c>
    </row>
    <row r="11" spans="5:18" x14ac:dyDescent="0.25">
      <c r="E11" s="3">
        <v>44691</v>
      </c>
      <c r="F11" s="4">
        <v>44693</v>
      </c>
      <c r="G11" t="s">
        <v>9</v>
      </c>
      <c r="H11" s="40" cm="1">
        <f t="array" ref="H11">Brut($E11,$G11,Tableau2[[#All],[Dates]])</f>
        <v>17098</v>
      </c>
      <c r="L11" s="12">
        <f t="shared" si="0"/>
        <v>0</v>
      </c>
      <c r="O11" s="6" t="s">
        <v>31</v>
      </c>
      <c r="P11" s="7"/>
      <c r="Q11" s="7"/>
      <c r="R11" s="8"/>
    </row>
    <row r="12" spans="5:18" x14ac:dyDescent="0.25">
      <c r="E12" s="3">
        <v>44697</v>
      </c>
      <c r="F12" s="4">
        <v>44699</v>
      </c>
      <c r="G12" t="s">
        <v>10</v>
      </c>
      <c r="H12" s="40" cm="1">
        <f t="array" ref="H12">Brut($E12,$G12,Tableau2[[#All],[Dates]])</f>
        <v>15639</v>
      </c>
      <c r="L12" s="5">
        <f t="shared" si="0"/>
        <v>15638.980000000001</v>
      </c>
      <c r="O12" s="9" t="s">
        <v>35</v>
      </c>
      <c r="R12" s="10"/>
    </row>
    <row r="13" spans="5:18" x14ac:dyDescent="0.25">
      <c r="E13" s="3">
        <v>44698</v>
      </c>
      <c r="F13" s="4">
        <v>44700</v>
      </c>
      <c r="G13" t="s">
        <v>11</v>
      </c>
      <c r="H13" s="40" cm="1">
        <f t="array" ref="H13">Brut($E13,$G13,Tableau2[[#All],[Dates]])</f>
        <v>18765</v>
      </c>
      <c r="L13" s="5">
        <f t="shared" si="0"/>
        <v>18765</v>
      </c>
      <c r="O13" s="9"/>
      <c r="R13" s="10"/>
    </row>
    <row r="14" spans="5:18" x14ac:dyDescent="0.25">
      <c r="E14" s="3">
        <v>44700</v>
      </c>
      <c r="F14" s="4">
        <v>44704</v>
      </c>
      <c r="G14" t="s">
        <v>12</v>
      </c>
      <c r="H14" s="40" cm="1">
        <f t="array" ref="H14">Brut($E14,$G14,Tableau2[[#All],[Dates]])</f>
        <v>9161</v>
      </c>
      <c r="L14" s="5">
        <f t="shared" si="0"/>
        <v>9161</v>
      </c>
      <c r="O14" s="9"/>
      <c r="R14" s="10"/>
    </row>
    <row r="15" spans="5:18" x14ac:dyDescent="0.25">
      <c r="E15" s="3">
        <v>44700</v>
      </c>
      <c r="F15" s="4">
        <v>44704</v>
      </c>
      <c r="G15" t="s">
        <v>12</v>
      </c>
      <c r="H15" s="40" cm="1">
        <f t="array" ref="H15">Brut($E15,$G15,Tableau2[[#All],[Dates]])</f>
        <v>9161</v>
      </c>
      <c r="L15" s="5">
        <f t="shared" si="0"/>
        <v>9161</v>
      </c>
      <c r="O15" s="9" t="s">
        <v>21</v>
      </c>
      <c r="P15" t="s">
        <v>22</v>
      </c>
      <c r="Q15" t="s">
        <v>23</v>
      </c>
      <c r="R15" s="10"/>
    </row>
    <row r="16" spans="5:18" x14ac:dyDescent="0.25">
      <c r="E16" s="3">
        <v>44719</v>
      </c>
      <c r="F16" s="4">
        <v>44721</v>
      </c>
      <c r="G16" t="s">
        <v>13</v>
      </c>
      <c r="H16" s="40" cm="1">
        <f t="array" ref="H16">Brut($E16,$G16,Tableau2[[#All],[Dates]])</f>
        <v>11624</v>
      </c>
      <c r="L16" s="5">
        <f t="shared" si="0"/>
        <v>11624</v>
      </c>
      <c r="O16" s="20">
        <f>VLOOKUP(E20,Stock_Actions_Transactions,1,TRUE)</f>
        <v>44831</v>
      </c>
      <c r="P16" s="4" t="e">
        <f t="array" ref="P16">VLOOKUP(IF(Stock_Actions_Transactions_Ticker=G20,E20,""),IF(Stock_Actions_Transactions_Ticker=G20,Stock_Actions_Transactions,""),IF(Stock_Actions_Transactions_Ticker=G20,1,""),IF(Stock_Actions_Transactions_Ticker=G20,FALSE,""))</f>
        <v>#VALUE!</v>
      </c>
      <c r="Q16" s="4" t="e">
        <f>VLOOKUP(IF(Stock_Actions_Transactions_Ticker=G20,E20,""),Stock_Actions_Transactions,1,FALSE)</f>
        <v>#N/A</v>
      </c>
      <c r="R16" s="10"/>
    </row>
    <row r="17" spans="5:18" x14ac:dyDescent="0.25">
      <c r="E17" s="3">
        <v>44733</v>
      </c>
      <c r="F17" s="4">
        <v>44743</v>
      </c>
      <c r="G17" t="s">
        <v>14</v>
      </c>
      <c r="H17" s="40" cm="1">
        <f t="array" ref="H17">Brut($E17,$G17,Tableau2[[#All],[Dates]])</f>
        <v>17673</v>
      </c>
      <c r="L17" s="5">
        <f t="shared" si="0"/>
        <v>17673.2</v>
      </c>
      <c r="O17" s="18" t="s">
        <v>24</v>
      </c>
      <c r="P17" s="19"/>
      <c r="Q17" s="19"/>
      <c r="R17" s="11"/>
    </row>
    <row r="18" spans="5:18" x14ac:dyDescent="0.25">
      <c r="E18" s="3">
        <v>44747</v>
      </c>
      <c r="F18" s="4">
        <v>44749</v>
      </c>
      <c r="G18" t="s">
        <v>15</v>
      </c>
      <c r="H18" s="40" cm="1">
        <f t="array" ref="H18">Brut($E18,$G18,Tableau2[[#All],[Dates]])</f>
        <v>14046</v>
      </c>
      <c r="L18" s="5">
        <f t="shared" si="0"/>
        <v>14046</v>
      </c>
    </row>
    <row r="19" spans="5:18" x14ac:dyDescent="0.25">
      <c r="E19" s="3">
        <v>44825</v>
      </c>
      <c r="F19" s="4">
        <v>44837</v>
      </c>
      <c r="G19" t="s">
        <v>14</v>
      </c>
      <c r="H19" s="40" cm="1">
        <f t="array" ref="H19">Brut($E19,$G19,Tableau2[[#All],[Dates]])</f>
        <v>16201</v>
      </c>
      <c r="L19" s="5">
        <f t="shared" si="0"/>
        <v>16200.599999999999</v>
      </c>
      <c r="O19" t="s">
        <v>30</v>
      </c>
    </row>
    <row r="20" spans="5:18" x14ac:dyDescent="0.25">
      <c r="E20" s="13">
        <v>44841</v>
      </c>
      <c r="F20" s="14">
        <v>44845</v>
      </c>
      <c r="G20" s="15" t="s">
        <v>16</v>
      </c>
      <c r="H20" s="40" cm="1">
        <f t="array" ref="H20">Brut($E20,$G20,Tableau2[[#All],[Dates]])</f>
        <v>11966</v>
      </c>
      <c r="L20" s="12">
        <f t="shared" si="0"/>
        <v>0</v>
      </c>
      <c r="O20" s="16" t="s">
        <v>27</v>
      </c>
    </row>
    <row r="21" spans="5:18" x14ac:dyDescent="0.25">
      <c r="E21" s="3">
        <v>44880</v>
      </c>
      <c r="F21" s="4">
        <v>44882</v>
      </c>
      <c r="G21" t="s">
        <v>4</v>
      </c>
      <c r="H21" s="40" cm="1">
        <f t="array" ref="H21">Brut($E21,$G21,Tableau2[[#All],[Dates]])</f>
        <v>15082</v>
      </c>
      <c r="L21" s="12">
        <f t="shared" si="0"/>
        <v>0</v>
      </c>
      <c r="O21" s="16" t="s">
        <v>28</v>
      </c>
    </row>
    <row r="22" spans="5:18" x14ac:dyDescent="0.25">
      <c r="E22" s="3">
        <v>44896</v>
      </c>
      <c r="F22" s="4">
        <v>44900</v>
      </c>
      <c r="G22" t="s">
        <v>3</v>
      </c>
      <c r="H22" s="40" cm="1">
        <f t="array" ref="H22">Brut($E22,$G22,Tableau2[[#All],[Dates]])</f>
        <v>122420</v>
      </c>
      <c r="L22" s="12">
        <f t="shared" si="0"/>
        <v>0</v>
      </c>
      <c r="O22" s="16" t="s">
        <v>29</v>
      </c>
    </row>
    <row r="23" spans="5:18" x14ac:dyDescent="0.25">
      <c r="E23" s="3">
        <v>44900</v>
      </c>
      <c r="F23" s="4">
        <v>44902</v>
      </c>
      <c r="G23" t="s">
        <v>13</v>
      </c>
      <c r="H23" s="40" cm="1">
        <f t="array" ref="H23">Brut($E23,$G23,Tableau2[[#All],[Dates]])</f>
        <v>117831</v>
      </c>
      <c r="L23" s="12">
        <f t="shared" si="0"/>
        <v>0</v>
      </c>
    </row>
    <row r="24" spans="5:18" x14ac:dyDescent="0.25">
      <c r="E24" s="3">
        <v>44901</v>
      </c>
      <c r="F24" s="4">
        <v>44911</v>
      </c>
      <c r="G24" t="s">
        <v>14</v>
      </c>
      <c r="H24" s="40" cm="1">
        <f t="array" ref="H24">Brut($E24,$G24,Tableau2[[#All],[Dates]])</f>
        <v>16201</v>
      </c>
      <c r="L24" s="12">
        <f t="shared" si="0"/>
        <v>0</v>
      </c>
    </row>
    <row r="25" spans="5:18" x14ac:dyDescent="0.25">
      <c r="E25" s="3">
        <v>44928</v>
      </c>
      <c r="F25" s="4">
        <v>44938</v>
      </c>
      <c r="G25" t="s">
        <v>14</v>
      </c>
      <c r="H25" s="40" cm="1">
        <f t="array" ref="H25">Brut($E25,$G25,Tableau2[[#All],[Dates]])</f>
        <v>16201</v>
      </c>
      <c r="L25" s="12">
        <f t="shared" si="0"/>
        <v>0</v>
      </c>
    </row>
    <row r="26" spans="5:18" x14ac:dyDescent="0.25">
      <c r="E26" s="3">
        <v>44986</v>
      </c>
      <c r="F26" s="4">
        <v>44994</v>
      </c>
      <c r="G26" t="s">
        <v>17</v>
      </c>
      <c r="H26" s="40" cm="1">
        <f t="array" ref="H26">Brut($E26,$G26,Tableau2[[#All],[Dates]])</f>
        <v>121700</v>
      </c>
      <c r="L26" s="5">
        <f t="shared" si="0"/>
        <v>121700</v>
      </c>
    </row>
    <row r="27" spans="5:18" x14ac:dyDescent="0.25">
      <c r="E27" s="3">
        <v>45007</v>
      </c>
      <c r="F27" s="4">
        <v>45019</v>
      </c>
      <c r="G27" t="s">
        <v>14</v>
      </c>
      <c r="H27" s="40" cm="1">
        <f t="array" ref="H27">Brut($E27,$G27,Tableau2[[#All],[Dates]])</f>
        <v>16201</v>
      </c>
      <c r="L27" s="12">
        <f t="shared" si="0"/>
        <v>0</v>
      </c>
    </row>
    <row r="28" spans="5:18" x14ac:dyDescent="0.25">
      <c r="E28" s="3">
        <v>45019</v>
      </c>
      <c r="F28" s="4">
        <v>45021</v>
      </c>
      <c r="G28" t="s">
        <v>16</v>
      </c>
      <c r="H28" s="40" cm="1">
        <f t="array" ref="H28">Brut($E28,$G28,Tableau2[[#All],[Dates]])</f>
        <v>64279</v>
      </c>
      <c r="L28" s="12">
        <f t="shared" si="0"/>
        <v>0</v>
      </c>
    </row>
    <row r="29" spans="5:18" x14ac:dyDescent="0.25">
      <c r="E29" s="3">
        <v>45041</v>
      </c>
      <c r="F29" s="4">
        <v>45043</v>
      </c>
      <c r="G29" t="s">
        <v>3</v>
      </c>
      <c r="H29" s="40" cm="1">
        <f t="array" ref="H29">Brut($E29,$G29,Tableau2[[#All],[Dates]])</f>
        <v>122420</v>
      </c>
      <c r="L29" s="12">
        <f t="shared" si="0"/>
        <v>0</v>
      </c>
    </row>
    <row r="30" spans="5:18" x14ac:dyDescent="0.25">
      <c r="E30" s="3">
        <v>45041</v>
      </c>
      <c r="F30" s="4">
        <v>45043</v>
      </c>
      <c r="G30" t="s">
        <v>4</v>
      </c>
      <c r="H30" s="40" cm="1">
        <f t="array" ref="H30">Brut($E30,$G30,Tableau2[[#All],[Dates]])</f>
        <v>15082</v>
      </c>
      <c r="L30" s="12">
        <f t="shared" si="0"/>
        <v>0</v>
      </c>
    </row>
    <row r="31" spans="5:18" x14ac:dyDescent="0.25">
      <c r="E31" s="3">
        <v>45042</v>
      </c>
      <c r="F31" s="4">
        <v>45044</v>
      </c>
      <c r="G31" t="s">
        <v>5</v>
      </c>
      <c r="H31" s="40" cm="1">
        <f t="array" ref="H31">Brut($E31,$G31,Tableau2[[#All],[Dates]])</f>
        <v>155837</v>
      </c>
      <c r="L31" s="12">
        <f t="shared" si="0"/>
        <v>0</v>
      </c>
    </row>
    <row r="32" spans="5:18" x14ac:dyDescent="0.25">
      <c r="E32" s="3">
        <v>45044</v>
      </c>
      <c r="F32" s="4">
        <v>45049</v>
      </c>
      <c r="G32" t="s">
        <v>6</v>
      </c>
      <c r="H32" s="40" cm="1">
        <f t="array" ref="H32">Brut($E32,$G32,Tableau2[[#All],[Dates]])</f>
        <v>147540</v>
      </c>
      <c r="L32" s="12">
        <f t="shared" si="0"/>
        <v>0</v>
      </c>
    </row>
    <row r="33" spans="5:12" x14ac:dyDescent="0.25">
      <c r="E33" s="3">
        <v>45044</v>
      </c>
      <c r="F33" s="4">
        <v>45049</v>
      </c>
      <c r="G33" t="s">
        <v>2</v>
      </c>
      <c r="H33" s="40" cm="1">
        <f t="array" ref="H33">Brut($E33,$G33,Tableau2[[#All],[Dates]])</f>
        <v>9045</v>
      </c>
      <c r="L33" s="12">
        <f t="shared" si="0"/>
        <v>0</v>
      </c>
    </row>
    <row r="34" spans="5:12" x14ac:dyDescent="0.25">
      <c r="E34" s="3">
        <v>45048</v>
      </c>
      <c r="F34" s="4">
        <v>45050</v>
      </c>
      <c r="G34" t="s">
        <v>7</v>
      </c>
      <c r="H34" s="40" cm="1">
        <f t="array" ref="H34">Brut($E34,$G34,Tableau2[[#All],[Dates]])</f>
        <v>141969</v>
      </c>
      <c r="L34" s="12">
        <f t="shared" si="0"/>
        <v>0</v>
      </c>
    </row>
    <row r="35" spans="5:12" x14ac:dyDescent="0.25">
      <c r="E35" s="3">
        <v>45055</v>
      </c>
      <c r="F35" s="4">
        <v>45057</v>
      </c>
      <c r="G35" t="s">
        <v>9</v>
      </c>
      <c r="H35" s="40" cm="1">
        <f t="array" ref="H35">Brut($E35,$G35,Tableau2[[#All],[Dates]])</f>
        <v>146667</v>
      </c>
      <c r="L35" s="12">
        <f t="shared" si="0"/>
        <v>0</v>
      </c>
    </row>
    <row r="36" spans="5:12" x14ac:dyDescent="0.25">
      <c r="E36" s="3">
        <v>45055</v>
      </c>
      <c r="F36" s="4">
        <v>45057</v>
      </c>
      <c r="G36" t="s">
        <v>15</v>
      </c>
      <c r="H36" s="40" cm="1">
        <f t="array" ref="H36">Brut($E36,$G36,Tableau2[[#All],[Dates]])</f>
        <v>132367</v>
      </c>
      <c r="L36" s="5">
        <f t="shared" si="0"/>
        <v>132367</v>
      </c>
    </row>
    <row r="37" spans="5:12" x14ac:dyDescent="0.25">
      <c r="E37" s="3">
        <v>45055</v>
      </c>
      <c r="F37" s="4">
        <v>45057</v>
      </c>
      <c r="G37" t="s">
        <v>11</v>
      </c>
      <c r="H37" s="40" cm="1">
        <f t="array" ref="H37">Brut($E37,$G37,Tableau2[[#All],[Dates]])</f>
        <v>114480</v>
      </c>
      <c r="L37" s="12">
        <f t="shared" si="0"/>
        <v>0</v>
      </c>
    </row>
    <row r="38" spans="5:12" x14ac:dyDescent="0.25">
      <c r="E38" s="3">
        <v>45058</v>
      </c>
      <c r="F38" s="4">
        <v>45062</v>
      </c>
      <c r="G38" t="s">
        <v>12</v>
      </c>
      <c r="H38" s="40" cm="1">
        <f t="array" ref="H38">Brut($E38,$G38,Tableau2[[#All],[Dates]])</f>
        <v>110873</v>
      </c>
      <c r="L38" s="12">
        <f t="shared" si="0"/>
        <v>0</v>
      </c>
    </row>
    <row r="39" spans="5:12" x14ac:dyDescent="0.25">
      <c r="E39" s="3">
        <v>45061</v>
      </c>
      <c r="F39" s="4">
        <v>45063</v>
      </c>
      <c r="G39" t="s">
        <v>10</v>
      </c>
      <c r="H39" s="40" cm="1">
        <f t="array" ref="H39">Brut($E39,$G39,Tableau2[[#All],[Dates]])</f>
        <v>117410</v>
      </c>
      <c r="L39" s="12">
        <f t="shared" si="0"/>
        <v>0</v>
      </c>
    </row>
    <row r="40" spans="5:12" x14ac:dyDescent="0.25">
      <c r="E40" s="3">
        <v>45076</v>
      </c>
      <c r="F40" s="4">
        <v>45078</v>
      </c>
      <c r="G40" t="s">
        <v>8</v>
      </c>
      <c r="H40" s="40" cm="1">
        <f t="array" ref="H40">Brut($E40,$G40,Tableau2[[#All],[Dates]])</f>
        <v>149968</v>
      </c>
      <c r="L40" s="12">
        <f t="shared" si="0"/>
        <v>0</v>
      </c>
    </row>
    <row r="41" spans="5:12" x14ac:dyDescent="0.25">
      <c r="E41" s="3">
        <v>45082</v>
      </c>
      <c r="F41" s="4">
        <v>45084</v>
      </c>
      <c r="G41" t="s">
        <v>13</v>
      </c>
      <c r="H41" s="40" cm="1">
        <f t="array" ref="H41">Brut($E41,$G41,Tableau2[[#All],[Dates]])</f>
        <v>117831</v>
      </c>
      <c r="L41" s="12">
        <f t="shared" si="0"/>
        <v>0</v>
      </c>
    </row>
    <row r="42" spans="5:12" x14ac:dyDescent="0.25">
      <c r="E42" s="3">
        <v>45098</v>
      </c>
      <c r="F42" s="4">
        <v>45110</v>
      </c>
      <c r="G42" t="s">
        <v>14</v>
      </c>
      <c r="H42" s="40" cm="1">
        <f t="array" ref="H42">Brut($E42,$G42,Tableau2[[#All],[Dates]])</f>
        <v>16201</v>
      </c>
      <c r="L42" s="12">
        <f t="shared" si="0"/>
        <v>0</v>
      </c>
    </row>
    <row r="43" spans="5:12" ht="15.75" thickBot="1" x14ac:dyDescent="0.3">
      <c r="E43" s="21">
        <v>45189</v>
      </c>
      <c r="F43" s="22">
        <v>45202</v>
      </c>
      <c r="G43" s="23" t="s">
        <v>14</v>
      </c>
      <c r="H43" s="40" cm="1">
        <f t="array" ref="H43">Brut($E43,$G43,Tableau2[[#All],[Dates]])</f>
        <v>16201</v>
      </c>
      <c r="L43" s="12">
        <f t="shared" si="0"/>
        <v>0</v>
      </c>
    </row>
  </sheetData>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E161"/>
  <sheetViews>
    <sheetView topLeftCell="A129" zoomScaleNormal="100" workbookViewId="0">
      <selection sqref="A1:C161"/>
    </sheetView>
  </sheetViews>
  <sheetFormatPr baseColWidth="10" defaultRowHeight="15" x14ac:dyDescent="0.25"/>
  <cols>
    <col min="2" max="2" width="16.5703125" bestFit="1" customWidth="1"/>
  </cols>
  <sheetData>
    <row r="1" spans="1:3" ht="15.75" thickBot="1" x14ac:dyDescent="0.3">
      <c r="A1" s="36" t="s">
        <v>19</v>
      </c>
      <c r="B1" s="37" t="s">
        <v>36</v>
      </c>
      <c r="C1" s="38" t="s">
        <v>18</v>
      </c>
    </row>
    <row r="2" spans="1:3" x14ac:dyDescent="0.25">
      <c r="A2" s="24">
        <v>44650</v>
      </c>
      <c r="B2" s="25" t="s">
        <v>5</v>
      </c>
      <c r="C2" s="26">
        <v>18281.800000000003</v>
      </c>
    </row>
    <row r="3" spans="1:3" x14ac:dyDescent="0.25">
      <c r="A3" s="27">
        <v>44662</v>
      </c>
      <c r="B3" s="28" t="s">
        <v>6</v>
      </c>
      <c r="C3" s="29">
        <v>25499.5</v>
      </c>
    </row>
    <row r="4" spans="1:3" x14ac:dyDescent="0.25">
      <c r="A4" s="30">
        <v>44662</v>
      </c>
      <c r="B4" s="31" t="s">
        <v>3</v>
      </c>
      <c r="C4" s="32">
        <v>31052.499999999996</v>
      </c>
    </row>
    <row r="5" spans="1:3" x14ac:dyDescent="0.25">
      <c r="A5" s="27">
        <v>44662</v>
      </c>
      <c r="B5" s="28" t="s">
        <v>2</v>
      </c>
      <c r="C5" s="29">
        <v>17442</v>
      </c>
    </row>
    <row r="6" spans="1:3" x14ac:dyDescent="0.25">
      <c r="A6" s="30">
        <v>44662</v>
      </c>
      <c r="B6" s="31" t="s">
        <v>5</v>
      </c>
      <c r="C6" s="32">
        <v>18297.5</v>
      </c>
    </row>
    <row r="7" spans="1:3" x14ac:dyDescent="0.25">
      <c r="A7" s="27">
        <v>44662</v>
      </c>
      <c r="B7" s="28" t="s">
        <v>17</v>
      </c>
      <c r="C7" s="29">
        <v>23910</v>
      </c>
    </row>
    <row r="8" spans="1:3" x14ac:dyDescent="0.25">
      <c r="A8" s="30">
        <v>44662</v>
      </c>
      <c r="B8" s="31" t="s">
        <v>16</v>
      </c>
      <c r="C8" s="32">
        <v>20064</v>
      </c>
    </row>
    <row r="9" spans="1:3" x14ac:dyDescent="0.25">
      <c r="A9" s="27">
        <v>44662</v>
      </c>
      <c r="B9" s="28" t="s">
        <v>12</v>
      </c>
      <c r="C9" s="29">
        <v>29748</v>
      </c>
    </row>
    <row r="10" spans="1:3" x14ac:dyDescent="0.25">
      <c r="A10" s="30">
        <v>44662</v>
      </c>
      <c r="B10" s="31" t="s">
        <v>7</v>
      </c>
      <c r="C10" s="32">
        <v>26768</v>
      </c>
    </row>
    <row r="11" spans="1:3" x14ac:dyDescent="0.25">
      <c r="A11" s="27">
        <v>44662</v>
      </c>
      <c r="B11" s="28" t="s">
        <v>14</v>
      </c>
      <c r="C11" s="29">
        <v>28263.360000000001</v>
      </c>
    </row>
    <row r="12" spans="1:3" x14ac:dyDescent="0.25">
      <c r="A12" s="30">
        <v>44662</v>
      </c>
      <c r="B12" s="31" t="s">
        <v>11</v>
      </c>
      <c r="C12" s="32">
        <v>21686.745000000003</v>
      </c>
    </row>
    <row r="13" spans="1:3" x14ac:dyDescent="0.25">
      <c r="A13" s="27">
        <v>44662</v>
      </c>
      <c r="B13" s="28" t="s">
        <v>13</v>
      </c>
      <c r="C13" s="29">
        <v>16672.8</v>
      </c>
    </row>
    <row r="14" spans="1:3" x14ac:dyDescent="0.25">
      <c r="A14" s="30">
        <v>44663</v>
      </c>
      <c r="B14" s="31" t="s">
        <v>10</v>
      </c>
      <c r="C14" s="32">
        <v>27475.4</v>
      </c>
    </row>
    <row r="15" spans="1:3" x14ac:dyDescent="0.25">
      <c r="A15" s="27">
        <v>44663</v>
      </c>
      <c r="B15" s="28" t="s">
        <v>9</v>
      </c>
      <c r="C15" s="29">
        <v>25965</v>
      </c>
    </row>
    <row r="16" spans="1:3" x14ac:dyDescent="0.25">
      <c r="A16" s="30">
        <v>44663</v>
      </c>
      <c r="B16" s="31" t="s">
        <v>15</v>
      </c>
      <c r="C16" s="32">
        <v>21960</v>
      </c>
    </row>
    <row r="17" spans="1:3" x14ac:dyDescent="0.25">
      <c r="A17" s="27">
        <v>44663</v>
      </c>
      <c r="B17" s="28" t="s">
        <v>8</v>
      </c>
      <c r="C17" s="29">
        <v>30768</v>
      </c>
    </row>
    <row r="18" spans="1:3" x14ac:dyDescent="0.25">
      <c r="A18" s="30">
        <v>44663</v>
      </c>
      <c r="B18" s="31" t="s">
        <v>4</v>
      </c>
      <c r="C18" s="32">
        <v>22835</v>
      </c>
    </row>
    <row r="19" spans="1:3" x14ac:dyDescent="0.25">
      <c r="A19" s="27">
        <v>44676</v>
      </c>
      <c r="B19" s="28" t="s">
        <v>6</v>
      </c>
      <c r="C19" s="29">
        <v>10456</v>
      </c>
    </row>
    <row r="20" spans="1:3" x14ac:dyDescent="0.25">
      <c r="A20" s="30">
        <v>44676</v>
      </c>
      <c r="B20" s="31" t="s">
        <v>12</v>
      </c>
      <c r="C20" s="32">
        <v>19182</v>
      </c>
    </row>
    <row r="21" spans="1:3" x14ac:dyDescent="0.25">
      <c r="A21" s="27">
        <v>44676</v>
      </c>
      <c r="B21" s="28" t="s">
        <v>8</v>
      </c>
      <c r="C21" s="29">
        <v>13049.4</v>
      </c>
    </row>
    <row r="22" spans="1:3" x14ac:dyDescent="0.25">
      <c r="A22" s="30">
        <v>44676</v>
      </c>
      <c r="B22" s="31" t="s">
        <v>13</v>
      </c>
      <c r="C22" s="32">
        <v>12258.4</v>
      </c>
    </row>
    <row r="23" spans="1:3" x14ac:dyDescent="0.25">
      <c r="A23" s="27">
        <v>44676</v>
      </c>
      <c r="B23" s="28" t="s">
        <v>17</v>
      </c>
      <c r="C23" s="29">
        <v>11468.9</v>
      </c>
    </row>
    <row r="24" spans="1:3" x14ac:dyDescent="0.25">
      <c r="A24" s="30">
        <v>44676</v>
      </c>
      <c r="B24" s="31" t="s">
        <v>15</v>
      </c>
      <c r="C24" s="32">
        <v>11478.08</v>
      </c>
    </row>
    <row r="25" spans="1:3" x14ac:dyDescent="0.25">
      <c r="A25" s="27">
        <v>44676</v>
      </c>
      <c r="B25" s="28" t="s">
        <v>14</v>
      </c>
      <c r="C25" s="29">
        <v>11240</v>
      </c>
    </row>
    <row r="26" spans="1:3" x14ac:dyDescent="0.25">
      <c r="A26" s="30">
        <v>44676</v>
      </c>
      <c r="B26" s="31" t="s">
        <v>2</v>
      </c>
      <c r="C26" s="32">
        <v>12670.02</v>
      </c>
    </row>
    <row r="27" spans="1:3" x14ac:dyDescent="0.25">
      <c r="A27" s="27">
        <v>44677</v>
      </c>
      <c r="B27" s="28" t="s">
        <v>10</v>
      </c>
      <c r="C27" s="29">
        <v>11323.199999999999</v>
      </c>
    </row>
    <row r="28" spans="1:3" x14ac:dyDescent="0.25">
      <c r="A28" s="30">
        <v>44677</v>
      </c>
      <c r="B28" s="31" t="s">
        <v>16</v>
      </c>
      <c r="C28" s="32">
        <v>9756</v>
      </c>
    </row>
    <row r="29" spans="1:3" x14ac:dyDescent="0.25">
      <c r="A29" s="27">
        <v>44677</v>
      </c>
      <c r="B29" s="28" t="s">
        <v>5</v>
      </c>
      <c r="C29" s="29">
        <v>10306.5</v>
      </c>
    </row>
    <row r="30" spans="1:3" x14ac:dyDescent="0.25">
      <c r="A30" s="30">
        <v>44677</v>
      </c>
      <c r="B30" s="31" t="s">
        <v>4</v>
      </c>
      <c r="C30" s="32">
        <v>13891.5</v>
      </c>
    </row>
    <row r="31" spans="1:3" x14ac:dyDescent="0.25">
      <c r="A31" s="27">
        <v>44677</v>
      </c>
      <c r="B31" s="28" t="s">
        <v>9</v>
      </c>
      <c r="C31" s="29">
        <v>17098.080000000002</v>
      </c>
    </row>
    <row r="32" spans="1:3" x14ac:dyDescent="0.25">
      <c r="A32" s="30">
        <v>44677</v>
      </c>
      <c r="B32" s="31" t="s">
        <v>11</v>
      </c>
      <c r="C32" s="32">
        <v>12509.360999999999</v>
      </c>
    </row>
    <row r="33" spans="1:3" x14ac:dyDescent="0.25">
      <c r="A33" s="27">
        <v>44677</v>
      </c>
      <c r="B33" s="28" t="s">
        <v>3</v>
      </c>
      <c r="C33" s="29">
        <v>18402</v>
      </c>
    </row>
    <row r="34" spans="1:3" x14ac:dyDescent="0.25">
      <c r="A34" s="30">
        <v>44677</v>
      </c>
      <c r="B34" s="31" t="s">
        <v>7</v>
      </c>
      <c r="C34" s="32">
        <v>13058.000000000002</v>
      </c>
    </row>
    <row r="35" spans="1:3" x14ac:dyDescent="0.25">
      <c r="A35" s="27">
        <v>44687</v>
      </c>
      <c r="B35" s="28" t="s">
        <v>20</v>
      </c>
      <c r="C35" s="29">
        <v>0</v>
      </c>
    </row>
    <row r="36" spans="1:3" x14ac:dyDescent="0.25">
      <c r="A36" s="30">
        <v>44690</v>
      </c>
      <c r="B36" s="31" t="s">
        <v>20</v>
      </c>
      <c r="C36" s="32">
        <v>258.84000000000003</v>
      </c>
    </row>
    <row r="37" spans="1:3" x14ac:dyDescent="0.25">
      <c r="A37" s="27">
        <v>44693</v>
      </c>
      <c r="B37" s="28" t="s">
        <v>10</v>
      </c>
      <c r="C37" s="29">
        <v>15638.980000000001</v>
      </c>
    </row>
    <row r="38" spans="1:3" x14ac:dyDescent="0.25">
      <c r="A38" s="30">
        <v>44693</v>
      </c>
      <c r="B38" s="31" t="s">
        <v>2</v>
      </c>
      <c r="C38" s="32">
        <v>10060.200000000001</v>
      </c>
    </row>
    <row r="39" spans="1:3" x14ac:dyDescent="0.25">
      <c r="A39" s="27">
        <v>44693</v>
      </c>
      <c r="B39" s="28" t="s">
        <v>9</v>
      </c>
      <c r="C39" s="29">
        <v>12553.4</v>
      </c>
    </row>
    <row r="40" spans="1:3" x14ac:dyDescent="0.25">
      <c r="A40" s="30">
        <v>44693</v>
      </c>
      <c r="B40" s="31" t="s">
        <v>6</v>
      </c>
      <c r="C40" s="32">
        <v>7224.9900000000007</v>
      </c>
    </row>
    <row r="41" spans="1:3" x14ac:dyDescent="0.25">
      <c r="A41" s="27">
        <v>44693</v>
      </c>
      <c r="B41" s="28" t="s">
        <v>5</v>
      </c>
      <c r="C41" s="29">
        <v>22106</v>
      </c>
    </row>
    <row r="42" spans="1:3" x14ac:dyDescent="0.25">
      <c r="A42" s="30">
        <v>44693</v>
      </c>
      <c r="B42" s="31" t="s">
        <v>16</v>
      </c>
      <c r="C42" s="32">
        <v>9307</v>
      </c>
    </row>
    <row r="43" spans="1:3" x14ac:dyDescent="0.25">
      <c r="A43" s="27">
        <v>44693</v>
      </c>
      <c r="B43" s="28" t="s">
        <v>17</v>
      </c>
      <c r="C43" s="29">
        <v>6426.0000000000009</v>
      </c>
    </row>
    <row r="44" spans="1:3" x14ac:dyDescent="0.25">
      <c r="A44" s="30">
        <v>44693</v>
      </c>
      <c r="B44" s="31" t="s">
        <v>14</v>
      </c>
      <c r="C44" s="32">
        <v>4984.5</v>
      </c>
    </row>
    <row r="45" spans="1:3" x14ac:dyDescent="0.25">
      <c r="A45" s="27">
        <v>44693</v>
      </c>
      <c r="B45" s="28" t="s">
        <v>15</v>
      </c>
      <c r="C45" s="29">
        <v>9509</v>
      </c>
    </row>
    <row r="46" spans="1:3" x14ac:dyDescent="0.25">
      <c r="A46" s="30">
        <v>44693</v>
      </c>
      <c r="B46" s="31" t="s">
        <v>7</v>
      </c>
      <c r="C46" s="32">
        <v>20468</v>
      </c>
    </row>
    <row r="47" spans="1:3" x14ac:dyDescent="0.25">
      <c r="A47" s="27">
        <v>44693</v>
      </c>
      <c r="B47" s="28" t="s">
        <v>3</v>
      </c>
      <c r="C47" s="29">
        <v>19162.5</v>
      </c>
    </row>
    <row r="48" spans="1:3" x14ac:dyDescent="0.25">
      <c r="A48" s="30">
        <v>44693</v>
      </c>
      <c r="B48" s="31" t="s">
        <v>8</v>
      </c>
      <c r="C48" s="32">
        <v>21323.896000000001</v>
      </c>
    </row>
    <row r="49" spans="1:3" x14ac:dyDescent="0.25">
      <c r="A49" s="27">
        <v>44693</v>
      </c>
      <c r="B49" s="28" t="s">
        <v>13</v>
      </c>
      <c r="C49" s="29">
        <v>10525.41</v>
      </c>
    </row>
    <row r="50" spans="1:3" x14ac:dyDescent="0.25">
      <c r="A50" s="30">
        <v>44693</v>
      </c>
      <c r="B50" s="31" t="s">
        <v>4</v>
      </c>
      <c r="C50" s="32">
        <v>11713.975</v>
      </c>
    </row>
    <row r="51" spans="1:3" x14ac:dyDescent="0.25">
      <c r="A51" s="27">
        <v>44693</v>
      </c>
      <c r="B51" s="28" t="s">
        <v>12</v>
      </c>
      <c r="C51" s="29">
        <v>9161</v>
      </c>
    </row>
    <row r="52" spans="1:3" x14ac:dyDescent="0.25">
      <c r="A52" s="30">
        <v>44693</v>
      </c>
      <c r="B52" s="31" t="s">
        <v>11</v>
      </c>
      <c r="C52" s="32">
        <v>18765</v>
      </c>
    </row>
    <row r="53" spans="1:3" x14ac:dyDescent="0.25">
      <c r="A53" s="27">
        <v>44714</v>
      </c>
      <c r="B53" s="28" t="s">
        <v>13</v>
      </c>
      <c r="C53" s="29">
        <v>11624</v>
      </c>
    </row>
    <row r="54" spans="1:3" x14ac:dyDescent="0.25">
      <c r="A54" s="30">
        <v>44714</v>
      </c>
      <c r="B54" s="31" t="s">
        <v>5</v>
      </c>
      <c r="C54" s="32">
        <v>23205</v>
      </c>
    </row>
    <row r="55" spans="1:3" x14ac:dyDescent="0.25">
      <c r="A55" s="27">
        <v>44714</v>
      </c>
      <c r="B55" s="28" t="s">
        <v>7</v>
      </c>
      <c r="C55" s="29">
        <v>13282</v>
      </c>
    </row>
    <row r="56" spans="1:3" x14ac:dyDescent="0.25">
      <c r="A56" s="30">
        <v>44714</v>
      </c>
      <c r="B56" s="31" t="s">
        <v>11</v>
      </c>
      <c r="C56" s="32">
        <v>16803.8</v>
      </c>
    </row>
    <row r="57" spans="1:3" x14ac:dyDescent="0.25">
      <c r="A57" s="27">
        <v>44714</v>
      </c>
      <c r="B57" s="28" t="s">
        <v>14</v>
      </c>
      <c r="C57" s="29">
        <v>10694</v>
      </c>
    </row>
    <row r="58" spans="1:3" x14ac:dyDescent="0.25">
      <c r="A58" s="30">
        <v>44714</v>
      </c>
      <c r="B58" s="31" t="s">
        <v>15</v>
      </c>
      <c r="C58" s="32">
        <v>11231.6</v>
      </c>
    </row>
    <row r="59" spans="1:3" x14ac:dyDescent="0.25">
      <c r="A59" s="27">
        <v>44714</v>
      </c>
      <c r="B59" s="28" t="s">
        <v>12</v>
      </c>
      <c r="C59" s="29">
        <v>18690</v>
      </c>
    </row>
    <row r="60" spans="1:3" x14ac:dyDescent="0.25">
      <c r="A60" s="30">
        <v>44714</v>
      </c>
      <c r="B60" s="31" t="s">
        <v>2</v>
      </c>
      <c r="C60" s="32">
        <v>11223</v>
      </c>
    </row>
    <row r="61" spans="1:3" x14ac:dyDescent="0.25">
      <c r="A61" s="27">
        <v>44714</v>
      </c>
      <c r="B61" s="28" t="s">
        <v>8</v>
      </c>
      <c r="C61" s="29">
        <v>22046.991999999998</v>
      </c>
    </row>
    <row r="62" spans="1:3" x14ac:dyDescent="0.25">
      <c r="A62" s="30">
        <v>44714</v>
      </c>
      <c r="B62" s="31" t="s">
        <v>6</v>
      </c>
      <c r="C62" s="32">
        <v>13097.5</v>
      </c>
    </row>
    <row r="63" spans="1:3" x14ac:dyDescent="0.25">
      <c r="A63" s="27">
        <v>44714</v>
      </c>
      <c r="B63" s="28" t="s">
        <v>4</v>
      </c>
      <c r="C63" s="29">
        <v>15286.4</v>
      </c>
    </row>
    <row r="64" spans="1:3" x14ac:dyDescent="0.25">
      <c r="A64" s="30">
        <v>44714</v>
      </c>
      <c r="B64" s="31" t="s">
        <v>9</v>
      </c>
      <c r="C64" s="32">
        <v>19572</v>
      </c>
    </row>
    <row r="65" spans="1:3" x14ac:dyDescent="0.25">
      <c r="A65" s="27">
        <v>44714</v>
      </c>
      <c r="B65" s="28" t="s">
        <v>16</v>
      </c>
      <c r="C65" s="29">
        <v>12565</v>
      </c>
    </row>
    <row r="66" spans="1:3" x14ac:dyDescent="0.25">
      <c r="A66" s="30">
        <v>44714</v>
      </c>
      <c r="B66" s="31" t="s">
        <v>17</v>
      </c>
      <c r="C66" s="32">
        <v>11708.7</v>
      </c>
    </row>
    <row r="67" spans="1:3" x14ac:dyDescent="0.25">
      <c r="A67" s="27">
        <v>44714</v>
      </c>
      <c r="B67" s="28" t="s">
        <v>3</v>
      </c>
      <c r="C67" s="29">
        <v>18321.900000000001</v>
      </c>
    </row>
    <row r="68" spans="1:3" x14ac:dyDescent="0.25">
      <c r="A68" s="30">
        <v>44714</v>
      </c>
      <c r="B68" s="31" t="s">
        <v>10</v>
      </c>
      <c r="C68" s="32">
        <v>19358.579999999998</v>
      </c>
    </row>
    <row r="69" spans="1:3" x14ac:dyDescent="0.25">
      <c r="A69" s="27">
        <v>44720</v>
      </c>
      <c r="B69" s="28" t="s">
        <v>10</v>
      </c>
      <c r="C69" s="29">
        <v>0.46</v>
      </c>
    </row>
    <row r="70" spans="1:3" x14ac:dyDescent="0.25">
      <c r="A70" s="30">
        <v>44725</v>
      </c>
      <c r="B70" s="31" t="s">
        <v>10</v>
      </c>
      <c r="C70" s="32">
        <v>19286.204000000002</v>
      </c>
    </row>
    <row r="71" spans="1:3" x14ac:dyDescent="0.25">
      <c r="A71" s="27">
        <v>44725</v>
      </c>
      <c r="B71" s="28" t="s">
        <v>13</v>
      </c>
      <c r="C71" s="29">
        <v>16280.999999999998</v>
      </c>
    </row>
    <row r="72" spans="1:3" x14ac:dyDescent="0.25">
      <c r="A72" s="30">
        <v>44725</v>
      </c>
      <c r="B72" s="31" t="s">
        <v>12</v>
      </c>
      <c r="C72" s="32">
        <v>19157.599999999999</v>
      </c>
    </row>
    <row r="73" spans="1:3" x14ac:dyDescent="0.25">
      <c r="A73" s="27">
        <v>44725</v>
      </c>
      <c r="B73" s="28" t="s">
        <v>16</v>
      </c>
      <c r="C73" s="29">
        <v>18918.900000000001</v>
      </c>
    </row>
    <row r="74" spans="1:3" x14ac:dyDescent="0.25">
      <c r="A74" s="30">
        <v>44725</v>
      </c>
      <c r="B74" s="31" t="s">
        <v>17</v>
      </c>
      <c r="C74" s="32">
        <v>9388</v>
      </c>
    </row>
    <row r="75" spans="1:3" x14ac:dyDescent="0.25">
      <c r="A75" s="27">
        <v>44725</v>
      </c>
      <c r="B75" s="28" t="s">
        <v>2</v>
      </c>
      <c r="C75" s="29">
        <v>10917</v>
      </c>
    </row>
    <row r="76" spans="1:3" x14ac:dyDescent="0.25">
      <c r="A76" s="30">
        <v>44725</v>
      </c>
      <c r="B76" s="31" t="s">
        <v>9</v>
      </c>
      <c r="C76" s="32">
        <v>16992</v>
      </c>
    </row>
    <row r="77" spans="1:3" x14ac:dyDescent="0.25">
      <c r="A77" s="27">
        <v>44725</v>
      </c>
      <c r="B77" s="28" t="s">
        <v>3</v>
      </c>
      <c r="C77" s="29">
        <v>19474</v>
      </c>
    </row>
    <row r="78" spans="1:3" x14ac:dyDescent="0.25">
      <c r="A78" s="30">
        <v>44725</v>
      </c>
      <c r="B78" s="31" t="s">
        <v>8</v>
      </c>
      <c r="C78" s="32">
        <v>18152.600000000002</v>
      </c>
    </row>
    <row r="79" spans="1:3" x14ac:dyDescent="0.25">
      <c r="A79" s="27">
        <v>44725</v>
      </c>
      <c r="B79" s="28" t="s">
        <v>7</v>
      </c>
      <c r="C79" s="29">
        <v>15837.75</v>
      </c>
    </row>
    <row r="80" spans="1:3" x14ac:dyDescent="0.25">
      <c r="A80" s="30">
        <v>44725</v>
      </c>
      <c r="B80" s="31" t="s">
        <v>6</v>
      </c>
      <c r="C80" s="32">
        <v>9896</v>
      </c>
    </row>
    <row r="81" spans="1:3" x14ac:dyDescent="0.25">
      <c r="A81" s="27">
        <v>44725</v>
      </c>
      <c r="B81" s="28" t="s">
        <v>5</v>
      </c>
      <c r="C81" s="29">
        <v>18536.652000000002</v>
      </c>
    </row>
    <row r="82" spans="1:3" x14ac:dyDescent="0.25">
      <c r="A82" s="30">
        <v>44725</v>
      </c>
      <c r="B82" s="31" t="s">
        <v>4</v>
      </c>
      <c r="C82" s="32">
        <v>15573.599999999999</v>
      </c>
    </row>
    <row r="83" spans="1:3" x14ac:dyDescent="0.25">
      <c r="A83" s="27">
        <v>44725</v>
      </c>
      <c r="B83" s="28" t="s">
        <v>15</v>
      </c>
      <c r="C83" s="29">
        <v>14610</v>
      </c>
    </row>
    <row r="84" spans="1:3" x14ac:dyDescent="0.25">
      <c r="A84" s="30">
        <v>44725</v>
      </c>
      <c r="B84" s="31" t="s">
        <v>14</v>
      </c>
      <c r="C84" s="32">
        <v>13977.6</v>
      </c>
    </row>
    <row r="85" spans="1:3" x14ac:dyDescent="0.25">
      <c r="A85" s="27">
        <v>44725</v>
      </c>
      <c r="B85" s="28" t="s">
        <v>11</v>
      </c>
      <c r="C85" s="29">
        <v>13237.4</v>
      </c>
    </row>
    <row r="86" spans="1:3" x14ac:dyDescent="0.25">
      <c r="A86" s="30">
        <v>44729</v>
      </c>
      <c r="B86" s="31" t="s">
        <v>5</v>
      </c>
      <c r="C86" s="32">
        <v>21574</v>
      </c>
    </row>
    <row r="87" spans="1:3" x14ac:dyDescent="0.25">
      <c r="A87" s="27">
        <v>44729</v>
      </c>
      <c r="B87" s="28" t="s">
        <v>6</v>
      </c>
      <c r="C87" s="29">
        <v>16587</v>
      </c>
    </row>
    <row r="88" spans="1:3" x14ac:dyDescent="0.25">
      <c r="A88" s="30">
        <v>44729</v>
      </c>
      <c r="B88" s="31" t="s">
        <v>17</v>
      </c>
      <c r="C88" s="32">
        <v>14953.599999999999</v>
      </c>
    </row>
    <row r="89" spans="1:3" x14ac:dyDescent="0.25">
      <c r="A89" s="27">
        <v>44729</v>
      </c>
      <c r="B89" s="28" t="s">
        <v>16</v>
      </c>
      <c r="C89" s="29">
        <v>13730.24</v>
      </c>
    </row>
    <row r="90" spans="1:3" x14ac:dyDescent="0.25">
      <c r="A90" s="30">
        <v>44729</v>
      </c>
      <c r="B90" s="31" t="s">
        <v>10</v>
      </c>
      <c r="C90" s="32">
        <v>22423.884000000002</v>
      </c>
    </row>
    <row r="91" spans="1:3" x14ac:dyDescent="0.25">
      <c r="A91" s="27">
        <v>44729</v>
      </c>
      <c r="B91" s="28" t="s">
        <v>12</v>
      </c>
      <c r="C91" s="29">
        <v>17775.439999999999</v>
      </c>
    </row>
    <row r="92" spans="1:3" x14ac:dyDescent="0.25">
      <c r="A92" s="30">
        <v>44729</v>
      </c>
      <c r="B92" s="31" t="s">
        <v>2</v>
      </c>
      <c r="C92" s="32">
        <v>16885.649999999998</v>
      </c>
    </row>
    <row r="93" spans="1:3" x14ac:dyDescent="0.25">
      <c r="A93" s="27">
        <v>44729</v>
      </c>
      <c r="B93" s="28" t="s">
        <v>4</v>
      </c>
      <c r="C93" s="29">
        <v>17163.2</v>
      </c>
    </row>
    <row r="94" spans="1:3" x14ac:dyDescent="0.25">
      <c r="A94" s="30">
        <v>44729</v>
      </c>
      <c r="B94" s="31" t="s">
        <v>7</v>
      </c>
      <c r="C94" s="32">
        <v>19737.599999999999</v>
      </c>
    </row>
    <row r="95" spans="1:3" x14ac:dyDescent="0.25">
      <c r="A95" s="27">
        <v>44729</v>
      </c>
      <c r="B95" s="28" t="s">
        <v>15</v>
      </c>
      <c r="C95" s="29">
        <v>18736</v>
      </c>
    </row>
    <row r="96" spans="1:3" x14ac:dyDescent="0.25">
      <c r="A96" s="30">
        <v>44729</v>
      </c>
      <c r="B96" s="31" t="s">
        <v>13</v>
      </c>
      <c r="C96" s="32">
        <v>10884</v>
      </c>
    </row>
    <row r="97" spans="1:3" x14ac:dyDescent="0.25">
      <c r="A97" s="27">
        <v>44729</v>
      </c>
      <c r="B97" s="28" t="s">
        <v>14</v>
      </c>
      <c r="C97" s="29">
        <v>17673.2</v>
      </c>
    </row>
    <row r="98" spans="1:3" x14ac:dyDescent="0.25">
      <c r="A98" s="30">
        <v>44729</v>
      </c>
      <c r="B98" s="31" t="s">
        <v>8</v>
      </c>
      <c r="C98" s="32">
        <v>23484.674999999999</v>
      </c>
    </row>
    <row r="99" spans="1:3" x14ac:dyDescent="0.25">
      <c r="A99" s="27">
        <v>44729</v>
      </c>
      <c r="B99" s="28" t="s">
        <v>9</v>
      </c>
      <c r="C99" s="29">
        <v>21945.05</v>
      </c>
    </row>
    <row r="100" spans="1:3" x14ac:dyDescent="0.25">
      <c r="A100" s="30">
        <v>44729</v>
      </c>
      <c r="B100" s="31" t="s">
        <v>3</v>
      </c>
      <c r="C100" s="32">
        <v>24715.300499999998</v>
      </c>
    </row>
    <row r="101" spans="1:3" x14ac:dyDescent="0.25">
      <c r="A101" s="27">
        <v>44729</v>
      </c>
      <c r="B101" s="28" t="s">
        <v>11</v>
      </c>
      <c r="C101" s="29">
        <v>17601</v>
      </c>
    </row>
    <row r="102" spans="1:3" x14ac:dyDescent="0.25">
      <c r="A102" s="30">
        <v>44736</v>
      </c>
      <c r="B102" s="31" t="s">
        <v>15</v>
      </c>
      <c r="C102" s="32">
        <v>14046</v>
      </c>
    </row>
    <row r="103" spans="1:3" x14ac:dyDescent="0.25">
      <c r="A103" s="27">
        <v>44736</v>
      </c>
      <c r="B103" s="28" t="s">
        <v>14</v>
      </c>
      <c r="C103" s="29">
        <v>24268.65</v>
      </c>
    </row>
    <row r="104" spans="1:3" x14ac:dyDescent="0.25">
      <c r="A104" s="30">
        <v>44736</v>
      </c>
      <c r="B104" s="31" t="s">
        <v>11</v>
      </c>
      <c r="C104" s="32">
        <v>23116</v>
      </c>
    </row>
    <row r="105" spans="1:3" x14ac:dyDescent="0.25">
      <c r="A105" s="27">
        <v>44736</v>
      </c>
      <c r="B105" s="28" t="s">
        <v>4</v>
      </c>
      <c r="C105" s="29">
        <v>19177.400000000001</v>
      </c>
    </row>
    <row r="106" spans="1:3" x14ac:dyDescent="0.25">
      <c r="A106" s="30">
        <v>44736</v>
      </c>
      <c r="B106" s="31" t="s">
        <v>8</v>
      </c>
      <c r="C106" s="32">
        <v>22744.7</v>
      </c>
    </row>
    <row r="107" spans="1:3" x14ac:dyDescent="0.25">
      <c r="A107" s="27">
        <v>44736</v>
      </c>
      <c r="B107" s="28" t="s">
        <v>12</v>
      </c>
      <c r="C107" s="29">
        <v>21887.759999999998</v>
      </c>
    </row>
    <row r="108" spans="1:3" x14ac:dyDescent="0.25">
      <c r="A108" s="30">
        <v>44736</v>
      </c>
      <c r="B108" s="31" t="s">
        <v>5</v>
      </c>
      <c r="C108" s="32">
        <v>16688.650000000001</v>
      </c>
    </row>
    <row r="109" spans="1:3" x14ac:dyDescent="0.25">
      <c r="A109" s="27">
        <v>44736</v>
      </c>
      <c r="B109" s="28" t="s">
        <v>3</v>
      </c>
      <c r="C109" s="29">
        <v>20359.5</v>
      </c>
    </row>
    <row r="110" spans="1:3" x14ac:dyDescent="0.25">
      <c r="A110" s="30">
        <v>44736</v>
      </c>
      <c r="B110" s="31" t="s">
        <v>6</v>
      </c>
      <c r="C110" s="32">
        <v>23845.95</v>
      </c>
    </row>
    <row r="111" spans="1:3" x14ac:dyDescent="0.25">
      <c r="A111" s="27">
        <v>44736</v>
      </c>
      <c r="B111" s="28" t="s">
        <v>16</v>
      </c>
      <c r="C111" s="29">
        <v>16321</v>
      </c>
    </row>
    <row r="112" spans="1:3" x14ac:dyDescent="0.25">
      <c r="A112" s="30">
        <v>44736</v>
      </c>
      <c r="B112" s="31" t="s">
        <v>7</v>
      </c>
      <c r="C112" s="32">
        <v>31652.5</v>
      </c>
    </row>
    <row r="113" spans="1:3" x14ac:dyDescent="0.25">
      <c r="A113" s="27">
        <v>44736</v>
      </c>
      <c r="B113" s="28" t="s">
        <v>13</v>
      </c>
      <c r="C113" s="29">
        <v>14437.8</v>
      </c>
    </row>
    <row r="114" spans="1:3" x14ac:dyDescent="0.25">
      <c r="A114" s="30">
        <v>44736</v>
      </c>
      <c r="B114" s="31" t="s">
        <v>10</v>
      </c>
      <c r="C114" s="32">
        <v>22589.599999999999</v>
      </c>
    </row>
    <row r="115" spans="1:3" x14ac:dyDescent="0.25">
      <c r="A115" s="27">
        <v>44736</v>
      </c>
      <c r="B115" s="28" t="s">
        <v>2</v>
      </c>
      <c r="C115" s="29">
        <v>17057.849999999999</v>
      </c>
    </row>
    <row r="116" spans="1:3" x14ac:dyDescent="0.25">
      <c r="A116" s="30">
        <v>44736</v>
      </c>
      <c r="B116" s="31" t="s">
        <v>9</v>
      </c>
      <c r="C116" s="32">
        <v>22291.200000000001</v>
      </c>
    </row>
    <row r="117" spans="1:3" x14ac:dyDescent="0.25">
      <c r="A117" s="27">
        <v>44783</v>
      </c>
      <c r="B117" s="28" t="s">
        <v>5</v>
      </c>
      <c r="C117" s="29">
        <v>14253.951999999999</v>
      </c>
    </row>
    <row r="118" spans="1:3" x14ac:dyDescent="0.25">
      <c r="A118" s="30">
        <v>44783</v>
      </c>
      <c r="B118" s="31" t="s">
        <v>9</v>
      </c>
      <c r="C118" s="32">
        <v>18201.185999999998</v>
      </c>
    </row>
    <row r="119" spans="1:3" x14ac:dyDescent="0.25">
      <c r="A119" s="27">
        <v>44783</v>
      </c>
      <c r="B119" s="28" t="s">
        <v>10</v>
      </c>
      <c r="C119" s="29">
        <v>22813.999999999996</v>
      </c>
    </row>
    <row r="120" spans="1:3" x14ac:dyDescent="0.25">
      <c r="A120" s="30">
        <v>44783</v>
      </c>
      <c r="B120" s="31" t="s">
        <v>15</v>
      </c>
      <c r="C120" s="32">
        <v>14742.66</v>
      </c>
    </row>
    <row r="121" spans="1:3" x14ac:dyDescent="0.25">
      <c r="A121" s="27">
        <v>44783</v>
      </c>
      <c r="B121" s="28" t="s">
        <v>4</v>
      </c>
      <c r="C121" s="29">
        <v>14952</v>
      </c>
    </row>
    <row r="122" spans="1:3" x14ac:dyDescent="0.25">
      <c r="A122" s="30">
        <v>44783</v>
      </c>
      <c r="B122" s="31" t="s">
        <v>12</v>
      </c>
      <c r="C122" s="32">
        <v>21118.6</v>
      </c>
    </row>
    <row r="123" spans="1:3" x14ac:dyDescent="0.25">
      <c r="A123" s="27">
        <v>44783</v>
      </c>
      <c r="B123" s="28" t="s">
        <v>14</v>
      </c>
      <c r="C123" s="29">
        <v>15828.6</v>
      </c>
    </row>
    <row r="124" spans="1:3" x14ac:dyDescent="0.25">
      <c r="A124" s="30">
        <v>44783</v>
      </c>
      <c r="B124" s="31" t="s">
        <v>2</v>
      </c>
      <c r="C124" s="32">
        <v>12844</v>
      </c>
    </row>
    <row r="125" spans="1:3" x14ac:dyDescent="0.25">
      <c r="A125" s="27">
        <v>44783</v>
      </c>
      <c r="B125" s="28" t="s">
        <v>16</v>
      </c>
      <c r="C125" s="29">
        <v>9361</v>
      </c>
    </row>
    <row r="126" spans="1:3" x14ac:dyDescent="0.25">
      <c r="A126" s="30">
        <v>44783</v>
      </c>
      <c r="B126" s="31" t="s">
        <v>8</v>
      </c>
      <c r="C126" s="32">
        <v>28157.85</v>
      </c>
    </row>
    <row r="127" spans="1:3" x14ac:dyDescent="0.25">
      <c r="A127" s="27">
        <v>44783</v>
      </c>
      <c r="B127" s="28" t="s">
        <v>6</v>
      </c>
      <c r="C127" s="29">
        <v>15436.749999999998</v>
      </c>
    </row>
    <row r="128" spans="1:3" x14ac:dyDescent="0.25">
      <c r="A128" s="30">
        <v>44783</v>
      </c>
      <c r="B128" s="31" t="s">
        <v>13</v>
      </c>
      <c r="C128" s="32">
        <v>20394.600000000002</v>
      </c>
    </row>
    <row r="129" spans="1:5" x14ac:dyDescent="0.25">
      <c r="A129" s="27">
        <v>44783</v>
      </c>
      <c r="B129" s="28" t="s">
        <v>7</v>
      </c>
      <c r="C129" s="29">
        <v>38370.259999999995</v>
      </c>
    </row>
    <row r="130" spans="1:5" x14ac:dyDescent="0.25">
      <c r="A130" s="30">
        <v>44783</v>
      </c>
      <c r="B130" s="31" t="s">
        <v>17</v>
      </c>
      <c r="C130" s="32">
        <v>41652.400000000001</v>
      </c>
    </row>
    <row r="131" spans="1:5" x14ac:dyDescent="0.25">
      <c r="A131" s="27">
        <v>44785</v>
      </c>
      <c r="B131" s="28" t="s">
        <v>10</v>
      </c>
      <c r="C131" s="29">
        <v>23029.968000000001</v>
      </c>
    </row>
    <row r="132" spans="1:5" x14ac:dyDescent="0.25">
      <c r="A132" s="30">
        <v>44785</v>
      </c>
      <c r="B132" s="31" t="s">
        <v>2</v>
      </c>
      <c r="C132" s="32">
        <v>9045.4</v>
      </c>
    </row>
    <row r="133" spans="1:5" x14ac:dyDescent="0.25">
      <c r="A133" s="27">
        <v>44785</v>
      </c>
      <c r="B133" s="28" t="s">
        <v>3</v>
      </c>
      <c r="C133" s="29">
        <v>20754</v>
      </c>
    </row>
    <row r="134" spans="1:5" x14ac:dyDescent="0.25">
      <c r="A134" s="30">
        <v>44785</v>
      </c>
      <c r="B134" s="31" t="s">
        <v>7</v>
      </c>
      <c r="C134" s="32">
        <v>16053</v>
      </c>
    </row>
    <row r="135" spans="1:5" x14ac:dyDescent="0.25">
      <c r="A135" s="27">
        <v>44785</v>
      </c>
      <c r="B135" s="28" t="s">
        <v>9</v>
      </c>
      <c r="C135" s="29">
        <v>19739.5</v>
      </c>
    </row>
    <row r="136" spans="1:5" x14ac:dyDescent="0.25">
      <c r="A136" s="30">
        <v>44785</v>
      </c>
      <c r="B136" s="31" t="s">
        <v>5</v>
      </c>
      <c r="C136" s="32">
        <v>25123.553</v>
      </c>
    </row>
    <row r="137" spans="1:5" x14ac:dyDescent="0.25">
      <c r="A137" s="27">
        <v>44785</v>
      </c>
      <c r="B137" s="28" t="s">
        <v>6</v>
      </c>
      <c r="C137" s="29">
        <v>14536.929</v>
      </c>
    </row>
    <row r="138" spans="1:5" x14ac:dyDescent="0.25">
      <c r="A138" s="30">
        <v>44785</v>
      </c>
      <c r="B138" s="31" t="s">
        <v>13</v>
      </c>
      <c r="C138" s="32">
        <v>20229.8</v>
      </c>
    </row>
    <row r="139" spans="1:5" x14ac:dyDescent="0.25">
      <c r="A139" s="27">
        <v>44785</v>
      </c>
      <c r="B139" s="28" t="s">
        <v>4</v>
      </c>
      <c r="C139" s="29">
        <v>15081.6</v>
      </c>
    </row>
    <row r="140" spans="1:5" x14ac:dyDescent="0.25">
      <c r="A140" s="33">
        <v>44785</v>
      </c>
      <c r="B140" s="34" t="s">
        <v>16</v>
      </c>
      <c r="C140" s="35">
        <v>11966.25</v>
      </c>
      <c r="E140" t="s">
        <v>32</v>
      </c>
    </row>
    <row r="141" spans="1:5" x14ac:dyDescent="0.25">
      <c r="A141" s="27">
        <v>44785</v>
      </c>
      <c r="B141" s="28" t="s">
        <v>17</v>
      </c>
      <c r="C141" s="29">
        <v>16800</v>
      </c>
    </row>
    <row r="142" spans="1:5" x14ac:dyDescent="0.25">
      <c r="A142" s="30">
        <v>44785</v>
      </c>
      <c r="B142" s="31" t="s">
        <v>8</v>
      </c>
      <c r="C142" s="32">
        <v>45314.099000000002</v>
      </c>
    </row>
    <row r="143" spans="1:5" x14ac:dyDescent="0.25">
      <c r="A143" s="27">
        <v>44785</v>
      </c>
      <c r="B143" s="28" t="s">
        <v>12</v>
      </c>
      <c r="C143" s="29">
        <v>21373.9</v>
      </c>
    </row>
    <row r="144" spans="1:5" x14ac:dyDescent="0.25">
      <c r="A144" s="30">
        <v>44785</v>
      </c>
      <c r="B144" s="31" t="s">
        <v>15</v>
      </c>
      <c r="C144" s="32">
        <v>10416</v>
      </c>
    </row>
    <row r="145" spans="1:3" x14ac:dyDescent="0.25">
      <c r="A145" s="27">
        <v>44785</v>
      </c>
      <c r="B145" s="28" t="s">
        <v>14</v>
      </c>
      <c r="C145" s="29">
        <v>16200.599999999999</v>
      </c>
    </row>
    <row r="146" spans="1:3" x14ac:dyDescent="0.25">
      <c r="A146" s="30">
        <v>44785</v>
      </c>
      <c r="B146" s="31" t="s">
        <v>11</v>
      </c>
      <c r="C146" s="32">
        <v>20177.504999999997</v>
      </c>
    </row>
    <row r="147" spans="1:3" x14ac:dyDescent="0.25">
      <c r="A147" s="27">
        <v>44831</v>
      </c>
      <c r="B147" s="28" t="s">
        <v>3</v>
      </c>
      <c r="C147" s="29">
        <v>122420</v>
      </c>
    </row>
    <row r="148" spans="1:3" x14ac:dyDescent="0.25">
      <c r="A148" s="30">
        <v>44831</v>
      </c>
      <c r="B148" s="31" t="s">
        <v>11</v>
      </c>
      <c r="C148" s="32">
        <v>114480</v>
      </c>
    </row>
    <row r="149" spans="1:3" x14ac:dyDescent="0.25">
      <c r="A149" s="27">
        <v>44831</v>
      </c>
      <c r="B149" s="28" t="s">
        <v>10</v>
      </c>
      <c r="C149" s="29">
        <v>117410</v>
      </c>
    </row>
    <row r="150" spans="1:3" x14ac:dyDescent="0.25">
      <c r="A150" s="30">
        <v>44848</v>
      </c>
      <c r="B150" s="31" t="s">
        <v>8</v>
      </c>
      <c r="C150" s="32">
        <v>149968.5</v>
      </c>
    </row>
    <row r="151" spans="1:3" x14ac:dyDescent="0.25">
      <c r="A151" s="27">
        <v>44848</v>
      </c>
      <c r="B151" s="28" t="s">
        <v>9</v>
      </c>
      <c r="C151" s="29">
        <v>146667.15</v>
      </c>
    </row>
    <row r="152" spans="1:3" x14ac:dyDescent="0.25">
      <c r="A152" s="30">
        <v>44855</v>
      </c>
      <c r="B152" s="31" t="s">
        <v>5</v>
      </c>
      <c r="C152" s="32">
        <v>155836.85</v>
      </c>
    </row>
    <row r="153" spans="1:3" x14ac:dyDescent="0.25">
      <c r="A153" s="27">
        <v>44908</v>
      </c>
      <c r="B153" s="28" t="s">
        <v>13</v>
      </c>
      <c r="C153" s="29">
        <v>117830.6</v>
      </c>
    </row>
    <row r="154" spans="1:3" x14ac:dyDescent="0.25">
      <c r="A154" s="30">
        <v>44908</v>
      </c>
      <c r="B154" s="31" t="s">
        <v>12</v>
      </c>
      <c r="C154" s="32">
        <v>110872.692</v>
      </c>
    </row>
    <row r="155" spans="1:3" x14ac:dyDescent="0.25">
      <c r="A155" s="27">
        <v>44908</v>
      </c>
      <c r="B155" s="28" t="s">
        <v>7</v>
      </c>
      <c r="C155" s="29">
        <v>141968.70000000001</v>
      </c>
    </row>
    <row r="156" spans="1:3" x14ac:dyDescent="0.25">
      <c r="A156" s="30">
        <v>44609</v>
      </c>
      <c r="B156" s="31" t="s">
        <v>17</v>
      </c>
      <c r="C156" s="32">
        <v>121700</v>
      </c>
    </row>
    <row r="157" spans="1:3" x14ac:dyDescent="0.25">
      <c r="A157" s="27">
        <v>44988</v>
      </c>
      <c r="B157" s="28" t="s">
        <v>6</v>
      </c>
      <c r="C157" s="29">
        <v>147540</v>
      </c>
    </row>
    <row r="158" spans="1:3" x14ac:dyDescent="0.25">
      <c r="A158" s="30">
        <v>44999</v>
      </c>
      <c r="B158" s="31" t="s">
        <v>16</v>
      </c>
      <c r="C158" s="32">
        <v>64279</v>
      </c>
    </row>
    <row r="159" spans="1:3" x14ac:dyDescent="0.25">
      <c r="A159" s="27">
        <v>45002</v>
      </c>
      <c r="B159" s="28" t="s">
        <v>15</v>
      </c>
      <c r="C159" s="29">
        <v>132367</v>
      </c>
    </row>
    <row r="160" spans="1:3" x14ac:dyDescent="0.25">
      <c r="A160" s="30">
        <v>45141</v>
      </c>
      <c r="B160" s="31" t="s">
        <v>7</v>
      </c>
      <c r="C160" s="32">
        <v>51430</v>
      </c>
    </row>
    <row r="161" spans="1:3" x14ac:dyDescent="0.25">
      <c r="A161" s="27">
        <v>45141</v>
      </c>
      <c r="B161" s="28" t="s">
        <v>2</v>
      </c>
      <c r="C161" s="29">
        <v>100859.5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Dividendes</vt:lpstr>
      <vt:lpstr>Stock_Actions</vt:lpstr>
      <vt:lpstr>Stock_Actions_Transactions</vt:lpstr>
      <vt:lpstr>Stock_Actions_Transactions_Dates</vt:lpstr>
      <vt:lpstr>Stock_Actions_Transactions_MtBrut</vt:lpstr>
      <vt:lpstr>Stock_Actions_Transactions_Ticker</vt:lpstr>
    </vt:vector>
  </TitlesOfParts>
  <Company>Credit Agricole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GANE Keylyan</dc:creator>
  <cp:lastModifiedBy>francis henniaux</cp:lastModifiedBy>
  <dcterms:created xsi:type="dcterms:W3CDTF">2023-09-21T15:01:07Z</dcterms:created>
  <dcterms:modified xsi:type="dcterms:W3CDTF">2023-09-22T10:22:26Z</dcterms:modified>
</cp:coreProperties>
</file>