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B5DF923-9C29-429D-A991-0933D8928F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tats de Service" sheetId="8" r:id="rId1"/>
    <sheet name="Réglage" sheetId="7" r:id="rId2"/>
  </sheets>
  <externalReferences>
    <externalReference r:id="rId3"/>
  </externalReferences>
  <definedNames>
    <definedName name="_xlnm._FilterDatabase" localSheetId="1" hidden="1">Réglage!$A$1:$AJ$997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7" l="1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370" i="7"/>
  <c r="N371" i="7"/>
  <c r="N372" i="7"/>
  <c r="N373" i="7"/>
  <c r="N374" i="7"/>
  <c r="N375" i="7"/>
  <c r="N376" i="7"/>
  <c r="N377" i="7"/>
  <c r="N378" i="7"/>
  <c r="N379" i="7"/>
  <c r="N380" i="7"/>
  <c r="N381" i="7"/>
  <c r="N382" i="7"/>
  <c r="N383" i="7"/>
  <c r="N384" i="7"/>
  <c r="N385" i="7"/>
  <c r="N386" i="7"/>
  <c r="N387" i="7"/>
  <c r="N388" i="7"/>
  <c r="N389" i="7"/>
  <c r="N390" i="7"/>
  <c r="N391" i="7"/>
  <c r="N392" i="7"/>
  <c r="N393" i="7"/>
  <c r="N394" i="7"/>
  <c r="N395" i="7"/>
  <c r="N396" i="7"/>
  <c r="N397" i="7"/>
  <c r="N398" i="7"/>
  <c r="N399" i="7"/>
  <c r="N400" i="7"/>
  <c r="N401" i="7"/>
  <c r="N402" i="7"/>
  <c r="N403" i="7"/>
  <c r="N404" i="7"/>
  <c r="N405" i="7"/>
  <c r="N406" i="7"/>
  <c r="N407" i="7"/>
  <c r="N408" i="7"/>
  <c r="N409" i="7"/>
  <c r="N410" i="7"/>
  <c r="N411" i="7"/>
  <c r="N412" i="7"/>
  <c r="N413" i="7"/>
  <c r="N414" i="7"/>
  <c r="N415" i="7"/>
  <c r="N416" i="7"/>
  <c r="N417" i="7"/>
  <c r="N418" i="7"/>
  <c r="N419" i="7"/>
  <c r="N420" i="7"/>
  <c r="N421" i="7"/>
  <c r="N422" i="7"/>
  <c r="N423" i="7"/>
  <c r="N424" i="7"/>
  <c r="N425" i="7"/>
  <c r="N426" i="7"/>
  <c r="N427" i="7"/>
  <c r="N428" i="7"/>
  <c r="N429" i="7"/>
  <c r="N430" i="7"/>
  <c r="N431" i="7"/>
  <c r="N432" i="7"/>
  <c r="N433" i="7"/>
  <c r="N434" i="7"/>
  <c r="N435" i="7"/>
  <c r="N436" i="7"/>
  <c r="N437" i="7"/>
  <c r="N438" i="7"/>
  <c r="N439" i="7"/>
  <c r="N440" i="7"/>
  <c r="N441" i="7"/>
  <c r="N442" i="7"/>
  <c r="N443" i="7"/>
  <c r="N444" i="7"/>
  <c r="N445" i="7"/>
  <c r="N446" i="7"/>
  <c r="N447" i="7"/>
  <c r="N448" i="7"/>
  <c r="N449" i="7"/>
  <c r="N450" i="7"/>
  <c r="N451" i="7"/>
  <c r="N452" i="7"/>
  <c r="N453" i="7"/>
  <c r="N454" i="7"/>
  <c r="N455" i="7"/>
  <c r="N456" i="7"/>
  <c r="N457" i="7"/>
  <c r="N458" i="7"/>
  <c r="N459" i="7"/>
  <c r="N460" i="7"/>
  <c r="N461" i="7"/>
  <c r="N462" i="7"/>
  <c r="N463" i="7"/>
  <c r="N464" i="7"/>
  <c r="N465" i="7"/>
  <c r="N466" i="7"/>
  <c r="N467" i="7"/>
  <c r="N468" i="7"/>
  <c r="N469" i="7"/>
  <c r="N470" i="7"/>
  <c r="N471" i="7"/>
  <c r="N472" i="7"/>
  <c r="N473" i="7"/>
  <c r="N474" i="7"/>
  <c r="N475" i="7"/>
  <c r="N476" i="7"/>
  <c r="N477" i="7"/>
  <c r="N478" i="7"/>
  <c r="N479" i="7"/>
  <c r="N480" i="7"/>
  <c r="N481" i="7"/>
  <c r="N482" i="7"/>
  <c r="N483" i="7"/>
  <c r="N484" i="7"/>
  <c r="N485" i="7"/>
  <c r="N486" i="7"/>
  <c r="N487" i="7"/>
  <c r="N488" i="7"/>
  <c r="N489" i="7"/>
  <c r="N490" i="7"/>
  <c r="N491" i="7"/>
  <c r="N492" i="7"/>
  <c r="N493" i="7"/>
  <c r="N494" i="7"/>
  <c r="N495" i="7"/>
  <c r="N496" i="7"/>
  <c r="N497" i="7"/>
  <c r="N498" i="7"/>
  <c r="N499" i="7"/>
  <c r="N500" i="7"/>
  <c r="N501" i="7"/>
  <c r="N502" i="7"/>
  <c r="N503" i="7"/>
  <c r="N504" i="7"/>
  <c r="N505" i="7"/>
  <c r="N506" i="7"/>
  <c r="N507" i="7"/>
  <c r="N508" i="7"/>
  <c r="N509" i="7"/>
  <c r="N510" i="7"/>
  <c r="N511" i="7"/>
  <c r="N512" i="7"/>
  <c r="N513" i="7"/>
  <c r="N514" i="7"/>
  <c r="N515" i="7"/>
  <c r="N516" i="7"/>
  <c r="N517" i="7"/>
  <c r="N518" i="7"/>
  <c r="N519" i="7"/>
  <c r="N520" i="7"/>
  <c r="N521" i="7"/>
  <c r="N522" i="7"/>
  <c r="N523" i="7"/>
  <c r="N524" i="7"/>
  <c r="N525" i="7"/>
  <c r="N526" i="7"/>
  <c r="N527" i="7"/>
  <c r="N528" i="7"/>
  <c r="N529" i="7"/>
  <c r="N530" i="7"/>
  <c r="N531" i="7"/>
  <c r="N532" i="7"/>
  <c r="N533" i="7"/>
  <c r="N534" i="7"/>
  <c r="N535" i="7"/>
  <c r="N536" i="7"/>
  <c r="N537" i="7"/>
  <c r="N538" i="7"/>
  <c r="N539" i="7"/>
  <c r="N540" i="7"/>
  <c r="N541" i="7"/>
  <c r="N542" i="7"/>
  <c r="N543" i="7"/>
  <c r="N544" i="7"/>
  <c r="N545" i="7"/>
  <c r="N546" i="7"/>
  <c r="N547" i="7"/>
  <c r="N548" i="7"/>
  <c r="N549" i="7"/>
  <c r="N550" i="7"/>
  <c r="N551" i="7"/>
  <c r="N552" i="7"/>
  <c r="N553" i="7"/>
  <c r="N554" i="7"/>
  <c r="N555" i="7"/>
  <c r="N556" i="7"/>
  <c r="N557" i="7"/>
  <c r="N558" i="7"/>
  <c r="N559" i="7"/>
  <c r="N560" i="7"/>
  <c r="N561" i="7"/>
  <c r="N562" i="7"/>
  <c r="N563" i="7"/>
  <c r="N564" i="7"/>
  <c r="N565" i="7"/>
  <c r="N566" i="7"/>
  <c r="N567" i="7"/>
  <c r="N568" i="7"/>
  <c r="N569" i="7"/>
  <c r="N570" i="7"/>
  <c r="N571" i="7"/>
  <c r="N572" i="7"/>
  <c r="N573" i="7"/>
  <c r="N574" i="7"/>
  <c r="N575" i="7"/>
  <c r="N576" i="7"/>
  <c r="N577" i="7"/>
  <c r="N578" i="7"/>
  <c r="N579" i="7"/>
  <c r="N580" i="7"/>
  <c r="N581" i="7"/>
  <c r="N582" i="7"/>
  <c r="N583" i="7"/>
  <c r="N584" i="7"/>
  <c r="N585" i="7"/>
  <c r="N586" i="7"/>
  <c r="N587" i="7"/>
  <c r="N588" i="7"/>
  <c r="N589" i="7"/>
  <c r="N590" i="7"/>
  <c r="N591" i="7"/>
  <c r="N592" i="7"/>
  <c r="N593" i="7"/>
  <c r="N594" i="7"/>
  <c r="N595" i="7"/>
  <c r="N596" i="7"/>
  <c r="N597" i="7"/>
  <c r="N598" i="7"/>
  <c r="N599" i="7"/>
  <c r="N600" i="7"/>
  <c r="N601" i="7"/>
  <c r="N602" i="7"/>
  <c r="N603" i="7"/>
  <c r="N604" i="7"/>
  <c r="N605" i="7"/>
  <c r="N606" i="7"/>
  <c r="N607" i="7"/>
  <c r="N608" i="7"/>
  <c r="N609" i="7"/>
  <c r="N610" i="7"/>
  <c r="N611" i="7"/>
  <c r="N612" i="7"/>
  <c r="N613" i="7"/>
  <c r="N614" i="7"/>
  <c r="N615" i="7"/>
  <c r="N616" i="7"/>
  <c r="N617" i="7"/>
  <c r="N618" i="7"/>
  <c r="N619" i="7"/>
  <c r="N620" i="7"/>
  <c r="N621" i="7"/>
  <c r="N622" i="7"/>
  <c r="N623" i="7"/>
  <c r="N624" i="7"/>
  <c r="N625" i="7"/>
  <c r="N626" i="7"/>
  <c r="N627" i="7"/>
  <c r="N628" i="7"/>
  <c r="N629" i="7"/>
  <c r="N630" i="7"/>
  <c r="N631" i="7"/>
  <c r="N632" i="7"/>
  <c r="N633" i="7"/>
  <c r="N634" i="7"/>
  <c r="N635" i="7"/>
  <c r="N636" i="7"/>
  <c r="N637" i="7"/>
  <c r="N638" i="7"/>
  <c r="N639" i="7"/>
  <c r="N640" i="7"/>
  <c r="N641" i="7"/>
  <c r="N642" i="7"/>
  <c r="N643" i="7"/>
  <c r="N644" i="7"/>
  <c r="N645" i="7"/>
  <c r="N646" i="7"/>
  <c r="N647" i="7"/>
  <c r="N648" i="7"/>
  <c r="N649" i="7"/>
  <c r="N650" i="7"/>
  <c r="N651" i="7"/>
  <c r="N652" i="7"/>
  <c r="N653" i="7"/>
  <c r="N654" i="7"/>
  <c r="N655" i="7"/>
  <c r="N656" i="7"/>
  <c r="N657" i="7"/>
  <c r="N658" i="7"/>
  <c r="N659" i="7"/>
  <c r="N660" i="7"/>
  <c r="N661" i="7"/>
  <c r="N662" i="7"/>
  <c r="N663" i="7"/>
  <c r="N664" i="7"/>
  <c r="N665" i="7"/>
  <c r="N666" i="7"/>
  <c r="N667" i="7"/>
  <c r="N668" i="7"/>
  <c r="N669" i="7"/>
  <c r="N670" i="7"/>
  <c r="N671" i="7"/>
  <c r="N672" i="7"/>
  <c r="N673" i="7"/>
  <c r="N674" i="7"/>
  <c r="N675" i="7"/>
  <c r="N676" i="7"/>
  <c r="N677" i="7"/>
  <c r="N678" i="7"/>
  <c r="N679" i="7"/>
  <c r="N680" i="7"/>
  <c r="N681" i="7"/>
  <c r="N682" i="7"/>
  <c r="N683" i="7"/>
  <c r="N684" i="7"/>
  <c r="N685" i="7"/>
  <c r="N686" i="7"/>
  <c r="N687" i="7"/>
  <c r="N688" i="7"/>
  <c r="N689" i="7"/>
  <c r="N690" i="7"/>
  <c r="N691" i="7"/>
  <c r="N692" i="7"/>
  <c r="N693" i="7"/>
  <c r="N694" i="7"/>
  <c r="N695" i="7"/>
  <c r="N696" i="7"/>
  <c r="N697" i="7"/>
  <c r="N698" i="7"/>
  <c r="N699" i="7"/>
  <c r="N700" i="7"/>
  <c r="N701" i="7"/>
  <c r="N702" i="7"/>
  <c r="N703" i="7"/>
  <c r="N704" i="7"/>
  <c r="N705" i="7"/>
  <c r="N706" i="7"/>
  <c r="N707" i="7"/>
  <c r="N708" i="7"/>
  <c r="N709" i="7"/>
  <c r="N710" i="7"/>
  <c r="N711" i="7"/>
  <c r="N712" i="7"/>
  <c r="N713" i="7"/>
  <c r="N714" i="7"/>
  <c r="N715" i="7"/>
  <c r="N716" i="7"/>
  <c r="N717" i="7"/>
  <c r="N718" i="7"/>
  <c r="N719" i="7"/>
  <c r="N720" i="7"/>
  <c r="N721" i="7"/>
  <c r="N722" i="7"/>
  <c r="N723" i="7"/>
  <c r="N724" i="7"/>
  <c r="N725" i="7"/>
  <c r="N726" i="7"/>
  <c r="N727" i="7"/>
  <c r="N728" i="7"/>
  <c r="N729" i="7"/>
  <c r="N730" i="7"/>
  <c r="N731" i="7"/>
  <c r="N732" i="7"/>
  <c r="N733" i="7"/>
  <c r="N734" i="7"/>
  <c r="N735" i="7"/>
  <c r="N736" i="7"/>
  <c r="N737" i="7"/>
  <c r="N738" i="7"/>
  <c r="N739" i="7"/>
  <c r="N740" i="7"/>
  <c r="N741" i="7"/>
  <c r="N742" i="7"/>
  <c r="N743" i="7"/>
  <c r="N744" i="7"/>
  <c r="N745" i="7"/>
  <c r="N746" i="7"/>
  <c r="N747" i="7"/>
  <c r="N748" i="7"/>
  <c r="N749" i="7"/>
  <c r="N750" i="7"/>
  <c r="N751" i="7"/>
  <c r="N752" i="7"/>
  <c r="N753" i="7"/>
  <c r="N754" i="7"/>
  <c r="N755" i="7"/>
  <c r="N756" i="7"/>
  <c r="N757" i="7"/>
  <c r="N758" i="7"/>
  <c r="N759" i="7"/>
  <c r="N760" i="7"/>
  <c r="N761" i="7"/>
  <c r="N762" i="7"/>
  <c r="N763" i="7"/>
  <c r="N764" i="7"/>
  <c r="N765" i="7"/>
  <c r="N766" i="7"/>
  <c r="N767" i="7"/>
  <c r="N768" i="7"/>
  <c r="N769" i="7"/>
  <c r="N770" i="7"/>
  <c r="N771" i="7"/>
  <c r="N772" i="7"/>
  <c r="N773" i="7"/>
  <c r="N774" i="7"/>
  <c r="N775" i="7"/>
  <c r="N776" i="7"/>
  <c r="N777" i="7"/>
  <c r="N778" i="7"/>
  <c r="N779" i="7"/>
  <c r="N780" i="7"/>
  <c r="N781" i="7"/>
  <c r="N782" i="7"/>
  <c r="N783" i="7"/>
  <c r="N784" i="7"/>
  <c r="N785" i="7"/>
  <c r="N786" i="7"/>
  <c r="N787" i="7"/>
  <c r="N788" i="7"/>
  <c r="N789" i="7"/>
  <c r="N790" i="7"/>
  <c r="N791" i="7"/>
  <c r="N792" i="7"/>
  <c r="N793" i="7"/>
  <c r="N794" i="7"/>
  <c r="N795" i="7"/>
  <c r="N796" i="7"/>
  <c r="N797" i="7"/>
  <c r="N798" i="7"/>
  <c r="N799" i="7"/>
  <c r="N800" i="7"/>
  <c r="N801" i="7"/>
  <c r="N802" i="7"/>
  <c r="N803" i="7"/>
  <c r="N804" i="7"/>
  <c r="N805" i="7"/>
  <c r="N806" i="7"/>
  <c r="N807" i="7"/>
  <c r="N808" i="7"/>
  <c r="N809" i="7"/>
  <c r="N810" i="7"/>
  <c r="N811" i="7"/>
  <c r="N812" i="7"/>
  <c r="N813" i="7"/>
  <c r="N814" i="7"/>
  <c r="N815" i="7"/>
  <c r="N816" i="7"/>
  <c r="N817" i="7"/>
  <c r="N818" i="7"/>
  <c r="N819" i="7"/>
  <c r="N820" i="7"/>
  <c r="N821" i="7"/>
  <c r="N822" i="7"/>
  <c r="N823" i="7"/>
  <c r="N824" i="7"/>
  <c r="N825" i="7"/>
  <c r="N826" i="7"/>
  <c r="N827" i="7"/>
  <c r="N828" i="7"/>
  <c r="N829" i="7"/>
  <c r="N830" i="7"/>
  <c r="N831" i="7"/>
  <c r="N832" i="7"/>
  <c r="N833" i="7"/>
  <c r="N834" i="7"/>
  <c r="N835" i="7"/>
  <c r="N836" i="7"/>
  <c r="N837" i="7"/>
  <c r="N838" i="7"/>
  <c r="N839" i="7"/>
  <c r="N840" i="7"/>
  <c r="N841" i="7"/>
  <c r="N842" i="7"/>
  <c r="N843" i="7"/>
  <c r="N844" i="7"/>
  <c r="N845" i="7"/>
  <c r="N846" i="7"/>
  <c r="N847" i="7"/>
  <c r="N848" i="7"/>
  <c r="N849" i="7"/>
  <c r="N850" i="7"/>
  <c r="N851" i="7"/>
  <c r="N852" i="7"/>
  <c r="N853" i="7"/>
  <c r="N854" i="7"/>
  <c r="N855" i="7"/>
  <c r="N856" i="7"/>
  <c r="N857" i="7"/>
  <c r="N858" i="7"/>
  <c r="N859" i="7"/>
  <c r="N860" i="7"/>
  <c r="N861" i="7"/>
  <c r="N862" i="7"/>
  <c r="N863" i="7"/>
  <c r="N864" i="7"/>
  <c r="N865" i="7"/>
  <c r="N866" i="7"/>
  <c r="N867" i="7"/>
  <c r="N868" i="7"/>
  <c r="N869" i="7"/>
  <c r="N870" i="7"/>
  <c r="N871" i="7"/>
  <c r="N872" i="7"/>
  <c r="N873" i="7"/>
  <c r="N874" i="7"/>
  <c r="N875" i="7"/>
  <c r="N876" i="7"/>
  <c r="N877" i="7"/>
  <c r="N878" i="7"/>
  <c r="N879" i="7"/>
  <c r="N880" i="7"/>
  <c r="N881" i="7"/>
  <c r="N882" i="7"/>
  <c r="N883" i="7"/>
  <c r="N884" i="7"/>
  <c r="N885" i="7"/>
  <c r="N886" i="7"/>
  <c r="N887" i="7"/>
  <c r="N888" i="7"/>
  <c r="N889" i="7"/>
  <c r="N890" i="7"/>
  <c r="N891" i="7"/>
  <c r="N892" i="7"/>
  <c r="N893" i="7"/>
  <c r="N894" i="7"/>
  <c r="N895" i="7"/>
  <c r="N896" i="7"/>
  <c r="N897" i="7"/>
  <c r="N898" i="7"/>
  <c r="N899" i="7"/>
  <c r="N900" i="7"/>
  <c r="N901" i="7"/>
  <c r="N902" i="7"/>
  <c r="N903" i="7"/>
  <c r="N904" i="7"/>
  <c r="N905" i="7"/>
  <c r="N906" i="7"/>
  <c r="N907" i="7"/>
  <c r="N908" i="7"/>
  <c r="N909" i="7"/>
  <c r="N910" i="7"/>
  <c r="N911" i="7"/>
  <c r="N912" i="7"/>
  <c r="N913" i="7"/>
  <c r="N914" i="7"/>
  <c r="N915" i="7"/>
  <c r="N916" i="7"/>
  <c r="N917" i="7"/>
  <c r="N918" i="7"/>
  <c r="N919" i="7"/>
  <c r="N920" i="7"/>
  <c r="N921" i="7"/>
  <c r="N922" i="7"/>
  <c r="N923" i="7"/>
  <c r="N924" i="7"/>
  <c r="N925" i="7"/>
  <c r="N926" i="7"/>
  <c r="N927" i="7"/>
  <c r="N928" i="7"/>
  <c r="N929" i="7"/>
  <c r="N930" i="7"/>
  <c r="N931" i="7"/>
  <c r="N932" i="7"/>
  <c r="N933" i="7"/>
  <c r="N934" i="7"/>
  <c r="N935" i="7"/>
  <c r="N936" i="7"/>
  <c r="N937" i="7"/>
  <c r="N938" i="7"/>
  <c r="N939" i="7"/>
  <c r="N940" i="7"/>
  <c r="N941" i="7"/>
  <c r="N942" i="7"/>
  <c r="N943" i="7"/>
  <c r="N944" i="7"/>
  <c r="N945" i="7"/>
  <c r="N946" i="7"/>
  <c r="N947" i="7"/>
  <c r="N948" i="7"/>
  <c r="N949" i="7"/>
  <c r="N950" i="7"/>
  <c r="N951" i="7"/>
  <c r="N952" i="7"/>
  <c r="N953" i="7"/>
  <c r="N954" i="7"/>
  <c r="N955" i="7"/>
  <c r="N956" i="7"/>
  <c r="N957" i="7"/>
  <c r="N958" i="7"/>
  <c r="N959" i="7"/>
  <c r="N960" i="7"/>
  <c r="N961" i="7"/>
  <c r="N962" i="7"/>
  <c r="N963" i="7"/>
  <c r="N964" i="7"/>
  <c r="N965" i="7"/>
  <c r="N966" i="7"/>
  <c r="N967" i="7"/>
  <c r="N968" i="7"/>
  <c r="N969" i="7"/>
  <c r="N970" i="7"/>
  <c r="N971" i="7"/>
  <c r="N972" i="7"/>
  <c r="N973" i="7"/>
  <c r="N974" i="7"/>
  <c r="N975" i="7"/>
  <c r="N976" i="7"/>
  <c r="N977" i="7"/>
  <c r="N978" i="7"/>
  <c r="N979" i="7"/>
  <c r="N980" i="7"/>
  <c r="N981" i="7"/>
  <c r="N982" i="7"/>
  <c r="N983" i="7"/>
  <c r="N984" i="7"/>
  <c r="N985" i="7"/>
  <c r="N986" i="7"/>
  <c r="N987" i="7"/>
  <c r="N988" i="7"/>
  <c r="N989" i="7"/>
  <c r="N990" i="7"/>
  <c r="N991" i="7"/>
  <c r="N992" i="7"/>
  <c r="N993" i="7"/>
  <c r="N994" i="7"/>
  <c r="N995" i="7"/>
  <c r="N996" i="7"/>
  <c r="N997" i="7"/>
  <c r="N2" i="7"/>
  <c r="Q2" i="7"/>
  <c r="V29" i="7" l="1"/>
  <c r="V30" i="7"/>
  <c r="V31" i="7"/>
  <c r="V32" i="7"/>
  <c r="V33" i="7"/>
  <c r="V34" i="7"/>
  <c r="V35" i="7"/>
  <c r="O35" i="7" s="1"/>
  <c r="V36" i="7"/>
  <c r="V37" i="7"/>
  <c r="V38" i="7"/>
  <c r="V39" i="7"/>
  <c r="U39" i="7" s="1"/>
  <c r="T39" i="7" s="1"/>
  <c r="S39" i="7" s="1"/>
  <c r="X39" i="7"/>
  <c r="V40" i="7"/>
  <c r="V41" i="7"/>
  <c r="X41" i="7" s="1"/>
  <c r="V42" i="7"/>
  <c r="X42" i="7" s="1"/>
  <c r="V43" i="7"/>
  <c r="P43" i="7" s="1"/>
  <c r="V44" i="7"/>
  <c r="P44" i="7" s="1"/>
  <c r="V45" i="7"/>
  <c r="O45" i="7" s="1"/>
  <c r="V46" i="7"/>
  <c r="O46" i="7" s="1"/>
  <c r="V47" i="7"/>
  <c r="U47" i="7" s="1"/>
  <c r="T47" i="7" s="1"/>
  <c r="S47" i="7" s="1"/>
  <c r="V48" i="7"/>
  <c r="P48" i="7" s="1"/>
  <c r="V49" i="7"/>
  <c r="O49" i="7" s="1"/>
  <c r="V50" i="7"/>
  <c r="X50" i="7" s="1"/>
  <c r="V51" i="7"/>
  <c r="V52" i="7"/>
  <c r="V53" i="7"/>
  <c r="O53" i="7" s="1"/>
  <c r="V54" i="7"/>
  <c r="X54" i="7" s="1"/>
  <c r="V55" i="7"/>
  <c r="V56" i="7"/>
  <c r="X56" i="7" s="1"/>
  <c r="V57" i="7"/>
  <c r="O57" i="7" s="1"/>
  <c r="V58" i="7"/>
  <c r="X58" i="7" s="1"/>
  <c r="V59" i="7"/>
  <c r="U59" i="7" s="1"/>
  <c r="T59" i="7" s="1"/>
  <c r="S59" i="7" s="1"/>
  <c r="V60" i="7"/>
  <c r="U60" i="7" s="1"/>
  <c r="T60" i="7" s="1"/>
  <c r="S60" i="7" s="1"/>
  <c r="V61" i="7"/>
  <c r="P61" i="7" s="1"/>
  <c r="V62" i="7"/>
  <c r="V63" i="7"/>
  <c r="U63" i="7" s="1"/>
  <c r="T63" i="7" s="1"/>
  <c r="S63" i="7" s="1"/>
  <c r="V64" i="7"/>
  <c r="V65" i="7"/>
  <c r="O65" i="7" s="1"/>
  <c r="V66" i="7"/>
  <c r="V67" i="7"/>
  <c r="V68" i="7"/>
  <c r="X68" i="7" s="1"/>
  <c r="V69" i="7"/>
  <c r="O70" i="7"/>
  <c r="V70" i="7"/>
  <c r="P70" i="7" s="1"/>
  <c r="V71" i="7"/>
  <c r="U71" i="7" s="1"/>
  <c r="T71" i="7" s="1"/>
  <c r="S71" i="7" s="1"/>
  <c r="V72" i="7"/>
  <c r="P72" i="7" s="1"/>
  <c r="V73" i="7"/>
  <c r="V74" i="7"/>
  <c r="V75" i="7"/>
  <c r="P75" i="7" s="1"/>
  <c r="V76" i="7"/>
  <c r="V77" i="7"/>
  <c r="O77" i="7" s="1"/>
  <c r="V78" i="7"/>
  <c r="V79" i="7"/>
  <c r="O79" i="7" s="1"/>
  <c r="V80" i="7"/>
  <c r="X80" i="7" s="1"/>
  <c r="V81" i="7"/>
  <c r="U81" i="7" s="1"/>
  <c r="T81" i="7" s="1"/>
  <c r="S81" i="7" s="1"/>
  <c r="V82" i="7"/>
  <c r="V83" i="7"/>
  <c r="O83" i="7" s="1"/>
  <c r="V84" i="7"/>
  <c r="O84" i="7" s="1"/>
  <c r="V85" i="7"/>
  <c r="O86" i="7"/>
  <c r="V86" i="7"/>
  <c r="U86" i="7" s="1"/>
  <c r="T86" i="7" s="1"/>
  <c r="S86" i="7" s="1"/>
  <c r="V87" i="7"/>
  <c r="O87" i="7" s="1"/>
  <c r="V88" i="7"/>
  <c r="X88" i="7" s="1"/>
  <c r="V89" i="7"/>
  <c r="V90" i="7"/>
  <c r="V91" i="7"/>
  <c r="X91" i="7" s="1"/>
  <c r="V92" i="7"/>
  <c r="U92" i="7" s="1"/>
  <c r="T92" i="7" s="1"/>
  <c r="S92" i="7" s="1"/>
  <c r="V93" i="7"/>
  <c r="V94" i="7"/>
  <c r="O94" i="7" s="1"/>
  <c r="V95" i="7"/>
  <c r="U95" i="7" s="1"/>
  <c r="T95" i="7" s="1"/>
  <c r="S95" i="7" s="1"/>
  <c r="V96" i="7"/>
  <c r="X96" i="7" s="1"/>
  <c r="V97" i="7"/>
  <c r="U97" i="7" s="1"/>
  <c r="T97" i="7" s="1"/>
  <c r="S97" i="7" s="1"/>
  <c r="V98" i="7"/>
  <c r="V99" i="7"/>
  <c r="X99" i="7" s="1"/>
  <c r="V100" i="7"/>
  <c r="P100" i="7" s="1"/>
  <c r="V101" i="7"/>
  <c r="U101" i="7" s="1"/>
  <c r="T101" i="7" s="1"/>
  <c r="S101" i="7" s="1"/>
  <c r="V102" i="7"/>
  <c r="X102" i="7" s="1"/>
  <c r="V103" i="7"/>
  <c r="V104" i="7"/>
  <c r="V105" i="7"/>
  <c r="O105" i="7" s="1"/>
  <c r="V106" i="7"/>
  <c r="X106" i="7" s="1"/>
  <c r="V107" i="7"/>
  <c r="X107" i="7" s="1"/>
  <c r="U108" i="7"/>
  <c r="T108" i="7" s="1"/>
  <c r="S108" i="7" s="1"/>
  <c r="V108" i="7"/>
  <c r="P108" i="7" s="1"/>
  <c r="V109" i="7"/>
  <c r="O109" i="7" s="1"/>
  <c r="V110" i="7"/>
  <c r="P110" i="7" s="1"/>
  <c r="V111" i="7"/>
  <c r="V112" i="7"/>
  <c r="X112" i="7" s="1"/>
  <c r="V113" i="7"/>
  <c r="V114" i="7"/>
  <c r="U114" i="7" s="1"/>
  <c r="T114" i="7" s="1"/>
  <c r="S114" i="7" s="1"/>
  <c r="V115" i="7"/>
  <c r="V116" i="7"/>
  <c r="V117" i="7"/>
  <c r="O117" i="7" s="1"/>
  <c r="V118" i="7"/>
  <c r="X118" i="7" s="1"/>
  <c r="V119" i="7"/>
  <c r="V120" i="7"/>
  <c r="O120" i="7" s="1"/>
  <c r="X120" i="7"/>
  <c r="V121" i="7"/>
  <c r="V122" i="7"/>
  <c r="O122" i="7" s="1"/>
  <c r="V123" i="7"/>
  <c r="O123" i="7" s="1"/>
  <c r="V124" i="7"/>
  <c r="P124" i="7" s="1"/>
  <c r="V125" i="7"/>
  <c r="X125" i="7" s="1"/>
  <c r="V126" i="7"/>
  <c r="V127" i="7"/>
  <c r="U127" i="7" s="1"/>
  <c r="T127" i="7" s="1"/>
  <c r="S127" i="7" s="1"/>
  <c r="V128" i="7"/>
  <c r="X128" i="7" s="1"/>
  <c r="V129" i="7"/>
  <c r="O129" i="7" s="1"/>
  <c r="V130" i="7"/>
  <c r="O130" i="7" s="1"/>
  <c r="V131" i="7"/>
  <c r="P131" i="7" s="1"/>
  <c r="V132" i="7"/>
  <c r="P132" i="7" s="1"/>
  <c r="V133" i="7"/>
  <c r="X133" i="7" s="1"/>
  <c r="V134" i="7"/>
  <c r="V135" i="7"/>
  <c r="P135" i="7" s="1"/>
  <c r="V136" i="7"/>
  <c r="U136" i="7" s="1"/>
  <c r="T136" i="7" s="1"/>
  <c r="S136" i="7" s="1"/>
  <c r="V137" i="7"/>
  <c r="O137" i="7" s="1"/>
  <c r="V138" i="7"/>
  <c r="O139" i="7"/>
  <c r="V139" i="7"/>
  <c r="P139" i="7" s="1"/>
  <c r="V140" i="7"/>
  <c r="P140" i="7" s="1"/>
  <c r="V141" i="7"/>
  <c r="X141" i="7" s="1"/>
  <c r="V142" i="7"/>
  <c r="U142" i="7" s="1"/>
  <c r="T142" i="7" s="1"/>
  <c r="S142" i="7" s="1"/>
  <c r="V143" i="7"/>
  <c r="V144" i="7"/>
  <c r="P144" i="7" s="1"/>
  <c r="V145" i="7"/>
  <c r="V146" i="7"/>
  <c r="P146" i="7" s="1"/>
  <c r="V147" i="7"/>
  <c r="V148" i="7"/>
  <c r="X148" i="7" s="1"/>
  <c r="V149" i="7"/>
  <c r="O149" i="7" s="1"/>
  <c r="V150" i="7"/>
  <c r="V151" i="7"/>
  <c r="X151" i="7" s="1"/>
  <c r="V152" i="7"/>
  <c r="P152" i="7" s="1"/>
  <c r="V153" i="7"/>
  <c r="P153" i="7" s="1"/>
  <c r="V154" i="7"/>
  <c r="U154" i="7" s="1"/>
  <c r="T154" i="7" s="1"/>
  <c r="S154" i="7" s="1"/>
  <c r="V155" i="7"/>
  <c r="U155" i="7" s="1"/>
  <c r="T155" i="7" s="1"/>
  <c r="S155" i="7" s="1"/>
  <c r="V156" i="7"/>
  <c r="X156" i="7" s="1"/>
  <c r="V157" i="7"/>
  <c r="V158" i="7"/>
  <c r="V159" i="7"/>
  <c r="U159" i="7" s="1"/>
  <c r="T159" i="7" s="1"/>
  <c r="S159" i="7" s="1"/>
  <c r="V160" i="7"/>
  <c r="X160" i="7" s="1"/>
  <c r="V161" i="7"/>
  <c r="X161" i="7" s="1"/>
  <c r="V162" i="7"/>
  <c r="O162" i="7" s="1"/>
  <c r="V163" i="7"/>
  <c r="V164" i="7"/>
  <c r="U164" i="7" s="1"/>
  <c r="T164" i="7" s="1"/>
  <c r="S164" i="7" s="1"/>
  <c r="V165" i="7"/>
  <c r="O165" i="7" s="1"/>
  <c r="V166" i="7"/>
  <c r="V167" i="7"/>
  <c r="V168" i="7"/>
  <c r="O168" i="7" s="1"/>
  <c r="V169" i="7"/>
  <c r="P169" i="7" s="1"/>
  <c r="U170" i="7"/>
  <c r="T170" i="7" s="1"/>
  <c r="S170" i="7" s="1"/>
  <c r="V170" i="7"/>
  <c r="X170" i="7" s="1"/>
  <c r="V171" i="7"/>
  <c r="U171" i="7" s="1"/>
  <c r="T171" i="7" s="1"/>
  <c r="S171" i="7" s="1"/>
  <c r="V172" i="7"/>
  <c r="V173" i="7"/>
  <c r="X173" i="7" s="1"/>
  <c r="V174" i="7"/>
  <c r="U174" i="7" s="1"/>
  <c r="T174" i="7" s="1"/>
  <c r="S174" i="7" s="1"/>
  <c r="V175" i="7"/>
  <c r="P175" i="7" s="1"/>
  <c r="V176" i="7"/>
  <c r="V177" i="7"/>
  <c r="P177" i="7" s="1"/>
  <c r="V178" i="7"/>
  <c r="X178" i="7" s="1"/>
  <c r="V179" i="7"/>
  <c r="V180" i="7"/>
  <c r="O180" i="7" s="1"/>
  <c r="O181" i="7"/>
  <c r="V181" i="7"/>
  <c r="X181" i="7" s="1"/>
  <c r="V182" i="7"/>
  <c r="X182" i="7" s="1"/>
  <c r="V183" i="7"/>
  <c r="V184" i="7"/>
  <c r="P184" i="7" s="1"/>
  <c r="V185" i="7"/>
  <c r="V186" i="7"/>
  <c r="X186" i="7" s="1"/>
  <c r="V187" i="7"/>
  <c r="P187" i="7" s="1"/>
  <c r="V188" i="7"/>
  <c r="X188" i="7" s="1"/>
  <c r="V189" i="7"/>
  <c r="U189" i="7" s="1"/>
  <c r="T189" i="7" s="1"/>
  <c r="S189" i="7" s="1"/>
  <c r="V190" i="7"/>
  <c r="V191" i="7"/>
  <c r="P191" i="7" s="1"/>
  <c r="V192" i="7"/>
  <c r="P192" i="7" s="1"/>
  <c r="V193" i="7"/>
  <c r="X193" i="7" s="1"/>
  <c r="V194" i="7"/>
  <c r="P194" i="7" s="1"/>
  <c r="V195" i="7"/>
  <c r="V196" i="7"/>
  <c r="O196" i="7" s="1"/>
  <c r="V197" i="7"/>
  <c r="V198" i="7"/>
  <c r="P198" i="7" s="1"/>
  <c r="V199" i="7"/>
  <c r="V200" i="7"/>
  <c r="U200" i="7" s="1"/>
  <c r="T200" i="7" s="1"/>
  <c r="S200" i="7" s="1"/>
  <c r="X200" i="7"/>
  <c r="V201" i="7"/>
  <c r="P201" i="7" s="1"/>
  <c r="V202" i="7"/>
  <c r="V203" i="7"/>
  <c r="U203" i="7" s="1"/>
  <c r="T203" i="7" s="1"/>
  <c r="S203" i="7" s="1"/>
  <c r="V204" i="7"/>
  <c r="V205" i="7"/>
  <c r="U205" i="7" s="1"/>
  <c r="T205" i="7" s="1"/>
  <c r="S205" i="7" s="1"/>
  <c r="O206" i="7"/>
  <c r="V206" i="7"/>
  <c r="X206" i="7" s="1"/>
  <c r="V207" i="7"/>
  <c r="V208" i="7"/>
  <c r="V209" i="7"/>
  <c r="X209" i="7" s="1"/>
  <c r="V210" i="7"/>
  <c r="V211" i="7"/>
  <c r="U211" i="7" s="1"/>
  <c r="T211" i="7" s="1"/>
  <c r="S211" i="7" s="1"/>
  <c r="V212" i="7"/>
  <c r="V213" i="7"/>
  <c r="V214" i="7"/>
  <c r="V215" i="7"/>
  <c r="P215" i="7" s="1"/>
  <c r="U216" i="7"/>
  <c r="T216" i="7" s="1"/>
  <c r="S216" i="7" s="1"/>
  <c r="V216" i="7"/>
  <c r="P216" i="7" s="1"/>
  <c r="V217" i="7"/>
  <c r="P217" i="7" s="1"/>
  <c r="V218" i="7"/>
  <c r="X218" i="7" s="1"/>
  <c r="V219" i="7"/>
  <c r="U219" i="7" s="1"/>
  <c r="T219" i="7" s="1"/>
  <c r="S219" i="7" s="1"/>
  <c r="V220" i="7"/>
  <c r="V221" i="7"/>
  <c r="V222" i="7"/>
  <c r="V223" i="7"/>
  <c r="O223" i="7" s="1"/>
  <c r="V224" i="7"/>
  <c r="U224" i="7" s="1"/>
  <c r="T224" i="7" s="1"/>
  <c r="S224" i="7" s="1"/>
  <c r="P225" i="7"/>
  <c r="V225" i="7"/>
  <c r="X225" i="7" s="1"/>
  <c r="V226" i="7"/>
  <c r="V227" i="7"/>
  <c r="P227" i="7" s="1"/>
  <c r="V228" i="7"/>
  <c r="U228" i="7" s="1"/>
  <c r="T228" i="7" s="1"/>
  <c r="S228" i="7" s="1"/>
  <c r="V229" i="7"/>
  <c r="O229" i="7" s="1"/>
  <c r="V230" i="7"/>
  <c r="V231" i="7"/>
  <c r="P231" i="7" s="1"/>
  <c r="V232" i="7"/>
  <c r="P232" i="7" s="1"/>
  <c r="V233" i="7"/>
  <c r="P233" i="7" s="1"/>
  <c r="O234" i="7"/>
  <c r="V234" i="7"/>
  <c r="X234" i="7" s="1"/>
  <c r="V235" i="7"/>
  <c r="P235" i="7" s="1"/>
  <c r="V236" i="7"/>
  <c r="X236" i="7" s="1"/>
  <c r="V237" i="7"/>
  <c r="V238" i="7"/>
  <c r="P238" i="7" s="1"/>
  <c r="V239" i="7"/>
  <c r="V240" i="7"/>
  <c r="V241" i="7"/>
  <c r="O241" i="7" s="1"/>
  <c r="V242" i="7"/>
  <c r="O242" i="7" s="1"/>
  <c r="V243" i="7"/>
  <c r="O243" i="7" s="1"/>
  <c r="O244" i="7"/>
  <c r="V244" i="7"/>
  <c r="P244" i="7" s="1"/>
  <c r="V245" i="7"/>
  <c r="V246" i="7"/>
  <c r="V247" i="7"/>
  <c r="U247" i="7" s="1"/>
  <c r="T247" i="7" s="1"/>
  <c r="S247" i="7" s="1"/>
  <c r="V248" i="7"/>
  <c r="V249" i="7"/>
  <c r="P249" i="7" s="1"/>
  <c r="V250" i="7"/>
  <c r="V251" i="7"/>
  <c r="V252" i="7"/>
  <c r="O252" i="7" s="1"/>
  <c r="V253" i="7"/>
  <c r="U253" i="7" s="1"/>
  <c r="T253" i="7" s="1"/>
  <c r="S253" i="7" s="1"/>
  <c r="U254" i="7"/>
  <c r="T254" i="7" s="1"/>
  <c r="S254" i="7" s="1"/>
  <c r="V254" i="7"/>
  <c r="O254" i="7" s="1"/>
  <c r="V255" i="7"/>
  <c r="U255" i="7" s="1"/>
  <c r="T255" i="7" s="1"/>
  <c r="S255" i="7" s="1"/>
  <c r="V256" i="7"/>
  <c r="X256" i="7" s="1"/>
  <c r="V257" i="7"/>
  <c r="X257" i="7" s="1"/>
  <c r="V258" i="7"/>
  <c r="V259" i="7"/>
  <c r="P259" i="7" s="1"/>
  <c r="V260" i="7"/>
  <c r="V261" i="7"/>
  <c r="U261" i="7" s="1"/>
  <c r="T261" i="7" s="1"/>
  <c r="S261" i="7" s="1"/>
  <c r="V262" i="7"/>
  <c r="V263" i="7"/>
  <c r="X263" i="7" s="1"/>
  <c r="V264" i="7"/>
  <c r="P264" i="7" s="1"/>
  <c r="V265" i="7"/>
  <c r="X265" i="7" s="1"/>
  <c r="V266" i="7"/>
  <c r="X266" i="7" s="1"/>
  <c r="V267" i="7"/>
  <c r="P267" i="7" s="1"/>
  <c r="V268" i="7"/>
  <c r="V269" i="7"/>
  <c r="X269" i="7" s="1"/>
  <c r="V270" i="7"/>
  <c r="V271" i="7"/>
  <c r="V272" i="7"/>
  <c r="P272" i="7" s="1"/>
  <c r="V273" i="7"/>
  <c r="O273" i="7" s="1"/>
  <c r="V274" i="7"/>
  <c r="P274" i="7" s="1"/>
  <c r="V275" i="7"/>
  <c r="V276" i="7"/>
  <c r="P276" i="7" s="1"/>
  <c r="V277" i="7"/>
  <c r="O277" i="7" s="1"/>
  <c r="X277" i="7"/>
  <c r="V278" i="7"/>
  <c r="P278" i="7" s="1"/>
  <c r="V279" i="7"/>
  <c r="U279" i="7" s="1"/>
  <c r="T279" i="7" s="1"/>
  <c r="S279" i="7" s="1"/>
  <c r="V280" i="7"/>
  <c r="X280" i="7" s="1"/>
  <c r="V281" i="7"/>
  <c r="X281" i="7" s="1"/>
  <c r="V282" i="7"/>
  <c r="U282" i="7" s="1"/>
  <c r="T282" i="7" s="1"/>
  <c r="S282" i="7" s="1"/>
  <c r="V283" i="7"/>
  <c r="X283" i="7" s="1"/>
  <c r="V284" i="7"/>
  <c r="P284" i="7" s="1"/>
  <c r="V285" i="7"/>
  <c r="O285" i="7" s="1"/>
  <c r="V286" i="7"/>
  <c r="X286" i="7"/>
  <c r="V287" i="7"/>
  <c r="O287" i="7" s="1"/>
  <c r="V288" i="7"/>
  <c r="V289" i="7"/>
  <c r="X289" i="7" s="1"/>
  <c r="V290" i="7"/>
  <c r="P290" i="7" s="1"/>
  <c r="V291" i="7"/>
  <c r="V292" i="7"/>
  <c r="P292" i="7" s="1"/>
  <c r="V293" i="7"/>
  <c r="V294" i="7"/>
  <c r="O294" i="7" s="1"/>
  <c r="V295" i="7"/>
  <c r="P295" i="7" s="1"/>
  <c r="V296" i="7"/>
  <c r="V297" i="7"/>
  <c r="O297" i="7" s="1"/>
  <c r="O298" i="7"/>
  <c r="V298" i="7"/>
  <c r="V299" i="7"/>
  <c r="P299" i="7" s="1"/>
  <c r="V300" i="7"/>
  <c r="V301" i="7"/>
  <c r="P301" i="7" s="1"/>
  <c r="V302" i="7"/>
  <c r="X302" i="7" s="1"/>
  <c r="P303" i="7"/>
  <c r="V303" i="7"/>
  <c r="U303" i="7" s="1"/>
  <c r="T303" i="7" s="1"/>
  <c r="S303" i="7" s="1"/>
  <c r="X303" i="7"/>
  <c r="V304" i="7"/>
  <c r="X304" i="7" s="1"/>
  <c r="V305" i="7"/>
  <c r="P305" i="7" s="1"/>
  <c r="V306" i="7"/>
  <c r="U306" i="7" s="1"/>
  <c r="T306" i="7" s="1"/>
  <c r="S306" i="7" s="1"/>
  <c r="V307" i="7"/>
  <c r="P307" i="7" s="1"/>
  <c r="V308" i="7"/>
  <c r="V309" i="7"/>
  <c r="O309" i="7" s="1"/>
  <c r="V310" i="7"/>
  <c r="X310" i="7" s="1"/>
  <c r="V311" i="7"/>
  <c r="V312" i="7"/>
  <c r="U312" i="7" s="1"/>
  <c r="T312" i="7" s="1"/>
  <c r="S312" i="7" s="1"/>
  <c r="V313" i="7"/>
  <c r="P313" i="7" s="1"/>
  <c r="V314" i="7"/>
  <c r="X314" i="7" s="1"/>
  <c r="V315" i="7"/>
  <c r="O315" i="7" s="1"/>
  <c r="V316" i="7"/>
  <c r="V317" i="7"/>
  <c r="X317" i="7" s="1"/>
  <c r="V318" i="7"/>
  <c r="V319" i="7"/>
  <c r="X319" i="7" s="1"/>
  <c r="V320" i="7"/>
  <c r="V321" i="7"/>
  <c r="U321" i="7" s="1"/>
  <c r="T321" i="7" s="1"/>
  <c r="S321" i="7" s="1"/>
  <c r="X321" i="7"/>
  <c r="V322" i="7"/>
  <c r="V323" i="7"/>
  <c r="V324" i="7"/>
  <c r="P324" i="7" s="1"/>
  <c r="V325" i="7"/>
  <c r="P325" i="7" s="1"/>
  <c r="V326" i="7"/>
  <c r="V327" i="7"/>
  <c r="P327" i="7" s="1"/>
  <c r="V328" i="7"/>
  <c r="P328" i="7" s="1"/>
  <c r="V329" i="7"/>
  <c r="V330" i="7"/>
  <c r="V331" i="7"/>
  <c r="V332" i="7"/>
  <c r="U332" i="7" s="1"/>
  <c r="T332" i="7" s="1"/>
  <c r="S332" i="7" s="1"/>
  <c r="V333" i="7"/>
  <c r="O333" i="7" s="1"/>
  <c r="X333" i="7"/>
  <c r="V334" i="7"/>
  <c r="V335" i="7"/>
  <c r="P335" i="7" s="1"/>
  <c r="V336" i="7"/>
  <c r="U336" i="7" s="1"/>
  <c r="T336" i="7" s="1"/>
  <c r="S336" i="7" s="1"/>
  <c r="V337" i="7"/>
  <c r="X337" i="7" s="1"/>
  <c r="V338" i="7"/>
  <c r="X338" i="7" s="1"/>
  <c r="V339" i="7"/>
  <c r="X339" i="7" s="1"/>
  <c r="V340" i="7"/>
  <c r="V341" i="7"/>
  <c r="V342" i="7"/>
  <c r="V343" i="7"/>
  <c r="P343" i="7" s="1"/>
  <c r="V344" i="7"/>
  <c r="V345" i="7"/>
  <c r="P345" i="7" s="1"/>
  <c r="V346" i="7"/>
  <c r="O346" i="7" s="1"/>
  <c r="V347" i="7"/>
  <c r="V348" i="7"/>
  <c r="X348" i="7" s="1"/>
  <c r="V349" i="7"/>
  <c r="V350" i="7"/>
  <c r="V351" i="7"/>
  <c r="P351" i="7" s="1"/>
  <c r="V352" i="7"/>
  <c r="X352" i="7" s="1"/>
  <c r="V353" i="7"/>
  <c r="P353" i="7" s="1"/>
  <c r="V354" i="7"/>
  <c r="V355" i="7"/>
  <c r="O355" i="7" s="1"/>
  <c r="V356" i="7"/>
  <c r="V357" i="7"/>
  <c r="O357" i="7" s="1"/>
  <c r="V358" i="7"/>
  <c r="V359" i="7"/>
  <c r="P359" i="7" s="1"/>
  <c r="V360" i="7"/>
  <c r="V361" i="7"/>
  <c r="P361" i="7" s="1"/>
  <c r="V362" i="7"/>
  <c r="U362" i="7" s="1"/>
  <c r="T362" i="7" s="1"/>
  <c r="S362" i="7" s="1"/>
  <c r="V363" i="7"/>
  <c r="X363" i="7" s="1"/>
  <c r="V364" i="7"/>
  <c r="V365" i="7"/>
  <c r="V366" i="7"/>
  <c r="V367" i="7"/>
  <c r="X367" i="7" s="1"/>
  <c r="V368" i="7"/>
  <c r="V369" i="7"/>
  <c r="P369" i="7" s="1"/>
  <c r="V370" i="7"/>
  <c r="V371" i="7"/>
  <c r="U371" i="7" s="1"/>
  <c r="T371" i="7" s="1"/>
  <c r="S371" i="7" s="1"/>
  <c r="X371" i="7"/>
  <c r="V372" i="7"/>
  <c r="P372" i="7" s="1"/>
  <c r="V373" i="7"/>
  <c r="P373" i="7" s="1"/>
  <c r="V374" i="7"/>
  <c r="V375" i="7"/>
  <c r="O375" i="7" s="1"/>
  <c r="V376" i="7"/>
  <c r="P376" i="7" s="1"/>
  <c r="V377" i="7"/>
  <c r="P377" i="7" s="1"/>
  <c r="V378" i="7"/>
  <c r="V379" i="7"/>
  <c r="O379" i="7" s="1"/>
  <c r="V380" i="7"/>
  <c r="V381" i="7"/>
  <c r="U381" i="7" s="1"/>
  <c r="T381" i="7" s="1"/>
  <c r="S381" i="7" s="1"/>
  <c r="V382" i="7"/>
  <c r="V383" i="7"/>
  <c r="X383" i="7" s="1"/>
  <c r="V384" i="7"/>
  <c r="O384" i="7" s="1"/>
  <c r="U385" i="7"/>
  <c r="T385" i="7" s="1"/>
  <c r="S385" i="7" s="1"/>
  <c r="V385" i="7"/>
  <c r="X385" i="7" s="1"/>
  <c r="V386" i="7"/>
  <c r="U386" i="7" s="1"/>
  <c r="T386" i="7" s="1"/>
  <c r="S386" i="7" s="1"/>
  <c r="V387" i="7"/>
  <c r="U387" i="7" s="1"/>
  <c r="T387" i="7" s="1"/>
  <c r="S387" i="7" s="1"/>
  <c r="V388" i="7"/>
  <c r="P388" i="7" s="1"/>
  <c r="V389" i="7"/>
  <c r="X389" i="7" s="1"/>
  <c r="V390" i="7"/>
  <c r="V391" i="7"/>
  <c r="O391" i="7" s="1"/>
  <c r="V392" i="7"/>
  <c r="X392" i="7" s="1"/>
  <c r="V393" i="7"/>
  <c r="V394" i="7"/>
  <c r="V395" i="7"/>
  <c r="V396" i="7"/>
  <c r="V397" i="7"/>
  <c r="P397" i="7" s="1"/>
  <c r="V398" i="7"/>
  <c r="O398" i="7" s="1"/>
  <c r="V399" i="7"/>
  <c r="X399" i="7" s="1"/>
  <c r="V400" i="7"/>
  <c r="X400" i="7" s="1"/>
  <c r="V401" i="7"/>
  <c r="P401" i="7" s="1"/>
  <c r="V402" i="7"/>
  <c r="O402" i="7" s="1"/>
  <c r="P403" i="7"/>
  <c r="V403" i="7"/>
  <c r="O403" i="7" s="1"/>
  <c r="X403" i="7"/>
  <c r="V404" i="7"/>
  <c r="P404" i="7" s="1"/>
  <c r="V405" i="7"/>
  <c r="X405" i="7" s="1"/>
  <c r="V406" i="7"/>
  <c r="X406" i="7" s="1"/>
  <c r="V407" i="7"/>
  <c r="V408" i="7"/>
  <c r="U408" i="7" s="1"/>
  <c r="T408" i="7" s="1"/>
  <c r="S408" i="7" s="1"/>
  <c r="V409" i="7"/>
  <c r="V410" i="7"/>
  <c r="X410" i="7" s="1"/>
  <c r="V411" i="7"/>
  <c r="P411" i="7" s="1"/>
  <c r="V412" i="7"/>
  <c r="X412" i="7" s="1"/>
  <c r="V413" i="7"/>
  <c r="V414" i="7"/>
  <c r="V415" i="7"/>
  <c r="O415" i="7" s="1"/>
  <c r="V416" i="7"/>
  <c r="O416" i="7" s="1"/>
  <c r="V417" i="7"/>
  <c r="O417" i="7" s="1"/>
  <c r="V418" i="7"/>
  <c r="V419" i="7"/>
  <c r="O419" i="7" s="1"/>
  <c r="V420" i="7"/>
  <c r="P420" i="7" s="1"/>
  <c r="V421" i="7"/>
  <c r="X421" i="7" s="1"/>
  <c r="V422" i="7"/>
  <c r="X422" i="7" s="1"/>
  <c r="V423" i="7"/>
  <c r="U423" i="7" s="1"/>
  <c r="T423" i="7" s="1"/>
  <c r="S423" i="7" s="1"/>
  <c r="V424" i="7"/>
  <c r="X424" i="7" s="1"/>
  <c r="V425" i="7"/>
  <c r="O425" i="7" s="1"/>
  <c r="V426" i="7"/>
  <c r="U426" i="7" s="1"/>
  <c r="T426" i="7" s="1"/>
  <c r="S426" i="7" s="1"/>
  <c r="V427" i="7"/>
  <c r="X427" i="7" s="1"/>
  <c r="V428" i="7"/>
  <c r="V429" i="7"/>
  <c r="X429" i="7" s="1"/>
  <c r="V430" i="7"/>
  <c r="U430" i="7" s="1"/>
  <c r="T430" i="7" s="1"/>
  <c r="S430" i="7" s="1"/>
  <c r="V431" i="7"/>
  <c r="V432" i="7"/>
  <c r="O432" i="7" s="1"/>
  <c r="V433" i="7"/>
  <c r="V434" i="7"/>
  <c r="X434" i="7" s="1"/>
  <c r="V435" i="7"/>
  <c r="P435" i="7" s="1"/>
  <c r="V436" i="7"/>
  <c r="V437" i="7"/>
  <c r="P437" i="7" s="1"/>
  <c r="V438" i="7"/>
  <c r="V439" i="7"/>
  <c r="V440" i="7"/>
  <c r="P440" i="7" s="1"/>
  <c r="V441" i="7"/>
  <c r="X441" i="7" s="1"/>
  <c r="V442" i="7"/>
  <c r="V443" i="7"/>
  <c r="P443" i="7" s="1"/>
  <c r="V444" i="7"/>
  <c r="O444" i="7" s="1"/>
  <c r="P445" i="7"/>
  <c r="V445" i="7"/>
  <c r="X445" i="7" s="1"/>
  <c r="V446" i="7"/>
  <c r="V447" i="7"/>
  <c r="P447" i="7" s="1"/>
  <c r="V448" i="7"/>
  <c r="O448" i="7" s="1"/>
  <c r="V449" i="7"/>
  <c r="U449" i="7" s="1"/>
  <c r="T449" i="7" s="1"/>
  <c r="S449" i="7" s="1"/>
  <c r="V450" i="7"/>
  <c r="V451" i="7"/>
  <c r="V452" i="7"/>
  <c r="U452" i="7" s="1"/>
  <c r="T452" i="7" s="1"/>
  <c r="S452" i="7" s="1"/>
  <c r="V453" i="7"/>
  <c r="U453" i="7" s="1"/>
  <c r="T453" i="7" s="1"/>
  <c r="S453" i="7" s="1"/>
  <c r="V454" i="7"/>
  <c r="X454" i="7" s="1"/>
  <c r="V455" i="7"/>
  <c r="P455" i="7" s="1"/>
  <c r="V456" i="7"/>
  <c r="V457" i="7"/>
  <c r="O457" i="7" s="1"/>
  <c r="V458" i="7"/>
  <c r="V459" i="7"/>
  <c r="V460" i="7"/>
  <c r="P460" i="7" s="1"/>
  <c r="V461" i="7"/>
  <c r="V462" i="7"/>
  <c r="X462" i="7" s="1"/>
  <c r="V463" i="7"/>
  <c r="V464" i="7"/>
  <c r="V465" i="7"/>
  <c r="X465" i="7" s="1"/>
  <c r="V466" i="7"/>
  <c r="V467" i="7"/>
  <c r="U467" i="7" s="1"/>
  <c r="T467" i="7" s="1"/>
  <c r="S467" i="7" s="1"/>
  <c r="X467" i="7"/>
  <c r="V468" i="7"/>
  <c r="U468" i="7" s="1"/>
  <c r="T468" i="7" s="1"/>
  <c r="S468" i="7" s="1"/>
  <c r="V469" i="7"/>
  <c r="X469" i="7" s="1"/>
  <c r="V470" i="7"/>
  <c r="X470" i="7" s="1"/>
  <c r="V471" i="7"/>
  <c r="V472" i="7"/>
  <c r="P472" i="7" s="1"/>
  <c r="V473" i="7"/>
  <c r="P473" i="7" s="1"/>
  <c r="V474" i="7"/>
  <c r="P474" i="7" s="1"/>
  <c r="V475" i="7"/>
  <c r="P475" i="7" s="1"/>
  <c r="V476" i="7"/>
  <c r="X476" i="7" s="1"/>
  <c r="V477" i="7"/>
  <c r="U477" i="7" s="1"/>
  <c r="T477" i="7" s="1"/>
  <c r="S477" i="7" s="1"/>
  <c r="V478" i="7"/>
  <c r="V479" i="7"/>
  <c r="X479" i="7" s="1"/>
  <c r="V480" i="7"/>
  <c r="P480" i="7" s="1"/>
  <c r="V481" i="7"/>
  <c r="V482" i="7"/>
  <c r="O483" i="7"/>
  <c r="V483" i="7"/>
  <c r="U483" i="7" s="1"/>
  <c r="T483" i="7" s="1"/>
  <c r="S483" i="7" s="1"/>
  <c r="X483" i="7"/>
  <c r="V484" i="7"/>
  <c r="O484" i="7" s="1"/>
  <c r="V485" i="7"/>
  <c r="X485" i="7" s="1"/>
  <c r="V486" i="7"/>
  <c r="P486" i="7" s="1"/>
  <c r="X486" i="7"/>
  <c r="V487" i="7"/>
  <c r="P487" i="7" s="1"/>
  <c r="V488" i="7"/>
  <c r="O488" i="7" s="1"/>
  <c r="V489" i="7"/>
  <c r="X489" i="7" s="1"/>
  <c r="V490" i="7"/>
  <c r="U490" i="7" s="1"/>
  <c r="T490" i="7" s="1"/>
  <c r="S490" i="7" s="1"/>
  <c r="V491" i="7"/>
  <c r="U491" i="7" s="1"/>
  <c r="T491" i="7" s="1"/>
  <c r="S491" i="7" s="1"/>
  <c r="V492" i="7"/>
  <c r="U492" i="7" s="1"/>
  <c r="T492" i="7" s="1"/>
  <c r="S492" i="7" s="1"/>
  <c r="V493" i="7"/>
  <c r="P493" i="7" s="1"/>
  <c r="V494" i="7"/>
  <c r="V495" i="7"/>
  <c r="X495" i="7" s="1"/>
  <c r="V496" i="7"/>
  <c r="O496" i="7" s="1"/>
  <c r="V497" i="7"/>
  <c r="U497" i="7" s="1"/>
  <c r="T497" i="7" s="1"/>
  <c r="S497" i="7" s="1"/>
  <c r="V498" i="7"/>
  <c r="X498" i="7" s="1"/>
  <c r="V499" i="7"/>
  <c r="P499" i="7" s="1"/>
  <c r="V500" i="7"/>
  <c r="U500" i="7" s="1"/>
  <c r="T500" i="7" s="1"/>
  <c r="S500" i="7" s="1"/>
  <c r="V501" i="7"/>
  <c r="V502" i="7"/>
  <c r="O502" i="7" s="1"/>
  <c r="V503" i="7"/>
  <c r="U503" i="7" s="1"/>
  <c r="T503" i="7" s="1"/>
  <c r="S503" i="7" s="1"/>
  <c r="V504" i="7"/>
  <c r="P504" i="7" s="1"/>
  <c r="V505" i="7"/>
  <c r="V506" i="7"/>
  <c r="O506" i="7" s="1"/>
  <c r="V507" i="7"/>
  <c r="V508" i="7"/>
  <c r="V509" i="7"/>
  <c r="P509" i="7" s="1"/>
  <c r="V510" i="7"/>
  <c r="P510" i="7" s="1"/>
  <c r="V511" i="7"/>
  <c r="O511" i="7" s="1"/>
  <c r="V512" i="7"/>
  <c r="X512" i="7" s="1"/>
  <c r="P513" i="7"/>
  <c r="V513" i="7"/>
  <c r="U513" i="7" s="1"/>
  <c r="T513" i="7" s="1"/>
  <c r="S513" i="7" s="1"/>
  <c r="V514" i="7"/>
  <c r="X514" i="7" s="1"/>
  <c r="V515" i="7"/>
  <c r="P515" i="7" s="1"/>
  <c r="V516" i="7"/>
  <c r="V517" i="7"/>
  <c r="V518" i="7"/>
  <c r="X518" i="7" s="1"/>
  <c r="V519" i="7"/>
  <c r="V520" i="7"/>
  <c r="O520" i="7" s="1"/>
  <c r="V521" i="7"/>
  <c r="P521" i="7" s="1"/>
  <c r="V522" i="7"/>
  <c r="O522" i="7" s="1"/>
  <c r="V523" i="7"/>
  <c r="P523" i="7" s="1"/>
  <c r="V524" i="7"/>
  <c r="X524" i="7" s="1"/>
  <c r="V525" i="7"/>
  <c r="P525" i="7" s="1"/>
  <c r="V526" i="7"/>
  <c r="V527" i="7"/>
  <c r="V528" i="7"/>
  <c r="V529" i="7"/>
  <c r="P529" i="7" s="1"/>
  <c r="V530" i="7"/>
  <c r="V531" i="7"/>
  <c r="P531" i="7" s="1"/>
  <c r="V532" i="7"/>
  <c r="O532" i="7" s="1"/>
  <c r="V533" i="7"/>
  <c r="U533" i="7" s="1"/>
  <c r="T533" i="7" s="1"/>
  <c r="S533" i="7" s="1"/>
  <c r="V534" i="7"/>
  <c r="X534" i="7" s="1"/>
  <c r="V535" i="7"/>
  <c r="P535" i="7" s="1"/>
  <c r="V536" i="7"/>
  <c r="V537" i="7"/>
  <c r="P537" i="7" s="1"/>
  <c r="V538" i="7"/>
  <c r="V539" i="7"/>
  <c r="O539" i="7" s="1"/>
  <c r="V540" i="7"/>
  <c r="O540" i="7" s="1"/>
  <c r="V541" i="7"/>
  <c r="U541" i="7" s="1"/>
  <c r="T541" i="7" s="1"/>
  <c r="S541" i="7" s="1"/>
  <c r="V542" i="7"/>
  <c r="V543" i="7"/>
  <c r="X543" i="7" s="1"/>
  <c r="V544" i="7"/>
  <c r="V545" i="7"/>
  <c r="U545" i="7" s="1"/>
  <c r="T545" i="7" s="1"/>
  <c r="S545" i="7" s="1"/>
  <c r="V546" i="7"/>
  <c r="X546" i="7" s="1"/>
  <c r="V547" i="7"/>
  <c r="X547" i="7" s="1"/>
  <c r="V548" i="7"/>
  <c r="U548" i="7" s="1"/>
  <c r="T548" i="7" s="1"/>
  <c r="S548" i="7" s="1"/>
  <c r="V549" i="7"/>
  <c r="P549" i="7" s="1"/>
  <c r="V550" i="7"/>
  <c r="O550" i="7" s="1"/>
  <c r="V551" i="7"/>
  <c r="P551" i="7" s="1"/>
  <c r="V552" i="7"/>
  <c r="P552" i="7" s="1"/>
  <c r="V553" i="7"/>
  <c r="V554" i="7"/>
  <c r="P554" i="7" s="1"/>
  <c r="V555" i="7"/>
  <c r="V556" i="7"/>
  <c r="V557" i="7"/>
  <c r="P557" i="7" s="1"/>
  <c r="V558" i="7"/>
  <c r="P558" i="7" s="1"/>
  <c r="V559" i="7"/>
  <c r="V560" i="7"/>
  <c r="V561" i="7"/>
  <c r="O561" i="7" s="1"/>
  <c r="V562" i="7"/>
  <c r="O563" i="7"/>
  <c r="V563" i="7"/>
  <c r="V564" i="7"/>
  <c r="V565" i="7"/>
  <c r="V566" i="7"/>
  <c r="P566" i="7" s="1"/>
  <c r="V567" i="7"/>
  <c r="P567" i="7" s="1"/>
  <c r="V568" i="7"/>
  <c r="O568" i="7" s="1"/>
  <c r="V569" i="7"/>
  <c r="O569" i="7" s="1"/>
  <c r="X569" i="7"/>
  <c r="V570" i="7"/>
  <c r="O570" i="7" s="1"/>
  <c r="T571" i="7"/>
  <c r="S571" i="7" s="1"/>
  <c r="V571" i="7"/>
  <c r="U571" i="7" s="1"/>
  <c r="X571" i="7"/>
  <c r="V572" i="7"/>
  <c r="O572" i="7" s="1"/>
  <c r="V573" i="7"/>
  <c r="X573" i="7" s="1"/>
  <c r="V574" i="7"/>
  <c r="P574" i="7" s="1"/>
  <c r="V575" i="7"/>
  <c r="P575" i="7" s="1"/>
  <c r="V576" i="7"/>
  <c r="O576" i="7" s="1"/>
  <c r="V577" i="7"/>
  <c r="X577" i="7" s="1"/>
  <c r="V578" i="7"/>
  <c r="O578" i="7" s="1"/>
  <c r="V579" i="7"/>
  <c r="U579" i="7" s="1"/>
  <c r="T579" i="7" s="1"/>
  <c r="S579" i="7" s="1"/>
  <c r="V580" i="7"/>
  <c r="O580" i="7" s="1"/>
  <c r="V581" i="7"/>
  <c r="O581" i="7" s="1"/>
  <c r="V582" i="7"/>
  <c r="P582" i="7" s="1"/>
  <c r="V583" i="7"/>
  <c r="V584" i="7"/>
  <c r="O584" i="7" s="1"/>
  <c r="V585" i="7"/>
  <c r="O585" i="7" s="1"/>
  <c r="V586" i="7"/>
  <c r="O586" i="7" s="1"/>
  <c r="O587" i="7"/>
  <c r="V587" i="7"/>
  <c r="U587" i="7" s="1"/>
  <c r="T587" i="7" s="1"/>
  <c r="S587" i="7" s="1"/>
  <c r="V588" i="7"/>
  <c r="X588" i="7" s="1"/>
  <c r="V589" i="7"/>
  <c r="P589" i="7" s="1"/>
  <c r="V590" i="7"/>
  <c r="P590" i="7" s="1"/>
  <c r="V591" i="7"/>
  <c r="P591" i="7" s="1"/>
  <c r="V592" i="7"/>
  <c r="P592" i="7" s="1"/>
  <c r="V593" i="7"/>
  <c r="V594" i="7"/>
  <c r="X594" i="7" s="1"/>
  <c r="V595" i="7"/>
  <c r="V596" i="7"/>
  <c r="U596" i="7" s="1"/>
  <c r="T596" i="7" s="1"/>
  <c r="S596" i="7" s="1"/>
  <c r="V597" i="7"/>
  <c r="U597" i="7" s="1"/>
  <c r="T597" i="7" s="1"/>
  <c r="S597" i="7" s="1"/>
  <c r="V598" i="7"/>
  <c r="O598" i="7" s="1"/>
  <c r="V599" i="7"/>
  <c r="O599" i="7" s="1"/>
  <c r="V600" i="7"/>
  <c r="P600" i="7" s="1"/>
  <c r="V601" i="7"/>
  <c r="V602" i="7"/>
  <c r="X602" i="7" s="1"/>
  <c r="V603" i="7"/>
  <c r="V604" i="7"/>
  <c r="V605" i="7"/>
  <c r="P605" i="7" s="1"/>
  <c r="V606" i="7"/>
  <c r="X606" i="7" s="1"/>
  <c r="P607" i="7"/>
  <c r="V607" i="7"/>
  <c r="O607" i="7" s="1"/>
  <c r="V608" i="7"/>
  <c r="P608" i="7" s="1"/>
  <c r="U609" i="7"/>
  <c r="T609" i="7" s="1"/>
  <c r="S609" i="7" s="1"/>
  <c r="V609" i="7"/>
  <c r="P609" i="7" s="1"/>
  <c r="V610" i="7"/>
  <c r="V611" i="7"/>
  <c r="P611" i="7" s="1"/>
  <c r="V612" i="7"/>
  <c r="V613" i="7"/>
  <c r="P613" i="7" s="1"/>
  <c r="V614" i="7"/>
  <c r="X614" i="7" s="1"/>
  <c r="V615" i="7"/>
  <c r="V616" i="7"/>
  <c r="X616" i="7" s="1"/>
  <c r="V617" i="7"/>
  <c r="O618" i="7"/>
  <c r="V618" i="7"/>
  <c r="U618" i="7" s="1"/>
  <c r="T618" i="7" s="1"/>
  <c r="S618" i="7" s="1"/>
  <c r="V619" i="7"/>
  <c r="X619" i="7" s="1"/>
  <c r="V620" i="7"/>
  <c r="X620" i="7" s="1"/>
  <c r="V621" i="7"/>
  <c r="U621" i="7" s="1"/>
  <c r="T621" i="7" s="1"/>
  <c r="S621" i="7" s="1"/>
  <c r="V622" i="7"/>
  <c r="P622" i="7" s="1"/>
  <c r="V623" i="7"/>
  <c r="P623" i="7" s="1"/>
  <c r="V624" i="7"/>
  <c r="O624" i="7" s="1"/>
  <c r="V625" i="7"/>
  <c r="V626" i="7"/>
  <c r="P626" i="7" s="1"/>
  <c r="V627" i="7"/>
  <c r="U627" i="7" s="1"/>
  <c r="T627" i="7" s="1"/>
  <c r="S627" i="7" s="1"/>
  <c r="V628" i="7"/>
  <c r="X628" i="7" s="1"/>
  <c r="V629" i="7"/>
  <c r="U629" i="7" s="1"/>
  <c r="T629" i="7" s="1"/>
  <c r="S629" i="7" s="1"/>
  <c r="V630" i="7"/>
  <c r="O630" i="7" s="1"/>
  <c r="V631" i="7"/>
  <c r="O631" i="7" s="1"/>
  <c r="X631" i="7"/>
  <c r="V632" i="7"/>
  <c r="O632" i="7" s="1"/>
  <c r="V633" i="7"/>
  <c r="V634" i="7"/>
  <c r="V635" i="7"/>
  <c r="O635" i="7" s="1"/>
  <c r="V636" i="7"/>
  <c r="X636" i="7" s="1"/>
  <c r="V637" i="7"/>
  <c r="P637" i="7" s="1"/>
  <c r="V638" i="7"/>
  <c r="U638" i="7" s="1"/>
  <c r="T638" i="7" s="1"/>
  <c r="S638" i="7" s="1"/>
  <c r="V639" i="7"/>
  <c r="X639" i="7" s="1"/>
  <c r="V640" i="7"/>
  <c r="V641" i="7"/>
  <c r="P641" i="7" s="1"/>
  <c r="V642" i="7"/>
  <c r="O642" i="7" s="1"/>
  <c r="V643" i="7"/>
  <c r="U643" i="7" s="1"/>
  <c r="T643" i="7" s="1"/>
  <c r="S643" i="7" s="1"/>
  <c r="V644" i="7"/>
  <c r="V645" i="7"/>
  <c r="U645" i="7" s="1"/>
  <c r="T645" i="7" s="1"/>
  <c r="S645" i="7" s="1"/>
  <c r="V646" i="7"/>
  <c r="P646" i="7" s="1"/>
  <c r="V647" i="7"/>
  <c r="X647" i="7" s="1"/>
  <c r="V648" i="7"/>
  <c r="V649" i="7"/>
  <c r="V650" i="7"/>
  <c r="O650" i="7" s="1"/>
  <c r="V651" i="7"/>
  <c r="P651" i="7" s="1"/>
  <c r="X651" i="7"/>
  <c r="V652" i="7"/>
  <c r="X652" i="7" s="1"/>
  <c r="V653" i="7"/>
  <c r="P653" i="7" s="1"/>
  <c r="V654" i="7"/>
  <c r="U655" i="7"/>
  <c r="T655" i="7" s="1"/>
  <c r="S655" i="7" s="1"/>
  <c r="V655" i="7"/>
  <c r="P655" i="7" s="1"/>
  <c r="V656" i="7"/>
  <c r="O656" i="7" s="1"/>
  <c r="V657" i="7"/>
  <c r="V658" i="7"/>
  <c r="P658" i="7" s="1"/>
  <c r="V659" i="7"/>
  <c r="U659" i="7" s="1"/>
  <c r="T659" i="7" s="1"/>
  <c r="S659" i="7" s="1"/>
  <c r="V660" i="7"/>
  <c r="P660" i="7" s="1"/>
  <c r="V661" i="7"/>
  <c r="U661" i="7" s="1"/>
  <c r="T661" i="7" s="1"/>
  <c r="S661" i="7" s="1"/>
  <c r="V662" i="7"/>
  <c r="V663" i="7"/>
  <c r="X663" i="7" s="1"/>
  <c r="V664" i="7"/>
  <c r="O664" i="7" s="1"/>
  <c r="V665" i="7"/>
  <c r="P665" i="7" s="1"/>
  <c r="V666" i="7"/>
  <c r="V667" i="7"/>
  <c r="X667" i="7" s="1"/>
  <c r="V668" i="7"/>
  <c r="X668" i="7" s="1"/>
  <c r="V669" i="7"/>
  <c r="V670" i="7"/>
  <c r="O670" i="7" s="1"/>
  <c r="V671" i="7"/>
  <c r="U671" i="7" s="1"/>
  <c r="T671" i="7" s="1"/>
  <c r="S671" i="7" s="1"/>
  <c r="V672" i="7"/>
  <c r="P672" i="7" s="1"/>
  <c r="V673" i="7"/>
  <c r="P673" i="7" s="1"/>
  <c r="V674" i="7"/>
  <c r="V675" i="7"/>
  <c r="V676" i="7"/>
  <c r="P676" i="7" s="1"/>
  <c r="V677" i="7"/>
  <c r="U677" i="7" s="1"/>
  <c r="T677" i="7" s="1"/>
  <c r="S677" i="7" s="1"/>
  <c r="V678" i="7"/>
  <c r="X678" i="7" s="1"/>
  <c r="V679" i="7"/>
  <c r="X679" i="7" s="1"/>
  <c r="V680" i="7"/>
  <c r="P680" i="7" s="1"/>
  <c r="V681" i="7"/>
  <c r="O682" i="7"/>
  <c r="V682" i="7"/>
  <c r="U682" i="7" s="1"/>
  <c r="T682" i="7" s="1"/>
  <c r="S682" i="7" s="1"/>
  <c r="V683" i="7"/>
  <c r="P683" i="7" s="1"/>
  <c r="V684" i="7"/>
  <c r="X684" i="7" s="1"/>
  <c r="V685" i="7"/>
  <c r="U685" i="7" s="1"/>
  <c r="T685" i="7" s="1"/>
  <c r="S685" i="7" s="1"/>
  <c r="V686" i="7"/>
  <c r="V687" i="7"/>
  <c r="O687" i="7" s="1"/>
  <c r="V688" i="7"/>
  <c r="P688" i="7" s="1"/>
  <c r="V689" i="7"/>
  <c r="P689" i="7" s="1"/>
  <c r="V690" i="7"/>
  <c r="X690" i="7" s="1"/>
  <c r="V691" i="7"/>
  <c r="O691" i="7" s="1"/>
  <c r="V692" i="7"/>
  <c r="X692" i="7" s="1"/>
  <c r="V693" i="7"/>
  <c r="U693" i="7" s="1"/>
  <c r="T693" i="7" s="1"/>
  <c r="S693" i="7" s="1"/>
  <c r="V694" i="7"/>
  <c r="X694" i="7" s="1"/>
  <c r="V695" i="7"/>
  <c r="O695" i="7" s="1"/>
  <c r="V696" i="7"/>
  <c r="O696" i="7" s="1"/>
  <c r="V697" i="7"/>
  <c r="V698" i="7"/>
  <c r="O698" i="7" s="1"/>
  <c r="V699" i="7"/>
  <c r="X699" i="7" s="1"/>
  <c r="V700" i="7"/>
  <c r="O700" i="7" s="1"/>
  <c r="V701" i="7"/>
  <c r="V702" i="7"/>
  <c r="O702" i="7" s="1"/>
  <c r="V703" i="7"/>
  <c r="U703" i="7" s="1"/>
  <c r="T703" i="7" s="1"/>
  <c r="S703" i="7" s="1"/>
  <c r="V704" i="7"/>
  <c r="P704" i="7" s="1"/>
  <c r="V705" i="7"/>
  <c r="U705" i="7" s="1"/>
  <c r="T705" i="7" s="1"/>
  <c r="S705" i="7" s="1"/>
  <c r="V706" i="7"/>
  <c r="P706" i="7" s="1"/>
  <c r="V707" i="7"/>
  <c r="V708" i="7"/>
  <c r="V709" i="7"/>
  <c r="P709" i="7" s="1"/>
  <c r="V710" i="7"/>
  <c r="P710" i="7" s="1"/>
  <c r="V711" i="7"/>
  <c r="U711" i="7" s="1"/>
  <c r="T711" i="7" s="1"/>
  <c r="S711" i="7" s="1"/>
  <c r="V712" i="7"/>
  <c r="V713" i="7"/>
  <c r="V714" i="7"/>
  <c r="O714" i="7" s="1"/>
  <c r="V715" i="7"/>
  <c r="O715" i="7" s="1"/>
  <c r="V716" i="7"/>
  <c r="P716" i="7" s="1"/>
  <c r="V717" i="7"/>
  <c r="U717" i="7" s="1"/>
  <c r="T717" i="7" s="1"/>
  <c r="S717" i="7" s="1"/>
  <c r="V718" i="7"/>
  <c r="V719" i="7"/>
  <c r="V720" i="7"/>
  <c r="X720" i="7" s="1"/>
  <c r="V721" i="7"/>
  <c r="V722" i="7"/>
  <c r="X722" i="7" s="1"/>
  <c r="O723" i="7"/>
  <c r="V723" i="7"/>
  <c r="X723" i="7" s="1"/>
  <c r="V724" i="7"/>
  <c r="X724" i="7" s="1"/>
  <c r="V725" i="7"/>
  <c r="P725" i="7" s="1"/>
  <c r="V726" i="7"/>
  <c r="X726" i="7" s="1"/>
  <c r="V727" i="7"/>
  <c r="U727" i="7" s="1"/>
  <c r="T727" i="7" s="1"/>
  <c r="S727" i="7" s="1"/>
  <c r="V728" i="7"/>
  <c r="V729" i="7"/>
  <c r="V730" i="7"/>
  <c r="U730" i="7" s="1"/>
  <c r="T730" i="7" s="1"/>
  <c r="S730" i="7" s="1"/>
  <c r="V731" i="7"/>
  <c r="X731" i="7" s="1"/>
  <c r="V732" i="7"/>
  <c r="O732" i="7" s="1"/>
  <c r="V733" i="7"/>
  <c r="P733" i="7" s="1"/>
  <c r="V734" i="7"/>
  <c r="U734" i="7" s="1"/>
  <c r="T734" i="7" s="1"/>
  <c r="S734" i="7" s="1"/>
  <c r="V735" i="7"/>
  <c r="V736" i="7"/>
  <c r="V737" i="7"/>
  <c r="P737" i="7" s="1"/>
  <c r="V738" i="7"/>
  <c r="V739" i="7"/>
  <c r="O739" i="7" s="1"/>
  <c r="V740" i="7"/>
  <c r="P740" i="7" s="1"/>
  <c r="V741" i="7"/>
  <c r="P741" i="7" s="1"/>
  <c r="V742" i="7"/>
  <c r="X742" i="7" s="1"/>
  <c r="V743" i="7"/>
  <c r="V744" i="7"/>
  <c r="O744" i="7" s="1"/>
  <c r="V745" i="7"/>
  <c r="U745" i="7" s="1"/>
  <c r="T745" i="7" s="1"/>
  <c r="S745" i="7" s="1"/>
  <c r="V746" i="7"/>
  <c r="O746" i="7" s="1"/>
  <c r="V747" i="7"/>
  <c r="V748" i="7"/>
  <c r="U748" i="7" s="1"/>
  <c r="T748" i="7" s="1"/>
  <c r="S748" i="7" s="1"/>
  <c r="V749" i="7"/>
  <c r="U749" i="7" s="1"/>
  <c r="T749" i="7" s="1"/>
  <c r="S749" i="7" s="1"/>
  <c r="V750" i="7"/>
  <c r="U750" i="7" s="1"/>
  <c r="T750" i="7" s="1"/>
  <c r="S750" i="7" s="1"/>
  <c r="V751" i="7"/>
  <c r="V752" i="7"/>
  <c r="X752" i="7" s="1"/>
  <c r="V753" i="7"/>
  <c r="V754" i="7"/>
  <c r="O754" i="7" s="1"/>
  <c r="V755" i="7"/>
  <c r="V756" i="7"/>
  <c r="O756" i="7" s="1"/>
  <c r="V757" i="7"/>
  <c r="U757" i="7" s="1"/>
  <c r="T757" i="7" s="1"/>
  <c r="S757" i="7" s="1"/>
  <c r="V758" i="7"/>
  <c r="U758" i="7" s="1"/>
  <c r="T758" i="7" s="1"/>
  <c r="S758" i="7" s="1"/>
  <c r="V759" i="7"/>
  <c r="P759" i="7" s="1"/>
  <c r="V760" i="7"/>
  <c r="V761" i="7"/>
  <c r="V762" i="7"/>
  <c r="O762" i="7" s="1"/>
  <c r="V763" i="7"/>
  <c r="P763" i="7" s="1"/>
  <c r="V764" i="7"/>
  <c r="X764" i="7" s="1"/>
  <c r="V765" i="7"/>
  <c r="P765" i="7" s="1"/>
  <c r="V766" i="7"/>
  <c r="U766" i="7" s="1"/>
  <c r="T766" i="7" s="1"/>
  <c r="S766" i="7" s="1"/>
  <c r="V767" i="7"/>
  <c r="O767" i="7" s="1"/>
  <c r="V768" i="7"/>
  <c r="P768" i="7" s="1"/>
  <c r="V769" i="7"/>
  <c r="U769" i="7" s="1"/>
  <c r="T769" i="7" s="1"/>
  <c r="S769" i="7" s="1"/>
  <c r="V770" i="7"/>
  <c r="O770" i="7" s="1"/>
  <c r="V771" i="7"/>
  <c r="O771" i="7" s="1"/>
  <c r="V772" i="7"/>
  <c r="P772" i="7" s="1"/>
  <c r="V773" i="7"/>
  <c r="U773" i="7" s="1"/>
  <c r="T773" i="7" s="1"/>
  <c r="S773" i="7" s="1"/>
  <c r="V774" i="7"/>
  <c r="X774" i="7" s="1"/>
  <c r="V775" i="7"/>
  <c r="V776" i="7"/>
  <c r="U776" i="7" s="1"/>
  <c r="T776" i="7" s="1"/>
  <c r="S776" i="7" s="1"/>
  <c r="V777" i="7"/>
  <c r="U777" i="7" s="1"/>
  <c r="T777" i="7" s="1"/>
  <c r="S777" i="7" s="1"/>
  <c r="V778" i="7"/>
  <c r="O778" i="7" s="1"/>
  <c r="V779" i="7"/>
  <c r="U779" i="7" s="1"/>
  <c r="T779" i="7" s="1"/>
  <c r="S779" i="7" s="1"/>
  <c r="V780" i="7"/>
  <c r="U780" i="7" s="1"/>
  <c r="T780" i="7" s="1"/>
  <c r="S780" i="7" s="1"/>
  <c r="V781" i="7"/>
  <c r="P781" i="7" s="1"/>
  <c r="V782" i="7"/>
  <c r="P782" i="7" s="1"/>
  <c r="V783" i="7"/>
  <c r="V784" i="7"/>
  <c r="O784" i="7" s="1"/>
  <c r="V785" i="7"/>
  <c r="V786" i="7"/>
  <c r="U786" i="7" s="1"/>
  <c r="T786" i="7" s="1"/>
  <c r="S786" i="7" s="1"/>
  <c r="V787" i="7"/>
  <c r="O787" i="7" s="1"/>
  <c r="V788" i="7"/>
  <c r="X788" i="7" s="1"/>
  <c r="P789" i="7"/>
  <c r="V789" i="7"/>
  <c r="U789" i="7" s="1"/>
  <c r="T789" i="7" s="1"/>
  <c r="S789" i="7" s="1"/>
  <c r="V790" i="7"/>
  <c r="X790" i="7" s="1"/>
  <c r="V791" i="7"/>
  <c r="U791" i="7" s="1"/>
  <c r="T791" i="7" s="1"/>
  <c r="S791" i="7" s="1"/>
  <c r="X791" i="7"/>
  <c r="V792" i="7"/>
  <c r="P792" i="7" s="1"/>
  <c r="X792" i="7"/>
  <c r="V793" i="7"/>
  <c r="V794" i="7"/>
  <c r="X794" i="7" s="1"/>
  <c r="V795" i="7"/>
  <c r="U795" i="7" s="1"/>
  <c r="T795" i="7" s="1"/>
  <c r="S795" i="7" s="1"/>
  <c r="V796" i="7"/>
  <c r="P796" i="7" s="1"/>
  <c r="V797" i="7"/>
  <c r="P797" i="7" s="1"/>
  <c r="V798" i="7"/>
  <c r="U798" i="7" s="1"/>
  <c r="T798" i="7" s="1"/>
  <c r="S798" i="7" s="1"/>
  <c r="X798" i="7"/>
  <c r="V799" i="7"/>
  <c r="U799" i="7" s="1"/>
  <c r="T799" i="7" s="1"/>
  <c r="S799" i="7" s="1"/>
  <c r="V800" i="7"/>
  <c r="V801" i="7"/>
  <c r="U801" i="7" s="1"/>
  <c r="T801" i="7" s="1"/>
  <c r="S801" i="7" s="1"/>
  <c r="V802" i="7"/>
  <c r="O802" i="7" s="1"/>
  <c r="V803" i="7"/>
  <c r="U803" i="7" s="1"/>
  <c r="T803" i="7" s="1"/>
  <c r="S803" i="7" s="1"/>
  <c r="V804" i="7"/>
  <c r="O804" i="7" s="1"/>
  <c r="V805" i="7"/>
  <c r="P805" i="7" s="1"/>
  <c r="V806" i="7"/>
  <c r="X806" i="7" s="1"/>
  <c r="V807" i="7"/>
  <c r="P807" i="7" s="1"/>
  <c r="V808" i="7"/>
  <c r="X808" i="7" s="1"/>
  <c r="V809" i="7"/>
  <c r="X809" i="7" s="1"/>
  <c r="V810" i="7"/>
  <c r="O810" i="7" s="1"/>
  <c r="V811" i="7"/>
  <c r="O811" i="7" s="1"/>
  <c r="V812" i="7"/>
  <c r="X812" i="7" s="1"/>
  <c r="V813" i="7"/>
  <c r="O813" i="7" s="1"/>
  <c r="O814" i="7"/>
  <c r="V814" i="7"/>
  <c r="P814" i="7" s="1"/>
  <c r="V815" i="7"/>
  <c r="V816" i="7"/>
  <c r="U816" i="7" s="1"/>
  <c r="T816" i="7" s="1"/>
  <c r="S816" i="7" s="1"/>
  <c r="V817" i="7"/>
  <c r="X817" i="7" s="1"/>
  <c r="V818" i="7"/>
  <c r="O818" i="7" s="1"/>
  <c r="V819" i="7"/>
  <c r="O819" i="7" s="1"/>
  <c r="V820" i="7"/>
  <c r="V821" i="7"/>
  <c r="X821" i="7" s="1"/>
  <c r="V822" i="7"/>
  <c r="V823" i="7"/>
  <c r="O823" i="7" s="1"/>
  <c r="V824" i="7"/>
  <c r="X824" i="7" s="1"/>
  <c r="V825" i="7"/>
  <c r="U825" i="7" s="1"/>
  <c r="T825" i="7" s="1"/>
  <c r="S825" i="7" s="1"/>
  <c r="V826" i="7"/>
  <c r="X826" i="7" s="1"/>
  <c r="V827" i="7"/>
  <c r="X827" i="7" s="1"/>
  <c r="V828" i="7"/>
  <c r="P828" i="7" s="1"/>
  <c r="X828" i="7"/>
  <c r="V829" i="7"/>
  <c r="O829" i="7" s="1"/>
  <c r="V830" i="7"/>
  <c r="X830" i="7" s="1"/>
  <c r="V831" i="7"/>
  <c r="X831" i="7" s="1"/>
  <c r="V832" i="7"/>
  <c r="O832" i="7" s="1"/>
  <c r="V833" i="7"/>
  <c r="X833" i="7" s="1"/>
  <c r="V834" i="7"/>
  <c r="V835" i="7"/>
  <c r="X835" i="7" s="1"/>
  <c r="V836" i="7"/>
  <c r="O836" i="7" s="1"/>
  <c r="V837" i="7"/>
  <c r="X837" i="7" s="1"/>
  <c r="V838" i="7"/>
  <c r="O838" i="7" s="1"/>
  <c r="V839" i="7"/>
  <c r="O839" i="7" s="1"/>
  <c r="V840" i="7"/>
  <c r="X840" i="7" s="1"/>
  <c r="V841" i="7"/>
  <c r="X841" i="7" s="1"/>
  <c r="V842" i="7"/>
  <c r="V843" i="7"/>
  <c r="O843" i="7" s="1"/>
  <c r="X843" i="7"/>
  <c r="V844" i="7"/>
  <c r="P844" i="7" s="1"/>
  <c r="V845" i="7"/>
  <c r="V846" i="7"/>
  <c r="X846" i="7" s="1"/>
  <c r="V847" i="7"/>
  <c r="X847" i="7" s="1"/>
  <c r="V848" i="7"/>
  <c r="O848" i="7" s="1"/>
  <c r="V849" i="7"/>
  <c r="O849" i="7" s="1"/>
  <c r="V850" i="7"/>
  <c r="U850" i="7" s="1"/>
  <c r="T850" i="7" s="1"/>
  <c r="S850" i="7" s="1"/>
  <c r="V851" i="7"/>
  <c r="U851" i="7" s="1"/>
  <c r="T851" i="7" s="1"/>
  <c r="S851" i="7" s="1"/>
  <c r="V852" i="7"/>
  <c r="V853" i="7"/>
  <c r="X853" i="7" s="1"/>
  <c r="V854" i="7"/>
  <c r="O854" i="7" s="1"/>
  <c r="V855" i="7"/>
  <c r="P855" i="7" s="1"/>
  <c r="V856" i="7"/>
  <c r="U856" i="7" s="1"/>
  <c r="T856" i="7" s="1"/>
  <c r="S856" i="7" s="1"/>
  <c r="V857" i="7"/>
  <c r="V858" i="7"/>
  <c r="U858" i="7" s="1"/>
  <c r="T858" i="7" s="1"/>
  <c r="S858" i="7" s="1"/>
  <c r="V859" i="7"/>
  <c r="P859" i="7" s="1"/>
  <c r="V860" i="7"/>
  <c r="X860" i="7" s="1"/>
  <c r="V861" i="7"/>
  <c r="U861" i="7" s="1"/>
  <c r="T861" i="7" s="1"/>
  <c r="S861" i="7" s="1"/>
  <c r="V862" i="7"/>
  <c r="U862" i="7" s="1"/>
  <c r="T862" i="7" s="1"/>
  <c r="S862" i="7" s="1"/>
  <c r="V863" i="7"/>
  <c r="U863" i="7" s="1"/>
  <c r="T863" i="7" s="1"/>
  <c r="S863" i="7" s="1"/>
  <c r="V864" i="7"/>
  <c r="V865" i="7"/>
  <c r="U865" i="7" s="1"/>
  <c r="T865" i="7" s="1"/>
  <c r="S865" i="7" s="1"/>
  <c r="V866" i="7"/>
  <c r="U867" i="7"/>
  <c r="T867" i="7" s="1"/>
  <c r="S867" i="7" s="1"/>
  <c r="V867" i="7"/>
  <c r="X867" i="7"/>
  <c r="V868" i="7"/>
  <c r="P868" i="7" s="1"/>
  <c r="P869" i="7"/>
  <c r="V869" i="7"/>
  <c r="X869" i="7"/>
  <c r="V870" i="7"/>
  <c r="V871" i="7"/>
  <c r="P871" i="7" s="1"/>
  <c r="V872" i="7"/>
  <c r="X872" i="7" s="1"/>
  <c r="V873" i="7"/>
  <c r="P873" i="7" s="1"/>
  <c r="V874" i="7"/>
  <c r="V875" i="7"/>
  <c r="P875" i="7" s="1"/>
  <c r="V876" i="7"/>
  <c r="O876" i="7" s="1"/>
  <c r="V877" i="7"/>
  <c r="V878" i="7"/>
  <c r="O878" i="7" s="1"/>
  <c r="V879" i="7"/>
  <c r="O879" i="7" s="1"/>
  <c r="V880" i="7"/>
  <c r="P880" i="7" s="1"/>
  <c r="V881" i="7"/>
  <c r="U881" i="7" s="1"/>
  <c r="T881" i="7" s="1"/>
  <c r="S881" i="7" s="1"/>
  <c r="V882" i="7"/>
  <c r="U882" i="7" s="1"/>
  <c r="T882" i="7" s="1"/>
  <c r="S882" i="7" s="1"/>
  <c r="V883" i="7"/>
  <c r="P883" i="7" s="1"/>
  <c r="V884" i="7"/>
  <c r="U884" i="7" s="1"/>
  <c r="T884" i="7" s="1"/>
  <c r="S884" i="7" s="1"/>
  <c r="V885" i="7"/>
  <c r="U885" i="7" s="1"/>
  <c r="T885" i="7" s="1"/>
  <c r="S885" i="7" s="1"/>
  <c r="V886" i="7"/>
  <c r="X886" i="7" s="1"/>
  <c r="V887" i="7"/>
  <c r="P887" i="7" s="1"/>
  <c r="V888" i="7"/>
  <c r="X888" i="7" s="1"/>
  <c r="V889" i="7"/>
  <c r="V890" i="7"/>
  <c r="U890" i="7" s="1"/>
  <c r="T890" i="7" s="1"/>
  <c r="S890" i="7" s="1"/>
  <c r="V891" i="7"/>
  <c r="P891" i="7" s="1"/>
  <c r="V892" i="7"/>
  <c r="X892" i="7" s="1"/>
  <c r="V893" i="7"/>
  <c r="P893" i="7" s="1"/>
  <c r="O894" i="7"/>
  <c r="V894" i="7"/>
  <c r="U894" i="7" s="1"/>
  <c r="T894" i="7" s="1"/>
  <c r="S894" i="7" s="1"/>
  <c r="X894" i="7"/>
  <c r="V895" i="7"/>
  <c r="X895" i="7" s="1"/>
  <c r="V896" i="7"/>
  <c r="X896" i="7" s="1"/>
  <c r="V897" i="7"/>
  <c r="P897" i="7" s="1"/>
  <c r="V898" i="7"/>
  <c r="U898" i="7" s="1"/>
  <c r="T898" i="7" s="1"/>
  <c r="S898" i="7" s="1"/>
  <c r="V899" i="7"/>
  <c r="O899" i="7" s="1"/>
  <c r="V900" i="7"/>
  <c r="V901" i="7"/>
  <c r="U901" i="7" s="1"/>
  <c r="T901" i="7" s="1"/>
  <c r="S901" i="7" s="1"/>
  <c r="V902" i="7"/>
  <c r="O902" i="7" s="1"/>
  <c r="V903" i="7"/>
  <c r="X903" i="7" s="1"/>
  <c r="V904" i="7"/>
  <c r="V905" i="7"/>
  <c r="V906" i="7"/>
  <c r="P906" i="7" s="1"/>
  <c r="V907" i="7"/>
  <c r="X907" i="7" s="1"/>
  <c r="V908" i="7"/>
  <c r="X908" i="7" s="1"/>
  <c r="V909" i="7"/>
  <c r="U909" i="7" s="1"/>
  <c r="T909" i="7" s="1"/>
  <c r="S909" i="7" s="1"/>
  <c r="V910" i="7"/>
  <c r="O910" i="7" s="1"/>
  <c r="V911" i="7"/>
  <c r="U911" i="7" s="1"/>
  <c r="T911" i="7" s="1"/>
  <c r="S911" i="7" s="1"/>
  <c r="V912" i="7"/>
  <c r="U912" i="7" s="1"/>
  <c r="T912" i="7" s="1"/>
  <c r="S912" i="7" s="1"/>
  <c r="V913" i="7"/>
  <c r="P913" i="7" s="1"/>
  <c r="V914" i="7"/>
  <c r="U914" i="7" s="1"/>
  <c r="T914" i="7" s="1"/>
  <c r="S914" i="7" s="1"/>
  <c r="V915" i="7"/>
  <c r="X915" i="7" s="1"/>
  <c r="V916" i="7"/>
  <c r="P916" i="7" s="1"/>
  <c r="V917" i="7"/>
  <c r="U917" i="7" s="1"/>
  <c r="T917" i="7" s="1"/>
  <c r="S917" i="7" s="1"/>
  <c r="V918" i="7"/>
  <c r="P918" i="7" s="1"/>
  <c r="V919" i="7"/>
  <c r="U919" i="7" s="1"/>
  <c r="T919" i="7" s="1"/>
  <c r="S919" i="7" s="1"/>
  <c r="V920" i="7"/>
  <c r="U920" i="7" s="1"/>
  <c r="T920" i="7" s="1"/>
  <c r="S920" i="7" s="1"/>
  <c r="V921" i="7"/>
  <c r="P921" i="7" s="1"/>
  <c r="V922" i="7"/>
  <c r="X922" i="7" s="1"/>
  <c r="V923" i="7"/>
  <c r="P923" i="7" s="1"/>
  <c r="V924" i="7"/>
  <c r="P924" i="7" s="1"/>
  <c r="V925" i="7"/>
  <c r="P925" i="7" s="1"/>
  <c r="V926" i="7"/>
  <c r="X926" i="7" s="1"/>
  <c r="V927" i="7"/>
  <c r="U927" i="7" s="1"/>
  <c r="T927" i="7" s="1"/>
  <c r="S927" i="7" s="1"/>
  <c r="V928" i="7"/>
  <c r="O928" i="7" s="1"/>
  <c r="V929" i="7"/>
  <c r="V930" i="7"/>
  <c r="V931" i="7"/>
  <c r="X931" i="7" s="1"/>
  <c r="V932" i="7"/>
  <c r="P932" i="7" s="1"/>
  <c r="V933" i="7"/>
  <c r="P933" i="7" s="1"/>
  <c r="V934" i="7"/>
  <c r="P934" i="7" s="1"/>
  <c r="V935" i="7"/>
  <c r="U935" i="7" s="1"/>
  <c r="T935" i="7" s="1"/>
  <c r="S935" i="7" s="1"/>
  <c r="V936" i="7"/>
  <c r="X936" i="7" s="1"/>
  <c r="V937" i="7"/>
  <c r="X937" i="7" s="1"/>
  <c r="V938" i="7"/>
  <c r="U938" i="7" s="1"/>
  <c r="T938" i="7" s="1"/>
  <c r="S938" i="7" s="1"/>
  <c r="V939" i="7"/>
  <c r="U939" i="7" s="1"/>
  <c r="T939" i="7" s="1"/>
  <c r="S939" i="7" s="1"/>
  <c r="V940" i="7"/>
  <c r="X940" i="7" s="1"/>
  <c r="V941" i="7"/>
  <c r="P941" i="7" s="1"/>
  <c r="V942" i="7"/>
  <c r="U942" i="7" s="1"/>
  <c r="T942" i="7" s="1"/>
  <c r="S942" i="7" s="1"/>
  <c r="V943" i="7"/>
  <c r="U943" i="7" s="1"/>
  <c r="T943" i="7" s="1"/>
  <c r="S943" i="7" s="1"/>
  <c r="V944" i="7"/>
  <c r="X944" i="7" s="1"/>
  <c r="V945" i="7"/>
  <c r="X945" i="7" s="1"/>
  <c r="V946" i="7"/>
  <c r="U946" i="7" s="1"/>
  <c r="T946" i="7" s="1"/>
  <c r="S946" i="7" s="1"/>
  <c r="V947" i="7"/>
  <c r="U947" i="7" s="1"/>
  <c r="T947" i="7" s="1"/>
  <c r="S947" i="7" s="1"/>
  <c r="V948" i="7"/>
  <c r="X948" i="7" s="1"/>
  <c r="V949" i="7"/>
  <c r="U949" i="7" s="1"/>
  <c r="T949" i="7" s="1"/>
  <c r="S949" i="7" s="1"/>
  <c r="V950" i="7"/>
  <c r="U950" i="7" s="1"/>
  <c r="T950" i="7" s="1"/>
  <c r="S950" i="7" s="1"/>
  <c r="V951" i="7"/>
  <c r="U951" i="7" s="1"/>
  <c r="T951" i="7" s="1"/>
  <c r="S951" i="7" s="1"/>
  <c r="V952" i="7"/>
  <c r="X952" i="7" s="1"/>
  <c r="O953" i="7"/>
  <c r="V953" i="7"/>
  <c r="U953" i="7" s="1"/>
  <c r="T953" i="7" s="1"/>
  <c r="S953" i="7" s="1"/>
  <c r="V954" i="7"/>
  <c r="U954" i="7" s="1"/>
  <c r="T954" i="7" s="1"/>
  <c r="S954" i="7" s="1"/>
  <c r="V955" i="7"/>
  <c r="V956" i="7"/>
  <c r="X956" i="7" s="1"/>
  <c r="V957" i="7"/>
  <c r="U957" i="7" s="1"/>
  <c r="T957" i="7" s="1"/>
  <c r="S957" i="7" s="1"/>
  <c r="V958" i="7"/>
  <c r="U958" i="7" s="1"/>
  <c r="T958" i="7" s="1"/>
  <c r="S958" i="7" s="1"/>
  <c r="V959" i="7"/>
  <c r="U959" i="7" s="1"/>
  <c r="T959" i="7" s="1"/>
  <c r="S959" i="7" s="1"/>
  <c r="V960" i="7"/>
  <c r="X960" i="7" s="1"/>
  <c r="V961" i="7"/>
  <c r="P961" i="7" s="1"/>
  <c r="X961" i="7"/>
  <c r="V962" i="7"/>
  <c r="U962" i="7" s="1"/>
  <c r="T962" i="7" s="1"/>
  <c r="S962" i="7" s="1"/>
  <c r="V963" i="7"/>
  <c r="U963" i="7" s="1"/>
  <c r="T963" i="7" s="1"/>
  <c r="S963" i="7" s="1"/>
  <c r="V964" i="7"/>
  <c r="X964" i="7" s="1"/>
  <c r="V965" i="7"/>
  <c r="X965" i="7" s="1"/>
  <c r="V966" i="7"/>
  <c r="U966" i="7" s="1"/>
  <c r="T966" i="7" s="1"/>
  <c r="S966" i="7" s="1"/>
  <c r="V967" i="7"/>
  <c r="U967" i="7" s="1"/>
  <c r="T967" i="7" s="1"/>
  <c r="S967" i="7" s="1"/>
  <c r="V968" i="7"/>
  <c r="X968" i="7"/>
  <c r="V969" i="7"/>
  <c r="P969" i="7" s="1"/>
  <c r="V970" i="7"/>
  <c r="U970" i="7" s="1"/>
  <c r="T970" i="7" s="1"/>
  <c r="S970" i="7" s="1"/>
  <c r="V971" i="7"/>
  <c r="U971" i="7" s="1"/>
  <c r="T971" i="7" s="1"/>
  <c r="S971" i="7" s="1"/>
  <c r="V972" i="7"/>
  <c r="X972" i="7" s="1"/>
  <c r="V973" i="7"/>
  <c r="P973" i="7" s="1"/>
  <c r="V974" i="7"/>
  <c r="U974" i="7" s="1"/>
  <c r="T974" i="7" s="1"/>
  <c r="S974" i="7" s="1"/>
  <c r="V975" i="7"/>
  <c r="U975" i="7" s="1"/>
  <c r="T975" i="7" s="1"/>
  <c r="S975" i="7" s="1"/>
  <c r="V976" i="7"/>
  <c r="X976" i="7" s="1"/>
  <c r="V977" i="7"/>
  <c r="X977" i="7" s="1"/>
  <c r="V978" i="7"/>
  <c r="U978" i="7" s="1"/>
  <c r="T978" i="7" s="1"/>
  <c r="S978" i="7" s="1"/>
  <c r="V979" i="7"/>
  <c r="U979" i="7" s="1"/>
  <c r="T979" i="7" s="1"/>
  <c r="S979" i="7" s="1"/>
  <c r="V980" i="7"/>
  <c r="X980" i="7" s="1"/>
  <c r="V981" i="7"/>
  <c r="U981" i="7" s="1"/>
  <c r="T981" i="7" s="1"/>
  <c r="S981" i="7" s="1"/>
  <c r="V982" i="7"/>
  <c r="U982" i="7" s="1"/>
  <c r="T982" i="7" s="1"/>
  <c r="S982" i="7" s="1"/>
  <c r="V983" i="7"/>
  <c r="U983" i="7" s="1"/>
  <c r="T983" i="7" s="1"/>
  <c r="S983" i="7" s="1"/>
  <c r="V984" i="7"/>
  <c r="O984" i="7" s="1"/>
  <c r="V985" i="7"/>
  <c r="X985" i="7" s="1"/>
  <c r="V986" i="7"/>
  <c r="U986" i="7" s="1"/>
  <c r="T986" i="7" s="1"/>
  <c r="S986" i="7" s="1"/>
  <c r="V987" i="7"/>
  <c r="U987" i="7" s="1"/>
  <c r="T987" i="7" s="1"/>
  <c r="S987" i="7" s="1"/>
  <c r="V988" i="7"/>
  <c r="X988" i="7" s="1"/>
  <c r="V989" i="7"/>
  <c r="V990" i="7"/>
  <c r="U990" i="7" s="1"/>
  <c r="T990" i="7" s="1"/>
  <c r="S990" i="7" s="1"/>
  <c r="X990" i="7"/>
  <c r="V991" i="7"/>
  <c r="U991" i="7" s="1"/>
  <c r="T991" i="7" s="1"/>
  <c r="S991" i="7" s="1"/>
  <c r="V992" i="7"/>
  <c r="X992" i="7" s="1"/>
  <c r="V993" i="7"/>
  <c r="P993" i="7" s="1"/>
  <c r="V994" i="7"/>
  <c r="V995" i="7"/>
  <c r="U995" i="7" s="1"/>
  <c r="T995" i="7" s="1"/>
  <c r="S995" i="7" s="1"/>
  <c r="V996" i="7"/>
  <c r="X996" i="7"/>
  <c r="V997" i="7"/>
  <c r="P997" i="7" s="1"/>
  <c r="X558" i="7" l="1"/>
  <c r="U486" i="7"/>
  <c r="T486" i="7" s="1"/>
  <c r="S486" i="7" s="1"/>
  <c r="P384" i="7"/>
  <c r="O371" i="7"/>
  <c r="U292" i="7"/>
  <c r="T292" i="7" s="1"/>
  <c r="S292" i="7" s="1"/>
  <c r="X273" i="7"/>
  <c r="X244" i="7"/>
  <c r="X153" i="7"/>
  <c r="X84" i="7"/>
  <c r="X49" i="7"/>
  <c r="X981" i="7"/>
  <c r="X953" i="7"/>
  <c r="U932" i="7"/>
  <c r="T932" i="7" s="1"/>
  <c r="S932" i="7" s="1"/>
  <c r="X844" i="7"/>
  <c r="X682" i="7"/>
  <c r="X878" i="7"/>
  <c r="O558" i="7"/>
  <c r="O362" i="7"/>
  <c r="X284" i="7"/>
  <c r="U244" i="7"/>
  <c r="T244" i="7" s="1"/>
  <c r="S244" i="7" s="1"/>
  <c r="X53" i="7"/>
  <c r="X48" i="7"/>
  <c r="P742" i="7"/>
  <c r="O503" i="7"/>
  <c r="P477" i="7"/>
  <c r="U338" i="7"/>
  <c r="T338" i="7" s="1"/>
  <c r="S338" i="7" s="1"/>
  <c r="P289" i="7"/>
  <c r="U151" i="7"/>
  <c r="T151" i="7" s="1"/>
  <c r="S151" i="7" s="1"/>
  <c r="P137" i="7"/>
  <c r="P130" i="7"/>
  <c r="X997" i="7"/>
  <c r="O957" i="7"/>
  <c r="P798" i="7"/>
  <c r="X763" i="7"/>
  <c r="X585" i="7"/>
  <c r="X578" i="7"/>
  <c r="O423" i="7"/>
  <c r="U178" i="7"/>
  <c r="T178" i="7" s="1"/>
  <c r="S178" i="7" s="1"/>
  <c r="P122" i="7"/>
  <c r="U94" i="7"/>
  <c r="T94" i="7" s="1"/>
  <c r="S94" i="7" s="1"/>
  <c r="P769" i="7"/>
  <c r="X618" i="7"/>
  <c r="P578" i="7"/>
  <c r="O546" i="7"/>
  <c r="U493" i="7"/>
  <c r="T493" i="7" s="1"/>
  <c r="S493" i="7" s="1"/>
  <c r="U281" i="7"/>
  <c r="T281" i="7" s="1"/>
  <c r="S281" i="7" s="1"/>
  <c r="U162" i="7"/>
  <c r="T162" i="7" s="1"/>
  <c r="S162" i="7" s="1"/>
  <c r="P79" i="7"/>
  <c r="O50" i="7"/>
  <c r="K420" i="7"/>
  <c r="K523" i="7"/>
  <c r="K403" i="7"/>
  <c r="K235" i="7"/>
  <c r="K130" i="7"/>
  <c r="O982" i="7"/>
  <c r="X848" i="7"/>
  <c r="X839" i="7"/>
  <c r="X744" i="7"/>
  <c r="U652" i="7"/>
  <c r="T652" i="7" s="1"/>
  <c r="S652" i="7" s="1"/>
  <c r="U623" i="7"/>
  <c r="T623" i="7" s="1"/>
  <c r="S623" i="7" s="1"/>
  <c r="P571" i="7"/>
  <c r="U554" i="7"/>
  <c r="T554" i="7" s="1"/>
  <c r="S554" i="7" s="1"/>
  <c r="X532" i="7"/>
  <c r="X502" i="7"/>
  <c r="O486" i="7"/>
  <c r="X411" i="7"/>
  <c r="X305" i="7"/>
  <c r="O281" i="7"/>
  <c r="K244" i="7"/>
  <c r="X169" i="7"/>
  <c r="K372" i="7"/>
  <c r="K880" i="7"/>
  <c r="U854" i="7"/>
  <c r="T854" i="7" s="1"/>
  <c r="S854" i="7" s="1"/>
  <c r="K688" i="7"/>
  <c r="O651" i="7"/>
  <c r="U585" i="7"/>
  <c r="T585" i="7" s="1"/>
  <c r="S585" i="7" s="1"/>
  <c r="K551" i="7"/>
  <c r="U476" i="7"/>
  <c r="T476" i="7" s="1"/>
  <c r="S476" i="7" s="1"/>
  <c r="P400" i="7"/>
  <c r="O363" i="7"/>
  <c r="P333" i="7"/>
  <c r="K278" i="7"/>
  <c r="O261" i="7"/>
  <c r="P203" i="7"/>
  <c r="M140" i="7"/>
  <c r="K140" i="7"/>
  <c r="O135" i="7"/>
  <c r="U120" i="7"/>
  <c r="T120" i="7" s="1"/>
  <c r="S120" i="7" s="1"/>
  <c r="P101" i="7"/>
  <c r="U84" i="7"/>
  <c r="T84" i="7" s="1"/>
  <c r="S84" i="7" s="1"/>
  <c r="P53" i="7"/>
  <c r="U839" i="7"/>
  <c r="T839" i="7" s="1"/>
  <c r="S839" i="7" s="1"/>
  <c r="P799" i="7"/>
  <c r="K651" i="7"/>
  <c r="U561" i="7"/>
  <c r="T561" i="7" s="1"/>
  <c r="S561" i="7" s="1"/>
  <c r="O429" i="7"/>
  <c r="O961" i="7"/>
  <c r="U828" i="7"/>
  <c r="T828" i="7" s="1"/>
  <c r="S828" i="7" s="1"/>
  <c r="P791" i="7"/>
  <c r="P770" i="7"/>
  <c r="P585" i="7"/>
  <c r="L586" i="7" s="1"/>
  <c r="P569" i="7"/>
  <c r="X539" i="7"/>
  <c r="X435" i="7"/>
  <c r="U389" i="7"/>
  <c r="T389" i="7" s="1"/>
  <c r="S389" i="7" s="1"/>
  <c r="U324" i="7"/>
  <c r="T324" i="7" s="1"/>
  <c r="S324" i="7" s="1"/>
  <c r="O278" i="7"/>
  <c r="U149" i="7"/>
  <c r="T149" i="7" s="1"/>
  <c r="S149" i="7" s="1"/>
  <c r="U140" i="7"/>
  <c r="T140" i="7" s="1"/>
  <c r="S140" i="7" s="1"/>
  <c r="K110" i="7"/>
  <c r="O91" i="7"/>
  <c r="K855" i="7"/>
  <c r="K521" i="7"/>
  <c r="U511" i="7"/>
  <c r="T511" i="7" s="1"/>
  <c r="S511" i="7" s="1"/>
  <c r="O160" i="7"/>
  <c r="P141" i="7"/>
  <c r="U135" i="7"/>
  <c r="T135" i="7" s="1"/>
  <c r="S135" i="7" s="1"/>
  <c r="U128" i="7"/>
  <c r="T128" i="7" s="1"/>
  <c r="S128" i="7" s="1"/>
  <c r="U112" i="7"/>
  <c r="T112" i="7" s="1"/>
  <c r="S112" i="7" s="1"/>
  <c r="P839" i="7"/>
  <c r="U997" i="7"/>
  <c r="T997" i="7" s="1"/>
  <c r="S997" i="7" s="1"/>
  <c r="O467" i="7"/>
  <c r="K445" i="7"/>
  <c r="P389" i="7"/>
  <c r="O140" i="7"/>
  <c r="K772" i="7"/>
  <c r="K733" i="7"/>
  <c r="U532" i="7"/>
  <c r="T532" i="7" s="1"/>
  <c r="S532" i="7" s="1"/>
  <c r="O169" i="7"/>
  <c r="O932" i="7"/>
  <c r="X868" i="7"/>
  <c r="O853" i="7"/>
  <c r="K844" i="7"/>
  <c r="O816" i="7"/>
  <c r="X778" i="7"/>
  <c r="X696" i="7"/>
  <c r="K600" i="7"/>
  <c r="P488" i="7"/>
  <c r="U474" i="7"/>
  <c r="T474" i="7" s="1"/>
  <c r="S474" i="7" s="1"/>
  <c r="U435" i="7"/>
  <c r="T435" i="7" s="1"/>
  <c r="S435" i="7" s="1"/>
  <c r="U201" i="7"/>
  <c r="T201" i="7" s="1"/>
  <c r="S201" i="7" s="1"/>
  <c r="U191" i="7"/>
  <c r="T191" i="7" s="1"/>
  <c r="S191" i="7" s="1"/>
  <c r="X180" i="7"/>
  <c r="U173" i="7"/>
  <c r="T173" i="7" s="1"/>
  <c r="S173" i="7" s="1"/>
  <c r="U125" i="7"/>
  <c r="T125" i="7" s="1"/>
  <c r="S125" i="7" s="1"/>
  <c r="P118" i="7"/>
  <c r="U44" i="7"/>
  <c r="T44" i="7" s="1"/>
  <c r="S44" i="7" s="1"/>
  <c r="K169" i="7"/>
  <c r="K295" i="7"/>
  <c r="U961" i="7"/>
  <c r="T961" i="7" s="1"/>
  <c r="S961" i="7" s="1"/>
  <c r="K763" i="7"/>
  <c r="K805" i="7"/>
  <c r="K740" i="7"/>
  <c r="K665" i="7"/>
  <c r="M608" i="7"/>
  <c r="K608" i="7"/>
  <c r="K582" i="7"/>
  <c r="K487" i="7"/>
  <c r="O435" i="7"/>
  <c r="O173" i="7"/>
  <c r="M131" i="7"/>
  <c r="K131" i="7"/>
  <c r="K124" i="7"/>
  <c r="P744" i="7"/>
  <c r="K933" i="7"/>
  <c r="O995" i="7"/>
  <c r="X957" i="7"/>
  <c r="X920" i="7"/>
  <c r="O868" i="7"/>
  <c r="X859" i="7"/>
  <c r="K814" i="7"/>
  <c r="K768" i="7"/>
  <c r="X746" i="7"/>
  <c r="K716" i="7"/>
  <c r="X683" i="7"/>
  <c r="X646" i="7"/>
  <c r="X607" i="7"/>
  <c r="X587" i="7"/>
  <c r="U487" i="7"/>
  <c r="T487" i="7" s="1"/>
  <c r="S487" i="7" s="1"/>
  <c r="U443" i="7"/>
  <c r="T443" i="7" s="1"/>
  <c r="S443" i="7" s="1"/>
  <c r="P415" i="7"/>
  <c r="M404" i="7"/>
  <c r="K404" i="7"/>
  <c r="P387" i="7"/>
  <c r="O283" i="7"/>
  <c r="P164" i="7"/>
  <c r="X130" i="7"/>
  <c r="U124" i="7"/>
  <c r="T124" i="7" s="1"/>
  <c r="S124" i="7" s="1"/>
  <c r="P88" i="7"/>
  <c r="X57" i="7"/>
  <c r="K299" i="7"/>
  <c r="L123" i="7"/>
  <c r="K683" i="7"/>
  <c r="P957" i="7"/>
  <c r="O950" i="7"/>
  <c r="O850" i="7"/>
  <c r="X766" i="7"/>
  <c r="O683" i="7"/>
  <c r="O663" i="7"/>
  <c r="U653" i="7"/>
  <c r="T653" i="7" s="1"/>
  <c r="S653" i="7" s="1"/>
  <c r="U607" i="7"/>
  <c r="T607" i="7" s="1"/>
  <c r="S607" i="7" s="1"/>
  <c r="P587" i="7"/>
  <c r="K376" i="7"/>
  <c r="P336" i="7"/>
  <c r="X328" i="7"/>
  <c r="K274" i="7"/>
  <c r="O227" i="7"/>
  <c r="P206" i="7"/>
  <c r="U137" i="7"/>
  <c r="T137" i="7" s="1"/>
  <c r="S137" i="7" s="1"/>
  <c r="U130" i="7"/>
  <c r="T130" i="7" s="1"/>
  <c r="S130" i="7" s="1"/>
  <c r="U49" i="7"/>
  <c r="T49" i="7" s="1"/>
  <c r="S49" i="7" s="1"/>
  <c r="Q256" i="7"/>
  <c r="R256" i="7"/>
  <c r="R289" i="7"/>
  <c r="Q289" i="7"/>
  <c r="R639" i="7"/>
  <c r="Q639" i="7"/>
  <c r="R937" i="7"/>
  <c r="Q937" i="7"/>
  <c r="R547" i="7"/>
  <c r="Q547" i="7"/>
  <c r="R690" i="7"/>
  <c r="Q690" i="7"/>
  <c r="R339" i="7"/>
  <c r="Q339" i="7"/>
  <c r="R724" i="7"/>
  <c r="Q724" i="7"/>
  <c r="I724" i="7" s="1"/>
  <c r="R427" i="7"/>
  <c r="Q427" i="7"/>
  <c r="R363" i="7"/>
  <c r="Q363" i="7"/>
  <c r="R663" i="7"/>
  <c r="Q663" i="7"/>
  <c r="R988" i="7"/>
  <c r="Q988" i="7"/>
  <c r="I988" i="7" s="1"/>
  <c r="R489" i="7"/>
  <c r="Q489" i="7"/>
  <c r="R483" i="7"/>
  <c r="Q483" i="7"/>
  <c r="R479" i="7"/>
  <c r="Q479" i="7"/>
  <c r="R470" i="7"/>
  <c r="Q470" i="7"/>
  <c r="I470" i="7" s="1"/>
  <c r="R403" i="7"/>
  <c r="Q403" i="7"/>
  <c r="R371" i="7"/>
  <c r="Q371" i="7"/>
  <c r="R367" i="7"/>
  <c r="Q367" i="7"/>
  <c r="R348" i="7"/>
  <c r="Q348" i="7"/>
  <c r="I348" i="7" s="1"/>
  <c r="R321" i="7"/>
  <c r="Q321" i="7"/>
  <c r="R314" i="7"/>
  <c r="Q314" i="7"/>
  <c r="R302" i="7"/>
  <c r="Q302" i="7"/>
  <c r="O288" i="7"/>
  <c r="U288" i="7"/>
  <c r="T288" i="7" s="1"/>
  <c r="S288" i="7" s="1"/>
  <c r="P270" i="7"/>
  <c r="O270" i="7"/>
  <c r="R263" i="7"/>
  <c r="Q263" i="7"/>
  <c r="P258" i="7"/>
  <c r="U258" i="7"/>
  <c r="T258" i="7" s="1"/>
  <c r="S258" i="7" s="1"/>
  <c r="P248" i="7"/>
  <c r="X248" i="7"/>
  <c r="P76" i="7"/>
  <c r="X76" i="7"/>
  <c r="O76" i="7"/>
  <c r="X69" i="7"/>
  <c r="O69" i="7"/>
  <c r="U69" i="7"/>
  <c r="T69" i="7" s="1"/>
  <c r="S69" i="7" s="1"/>
  <c r="R976" i="7"/>
  <c r="Q976" i="7"/>
  <c r="I976" i="7" s="1"/>
  <c r="R833" i="7"/>
  <c r="Q833" i="7"/>
  <c r="R997" i="7"/>
  <c r="Q997" i="7"/>
  <c r="R981" i="7"/>
  <c r="Q981" i="7"/>
  <c r="O966" i="7"/>
  <c r="P937" i="7"/>
  <c r="R888" i="7"/>
  <c r="Q888" i="7"/>
  <c r="R867" i="7"/>
  <c r="Q867" i="7"/>
  <c r="O833" i="7"/>
  <c r="R828" i="7"/>
  <c r="Q828" i="7"/>
  <c r="R824" i="7"/>
  <c r="Q824" i="7"/>
  <c r="O803" i="7"/>
  <c r="R798" i="7"/>
  <c r="Q798" i="7"/>
  <c r="R791" i="7"/>
  <c r="Q791" i="7"/>
  <c r="I791" i="7" s="1"/>
  <c r="R788" i="7"/>
  <c r="Q788" i="7"/>
  <c r="R746" i="7"/>
  <c r="Q746" i="7"/>
  <c r="U724" i="7"/>
  <c r="T724" i="7" s="1"/>
  <c r="S724" i="7" s="1"/>
  <c r="U704" i="7"/>
  <c r="T704" i="7" s="1"/>
  <c r="S704" i="7" s="1"/>
  <c r="R692" i="7"/>
  <c r="Q692" i="7"/>
  <c r="I692" i="7" s="1"/>
  <c r="R682" i="7"/>
  <c r="Q682" i="7"/>
  <c r="R651" i="7"/>
  <c r="Q651" i="7"/>
  <c r="R646" i="7"/>
  <c r="Q646" i="7"/>
  <c r="P624" i="7"/>
  <c r="R618" i="7"/>
  <c r="Q618" i="7"/>
  <c r="U608" i="7"/>
  <c r="T608" i="7" s="1"/>
  <c r="S608" i="7" s="1"/>
  <c r="R532" i="7"/>
  <c r="Q532" i="7"/>
  <c r="R502" i="7"/>
  <c r="Q502" i="7"/>
  <c r="P497" i="7"/>
  <c r="O492" i="7"/>
  <c r="P479" i="7"/>
  <c r="R469" i="7"/>
  <c r="Q469" i="7"/>
  <c r="U455" i="7"/>
  <c r="T455" i="7" s="1"/>
  <c r="S455" i="7" s="1"/>
  <c r="R435" i="7"/>
  <c r="Q435" i="7"/>
  <c r="P427" i="7"/>
  <c r="R422" i="7"/>
  <c r="Q422" i="7"/>
  <c r="P419" i="7"/>
  <c r="P408" i="7"/>
  <c r="R399" i="7"/>
  <c r="Q399" i="7"/>
  <c r="I399" i="7" s="1"/>
  <c r="R392" i="7"/>
  <c r="Q392" i="7"/>
  <c r="U348" i="7"/>
  <c r="T348" i="7" s="1"/>
  <c r="S348" i="7" s="1"/>
  <c r="U340" i="7"/>
  <c r="T340" i="7" s="1"/>
  <c r="S340" i="7" s="1"/>
  <c r="P340" i="7"/>
  <c r="P291" i="7"/>
  <c r="X291" i="7"/>
  <c r="R283" i="7"/>
  <c r="Q283" i="7"/>
  <c r="R280" i="7"/>
  <c r="Q280" i="7"/>
  <c r="I280" i="7" s="1"/>
  <c r="R273" i="7"/>
  <c r="Q273" i="7"/>
  <c r="R269" i="7"/>
  <c r="Q269" i="7"/>
  <c r="U263" i="7"/>
  <c r="T263" i="7" s="1"/>
  <c r="S263" i="7" s="1"/>
  <c r="R257" i="7"/>
  <c r="Q257" i="7"/>
  <c r="O248" i="7"/>
  <c r="Q200" i="7"/>
  <c r="R200" i="7"/>
  <c r="O194" i="7"/>
  <c r="Q160" i="7"/>
  <c r="R160" i="7"/>
  <c r="U82" i="7"/>
  <c r="T82" i="7" s="1"/>
  <c r="S82" i="7" s="1"/>
  <c r="X82" i="7"/>
  <c r="R68" i="7"/>
  <c r="Q68" i="7"/>
  <c r="R952" i="7"/>
  <c r="Q952" i="7"/>
  <c r="R920" i="7"/>
  <c r="Q920" i="7"/>
  <c r="I920" i="7" s="1"/>
  <c r="R908" i="7"/>
  <c r="Q908" i="7"/>
  <c r="X974" i="7"/>
  <c r="X969" i="7"/>
  <c r="R965" i="7"/>
  <c r="Q965" i="7"/>
  <c r="R960" i="7"/>
  <c r="Q960" i="7"/>
  <c r="I960" i="7" s="1"/>
  <c r="R956" i="7"/>
  <c r="Q956" i="7"/>
  <c r="R936" i="7"/>
  <c r="Q936" i="7"/>
  <c r="R931" i="7"/>
  <c r="Q931" i="7"/>
  <c r="U925" i="7"/>
  <c r="T925" i="7" s="1"/>
  <c r="S925" i="7" s="1"/>
  <c r="P914" i="7"/>
  <c r="R907" i="7"/>
  <c r="Q907" i="7"/>
  <c r="X887" i="7"/>
  <c r="R847" i="7"/>
  <c r="Q847" i="7"/>
  <c r="X832" i="7"/>
  <c r="X823" i="7"/>
  <c r="R809" i="7"/>
  <c r="Q809" i="7"/>
  <c r="P795" i="7"/>
  <c r="O766" i="7"/>
  <c r="R742" i="7"/>
  <c r="Q742" i="7"/>
  <c r="P724" i="7"/>
  <c r="M725" i="7" s="1"/>
  <c r="X691" i="7"/>
  <c r="P687" i="7"/>
  <c r="M688" i="7" s="1"/>
  <c r="U660" i="7"/>
  <c r="T660" i="7" s="1"/>
  <c r="S660" i="7" s="1"/>
  <c r="U641" i="7"/>
  <c r="T641" i="7" s="1"/>
  <c r="S641" i="7" s="1"/>
  <c r="P635" i="7"/>
  <c r="O608" i="7"/>
  <c r="O591" i="7"/>
  <c r="X586" i="7"/>
  <c r="P579" i="7"/>
  <c r="X570" i="7"/>
  <c r="P539" i="7"/>
  <c r="X491" i="7"/>
  <c r="U488" i="7"/>
  <c r="T488" i="7" s="1"/>
  <c r="S488" i="7" s="1"/>
  <c r="P483" i="7"/>
  <c r="L484" i="7" s="1"/>
  <c r="O479" i="7"/>
  <c r="O469" i="7"/>
  <c r="R454" i="7"/>
  <c r="Q454" i="7"/>
  <c r="I454" i="7" s="1"/>
  <c r="O447" i="7"/>
  <c r="R441" i="7"/>
  <c r="Q441" i="7"/>
  <c r="I441" i="7" s="1"/>
  <c r="O408" i="7"/>
  <c r="U403" i="7"/>
  <c r="T403" i="7" s="1"/>
  <c r="S403" i="7" s="1"/>
  <c r="U392" i="7"/>
  <c r="T392" i="7" s="1"/>
  <c r="S392" i="7" s="1"/>
  <c r="R383" i="7"/>
  <c r="Q383" i="7"/>
  <c r="I383" i="7" s="1"/>
  <c r="X375" i="7"/>
  <c r="P371" i="7"/>
  <c r="M372" i="7" s="1"/>
  <c r="R305" i="7"/>
  <c r="Q305" i="7"/>
  <c r="P300" i="7"/>
  <c r="U300" i="7"/>
  <c r="T300" i="7" s="1"/>
  <c r="S300" i="7" s="1"/>
  <c r="X295" i="7"/>
  <c r="U291" i="7"/>
  <c r="T291" i="7" s="1"/>
  <c r="S291" i="7" s="1"/>
  <c r="P288" i="7"/>
  <c r="U283" i="7"/>
  <c r="T283" i="7" s="1"/>
  <c r="S283" i="7" s="1"/>
  <c r="U280" i="7"/>
  <c r="T280" i="7" s="1"/>
  <c r="S280" i="7" s="1"/>
  <c r="X276" i="7"/>
  <c r="U273" i="7"/>
  <c r="T273" i="7" s="1"/>
  <c r="S273" i="7" s="1"/>
  <c r="P273" i="7"/>
  <c r="M274" i="7" s="1"/>
  <c r="X268" i="7"/>
  <c r="U268" i="7"/>
  <c r="T268" i="7" s="1"/>
  <c r="S268" i="7" s="1"/>
  <c r="X252" i="7"/>
  <c r="U231" i="7"/>
  <c r="T231" i="7" s="1"/>
  <c r="S231" i="7" s="1"/>
  <c r="X231" i="7"/>
  <c r="O231" i="7"/>
  <c r="R193" i="7"/>
  <c r="Q193" i="7"/>
  <c r="R180" i="7"/>
  <c r="Q180" i="7"/>
  <c r="I180" i="7" s="1"/>
  <c r="O98" i="7"/>
  <c r="X98" i="7"/>
  <c r="P98" i="7"/>
  <c r="O74" i="7"/>
  <c r="X74" i="7"/>
  <c r="P74" i="7"/>
  <c r="R647" i="7"/>
  <c r="Q647" i="7"/>
  <c r="I647" i="7" s="1"/>
  <c r="R619" i="7"/>
  <c r="Q619" i="7"/>
  <c r="R992" i="7"/>
  <c r="Q992" i="7"/>
  <c r="R980" i="7"/>
  <c r="Q980" i="7"/>
  <c r="R945" i="7"/>
  <c r="Q945" i="7"/>
  <c r="I945" i="7" s="1"/>
  <c r="R940" i="7"/>
  <c r="Q940" i="7"/>
  <c r="R837" i="7"/>
  <c r="Q837" i="7"/>
  <c r="O795" i="7"/>
  <c r="R774" i="7"/>
  <c r="Q774" i="7"/>
  <c r="R752" i="7"/>
  <c r="Q752" i="7"/>
  <c r="O724" i="7"/>
  <c r="R696" i="7"/>
  <c r="Q696" i="7"/>
  <c r="R628" i="7"/>
  <c r="Q628" i="7"/>
  <c r="R602" i="7"/>
  <c r="Q602" i="7"/>
  <c r="I602" i="7" s="1"/>
  <c r="R543" i="7"/>
  <c r="Q543" i="7"/>
  <c r="R495" i="7"/>
  <c r="Q495" i="7"/>
  <c r="R485" i="7"/>
  <c r="Q485" i="7"/>
  <c r="R465" i="7"/>
  <c r="Q465" i="7"/>
  <c r="I465" i="7" s="1"/>
  <c r="R421" i="7"/>
  <c r="Q421" i="7"/>
  <c r="R412" i="7"/>
  <c r="Q412" i="7"/>
  <c r="X364" i="7"/>
  <c r="P364" i="7"/>
  <c r="R352" i="7"/>
  <c r="Q352" i="7"/>
  <c r="I352" i="7" s="1"/>
  <c r="O339" i="7"/>
  <c r="P339" i="7"/>
  <c r="R333" i="7"/>
  <c r="Q333" i="7"/>
  <c r="R319" i="7"/>
  <c r="Q319" i="7"/>
  <c r="P311" i="7"/>
  <c r="O311" i="7"/>
  <c r="R186" i="7"/>
  <c r="Q186" i="7"/>
  <c r="R91" i="7"/>
  <c r="Q91" i="7"/>
  <c r="R926" i="7"/>
  <c r="Q926" i="7"/>
  <c r="R848" i="7"/>
  <c r="Q848" i="7"/>
  <c r="I848" i="7" s="1"/>
  <c r="R720" i="7"/>
  <c r="Q720" i="7"/>
  <c r="R699" i="7"/>
  <c r="Q699" i="7"/>
  <c r="R678" i="7"/>
  <c r="Q678" i="7"/>
  <c r="R985" i="7"/>
  <c r="Q985" i="7"/>
  <c r="I985" i="7" s="1"/>
  <c r="R964" i="7"/>
  <c r="Q964" i="7"/>
  <c r="R869" i="7"/>
  <c r="Q869" i="7"/>
  <c r="R846" i="7"/>
  <c r="Q846" i="7"/>
  <c r="R817" i="7"/>
  <c r="Q817" i="7"/>
  <c r="I817" i="7" s="1"/>
  <c r="R812" i="7"/>
  <c r="Q812" i="7"/>
  <c r="R808" i="7"/>
  <c r="Q808" i="7"/>
  <c r="R607" i="7"/>
  <c r="Q607" i="7"/>
  <c r="R578" i="7"/>
  <c r="Q578" i="7"/>
  <c r="I578" i="7" s="1"/>
  <c r="O997" i="7"/>
  <c r="X958" i="7"/>
  <c r="U945" i="7"/>
  <c r="T945" i="7" s="1"/>
  <c r="S945" i="7" s="1"/>
  <c r="X939" i="7"/>
  <c r="X912" i="7"/>
  <c r="R886" i="7"/>
  <c r="Q886" i="7"/>
  <c r="X873" i="7"/>
  <c r="R860" i="7"/>
  <c r="Q860" i="7"/>
  <c r="R841" i="7"/>
  <c r="Q841" i="7"/>
  <c r="I841" i="7" s="1"/>
  <c r="O837" i="7"/>
  <c r="P823" i="7"/>
  <c r="X811" i="7"/>
  <c r="P801" i="7"/>
  <c r="O798" i="7"/>
  <c r="R794" i="7"/>
  <c r="Q794" i="7"/>
  <c r="I794" i="7" s="1"/>
  <c r="O791" i="7"/>
  <c r="O780" i="7"/>
  <c r="X768" i="7"/>
  <c r="R764" i="7"/>
  <c r="Q764" i="7"/>
  <c r="I764" i="7" s="1"/>
  <c r="P758" i="7"/>
  <c r="P734" i="7"/>
  <c r="O727" i="7"/>
  <c r="R723" i="7"/>
  <c r="Q723" i="7"/>
  <c r="P691" i="7"/>
  <c r="P670" i="7"/>
  <c r="X627" i="7"/>
  <c r="U586" i="7"/>
  <c r="T586" i="7" s="1"/>
  <c r="S586" i="7" s="1"/>
  <c r="R573" i="7"/>
  <c r="Q573" i="7"/>
  <c r="I573" i="7" s="1"/>
  <c r="U570" i="7"/>
  <c r="T570" i="7" s="1"/>
  <c r="S570" i="7" s="1"/>
  <c r="O566" i="7"/>
  <c r="R524" i="7"/>
  <c r="Q524" i="7"/>
  <c r="R518" i="7"/>
  <c r="Q518" i="7"/>
  <c r="R512" i="7"/>
  <c r="Q512" i="7"/>
  <c r="I512" i="7" s="1"/>
  <c r="P491" i="7"/>
  <c r="P485" i="7"/>
  <c r="O468" i="7"/>
  <c r="U465" i="7"/>
  <c r="T465" i="7" s="1"/>
  <c r="S465" i="7" s="1"/>
  <c r="R445" i="7"/>
  <c r="Q445" i="7"/>
  <c r="R429" i="7"/>
  <c r="Q429" i="7"/>
  <c r="I429" i="7" s="1"/>
  <c r="R424" i="7"/>
  <c r="Q424" i="7"/>
  <c r="P421" i="7"/>
  <c r="R411" i="7"/>
  <c r="Q411" i="7"/>
  <c r="I411" i="7" s="1"/>
  <c r="R406" i="7"/>
  <c r="Q406" i="7"/>
  <c r="P375" i="7"/>
  <c r="P352" i="7"/>
  <c r="R338" i="7"/>
  <c r="Q338" i="7"/>
  <c r="R328" i="7"/>
  <c r="Q328" i="7"/>
  <c r="I328" i="7" s="1"/>
  <c r="R310" i="7"/>
  <c r="Q310" i="7"/>
  <c r="R304" i="7"/>
  <c r="Q304" i="7"/>
  <c r="O299" i="7"/>
  <c r="R286" i="7"/>
  <c r="Q286" i="7"/>
  <c r="P279" i="7"/>
  <c r="U276" i="7"/>
  <c r="T276" i="7" s="1"/>
  <c r="S276" i="7" s="1"/>
  <c r="O272" i="7"/>
  <c r="U272" i="7"/>
  <c r="T272" i="7" s="1"/>
  <c r="S272" i="7" s="1"/>
  <c r="O267" i="7"/>
  <c r="P261" i="7"/>
  <c r="U235" i="7"/>
  <c r="T235" i="7" s="1"/>
  <c r="S235" i="7" s="1"/>
  <c r="R209" i="7"/>
  <c r="Q209" i="7"/>
  <c r="I209" i="7" s="1"/>
  <c r="R169" i="7"/>
  <c r="Q169" i="7"/>
  <c r="R948" i="7"/>
  <c r="Q948" i="7"/>
  <c r="R915" i="7"/>
  <c r="Q915" i="7"/>
  <c r="R894" i="7"/>
  <c r="Q894" i="7"/>
  <c r="I894" i="7" s="1"/>
  <c r="R539" i="7"/>
  <c r="Q539" i="7"/>
  <c r="R968" i="7"/>
  <c r="Q968" i="7"/>
  <c r="R831" i="7"/>
  <c r="Q831" i="7"/>
  <c r="R806" i="7"/>
  <c r="Q806" i="7"/>
  <c r="I806" i="7" s="1"/>
  <c r="R790" i="7"/>
  <c r="Q790" i="7"/>
  <c r="R763" i="7"/>
  <c r="Q763" i="7"/>
  <c r="R744" i="7"/>
  <c r="Q744" i="7"/>
  <c r="R726" i="7"/>
  <c r="Q726" i="7"/>
  <c r="I726" i="7" s="1"/>
  <c r="R684" i="7"/>
  <c r="Q684" i="7"/>
  <c r="X680" i="7"/>
  <c r="X658" i="7"/>
  <c r="R616" i="7"/>
  <c r="Q616" i="7"/>
  <c r="R594" i="7"/>
  <c r="Q594" i="7"/>
  <c r="I594" i="7" s="1"/>
  <c r="R588" i="7"/>
  <c r="Q588" i="7"/>
  <c r="P586" i="7"/>
  <c r="P570" i="7"/>
  <c r="X523" i="7"/>
  <c r="X484" i="7"/>
  <c r="X423" i="7"/>
  <c r="U363" i="7"/>
  <c r="T363" i="7" s="1"/>
  <c r="S363" i="7" s="1"/>
  <c r="P363" i="7"/>
  <c r="P323" i="7"/>
  <c r="X323" i="7"/>
  <c r="R317" i="7"/>
  <c r="Q317" i="7"/>
  <c r="R303" i="7"/>
  <c r="Q303" i="7"/>
  <c r="P298" i="7"/>
  <c r="M299" i="7" s="1"/>
  <c r="X298" i="7"/>
  <c r="U289" i="7"/>
  <c r="T289" i="7" s="1"/>
  <c r="S289" i="7" s="1"/>
  <c r="O289" i="7"/>
  <c r="O276" i="7"/>
  <c r="R266" i="7"/>
  <c r="Q266" i="7"/>
  <c r="U157" i="7"/>
  <c r="T157" i="7" s="1"/>
  <c r="S157" i="7" s="1"/>
  <c r="X157" i="7"/>
  <c r="X64" i="7"/>
  <c r="U64" i="7"/>
  <c r="T64" i="7" s="1"/>
  <c r="S64" i="7" s="1"/>
  <c r="R996" i="7"/>
  <c r="Q996" i="7"/>
  <c r="R990" i="7"/>
  <c r="Q990" i="7"/>
  <c r="R944" i="7"/>
  <c r="Q944" i="7"/>
  <c r="I944" i="7" s="1"/>
  <c r="R892" i="7"/>
  <c r="Q892" i="7"/>
  <c r="R859" i="7"/>
  <c r="Q859" i="7"/>
  <c r="U933" i="7"/>
  <c r="T933" i="7" s="1"/>
  <c r="S933" i="7" s="1"/>
  <c r="P917" i="7"/>
  <c r="R868" i="7"/>
  <c r="Q868" i="7"/>
  <c r="I868" i="7" s="1"/>
  <c r="R835" i="7"/>
  <c r="Q835" i="7"/>
  <c r="R792" i="7"/>
  <c r="Q792" i="7"/>
  <c r="R694" i="7"/>
  <c r="Q694" i="7"/>
  <c r="R668" i="7"/>
  <c r="Q668" i="7"/>
  <c r="I668" i="7" s="1"/>
  <c r="R587" i="7"/>
  <c r="Q587" i="7"/>
  <c r="R585" i="7"/>
  <c r="Q585" i="7"/>
  <c r="R577" i="7"/>
  <c r="Q577" i="7"/>
  <c r="R571" i="7"/>
  <c r="Q571" i="7"/>
  <c r="I571" i="7" s="1"/>
  <c r="R569" i="7"/>
  <c r="Q569" i="7"/>
  <c r="R558" i="7"/>
  <c r="Q558" i="7"/>
  <c r="R498" i="7"/>
  <c r="Q498" i="7"/>
  <c r="R486" i="7"/>
  <c r="Q486" i="7"/>
  <c r="I486" i="7" s="1"/>
  <c r="R467" i="7"/>
  <c r="Q467" i="7"/>
  <c r="R434" i="7"/>
  <c r="Q434" i="7"/>
  <c r="R410" i="7"/>
  <c r="Q410" i="7"/>
  <c r="R337" i="7"/>
  <c r="Q337" i="7"/>
  <c r="I337" i="7" s="1"/>
  <c r="U323" i="7"/>
  <c r="T323" i="7" s="1"/>
  <c r="S323" i="7" s="1"/>
  <c r="O275" i="7"/>
  <c r="U275" i="7"/>
  <c r="T275" i="7" s="1"/>
  <c r="S275" i="7" s="1"/>
  <c r="R265" i="7"/>
  <c r="Q265" i="7"/>
  <c r="U260" i="7"/>
  <c r="T260" i="7" s="1"/>
  <c r="S260" i="7" s="1"/>
  <c r="O260" i="7"/>
  <c r="R244" i="7"/>
  <c r="Q244" i="7"/>
  <c r="P240" i="7"/>
  <c r="O240" i="7"/>
  <c r="U240" i="7"/>
  <c r="T240" i="7" s="1"/>
  <c r="S240" i="7" s="1"/>
  <c r="P190" i="7"/>
  <c r="X190" i="7"/>
  <c r="O190" i="7"/>
  <c r="R178" i="7"/>
  <c r="Q178" i="7"/>
  <c r="Q56" i="7"/>
  <c r="R56" i="7"/>
  <c r="R843" i="7"/>
  <c r="Q843" i="7"/>
  <c r="R766" i="7"/>
  <c r="Q766" i="7"/>
  <c r="R667" i="7"/>
  <c r="Q667" i="7"/>
  <c r="R636" i="7"/>
  <c r="Q636" i="7"/>
  <c r="R514" i="7"/>
  <c r="Q514" i="7"/>
  <c r="R953" i="7"/>
  <c r="Q953" i="7"/>
  <c r="R922" i="7"/>
  <c r="Q922" i="7"/>
  <c r="R878" i="7"/>
  <c r="Q878" i="7"/>
  <c r="R844" i="7"/>
  <c r="Q844" i="7"/>
  <c r="R840" i="7"/>
  <c r="Q840" i="7"/>
  <c r="R827" i="7"/>
  <c r="Q827" i="7"/>
  <c r="R977" i="7"/>
  <c r="Q977" i="7"/>
  <c r="R972" i="7"/>
  <c r="Q972" i="7"/>
  <c r="R961" i="7"/>
  <c r="Q961" i="7"/>
  <c r="R957" i="7"/>
  <c r="Q957" i="7"/>
  <c r="R903" i="7"/>
  <c r="Q903" i="7"/>
  <c r="R896" i="7"/>
  <c r="Q896" i="7"/>
  <c r="R839" i="7"/>
  <c r="Q839" i="7"/>
  <c r="R830" i="7"/>
  <c r="Q830" i="7"/>
  <c r="Q826" i="7"/>
  <c r="R826" i="7"/>
  <c r="R821" i="7"/>
  <c r="Q821" i="7"/>
  <c r="U811" i="7"/>
  <c r="T811" i="7" s="1"/>
  <c r="S811" i="7" s="1"/>
  <c r="R778" i="7"/>
  <c r="Q778" i="7"/>
  <c r="I778" i="7" s="1"/>
  <c r="R722" i="7"/>
  <c r="Q722" i="7"/>
  <c r="R683" i="7"/>
  <c r="Q683" i="7"/>
  <c r="I683" i="7" s="1"/>
  <c r="R631" i="7"/>
  <c r="Q631" i="7"/>
  <c r="X971" i="7"/>
  <c r="P953" i="7"/>
  <c r="O949" i="7"/>
  <c r="X942" i="7"/>
  <c r="P903" i="7"/>
  <c r="R895" i="7"/>
  <c r="Q895" i="7"/>
  <c r="R872" i="7"/>
  <c r="Q872" i="7"/>
  <c r="R853" i="7"/>
  <c r="Q853" i="7"/>
  <c r="U844" i="7"/>
  <c r="T844" i="7" s="1"/>
  <c r="S844" i="7" s="1"/>
  <c r="P830" i="7"/>
  <c r="P821" i="7"/>
  <c r="P811" i="7"/>
  <c r="X795" i="7"/>
  <c r="U744" i="7"/>
  <c r="T744" i="7" s="1"/>
  <c r="S744" i="7" s="1"/>
  <c r="R731" i="7"/>
  <c r="Q731" i="7"/>
  <c r="O694" i="7"/>
  <c r="R679" i="7"/>
  <c r="Q679" i="7"/>
  <c r="I679" i="7" s="1"/>
  <c r="U673" i="7"/>
  <c r="T673" i="7" s="1"/>
  <c r="S673" i="7" s="1"/>
  <c r="R652" i="7"/>
  <c r="Q652" i="7"/>
  <c r="R620" i="7"/>
  <c r="Q620" i="7"/>
  <c r="R614" i="7"/>
  <c r="Q614" i="7"/>
  <c r="X608" i="7"/>
  <c r="R606" i="7"/>
  <c r="Q606" i="7"/>
  <c r="X598" i="7"/>
  <c r="X579" i="7"/>
  <c r="R546" i="7"/>
  <c r="Q546" i="7"/>
  <c r="P540" i="7"/>
  <c r="R534" i="7"/>
  <c r="Q534" i="7"/>
  <c r="X510" i="7"/>
  <c r="P498" i="7"/>
  <c r="X492" i="7"/>
  <c r="O490" i="7"/>
  <c r="P484" i="7"/>
  <c r="R476" i="7"/>
  <c r="Q476" i="7"/>
  <c r="I476" i="7" s="1"/>
  <c r="R462" i="7"/>
  <c r="Q462" i="7"/>
  <c r="X455" i="7"/>
  <c r="U434" i="7"/>
  <c r="T434" i="7" s="1"/>
  <c r="S434" i="7" s="1"/>
  <c r="P423" i="7"/>
  <c r="X419" i="7"/>
  <c r="U415" i="7"/>
  <c r="T415" i="7" s="1"/>
  <c r="S415" i="7" s="1"/>
  <c r="R400" i="7"/>
  <c r="Q400" i="7"/>
  <c r="X368" i="7"/>
  <c r="P368" i="7"/>
  <c r="O332" i="7"/>
  <c r="X332" i="7"/>
  <c r="P332" i="7"/>
  <c r="U327" i="7"/>
  <c r="T327" i="7" s="1"/>
  <c r="S327" i="7" s="1"/>
  <c r="X307" i="7"/>
  <c r="X297" i="7"/>
  <c r="X288" i="7"/>
  <c r="R284" i="7"/>
  <c r="Q284" i="7"/>
  <c r="I284" i="7" s="1"/>
  <c r="R277" i="7"/>
  <c r="Q277" i="7"/>
  <c r="P275" i="7"/>
  <c r="X270" i="7"/>
  <c r="U249" i="7"/>
  <c r="T249" i="7" s="1"/>
  <c r="S249" i="7" s="1"/>
  <c r="X233" i="7"/>
  <c r="U190" i="7"/>
  <c r="T190" i="7" s="1"/>
  <c r="S190" i="7" s="1"/>
  <c r="R182" i="7"/>
  <c r="Q182" i="7"/>
  <c r="R234" i="7"/>
  <c r="Q234" i="7"/>
  <c r="R225" i="7"/>
  <c r="Q225" i="7"/>
  <c r="R218" i="7"/>
  <c r="Q218" i="7"/>
  <c r="R173" i="7"/>
  <c r="Q173" i="7"/>
  <c r="R161" i="7"/>
  <c r="Q161" i="7"/>
  <c r="R156" i="7"/>
  <c r="Q156" i="7"/>
  <c r="O141" i="7"/>
  <c r="P125" i="7"/>
  <c r="X117" i="7"/>
  <c r="Q112" i="7"/>
  <c r="R112" i="7"/>
  <c r="O108" i="7"/>
  <c r="R102" i="7"/>
  <c r="Q102" i="7"/>
  <c r="Q48" i="7"/>
  <c r="R48" i="7"/>
  <c r="R42" i="7"/>
  <c r="Q42" i="7"/>
  <c r="R39" i="7"/>
  <c r="Q39" i="7"/>
  <c r="R34" i="7"/>
  <c r="Q34" i="7"/>
  <c r="X164" i="7"/>
  <c r="R133" i="7"/>
  <c r="Q133" i="7"/>
  <c r="I133" i="7" s="1"/>
  <c r="Q128" i="7"/>
  <c r="R128" i="7"/>
  <c r="O125" i="7"/>
  <c r="Q120" i="7"/>
  <c r="R120" i="7"/>
  <c r="R107" i="7"/>
  <c r="Q107" i="7"/>
  <c r="X97" i="7"/>
  <c r="Q88" i="7"/>
  <c r="R88" i="7"/>
  <c r="R84" i="7"/>
  <c r="Q84" i="7"/>
  <c r="I84" i="7" s="1"/>
  <c r="R80" i="7"/>
  <c r="Q80" i="7"/>
  <c r="R58" i="7"/>
  <c r="Q58" i="7"/>
  <c r="I58" i="7" s="1"/>
  <c r="R54" i="7"/>
  <c r="Q54" i="7"/>
  <c r="U42" i="7"/>
  <c r="T42" i="7" s="1"/>
  <c r="S42" i="7" s="1"/>
  <c r="R33" i="7"/>
  <c r="Q33" i="7"/>
  <c r="R188" i="7"/>
  <c r="Q188" i="7"/>
  <c r="R181" i="7"/>
  <c r="Q181" i="7"/>
  <c r="X168" i="7"/>
  <c r="X142" i="7"/>
  <c r="R106" i="7"/>
  <c r="Q106" i="7"/>
  <c r="U88" i="7"/>
  <c r="T88" i="7" s="1"/>
  <c r="S88" i="7" s="1"/>
  <c r="X75" i="7"/>
  <c r="O58" i="7"/>
  <c r="O54" i="7"/>
  <c r="R50" i="7"/>
  <c r="Q50" i="7"/>
  <c r="P42" i="7"/>
  <c r="M43" i="7" s="1"/>
  <c r="P39" i="7"/>
  <c r="Q32" i="7"/>
  <c r="R32" i="7"/>
  <c r="R153" i="7"/>
  <c r="Q153" i="7"/>
  <c r="R148" i="7"/>
  <c r="Q148" i="7"/>
  <c r="Q96" i="7"/>
  <c r="R96" i="7"/>
  <c r="R57" i="7"/>
  <c r="Q57" i="7"/>
  <c r="R53" i="7"/>
  <c r="Q53" i="7"/>
  <c r="O42" i="7"/>
  <c r="P38" i="7"/>
  <c r="R38" i="7"/>
  <c r="Q38" i="7"/>
  <c r="U31" i="7"/>
  <c r="T31" i="7" s="1"/>
  <c r="S31" i="7" s="1"/>
  <c r="R31" i="7"/>
  <c r="Q31" i="7"/>
  <c r="I31" i="7" s="1"/>
  <c r="O164" i="7"/>
  <c r="P142" i="7"/>
  <c r="R130" i="7"/>
  <c r="Q130" i="7"/>
  <c r="I130" i="7" s="1"/>
  <c r="O124" i="7"/>
  <c r="P120" i="7"/>
  <c r="U105" i="7"/>
  <c r="T105" i="7" s="1"/>
  <c r="S105" i="7" s="1"/>
  <c r="U100" i="7"/>
  <c r="T100" i="7" s="1"/>
  <c r="S100" i="7" s="1"/>
  <c r="O88" i="7"/>
  <c r="O75" i="7"/>
  <c r="O71" i="7"/>
  <c r="U61" i="7"/>
  <c r="T61" i="7" s="1"/>
  <c r="S61" i="7" s="1"/>
  <c r="R49" i="7"/>
  <c r="Q49" i="7"/>
  <c r="R41" i="7"/>
  <c r="Q41" i="7"/>
  <c r="I41" i="7" s="1"/>
  <c r="O37" i="7"/>
  <c r="R37" i="7"/>
  <c r="Q37" i="7"/>
  <c r="P30" i="7"/>
  <c r="R30" i="7"/>
  <c r="Q30" i="7"/>
  <c r="R405" i="7"/>
  <c r="Q405" i="7"/>
  <c r="I405" i="7" s="1"/>
  <c r="R389" i="7"/>
  <c r="Q389" i="7"/>
  <c r="R385" i="7"/>
  <c r="Q385" i="7"/>
  <c r="I385" i="7" s="1"/>
  <c r="R281" i="7"/>
  <c r="Q281" i="7"/>
  <c r="R236" i="7"/>
  <c r="Q236" i="7"/>
  <c r="I236" i="7" s="1"/>
  <c r="R206" i="7"/>
  <c r="Q206" i="7"/>
  <c r="R170" i="7"/>
  <c r="Q170" i="7"/>
  <c r="I170" i="7" s="1"/>
  <c r="O142" i="7"/>
  <c r="U139" i="7"/>
  <c r="T139" i="7" s="1"/>
  <c r="S139" i="7" s="1"/>
  <c r="U109" i="7"/>
  <c r="T109" i="7" s="1"/>
  <c r="S109" i="7" s="1"/>
  <c r="R99" i="7"/>
  <c r="Q99" i="7"/>
  <c r="X94" i="7"/>
  <c r="O61" i="7"/>
  <c r="U57" i="7"/>
  <c r="T57" i="7" s="1"/>
  <c r="S57" i="7" s="1"/>
  <c r="U53" i="7"/>
  <c r="T53" i="7" s="1"/>
  <c r="S53" i="7" s="1"/>
  <c r="U41" i="7"/>
  <c r="T41" i="7" s="1"/>
  <c r="S41" i="7" s="1"/>
  <c r="U36" i="7"/>
  <c r="T36" i="7" s="1"/>
  <c r="S36" i="7" s="1"/>
  <c r="R36" i="7"/>
  <c r="Q36" i="7"/>
  <c r="O29" i="7"/>
  <c r="R29" i="7"/>
  <c r="Q29" i="7"/>
  <c r="I29" i="7" s="1"/>
  <c r="R151" i="7"/>
  <c r="Q151" i="7"/>
  <c r="R141" i="7"/>
  <c r="Q141" i="7"/>
  <c r="I141" i="7" s="1"/>
  <c r="R125" i="7"/>
  <c r="Q125" i="7"/>
  <c r="R118" i="7"/>
  <c r="Q118" i="7"/>
  <c r="I118" i="7" s="1"/>
  <c r="U35" i="7"/>
  <c r="T35" i="7" s="1"/>
  <c r="S35" i="7" s="1"/>
  <c r="R35" i="7"/>
  <c r="Q35" i="7"/>
  <c r="O38" i="7"/>
  <c r="U973" i="7"/>
  <c r="T973" i="7" s="1"/>
  <c r="S973" i="7" s="1"/>
  <c r="O973" i="7"/>
  <c r="U955" i="7"/>
  <c r="T955" i="7" s="1"/>
  <c r="S955" i="7" s="1"/>
  <c r="X955" i="7"/>
  <c r="U941" i="7"/>
  <c r="T941" i="7" s="1"/>
  <c r="S941" i="7" s="1"/>
  <c r="O941" i="7"/>
  <c r="X736" i="7"/>
  <c r="O736" i="7"/>
  <c r="P736" i="7"/>
  <c r="O595" i="7"/>
  <c r="X595" i="7"/>
  <c r="P900" i="7"/>
  <c r="U900" i="7"/>
  <c r="T900" i="7" s="1"/>
  <c r="S900" i="7" s="1"/>
  <c r="P945" i="7"/>
  <c r="O945" i="7"/>
  <c r="U928" i="7"/>
  <c r="T928" i="7" s="1"/>
  <c r="S928" i="7" s="1"/>
  <c r="P928" i="7"/>
  <c r="X919" i="7"/>
  <c r="U888" i="7"/>
  <c r="T888" i="7" s="1"/>
  <c r="S888" i="7" s="1"/>
  <c r="U855" i="7"/>
  <c r="T855" i="7" s="1"/>
  <c r="S855" i="7" s="1"/>
  <c r="X850" i="7"/>
  <c r="P850" i="7"/>
  <c r="X842" i="7"/>
  <c r="U842" i="7"/>
  <c r="T842" i="7" s="1"/>
  <c r="S842" i="7" s="1"/>
  <c r="X825" i="7"/>
  <c r="O825" i="7"/>
  <c r="P825" i="7"/>
  <c r="U759" i="7"/>
  <c r="T759" i="7" s="1"/>
  <c r="S759" i="7" s="1"/>
  <c r="U736" i="7"/>
  <c r="T736" i="7" s="1"/>
  <c r="S736" i="7" s="1"/>
  <c r="O706" i="7"/>
  <c r="P640" i="7"/>
  <c r="O640" i="7"/>
  <c r="U640" i="7"/>
  <c r="T640" i="7" s="1"/>
  <c r="S640" i="7" s="1"/>
  <c r="U595" i="7"/>
  <c r="T595" i="7" s="1"/>
  <c r="S595" i="7" s="1"/>
  <c r="U555" i="7"/>
  <c r="T555" i="7" s="1"/>
  <c r="S555" i="7" s="1"/>
  <c r="X555" i="7"/>
  <c r="P555" i="7"/>
  <c r="X522" i="7"/>
  <c r="U994" i="7"/>
  <c r="T994" i="7" s="1"/>
  <c r="S994" i="7" s="1"/>
  <c r="P994" i="7"/>
  <c r="P991" i="7"/>
  <c r="P977" i="7"/>
  <c r="O977" i="7"/>
  <c r="O907" i="7"/>
  <c r="U907" i="7"/>
  <c r="T907" i="7" s="1"/>
  <c r="S907" i="7" s="1"/>
  <c r="P864" i="7"/>
  <c r="O864" i="7"/>
  <c r="X864" i="7"/>
  <c r="P800" i="7"/>
  <c r="O800" i="7"/>
  <c r="P735" i="7"/>
  <c r="X735" i="7"/>
  <c r="O728" i="7"/>
  <c r="P728" i="7"/>
  <c r="P719" i="7"/>
  <c r="U719" i="7"/>
  <c r="T719" i="7" s="1"/>
  <c r="S719" i="7" s="1"/>
  <c r="X719" i="7"/>
  <c r="U606" i="7"/>
  <c r="T606" i="7" s="1"/>
  <c r="S606" i="7" s="1"/>
  <c r="O606" i="7"/>
  <c r="P606" i="7"/>
  <c r="O573" i="7"/>
  <c r="P573" i="7"/>
  <c r="U573" i="7"/>
  <c r="T573" i="7" s="1"/>
  <c r="S573" i="7" s="1"/>
  <c r="X393" i="7"/>
  <c r="P393" i="7"/>
  <c r="U864" i="7"/>
  <c r="T864" i="7" s="1"/>
  <c r="S864" i="7" s="1"/>
  <c r="P751" i="7"/>
  <c r="X751" i="7"/>
  <c r="O719" i="7"/>
  <c r="U668" i="7"/>
  <c r="T668" i="7" s="1"/>
  <c r="S668" i="7" s="1"/>
  <c r="O668" i="7"/>
  <c r="P668" i="7"/>
  <c r="P648" i="7"/>
  <c r="X648" i="7"/>
  <c r="O639" i="7"/>
  <c r="P639" i="7"/>
  <c r="U639" i="7"/>
  <c r="T639" i="7" s="1"/>
  <c r="S639" i="7" s="1"/>
  <c r="O413" i="7"/>
  <c r="U413" i="7"/>
  <c r="T413" i="7" s="1"/>
  <c r="S413" i="7" s="1"/>
  <c r="U985" i="7"/>
  <c r="T985" i="7" s="1"/>
  <c r="S985" i="7" s="1"/>
  <c r="O985" i="7"/>
  <c r="P907" i="7"/>
  <c r="P985" i="7"/>
  <c r="O981" i="7"/>
  <c r="O934" i="7"/>
  <c r="O931" i="7"/>
  <c r="X927" i="7"/>
  <c r="X906" i="7"/>
  <c r="P901" i="7"/>
  <c r="X849" i="7"/>
  <c r="P849" i="7"/>
  <c r="U849" i="7"/>
  <c r="T849" i="7" s="1"/>
  <c r="S849" i="7" s="1"/>
  <c r="O841" i="7"/>
  <c r="X813" i="7"/>
  <c r="P813" i="7"/>
  <c r="U813" i="7"/>
  <c r="T813" i="7" s="1"/>
  <c r="S813" i="7" s="1"/>
  <c r="O796" i="7"/>
  <c r="U688" i="7"/>
  <c r="T688" i="7" s="1"/>
  <c r="S688" i="7" s="1"/>
  <c r="U989" i="7"/>
  <c r="T989" i="7" s="1"/>
  <c r="S989" i="7" s="1"/>
  <c r="P989" i="7"/>
  <c r="X984" i="7"/>
  <c r="U930" i="7"/>
  <c r="T930" i="7" s="1"/>
  <c r="S930" i="7" s="1"/>
  <c r="O930" i="7"/>
  <c r="X930" i="7"/>
  <c r="X900" i="7"/>
  <c r="U886" i="7"/>
  <c r="T886" i="7" s="1"/>
  <c r="S886" i="7" s="1"/>
  <c r="O886" i="7"/>
  <c r="X862" i="7"/>
  <c r="O862" i="7"/>
  <c r="P783" i="7"/>
  <c r="U783" i="7"/>
  <c r="T783" i="7" s="1"/>
  <c r="S783" i="7" s="1"/>
  <c r="O703" i="7"/>
  <c r="X703" i="7"/>
  <c r="P703" i="7"/>
  <c r="X671" i="7"/>
  <c r="O671" i="7"/>
  <c r="P671" i="7"/>
  <c r="X626" i="7"/>
  <c r="U603" i="7"/>
  <c r="T603" i="7" s="1"/>
  <c r="S603" i="7" s="1"/>
  <c r="X603" i="7"/>
  <c r="O603" i="7"/>
  <c r="P603" i="7"/>
  <c r="O817" i="7"/>
  <c r="P817" i="7"/>
  <c r="L818" i="7" s="1"/>
  <c r="P524" i="7"/>
  <c r="O524" i="7"/>
  <c r="U524" i="7"/>
  <c r="T524" i="7" s="1"/>
  <c r="S524" i="7" s="1"/>
  <c r="U809" i="7"/>
  <c r="T809" i="7" s="1"/>
  <c r="S809" i="7" s="1"/>
  <c r="O809" i="7"/>
  <c r="X987" i="7"/>
  <c r="X973" i="7"/>
  <c r="U969" i="7"/>
  <c r="T969" i="7" s="1"/>
  <c r="S969" i="7" s="1"/>
  <c r="O969" i="7"/>
  <c r="O965" i="7"/>
  <c r="X941" i="7"/>
  <c r="U937" i="7"/>
  <c r="T937" i="7" s="1"/>
  <c r="S937" i="7" s="1"/>
  <c r="O937" i="7"/>
  <c r="X932" i="7"/>
  <c r="P930" i="7"/>
  <c r="O900" i="7"/>
  <c r="U889" i="7"/>
  <c r="T889" i="7" s="1"/>
  <c r="S889" i="7" s="1"/>
  <c r="P889" i="7"/>
  <c r="O861" i="7"/>
  <c r="P861" i="7"/>
  <c r="X861" i="7"/>
  <c r="O852" i="7"/>
  <c r="U852" i="7"/>
  <c r="T852" i="7" s="1"/>
  <c r="S852" i="7" s="1"/>
  <c r="O760" i="7"/>
  <c r="X760" i="7"/>
  <c r="P707" i="7"/>
  <c r="U707" i="7"/>
  <c r="T707" i="7" s="1"/>
  <c r="S707" i="7" s="1"/>
  <c r="U702" i="7"/>
  <c r="T702" i="7" s="1"/>
  <c r="S702" i="7" s="1"/>
  <c r="P702" i="7"/>
  <c r="X702" i="7"/>
  <c r="X312" i="7"/>
  <c r="X290" i="7"/>
  <c r="X287" i="7"/>
  <c r="X274" i="7"/>
  <c r="X255" i="7"/>
  <c r="X154" i="7"/>
  <c r="X152" i="7"/>
  <c r="X131" i="7"/>
  <c r="X95" i="7"/>
  <c r="X81" i="7"/>
  <c r="X77" i="7"/>
  <c r="P71" i="7"/>
  <c r="X46" i="7"/>
  <c r="O491" i="7"/>
  <c r="O489" i="7"/>
  <c r="P465" i="7"/>
  <c r="P385" i="7"/>
  <c r="O352" i="7"/>
  <c r="U343" i="7"/>
  <c r="T343" i="7" s="1"/>
  <c r="S343" i="7" s="1"/>
  <c r="O303" i="7"/>
  <c r="U290" i="7"/>
  <c r="T290" i="7" s="1"/>
  <c r="S290" i="7" s="1"/>
  <c r="U287" i="7"/>
  <c r="T287" i="7" s="1"/>
  <c r="S287" i="7" s="1"/>
  <c r="U285" i="7"/>
  <c r="T285" i="7" s="1"/>
  <c r="S285" i="7" s="1"/>
  <c r="P280" i="7"/>
  <c r="U274" i="7"/>
  <c r="T274" i="7" s="1"/>
  <c r="S274" i="7" s="1"/>
  <c r="O266" i="7"/>
  <c r="O258" i="7"/>
  <c r="U242" i="7"/>
  <c r="T242" i="7" s="1"/>
  <c r="S242" i="7" s="1"/>
  <c r="P170" i="7"/>
  <c r="U152" i="7"/>
  <c r="T152" i="7" s="1"/>
  <c r="S152" i="7" s="1"/>
  <c r="O136" i="7"/>
  <c r="U133" i="7"/>
  <c r="T133" i="7" s="1"/>
  <c r="S133" i="7" s="1"/>
  <c r="P128" i="7"/>
  <c r="P112" i="7"/>
  <c r="P109" i="7"/>
  <c r="P84" i="7"/>
  <c r="U77" i="7"/>
  <c r="T77" i="7" s="1"/>
  <c r="S77" i="7" s="1"/>
  <c r="P57" i="7"/>
  <c r="U46" i="7"/>
  <c r="T46" i="7" s="1"/>
  <c r="S46" i="7" s="1"/>
  <c r="P41" i="7"/>
  <c r="P894" i="7"/>
  <c r="O880" i="7"/>
  <c r="P876" i="7"/>
  <c r="U868" i="7"/>
  <c r="T868" i="7" s="1"/>
  <c r="S868" i="7" s="1"/>
  <c r="X784" i="7"/>
  <c r="X758" i="7"/>
  <c r="X727" i="7"/>
  <c r="P717" i="7"/>
  <c r="X704" i="7"/>
  <c r="U691" i="7"/>
  <c r="T691" i="7" s="1"/>
  <c r="S691" i="7" s="1"/>
  <c r="U683" i="7"/>
  <c r="T683" i="7" s="1"/>
  <c r="S683" i="7" s="1"/>
  <c r="X659" i="7"/>
  <c r="P656" i="7"/>
  <c r="X566" i="7"/>
  <c r="X561" i="7"/>
  <c r="X554" i="7"/>
  <c r="X540" i="7"/>
  <c r="X520" i="7"/>
  <c r="U499" i="7"/>
  <c r="T499" i="7" s="1"/>
  <c r="S499" i="7" s="1"/>
  <c r="P492" i="7"/>
  <c r="X490" i="7"/>
  <c r="X488" i="7"/>
  <c r="U484" i="7"/>
  <c r="T484" i="7" s="1"/>
  <c r="S484" i="7" s="1"/>
  <c r="X477" i="7"/>
  <c r="P476" i="7"/>
  <c r="U469" i="7"/>
  <c r="T469" i="7" s="1"/>
  <c r="S469" i="7" s="1"/>
  <c r="O465" i="7"/>
  <c r="U445" i="7"/>
  <c r="T445" i="7" s="1"/>
  <c r="S445" i="7" s="1"/>
  <c r="O443" i="7"/>
  <c r="U419" i="7"/>
  <c r="T419" i="7" s="1"/>
  <c r="S419" i="7" s="1"/>
  <c r="X415" i="7"/>
  <c r="X408" i="7"/>
  <c r="O388" i="7"/>
  <c r="U376" i="7"/>
  <c r="T376" i="7" s="1"/>
  <c r="S376" i="7" s="1"/>
  <c r="X359" i="7"/>
  <c r="X351" i="7"/>
  <c r="P348" i="7"/>
  <c r="U339" i="7"/>
  <c r="T339" i="7" s="1"/>
  <c r="S339" i="7" s="1"/>
  <c r="U333" i="7"/>
  <c r="T333" i="7" s="1"/>
  <c r="S333" i="7" s="1"/>
  <c r="P309" i="7"/>
  <c r="O300" i="7"/>
  <c r="U298" i="7"/>
  <c r="T298" i="7" s="1"/>
  <c r="S298" i="7" s="1"/>
  <c r="O284" i="7"/>
  <c r="O280" i="7"/>
  <c r="U277" i="7"/>
  <c r="T277" i="7" s="1"/>
  <c r="S277" i="7" s="1"/>
  <c r="X275" i="7"/>
  <c r="X272" i="7"/>
  <c r="U270" i="7"/>
  <c r="T270" i="7" s="1"/>
  <c r="S270" i="7" s="1"/>
  <c r="O268" i="7"/>
  <c r="P263" i="7"/>
  <c r="P255" i="7"/>
  <c r="U248" i="7"/>
  <c r="T248" i="7" s="1"/>
  <c r="S248" i="7" s="1"/>
  <c r="X238" i="7"/>
  <c r="P224" i="7"/>
  <c r="P173" i="7"/>
  <c r="O170" i="7"/>
  <c r="O152" i="7"/>
  <c r="X140" i="7"/>
  <c r="X137" i="7"/>
  <c r="X135" i="7"/>
  <c r="O133" i="7"/>
  <c r="O128" i="7"/>
  <c r="X124" i="7"/>
  <c r="O112" i="7"/>
  <c r="X108" i="7"/>
  <c r="U106" i="7"/>
  <c r="T106" i="7" s="1"/>
  <c r="S106" i="7" s="1"/>
  <c r="U98" i="7"/>
  <c r="T98" i="7" s="1"/>
  <c r="S98" i="7" s="1"/>
  <c r="P92" i="7"/>
  <c r="P86" i="7"/>
  <c r="P81" i="7"/>
  <c r="U72" i="7"/>
  <c r="T72" i="7" s="1"/>
  <c r="S72" i="7" s="1"/>
  <c r="X61" i="7"/>
  <c r="U58" i="7"/>
  <c r="T58" i="7" s="1"/>
  <c r="S58" i="7" s="1"/>
  <c r="U50" i="7"/>
  <c r="T50" i="7" s="1"/>
  <c r="S50" i="7" s="1"/>
  <c r="P49" i="7"/>
  <c r="P46" i="7"/>
  <c r="X582" i="7"/>
  <c r="X535" i="7"/>
  <c r="X515" i="7"/>
  <c r="O476" i="7"/>
  <c r="X452" i="7"/>
  <c r="X447" i="7"/>
  <c r="X379" i="7"/>
  <c r="X325" i="7"/>
  <c r="X311" i="7"/>
  <c r="X301" i="7"/>
  <c r="X299" i="7"/>
  <c r="P287" i="7"/>
  <c r="P277" i="7"/>
  <c r="O274" i="7"/>
  <c r="X267" i="7"/>
  <c r="O263" i="7"/>
  <c r="X241" i="7"/>
  <c r="X198" i="7"/>
  <c r="O154" i="7"/>
  <c r="X132" i="7"/>
  <c r="O92" i="7"/>
  <c r="X83" i="7"/>
  <c r="P77" i="7"/>
  <c r="X71" i="7"/>
  <c r="X65" i="7"/>
  <c r="X45" i="7"/>
  <c r="O31" i="7"/>
  <c r="O758" i="7"/>
  <c r="O704" i="7"/>
  <c r="U582" i="7"/>
  <c r="T582" i="7" s="1"/>
  <c r="S582" i="7" s="1"/>
  <c r="P561" i="7"/>
  <c r="O554" i="7"/>
  <c r="U535" i="7"/>
  <c r="T535" i="7" s="1"/>
  <c r="S535" i="7" s="1"/>
  <c r="U525" i="7"/>
  <c r="T525" i="7" s="1"/>
  <c r="S525" i="7" s="1"/>
  <c r="U515" i="7"/>
  <c r="T515" i="7" s="1"/>
  <c r="S515" i="7" s="1"/>
  <c r="U447" i="7"/>
  <c r="T447" i="7" s="1"/>
  <c r="S447" i="7" s="1"/>
  <c r="U400" i="7"/>
  <c r="T400" i="7" s="1"/>
  <c r="S400" i="7" s="1"/>
  <c r="U368" i="7"/>
  <c r="T368" i="7" s="1"/>
  <c r="S368" i="7" s="1"/>
  <c r="U364" i="7"/>
  <c r="T364" i="7" s="1"/>
  <c r="S364" i="7" s="1"/>
  <c r="U313" i="7"/>
  <c r="T313" i="7" s="1"/>
  <c r="S313" i="7" s="1"/>
  <c r="U311" i="7"/>
  <c r="T311" i="7" s="1"/>
  <c r="S311" i="7" s="1"/>
  <c r="U299" i="7"/>
  <c r="T299" i="7" s="1"/>
  <c r="S299" i="7" s="1"/>
  <c r="U267" i="7"/>
  <c r="T267" i="7" s="1"/>
  <c r="S267" i="7" s="1"/>
  <c r="U264" i="7"/>
  <c r="T264" i="7" s="1"/>
  <c r="S264" i="7" s="1"/>
  <c r="O259" i="7"/>
  <c r="U132" i="7"/>
  <c r="T132" i="7" s="1"/>
  <c r="S132" i="7" s="1"/>
  <c r="U110" i="7"/>
  <c r="T110" i="7" s="1"/>
  <c r="S110" i="7" s="1"/>
  <c r="P843" i="7"/>
  <c r="U823" i="7"/>
  <c r="T823" i="7" s="1"/>
  <c r="S823" i="7" s="1"/>
  <c r="O726" i="7"/>
  <c r="U651" i="7"/>
  <c r="T651" i="7" s="1"/>
  <c r="S651" i="7" s="1"/>
  <c r="O582" i="7"/>
  <c r="U531" i="7"/>
  <c r="T531" i="7" s="1"/>
  <c r="S531" i="7" s="1"/>
  <c r="O515" i="7"/>
  <c r="X487" i="7"/>
  <c r="U479" i="7"/>
  <c r="T479" i="7" s="1"/>
  <c r="S479" i="7" s="1"/>
  <c r="O477" i="7"/>
  <c r="X474" i="7"/>
  <c r="P452" i="7"/>
  <c r="X443" i="7"/>
  <c r="O441" i="7"/>
  <c r="U375" i="7"/>
  <c r="T375" i="7" s="1"/>
  <c r="S375" i="7" s="1"/>
  <c r="U352" i="7"/>
  <c r="T352" i="7" s="1"/>
  <c r="S352" i="7" s="1"/>
  <c r="O323" i="7"/>
  <c r="X300" i="7"/>
  <c r="X292" i="7"/>
  <c r="O291" i="7"/>
  <c r="U284" i="7"/>
  <c r="T284" i="7" s="1"/>
  <c r="S284" i="7" s="1"/>
  <c r="P283" i="7"/>
  <c r="M284" i="7" s="1"/>
  <c r="U278" i="7"/>
  <c r="T278" i="7" s="1"/>
  <c r="S278" i="7" s="1"/>
  <c r="O269" i="7"/>
  <c r="O264" i="7"/>
  <c r="X258" i="7"/>
  <c r="O247" i="7"/>
  <c r="X243" i="7"/>
  <c r="X235" i="7"/>
  <c r="X229" i="7"/>
  <c r="U206" i="7"/>
  <c r="T206" i="7" s="1"/>
  <c r="S206" i="7" s="1"/>
  <c r="U169" i="7"/>
  <c r="T169" i="7" s="1"/>
  <c r="S169" i="7" s="1"/>
  <c r="U141" i="7"/>
  <c r="T141" i="7" s="1"/>
  <c r="S141" i="7" s="1"/>
  <c r="O132" i="7"/>
  <c r="U117" i="7"/>
  <c r="T117" i="7" s="1"/>
  <c r="S117" i="7" s="1"/>
  <c r="X109" i="7"/>
  <c r="X92" i="7"/>
  <c r="U54" i="7"/>
  <c r="T54" i="7" s="1"/>
  <c r="S54" i="7" s="1"/>
  <c r="P45" i="7"/>
  <c r="U857" i="7"/>
  <c r="T857" i="7" s="1"/>
  <c r="S857" i="7" s="1"/>
  <c r="O857" i="7"/>
  <c r="X866" i="7"/>
  <c r="O866" i="7"/>
  <c r="P975" i="7"/>
  <c r="U977" i="7"/>
  <c r="T977" i="7" s="1"/>
  <c r="S977" i="7" s="1"/>
  <c r="O975" i="7"/>
  <c r="X845" i="7"/>
  <c r="P845" i="7"/>
  <c r="U965" i="7"/>
  <c r="T965" i="7" s="1"/>
  <c r="S965" i="7" s="1"/>
  <c r="U931" i="7"/>
  <c r="T931" i="7" s="1"/>
  <c r="S931" i="7" s="1"/>
  <c r="O924" i="7"/>
  <c r="O871" i="7"/>
  <c r="X871" i="7"/>
  <c r="P866" i="7"/>
  <c r="U845" i="7"/>
  <c r="T845" i="7" s="1"/>
  <c r="S845" i="7" s="1"/>
  <c r="O835" i="7"/>
  <c r="U835" i="7"/>
  <c r="T835" i="7" s="1"/>
  <c r="S835" i="7" s="1"/>
  <c r="O821" i="7"/>
  <c r="P802" i="7"/>
  <c r="U800" i="7"/>
  <c r="T800" i="7" s="1"/>
  <c r="S800" i="7" s="1"/>
  <c r="P771" i="7"/>
  <c r="U756" i="7"/>
  <c r="T756" i="7" s="1"/>
  <c r="S756" i="7" s="1"/>
  <c r="U731" i="7"/>
  <c r="T731" i="7" s="1"/>
  <c r="S731" i="7" s="1"/>
  <c r="P731" i="7"/>
  <c r="U723" i="7"/>
  <c r="T723" i="7" s="1"/>
  <c r="S723" i="7" s="1"/>
  <c r="P678" i="7"/>
  <c r="X983" i="7"/>
  <c r="O979" i="7"/>
  <c r="O972" i="7"/>
  <c r="X967" i="7"/>
  <c r="O963" i="7"/>
  <c r="O956" i="7"/>
  <c r="X951" i="7"/>
  <c r="O947" i="7"/>
  <c r="O940" i="7"/>
  <c r="P931" i="7"/>
  <c r="X923" i="7"/>
  <c r="X899" i="7"/>
  <c r="X898" i="7"/>
  <c r="U887" i="7"/>
  <c r="T887" i="7" s="1"/>
  <c r="S887" i="7" s="1"/>
  <c r="P886" i="7"/>
  <c r="U873" i="7"/>
  <c r="T873" i="7" s="1"/>
  <c r="S873" i="7" s="1"/>
  <c r="O873" i="7"/>
  <c r="U871" i="7"/>
  <c r="T871" i="7" s="1"/>
  <c r="S871" i="7" s="1"/>
  <c r="X865" i="7"/>
  <c r="P862" i="7"/>
  <c r="X857" i="7"/>
  <c r="O855" i="7"/>
  <c r="X855" i="7"/>
  <c r="U853" i="7"/>
  <c r="T853" i="7" s="1"/>
  <c r="S853" i="7" s="1"/>
  <c r="U843" i="7"/>
  <c r="T843" i="7" s="1"/>
  <c r="S843" i="7" s="1"/>
  <c r="U841" i="7"/>
  <c r="T841" i="7" s="1"/>
  <c r="S841" i="7" s="1"/>
  <c r="P837" i="7"/>
  <c r="L838" i="7" s="1"/>
  <c r="P833" i="7"/>
  <c r="U830" i="7"/>
  <c r="T830" i="7" s="1"/>
  <c r="S830" i="7" s="1"/>
  <c r="P827" i="7"/>
  <c r="P820" i="7"/>
  <c r="O820" i="7"/>
  <c r="X820" i="7"/>
  <c r="P809" i="7"/>
  <c r="O768" i="7"/>
  <c r="U768" i="7"/>
  <c r="T768" i="7" s="1"/>
  <c r="S768" i="7" s="1"/>
  <c r="P767" i="7"/>
  <c r="M768" i="7" s="1"/>
  <c r="P756" i="7"/>
  <c r="P752" i="7"/>
  <c r="U737" i="7"/>
  <c r="T737" i="7" s="1"/>
  <c r="S737" i="7" s="1"/>
  <c r="U735" i="7"/>
  <c r="T735" i="7" s="1"/>
  <c r="S735" i="7" s="1"/>
  <c r="O735" i="7"/>
  <c r="P723" i="7"/>
  <c r="P685" i="7"/>
  <c r="X672" i="7"/>
  <c r="P667" i="7"/>
  <c r="P663" i="7"/>
  <c r="U663" i="7"/>
  <c r="T663" i="7" s="1"/>
  <c r="S663" i="7" s="1"/>
  <c r="O660" i="7"/>
  <c r="X660" i="7"/>
  <c r="X638" i="7"/>
  <c r="U635" i="7"/>
  <c r="T635" i="7" s="1"/>
  <c r="S635" i="7" s="1"/>
  <c r="X635" i="7"/>
  <c r="U628" i="7"/>
  <c r="T628" i="7" s="1"/>
  <c r="S628" i="7" s="1"/>
  <c r="O622" i="7"/>
  <c r="O611" i="7"/>
  <c r="O588" i="7"/>
  <c r="O574" i="7"/>
  <c r="U574" i="7"/>
  <c r="T574" i="7" s="1"/>
  <c r="S574" i="7" s="1"/>
  <c r="X574" i="7"/>
  <c r="U563" i="7"/>
  <c r="T563" i="7" s="1"/>
  <c r="S563" i="7" s="1"/>
  <c r="P563" i="7"/>
  <c r="X563" i="7"/>
  <c r="U551" i="7"/>
  <c r="T551" i="7" s="1"/>
  <c r="S551" i="7" s="1"/>
  <c r="X551" i="7"/>
  <c r="O551" i="7"/>
  <c r="P508" i="7"/>
  <c r="U508" i="7"/>
  <c r="T508" i="7" s="1"/>
  <c r="S508" i="7" s="1"/>
  <c r="O508" i="7"/>
  <c r="X475" i="7"/>
  <c r="U475" i="7"/>
  <c r="T475" i="7" s="1"/>
  <c r="S475" i="7" s="1"/>
  <c r="O475" i="7"/>
  <c r="U472" i="7"/>
  <c r="T472" i="7" s="1"/>
  <c r="S472" i="7" s="1"/>
  <c r="X472" i="7"/>
  <c r="O472" i="7"/>
  <c r="X459" i="7"/>
  <c r="O459" i="7"/>
  <c r="P459" i="7"/>
  <c r="U459" i="7"/>
  <c r="T459" i="7" s="1"/>
  <c r="S459" i="7" s="1"/>
  <c r="U436" i="7"/>
  <c r="T436" i="7" s="1"/>
  <c r="S436" i="7" s="1"/>
  <c r="P436" i="7"/>
  <c r="X436" i="7"/>
  <c r="U428" i="7"/>
  <c r="T428" i="7" s="1"/>
  <c r="S428" i="7" s="1"/>
  <c r="P428" i="7"/>
  <c r="X834" i="7"/>
  <c r="U834" i="7"/>
  <c r="T834" i="7" s="1"/>
  <c r="S834" i="7" s="1"/>
  <c r="U458" i="7"/>
  <c r="T458" i="7" s="1"/>
  <c r="S458" i="7" s="1"/>
  <c r="X458" i="7"/>
  <c r="U418" i="7"/>
  <c r="T418" i="7" s="1"/>
  <c r="S418" i="7" s="1"/>
  <c r="X418" i="7"/>
  <c r="P978" i="7"/>
  <c r="P951" i="7"/>
  <c r="P946" i="7"/>
  <c r="P879" i="7"/>
  <c r="X879" i="7"/>
  <c r="O748" i="7"/>
  <c r="O731" i="7"/>
  <c r="X708" i="7"/>
  <c r="O708" i="7"/>
  <c r="U708" i="7"/>
  <c r="T708" i="7" s="1"/>
  <c r="S708" i="7" s="1"/>
  <c r="U695" i="7"/>
  <c r="T695" i="7" s="1"/>
  <c r="S695" i="7" s="1"/>
  <c r="P684" i="7"/>
  <c r="U684" i="7"/>
  <c r="T684" i="7" s="1"/>
  <c r="S684" i="7" s="1"/>
  <c r="U672" i="7"/>
  <c r="T672" i="7" s="1"/>
  <c r="S672" i="7" s="1"/>
  <c r="P621" i="7"/>
  <c r="O619" i="7"/>
  <c r="P615" i="7"/>
  <c r="X615" i="7"/>
  <c r="O577" i="7"/>
  <c r="P577" i="7"/>
  <c r="U577" i="7"/>
  <c r="T577" i="7" s="1"/>
  <c r="S577" i="7" s="1"/>
  <c r="X562" i="7"/>
  <c r="P562" i="7"/>
  <c r="P482" i="7"/>
  <c r="U482" i="7"/>
  <c r="T482" i="7" s="1"/>
  <c r="S482" i="7" s="1"/>
  <c r="X482" i="7"/>
  <c r="O471" i="7"/>
  <c r="U471" i="7"/>
  <c r="T471" i="7" s="1"/>
  <c r="S471" i="7" s="1"/>
  <c r="X471" i="7"/>
  <c r="U666" i="7"/>
  <c r="T666" i="7" s="1"/>
  <c r="S666" i="7" s="1"/>
  <c r="P666" i="7"/>
  <c r="X666" i="7"/>
  <c r="O557" i="7"/>
  <c r="U557" i="7"/>
  <c r="T557" i="7" s="1"/>
  <c r="S557" i="7" s="1"/>
  <c r="X557" i="7"/>
  <c r="O528" i="7"/>
  <c r="U528" i="7"/>
  <c r="T528" i="7" s="1"/>
  <c r="S528" i="7" s="1"/>
  <c r="P983" i="7"/>
  <c r="P967" i="7"/>
  <c r="P962" i="7"/>
  <c r="U923" i="7"/>
  <c r="T923" i="7" s="1"/>
  <c r="S923" i="7" s="1"/>
  <c r="O914" i="7"/>
  <c r="U899" i="7"/>
  <c r="T899" i="7" s="1"/>
  <c r="S899" i="7" s="1"/>
  <c r="U846" i="7"/>
  <c r="T846" i="7" s="1"/>
  <c r="S846" i="7" s="1"/>
  <c r="O845" i="7"/>
  <c r="P836" i="7"/>
  <c r="X836" i="7"/>
  <c r="U826" i="7"/>
  <c r="T826" i="7" s="1"/>
  <c r="S826" i="7" s="1"/>
  <c r="O815" i="7"/>
  <c r="X815" i="7"/>
  <c r="P804" i="7"/>
  <c r="O734" i="7"/>
  <c r="X986" i="7"/>
  <c r="P981" i="7"/>
  <c r="O978" i="7"/>
  <c r="O976" i="7"/>
  <c r="X970" i="7"/>
  <c r="P965" i="7"/>
  <c r="O962" i="7"/>
  <c r="O960" i="7"/>
  <c r="X954" i="7"/>
  <c r="P949" i="7"/>
  <c r="O946" i="7"/>
  <c r="O944" i="7"/>
  <c r="X938" i="7"/>
  <c r="X924" i="7"/>
  <c r="O923" i="7"/>
  <c r="U908" i="7"/>
  <c r="T908" i="7" s="1"/>
  <c r="S908" i="7" s="1"/>
  <c r="O903" i="7"/>
  <c r="O887" i="7"/>
  <c r="U879" i="7"/>
  <c r="T879" i="7" s="1"/>
  <c r="S879" i="7" s="1"/>
  <c r="X875" i="7"/>
  <c r="P865" i="7"/>
  <c r="X863" i="7"/>
  <c r="O859" i="7"/>
  <c r="U859" i="7"/>
  <c r="T859" i="7" s="1"/>
  <c r="S859" i="7" s="1"/>
  <c r="P853" i="7"/>
  <c r="P841" i="7"/>
  <c r="U836" i="7"/>
  <c r="T836" i="7" s="1"/>
  <c r="S836" i="7" s="1"/>
  <c r="P834" i="7"/>
  <c r="P832" i="7"/>
  <c r="U832" i="7"/>
  <c r="T832" i="7" s="1"/>
  <c r="S832" i="7" s="1"/>
  <c r="O830" i="7"/>
  <c r="U821" i="7"/>
  <c r="T821" i="7" s="1"/>
  <c r="S821" i="7" s="1"/>
  <c r="X819" i="7"/>
  <c r="U817" i="7"/>
  <c r="T817" i="7" s="1"/>
  <c r="S817" i="7" s="1"/>
  <c r="X814" i="7"/>
  <c r="U814" i="7"/>
  <c r="T814" i="7" s="1"/>
  <c r="S814" i="7" s="1"/>
  <c r="O808" i="7"/>
  <c r="P808" i="7"/>
  <c r="X799" i="7"/>
  <c r="O799" i="7"/>
  <c r="X767" i="7"/>
  <c r="O759" i="7"/>
  <c r="X759" i="7"/>
  <c r="U751" i="7"/>
  <c r="T751" i="7" s="1"/>
  <c r="S751" i="7" s="1"/>
  <c r="X747" i="7"/>
  <c r="O747" i="7"/>
  <c r="P705" i="7"/>
  <c r="U698" i="7"/>
  <c r="T698" i="7" s="1"/>
  <c r="S698" i="7" s="1"/>
  <c r="P698" i="7"/>
  <c r="X698" i="7"/>
  <c r="O684" i="7"/>
  <c r="U670" i="7"/>
  <c r="T670" i="7" s="1"/>
  <c r="S670" i="7" s="1"/>
  <c r="X670" i="7"/>
  <c r="O666" i="7"/>
  <c r="P638" i="7"/>
  <c r="U562" i="7"/>
  <c r="T562" i="7" s="1"/>
  <c r="S562" i="7" s="1"/>
  <c r="O482" i="7"/>
  <c r="P471" i="7"/>
  <c r="U450" i="7"/>
  <c r="T450" i="7" s="1"/>
  <c r="S450" i="7" s="1"/>
  <c r="X450" i="7"/>
  <c r="X431" i="7"/>
  <c r="O431" i="7"/>
  <c r="P431" i="7"/>
  <c r="L432" i="7" s="1"/>
  <c r="U431" i="7"/>
  <c r="T431" i="7" s="1"/>
  <c r="S431" i="7" s="1"/>
  <c r="U365" i="7"/>
  <c r="T365" i="7" s="1"/>
  <c r="S365" i="7" s="1"/>
  <c r="P365" i="7"/>
  <c r="U326" i="7"/>
  <c r="T326" i="7" s="1"/>
  <c r="S326" i="7" s="1"/>
  <c r="X326" i="7"/>
  <c r="O851" i="7"/>
  <c r="X851" i="7"/>
  <c r="X804" i="7"/>
  <c r="U804" i="7"/>
  <c r="T804" i="7" s="1"/>
  <c r="S804" i="7" s="1"/>
  <c r="P898" i="7"/>
  <c r="P846" i="7"/>
  <c r="O834" i="7"/>
  <c r="X829" i="7"/>
  <c r="P829" i="7"/>
  <c r="X771" i="7"/>
  <c r="U771" i="7"/>
  <c r="T771" i="7" s="1"/>
  <c r="S771" i="7" s="1"/>
  <c r="O712" i="7"/>
  <c r="P712" i="7"/>
  <c r="P708" i="7"/>
  <c r="O672" i="7"/>
  <c r="O638" i="7"/>
  <c r="P620" i="7"/>
  <c r="O620" i="7"/>
  <c r="P565" i="7"/>
  <c r="U565" i="7"/>
  <c r="T565" i="7" s="1"/>
  <c r="S565" i="7" s="1"/>
  <c r="X565" i="7"/>
  <c r="O562" i="7"/>
  <c r="P505" i="7"/>
  <c r="U505" i="7"/>
  <c r="T505" i="7" s="1"/>
  <c r="S505" i="7" s="1"/>
  <c r="O481" i="7"/>
  <c r="U481" i="7"/>
  <c r="T481" i="7" s="1"/>
  <c r="S481" i="7" s="1"/>
  <c r="X481" i="7"/>
  <c r="P478" i="7"/>
  <c r="X478" i="7"/>
  <c r="U478" i="7"/>
  <c r="T478" i="7" s="1"/>
  <c r="S478" i="7" s="1"/>
  <c r="P466" i="7"/>
  <c r="O466" i="7"/>
  <c r="U466" i="7"/>
  <c r="T466" i="7" s="1"/>
  <c r="S466" i="7" s="1"/>
  <c r="X466" i="7"/>
  <c r="O463" i="7"/>
  <c r="P463" i="7"/>
  <c r="U463" i="7"/>
  <c r="T463" i="7" s="1"/>
  <c r="S463" i="7" s="1"/>
  <c r="X463" i="7"/>
  <c r="O347" i="7"/>
  <c r="X347" i="7"/>
  <c r="P347" i="7"/>
  <c r="U347" i="7"/>
  <c r="T347" i="7" s="1"/>
  <c r="S347" i="7" s="1"/>
  <c r="O865" i="7"/>
  <c r="P986" i="7"/>
  <c r="P970" i="7"/>
  <c r="P959" i="7"/>
  <c r="P954" i="7"/>
  <c r="X949" i="7"/>
  <c r="P943" i="7"/>
  <c r="P938" i="7"/>
  <c r="U924" i="7"/>
  <c r="T924" i="7" s="1"/>
  <c r="S924" i="7" s="1"/>
  <c r="X914" i="7"/>
  <c r="P899" i="7"/>
  <c r="O898" i="7"/>
  <c r="P890" i="7"/>
  <c r="X880" i="7"/>
  <c r="U869" i="7"/>
  <c r="T869" i="7" s="1"/>
  <c r="S869" i="7" s="1"/>
  <c r="O869" i="7"/>
  <c r="U866" i="7"/>
  <c r="T866" i="7" s="1"/>
  <c r="S866" i="7" s="1"/>
  <c r="P857" i="7"/>
  <c r="P852" i="7"/>
  <c r="X852" i="7"/>
  <c r="P848" i="7"/>
  <c r="U848" i="7"/>
  <c r="T848" i="7" s="1"/>
  <c r="S848" i="7" s="1"/>
  <c r="O846" i="7"/>
  <c r="U837" i="7"/>
  <c r="T837" i="7" s="1"/>
  <c r="S837" i="7" s="1"/>
  <c r="U829" i="7"/>
  <c r="T829" i="7" s="1"/>
  <c r="S829" i="7" s="1"/>
  <c r="U819" i="7"/>
  <c r="T819" i="7" s="1"/>
  <c r="S819" i="7" s="1"/>
  <c r="U807" i="7"/>
  <c r="T807" i="7" s="1"/>
  <c r="S807" i="7" s="1"/>
  <c r="X800" i="7"/>
  <c r="U796" i="7"/>
  <c r="T796" i="7" s="1"/>
  <c r="S796" i="7" s="1"/>
  <c r="X796" i="7"/>
  <c r="X776" i="7"/>
  <c r="U767" i="7"/>
  <c r="T767" i="7" s="1"/>
  <c r="S767" i="7" s="1"/>
  <c r="P766" i="7"/>
  <c r="P762" i="7"/>
  <c r="X756" i="7"/>
  <c r="O751" i="7"/>
  <c r="X734" i="7"/>
  <c r="U700" i="7"/>
  <c r="T700" i="7" s="1"/>
  <c r="S700" i="7" s="1"/>
  <c r="P700" i="7"/>
  <c r="X700" i="7"/>
  <c r="X640" i="7"/>
  <c r="U620" i="7"/>
  <c r="T620" i="7" s="1"/>
  <c r="S620" i="7" s="1"/>
  <c r="U581" i="7"/>
  <c r="T581" i="7" s="1"/>
  <c r="S581" i="7" s="1"/>
  <c r="X581" i="7"/>
  <c r="P581" i="7"/>
  <c r="X548" i="7"/>
  <c r="O548" i="7"/>
  <c r="P548" i="7"/>
  <c r="P481" i="7"/>
  <c r="O478" i="7"/>
  <c r="O439" i="7"/>
  <c r="P439" i="7"/>
  <c r="U439" i="7"/>
  <c r="T439" i="7" s="1"/>
  <c r="S439" i="7" s="1"/>
  <c r="X439" i="7"/>
  <c r="X341" i="7"/>
  <c r="P341" i="7"/>
  <c r="U341" i="7"/>
  <c r="T341" i="7" s="1"/>
  <c r="S341" i="7" s="1"/>
  <c r="O341" i="7"/>
  <c r="O890" i="7"/>
  <c r="X883" i="7"/>
  <c r="O883" i="7"/>
  <c r="X818" i="7"/>
  <c r="P818" i="7"/>
  <c r="L819" i="7" s="1"/>
  <c r="O752" i="7"/>
  <c r="U752" i="7"/>
  <c r="T752" i="7" s="1"/>
  <c r="S752" i="7" s="1"/>
  <c r="P652" i="7"/>
  <c r="O652" i="7"/>
  <c r="P612" i="7"/>
  <c r="U612" i="7"/>
  <c r="T612" i="7" s="1"/>
  <c r="S612" i="7" s="1"/>
  <c r="O565" i="7"/>
  <c r="O480" i="7"/>
  <c r="U480" i="7"/>
  <c r="T480" i="7" s="1"/>
  <c r="S480" i="7" s="1"/>
  <c r="X480" i="7"/>
  <c r="O473" i="7"/>
  <c r="U473" i="7"/>
  <c r="T473" i="7" s="1"/>
  <c r="S473" i="7" s="1"/>
  <c r="X473" i="7"/>
  <c r="O959" i="7"/>
  <c r="O943" i="7"/>
  <c r="O827" i="7"/>
  <c r="U827" i="7"/>
  <c r="T827" i="7" s="1"/>
  <c r="S827" i="7" s="1"/>
  <c r="P816" i="7"/>
  <c r="X816" i="7"/>
  <c r="U880" i="7"/>
  <c r="T880" i="7" s="1"/>
  <c r="S880" i="7" s="1"/>
  <c r="U833" i="7"/>
  <c r="T833" i="7" s="1"/>
  <c r="S833" i="7" s="1"/>
  <c r="U650" i="7"/>
  <c r="T650" i="7" s="1"/>
  <c r="S650" i="7" s="1"/>
  <c r="X650" i="7"/>
  <c r="O628" i="7"/>
  <c r="P628" i="7"/>
  <c r="P619" i="7"/>
  <c r="U619" i="7"/>
  <c r="T619" i="7" s="1"/>
  <c r="S619" i="7" s="1"/>
  <c r="P588" i="7"/>
  <c r="U588" i="7"/>
  <c r="T588" i="7" s="1"/>
  <c r="S588" i="7" s="1"/>
  <c r="P530" i="7"/>
  <c r="X530" i="7"/>
  <c r="U442" i="7"/>
  <c r="T442" i="7" s="1"/>
  <c r="S442" i="7" s="1"/>
  <c r="X442" i="7"/>
  <c r="P595" i="7"/>
  <c r="O579" i="7"/>
  <c r="U539" i="7"/>
  <c r="T539" i="7" s="1"/>
  <c r="S539" i="7" s="1"/>
  <c r="O504" i="7"/>
  <c r="U495" i="7"/>
  <c r="T495" i="7" s="1"/>
  <c r="S495" i="7" s="1"/>
  <c r="P490" i="7"/>
  <c r="O487" i="7"/>
  <c r="U485" i="7"/>
  <c r="T485" i="7" s="1"/>
  <c r="S485" i="7" s="1"/>
  <c r="P470" i="7"/>
  <c r="U470" i="7"/>
  <c r="T470" i="7" s="1"/>
  <c r="S470" i="7" s="1"/>
  <c r="P469" i="7"/>
  <c r="X457" i="7"/>
  <c r="U457" i="7"/>
  <c r="T457" i="7" s="1"/>
  <c r="S457" i="7" s="1"/>
  <c r="U444" i="7"/>
  <c r="T444" i="7" s="1"/>
  <c r="S444" i="7" s="1"/>
  <c r="X444" i="7"/>
  <c r="U394" i="7"/>
  <c r="T394" i="7" s="1"/>
  <c r="S394" i="7" s="1"/>
  <c r="O394" i="7"/>
  <c r="U391" i="7"/>
  <c r="T391" i="7" s="1"/>
  <c r="S391" i="7" s="1"/>
  <c r="O389" i="7"/>
  <c r="U383" i="7"/>
  <c r="T383" i="7" s="1"/>
  <c r="S383" i="7" s="1"/>
  <c r="O378" i="7"/>
  <c r="U378" i="7"/>
  <c r="T378" i="7" s="1"/>
  <c r="S378" i="7" s="1"/>
  <c r="U355" i="7"/>
  <c r="T355" i="7" s="1"/>
  <c r="S355" i="7" s="1"/>
  <c r="X355" i="7"/>
  <c r="P355" i="7"/>
  <c r="X345" i="7"/>
  <c r="O345" i="7"/>
  <c r="U310" i="7"/>
  <c r="T310" i="7" s="1"/>
  <c r="S310" i="7" s="1"/>
  <c r="P286" i="7"/>
  <c r="O286" i="7"/>
  <c r="U286" i="7"/>
  <c r="T286" i="7" s="1"/>
  <c r="S286" i="7" s="1"/>
  <c r="U519" i="7"/>
  <c r="T519" i="7" s="1"/>
  <c r="S519" i="7" s="1"/>
  <c r="X519" i="7"/>
  <c r="O519" i="7"/>
  <c r="P495" i="7"/>
  <c r="O485" i="7"/>
  <c r="X433" i="7"/>
  <c r="U433" i="7"/>
  <c r="T433" i="7" s="1"/>
  <c r="S433" i="7" s="1"/>
  <c r="P433" i="7"/>
  <c r="X417" i="7"/>
  <c r="U417" i="7"/>
  <c r="T417" i="7" s="1"/>
  <c r="S417" i="7" s="1"/>
  <c r="O411" i="7"/>
  <c r="U411" i="7"/>
  <c r="T411" i="7" s="1"/>
  <c r="S411" i="7" s="1"/>
  <c r="P383" i="7"/>
  <c r="O358" i="7"/>
  <c r="U358" i="7"/>
  <c r="T358" i="7" s="1"/>
  <c r="S358" i="7" s="1"/>
  <c r="P320" i="7"/>
  <c r="U320" i="7"/>
  <c r="T320" i="7" s="1"/>
  <c r="S320" i="7" s="1"/>
  <c r="O317" i="7"/>
  <c r="P317" i="7"/>
  <c r="U317" i="7"/>
  <c r="T317" i="7" s="1"/>
  <c r="S317" i="7" s="1"/>
  <c r="U297" i="7"/>
  <c r="T297" i="7" s="1"/>
  <c r="S297" i="7" s="1"/>
  <c r="P297" i="7"/>
  <c r="P294" i="7"/>
  <c r="X294" i="7"/>
  <c r="U294" i="7"/>
  <c r="T294" i="7" s="1"/>
  <c r="S294" i="7" s="1"/>
  <c r="P262" i="7"/>
  <c r="X262" i="7"/>
  <c r="O262" i="7"/>
  <c r="U262" i="7"/>
  <c r="T262" i="7" s="1"/>
  <c r="S262" i="7" s="1"/>
  <c r="O251" i="7"/>
  <c r="U251" i="7"/>
  <c r="T251" i="7" s="1"/>
  <c r="S251" i="7" s="1"/>
  <c r="P251" i="7"/>
  <c r="X251" i="7"/>
  <c r="X237" i="7"/>
  <c r="O237" i="7"/>
  <c r="X147" i="7"/>
  <c r="U147" i="7"/>
  <c r="T147" i="7" s="1"/>
  <c r="S147" i="7" s="1"/>
  <c r="U589" i="7"/>
  <c r="T589" i="7" s="1"/>
  <c r="S589" i="7" s="1"/>
  <c r="U578" i="7"/>
  <c r="T578" i="7" s="1"/>
  <c r="S578" i="7" s="1"/>
  <c r="O571" i="7"/>
  <c r="U569" i="7"/>
  <c r="T569" i="7" s="1"/>
  <c r="S569" i="7" s="1"/>
  <c r="U566" i="7"/>
  <c r="T566" i="7" s="1"/>
  <c r="S566" i="7" s="1"/>
  <c r="U558" i="7"/>
  <c r="T558" i="7" s="1"/>
  <c r="S558" i="7" s="1"/>
  <c r="O555" i="7"/>
  <c r="U540" i="7"/>
  <c r="T540" i="7" s="1"/>
  <c r="S540" i="7" s="1"/>
  <c r="O535" i="7"/>
  <c r="O523" i="7"/>
  <c r="U523" i="7"/>
  <c r="T523" i="7" s="1"/>
  <c r="S523" i="7" s="1"/>
  <c r="X496" i="7"/>
  <c r="P496" i="7"/>
  <c r="U496" i="7"/>
  <c r="T496" i="7" s="1"/>
  <c r="S496" i="7" s="1"/>
  <c r="O495" i="7"/>
  <c r="P489" i="7"/>
  <c r="U489" i="7"/>
  <c r="T489" i="7" s="1"/>
  <c r="S489" i="7" s="1"/>
  <c r="O470" i="7"/>
  <c r="P468" i="7"/>
  <c r="X468" i="7"/>
  <c r="P467" i="7"/>
  <c r="P457" i="7"/>
  <c r="O455" i="7"/>
  <c r="O452" i="7"/>
  <c r="O427" i="7"/>
  <c r="U427" i="7"/>
  <c r="T427" i="7" s="1"/>
  <c r="S427" i="7" s="1"/>
  <c r="U404" i="7"/>
  <c r="T404" i="7" s="1"/>
  <c r="S404" i="7" s="1"/>
  <c r="X404" i="7"/>
  <c r="X387" i="7"/>
  <c r="O387" i="7"/>
  <c r="X384" i="7"/>
  <c r="U384" i="7"/>
  <c r="T384" i="7" s="1"/>
  <c r="S384" i="7" s="1"/>
  <c r="O383" i="7"/>
  <c r="U379" i="7"/>
  <c r="T379" i="7" s="1"/>
  <c r="S379" i="7" s="1"/>
  <c r="P379" i="7"/>
  <c r="O372" i="7"/>
  <c r="X369" i="7"/>
  <c r="U369" i="7"/>
  <c r="T369" i="7" s="1"/>
  <c r="S369" i="7" s="1"/>
  <c r="X357" i="7"/>
  <c r="U357" i="7"/>
  <c r="T357" i="7" s="1"/>
  <c r="S357" i="7" s="1"/>
  <c r="P357" i="7"/>
  <c r="X343" i="7"/>
  <c r="O343" i="7"/>
  <c r="O313" i="7"/>
  <c r="X313" i="7"/>
  <c r="P282" i="7"/>
  <c r="X282" i="7"/>
  <c r="O282" i="7"/>
  <c r="X451" i="7"/>
  <c r="O451" i="7"/>
  <c r="U407" i="7"/>
  <c r="T407" i="7" s="1"/>
  <c r="S407" i="7" s="1"/>
  <c r="X407" i="7"/>
  <c r="O407" i="7"/>
  <c r="U399" i="7"/>
  <c r="T399" i="7" s="1"/>
  <c r="S399" i="7" s="1"/>
  <c r="O399" i="7"/>
  <c r="X395" i="7"/>
  <c r="O395" i="7"/>
  <c r="U367" i="7"/>
  <c r="T367" i="7" s="1"/>
  <c r="S367" i="7" s="1"/>
  <c r="O367" i="7"/>
  <c r="X331" i="7"/>
  <c r="P331" i="7"/>
  <c r="O319" i="7"/>
  <c r="U319" i="7"/>
  <c r="T319" i="7" s="1"/>
  <c r="S319" i="7" s="1"/>
  <c r="P302" i="7"/>
  <c r="O302" i="7"/>
  <c r="U302" i="7"/>
  <c r="T302" i="7" s="1"/>
  <c r="S302" i="7" s="1"/>
  <c r="X296" i="7"/>
  <c r="O296" i="7"/>
  <c r="P296" i="7"/>
  <c r="U296" i="7"/>
  <c r="T296" i="7" s="1"/>
  <c r="S296" i="7" s="1"/>
  <c r="X271" i="7"/>
  <c r="O271" i="7"/>
  <c r="P271" i="7"/>
  <c r="U271" i="7"/>
  <c r="T271" i="7" s="1"/>
  <c r="S271" i="7" s="1"/>
  <c r="U520" i="7"/>
  <c r="T520" i="7" s="1"/>
  <c r="S520" i="7" s="1"/>
  <c r="P520" i="7"/>
  <c r="P519" i="7"/>
  <c r="U456" i="7"/>
  <c r="T456" i="7" s="1"/>
  <c r="S456" i="7" s="1"/>
  <c r="O456" i="7"/>
  <c r="X456" i="7"/>
  <c r="U451" i="7"/>
  <c r="T451" i="7" s="1"/>
  <c r="S451" i="7" s="1"/>
  <c r="O433" i="7"/>
  <c r="X426" i="7"/>
  <c r="X413" i="7"/>
  <c r="P413" i="7"/>
  <c r="U395" i="7"/>
  <c r="T395" i="7" s="1"/>
  <c r="S395" i="7" s="1"/>
  <c r="O374" i="7"/>
  <c r="U374" i="7"/>
  <c r="T374" i="7" s="1"/>
  <c r="S374" i="7" s="1"/>
  <c r="U359" i="7"/>
  <c r="T359" i="7" s="1"/>
  <c r="S359" i="7" s="1"/>
  <c r="O359" i="7"/>
  <c r="O340" i="7"/>
  <c r="X340" i="7"/>
  <c r="U331" i="7"/>
  <c r="T331" i="7" s="1"/>
  <c r="S331" i="7" s="1"/>
  <c r="O327" i="7"/>
  <c r="X327" i="7"/>
  <c r="O324" i="7"/>
  <c r="X324" i="7"/>
  <c r="O307" i="7"/>
  <c r="U307" i="7"/>
  <c r="T307" i="7" s="1"/>
  <c r="S307" i="7" s="1"/>
  <c r="O293" i="7"/>
  <c r="U293" i="7"/>
  <c r="T293" i="7" s="1"/>
  <c r="S293" i="7" s="1"/>
  <c r="P293" i="7"/>
  <c r="X293" i="7"/>
  <c r="P407" i="7"/>
  <c r="X373" i="7"/>
  <c r="O373" i="7"/>
  <c r="X353" i="7"/>
  <c r="U353" i="7"/>
  <c r="T353" i="7" s="1"/>
  <c r="S353" i="7" s="1"/>
  <c r="U335" i="7"/>
  <c r="T335" i="7" s="1"/>
  <c r="S335" i="7" s="1"/>
  <c r="X335" i="7"/>
  <c r="O335" i="7"/>
  <c r="O331" i="7"/>
  <c r="X322" i="7"/>
  <c r="U322" i="7"/>
  <c r="T322" i="7" s="1"/>
  <c r="S322" i="7" s="1"/>
  <c r="P315" i="7"/>
  <c r="X315" i="7"/>
  <c r="U150" i="7"/>
  <c r="T150" i="7" s="1"/>
  <c r="S150" i="7" s="1"/>
  <c r="P150" i="7"/>
  <c r="X150" i="7"/>
  <c r="O150" i="7"/>
  <c r="U522" i="7"/>
  <c r="T522" i="7" s="1"/>
  <c r="S522" i="7" s="1"/>
  <c r="P522" i="7"/>
  <c r="M523" i="7" s="1"/>
  <c r="P451" i="7"/>
  <c r="U420" i="7"/>
  <c r="T420" i="7" s="1"/>
  <c r="S420" i="7" s="1"/>
  <c r="X420" i="7"/>
  <c r="O420" i="7"/>
  <c r="P399" i="7"/>
  <c r="P395" i="7"/>
  <c r="X391" i="7"/>
  <c r="P391" i="7"/>
  <c r="X380" i="7"/>
  <c r="U380" i="7"/>
  <c r="T380" i="7" s="1"/>
  <c r="S380" i="7" s="1"/>
  <c r="P380" i="7"/>
  <c r="U373" i="7"/>
  <c r="T373" i="7" s="1"/>
  <c r="S373" i="7" s="1"/>
  <c r="P367" i="7"/>
  <c r="O351" i="7"/>
  <c r="U351" i="7"/>
  <c r="T351" i="7" s="1"/>
  <c r="S351" i="7" s="1"/>
  <c r="U346" i="7"/>
  <c r="T346" i="7" s="1"/>
  <c r="S346" i="7" s="1"/>
  <c r="O342" i="7"/>
  <c r="U342" i="7"/>
  <c r="T342" i="7" s="1"/>
  <c r="S342" i="7" s="1"/>
  <c r="P319" i="7"/>
  <c r="U315" i="7"/>
  <c r="T315" i="7" s="1"/>
  <c r="S315" i="7" s="1"/>
  <c r="O301" i="7"/>
  <c r="U301" i="7"/>
  <c r="T301" i="7" s="1"/>
  <c r="S301" i="7" s="1"/>
  <c r="U295" i="7"/>
  <c r="T295" i="7" s="1"/>
  <c r="S295" i="7" s="1"/>
  <c r="O295" i="7"/>
  <c r="O279" i="7"/>
  <c r="X279" i="7"/>
  <c r="O400" i="7"/>
  <c r="O368" i="7"/>
  <c r="O292" i="7"/>
  <c r="P281" i="7"/>
  <c r="U259" i="7"/>
  <c r="T259" i="7" s="1"/>
  <c r="S259" i="7" s="1"/>
  <c r="P253" i="7"/>
  <c r="X253" i="7"/>
  <c r="O249" i="7"/>
  <c r="X213" i="7"/>
  <c r="O213" i="7"/>
  <c r="U198" i="7"/>
  <c r="T198" i="7" s="1"/>
  <c r="S198" i="7" s="1"/>
  <c r="O198" i="7"/>
  <c r="P158" i="7"/>
  <c r="X158" i="7"/>
  <c r="O144" i="7"/>
  <c r="U144" i="7"/>
  <c r="T144" i="7" s="1"/>
  <c r="S144" i="7" s="1"/>
  <c r="X144" i="7"/>
  <c r="O265" i="7"/>
  <c r="U265" i="7"/>
  <c r="T265" i="7" s="1"/>
  <c r="S265" i="7" s="1"/>
  <c r="P256" i="7"/>
  <c r="U256" i="7"/>
  <c r="T256" i="7" s="1"/>
  <c r="S256" i="7" s="1"/>
  <c r="X239" i="7"/>
  <c r="O239" i="7"/>
  <c r="O202" i="7"/>
  <c r="U202" i="7"/>
  <c r="T202" i="7" s="1"/>
  <c r="S202" i="7" s="1"/>
  <c r="X202" i="7"/>
  <c r="P193" i="7"/>
  <c r="U193" i="7"/>
  <c r="T193" i="7" s="1"/>
  <c r="S193" i="7" s="1"/>
  <c r="P143" i="7"/>
  <c r="O143" i="7"/>
  <c r="X143" i="7"/>
  <c r="X121" i="7"/>
  <c r="P121" i="7"/>
  <c r="U121" i="7"/>
  <c r="T121" i="7" s="1"/>
  <c r="S121" i="7" s="1"/>
  <c r="O121" i="7"/>
  <c r="P532" i="7"/>
  <c r="O474" i="7"/>
  <c r="U269" i="7"/>
  <c r="T269" i="7" s="1"/>
  <c r="S269" i="7" s="1"/>
  <c r="P268" i="7"/>
  <c r="P260" i="7"/>
  <c r="X260" i="7"/>
  <c r="O255" i="7"/>
  <c r="P252" i="7"/>
  <c r="U252" i="7"/>
  <c r="T252" i="7" s="1"/>
  <c r="S252" i="7" s="1"/>
  <c r="U243" i="7"/>
  <c r="T243" i="7" s="1"/>
  <c r="S243" i="7" s="1"/>
  <c r="P241" i="7"/>
  <c r="L242" i="7" s="1"/>
  <c r="U241" i="7"/>
  <c r="T241" i="7" s="1"/>
  <c r="S241" i="7" s="1"/>
  <c r="U239" i="7"/>
  <c r="T239" i="7" s="1"/>
  <c r="S239" i="7" s="1"/>
  <c r="O235" i="7"/>
  <c r="O193" i="7"/>
  <c r="X146" i="7"/>
  <c r="O146" i="7"/>
  <c r="U146" i="7"/>
  <c r="T146" i="7" s="1"/>
  <c r="S146" i="7" s="1"/>
  <c r="U143" i="7"/>
  <c r="T143" i="7" s="1"/>
  <c r="S143" i="7" s="1"/>
  <c r="P266" i="7"/>
  <c r="U266" i="7"/>
  <c r="T266" i="7" s="1"/>
  <c r="S266" i="7" s="1"/>
  <c r="P265" i="7"/>
  <c r="P243" i="7"/>
  <c r="M244" i="7" s="1"/>
  <c r="P236" i="7"/>
  <c r="U236" i="7"/>
  <c r="T236" i="7" s="1"/>
  <c r="S236" i="7" s="1"/>
  <c r="P202" i="7"/>
  <c r="P200" i="7"/>
  <c r="O185" i="7"/>
  <c r="P185" i="7"/>
  <c r="X185" i="7"/>
  <c r="P171" i="7"/>
  <c r="P104" i="7"/>
  <c r="O104" i="7"/>
  <c r="U104" i="7"/>
  <c r="T104" i="7" s="1"/>
  <c r="S104" i="7" s="1"/>
  <c r="X104" i="7"/>
  <c r="P308" i="7"/>
  <c r="U308" i="7"/>
  <c r="T308" i="7" s="1"/>
  <c r="S308" i="7" s="1"/>
  <c r="X278" i="7"/>
  <c r="X264" i="7"/>
  <c r="X261" i="7"/>
  <c r="X249" i="7"/>
  <c r="X240" i="7"/>
  <c r="P239" i="7"/>
  <c r="P209" i="7"/>
  <c r="O200" i="7"/>
  <c r="U185" i="7"/>
  <c r="T185" i="7" s="1"/>
  <c r="S185" i="7" s="1"/>
  <c r="O145" i="7"/>
  <c r="U145" i="7"/>
  <c r="T145" i="7" s="1"/>
  <c r="S145" i="7" s="1"/>
  <c r="X145" i="7"/>
  <c r="O134" i="7"/>
  <c r="U134" i="7"/>
  <c r="T134" i="7" s="1"/>
  <c r="S134" i="7" s="1"/>
  <c r="P134" i="7"/>
  <c r="X134" i="7"/>
  <c r="X285" i="7"/>
  <c r="P285" i="7"/>
  <c r="P269" i="7"/>
  <c r="X259" i="7"/>
  <c r="O256" i="7"/>
  <c r="P242" i="7"/>
  <c r="L243" i="7" s="1"/>
  <c r="X242" i="7"/>
  <c r="O236" i="7"/>
  <c r="O201" i="7"/>
  <c r="X201" i="7"/>
  <c r="U165" i="7"/>
  <c r="T165" i="7" s="1"/>
  <c r="S165" i="7" s="1"/>
  <c r="P165" i="7"/>
  <c r="X165" i="7"/>
  <c r="P145" i="7"/>
  <c r="P247" i="7"/>
  <c r="X247" i="7"/>
  <c r="U227" i="7"/>
  <c r="T227" i="7" s="1"/>
  <c r="S227" i="7" s="1"/>
  <c r="X227" i="7"/>
  <c r="U188" i="7"/>
  <c r="T188" i="7" s="1"/>
  <c r="S188" i="7" s="1"/>
  <c r="P188" i="7"/>
  <c r="O188" i="7"/>
  <c r="O148" i="7"/>
  <c r="P148" i="7"/>
  <c r="U148" i="7"/>
  <c r="T148" i="7" s="1"/>
  <c r="S148" i="7" s="1"/>
  <c r="P138" i="7"/>
  <c r="O138" i="7"/>
  <c r="U138" i="7"/>
  <c r="T138" i="7" s="1"/>
  <c r="S138" i="7" s="1"/>
  <c r="X138" i="7"/>
  <c r="O116" i="7"/>
  <c r="P116" i="7"/>
  <c r="U116" i="7"/>
  <c r="T116" i="7" s="1"/>
  <c r="S116" i="7" s="1"/>
  <c r="X116" i="7"/>
  <c r="U90" i="7"/>
  <c r="T90" i="7" s="1"/>
  <c r="S90" i="7" s="1"/>
  <c r="O90" i="7"/>
  <c r="X90" i="7"/>
  <c r="P90" i="7"/>
  <c r="U73" i="7"/>
  <c r="T73" i="7" s="1"/>
  <c r="S73" i="7" s="1"/>
  <c r="X73" i="7"/>
  <c r="O73" i="7"/>
  <c r="P73" i="7"/>
  <c r="O290" i="7"/>
  <c r="P155" i="7"/>
  <c r="X155" i="7"/>
  <c r="P154" i="7"/>
  <c r="P136" i="7"/>
  <c r="P133" i="7"/>
  <c r="P127" i="7"/>
  <c r="O127" i="7"/>
  <c r="U79" i="7"/>
  <c r="T79" i="7" s="1"/>
  <c r="S79" i="7" s="1"/>
  <c r="X126" i="7"/>
  <c r="P126" i="7"/>
  <c r="P119" i="7"/>
  <c r="O119" i="7"/>
  <c r="P78" i="7"/>
  <c r="X78" i="7"/>
  <c r="O78" i="7"/>
  <c r="O155" i="7"/>
  <c r="O153" i="7"/>
  <c r="U153" i="7"/>
  <c r="T153" i="7" s="1"/>
  <c r="S153" i="7" s="1"/>
  <c r="U131" i="7"/>
  <c r="T131" i="7" s="1"/>
  <c r="S131" i="7" s="1"/>
  <c r="U126" i="7"/>
  <c r="T126" i="7" s="1"/>
  <c r="S126" i="7" s="1"/>
  <c r="P123" i="7"/>
  <c r="U123" i="7"/>
  <c r="T123" i="7" s="1"/>
  <c r="S123" i="7" s="1"/>
  <c r="U119" i="7"/>
  <c r="T119" i="7" s="1"/>
  <c r="S119" i="7" s="1"/>
  <c r="X100" i="7"/>
  <c r="O100" i="7"/>
  <c r="P96" i="7"/>
  <c r="U78" i="7"/>
  <c r="T78" i="7" s="1"/>
  <c r="S78" i="7" s="1"/>
  <c r="X129" i="7"/>
  <c r="P129" i="7"/>
  <c r="L130" i="7" s="1"/>
  <c r="P82" i="7"/>
  <c r="P80" i="7"/>
  <c r="U80" i="7"/>
  <c r="T80" i="7" s="1"/>
  <c r="S80" i="7" s="1"/>
  <c r="O80" i="7"/>
  <c r="U168" i="7"/>
  <c r="T168" i="7" s="1"/>
  <c r="S168" i="7" s="1"/>
  <c r="P168" i="7"/>
  <c r="P162" i="7"/>
  <c r="X162" i="7"/>
  <c r="X139" i="7"/>
  <c r="X136" i="7"/>
  <c r="U129" i="7"/>
  <c r="T129" i="7" s="1"/>
  <c r="S129" i="7" s="1"/>
  <c r="X122" i="7"/>
  <c r="U122" i="7"/>
  <c r="T122" i="7" s="1"/>
  <c r="S122" i="7" s="1"/>
  <c r="O82" i="7"/>
  <c r="O62" i="7"/>
  <c r="P62" i="7"/>
  <c r="U62" i="7"/>
  <c r="T62" i="7" s="1"/>
  <c r="S62" i="7" s="1"/>
  <c r="X62" i="7"/>
  <c r="P151" i="7"/>
  <c r="O151" i="7"/>
  <c r="P149" i="7"/>
  <c r="X149" i="7"/>
  <c r="O131" i="7"/>
  <c r="O126" i="7"/>
  <c r="O114" i="7"/>
  <c r="P114" i="7"/>
  <c r="X79" i="7"/>
  <c r="O118" i="7"/>
  <c r="U118" i="7"/>
  <c r="T118" i="7" s="1"/>
  <c r="S118" i="7" s="1"/>
  <c r="X111" i="7"/>
  <c r="U111" i="7"/>
  <c r="T111" i="7" s="1"/>
  <c r="S111" i="7" s="1"/>
  <c r="U96" i="7"/>
  <c r="T96" i="7" s="1"/>
  <c r="S96" i="7" s="1"/>
  <c r="O96" i="7"/>
  <c r="U75" i="7"/>
  <c r="T75" i="7" s="1"/>
  <c r="S75" i="7" s="1"/>
  <c r="U74" i="7"/>
  <c r="T74" i="7" s="1"/>
  <c r="S74" i="7" s="1"/>
  <c r="O72" i="7"/>
  <c r="P69" i="7"/>
  <c r="U65" i="7"/>
  <c r="T65" i="7" s="1"/>
  <c r="S65" i="7" s="1"/>
  <c r="P58" i="7"/>
  <c r="P54" i="7"/>
  <c r="P50" i="7"/>
  <c r="U45" i="7"/>
  <c r="T45" i="7" s="1"/>
  <c r="S45" i="7" s="1"/>
  <c r="O44" i="7"/>
  <c r="O39" i="7"/>
  <c r="U34" i="7"/>
  <c r="T34" i="7" s="1"/>
  <c r="S34" i="7" s="1"/>
  <c r="U33" i="7"/>
  <c r="T33" i="7" s="1"/>
  <c r="S33" i="7" s="1"/>
  <c r="P31" i="7"/>
  <c r="O30" i="7"/>
  <c r="P65" i="7"/>
  <c r="P117" i="7"/>
  <c r="P105" i="7"/>
  <c r="P94" i="7"/>
  <c r="O81" i="7"/>
  <c r="U76" i="7"/>
  <c r="T76" i="7" s="1"/>
  <c r="S76" i="7" s="1"/>
  <c r="X72" i="7"/>
  <c r="U48" i="7"/>
  <c r="T48" i="7" s="1"/>
  <c r="S48" i="7" s="1"/>
  <c r="U43" i="7"/>
  <c r="T43" i="7" s="1"/>
  <c r="S43" i="7" s="1"/>
  <c r="O41" i="7"/>
  <c r="U38" i="7"/>
  <c r="T38" i="7" s="1"/>
  <c r="S38" i="7" s="1"/>
  <c r="U37" i="7"/>
  <c r="T37" i="7" s="1"/>
  <c r="S37" i="7" s="1"/>
  <c r="P34" i="7"/>
  <c r="P33" i="7"/>
  <c r="X44" i="7"/>
  <c r="P35" i="7"/>
  <c r="O34" i="7"/>
  <c r="O33" i="7"/>
  <c r="U30" i="7"/>
  <c r="T30" i="7" s="1"/>
  <c r="S30" i="7" s="1"/>
  <c r="U29" i="7"/>
  <c r="T29" i="7" s="1"/>
  <c r="S29" i="7" s="1"/>
  <c r="X60" i="7"/>
  <c r="P37" i="7"/>
  <c r="P29" i="7"/>
  <c r="X993" i="7"/>
  <c r="U993" i="7"/>
  <c r="T993" i="7" s="1"/>
  <c r="S993" i="7" s="1"/>
  <c r="O991" i="7"/>
  <c r="O989" i="7"/>
  <c r="O988" i="7"/>
  <c r="O993" i="7"/>
  <c r="X989" i="7"/>
  <c r="O994" i="7"/>
  <c r="O992" i="7"/>
  <c r="U936" i="7"/>
  <c r="T936" i="7" s="1"/>
  <c r="S936" i="7" s="1"/>
  <c r="U926" i="7"/>
  <c r="T926" i="7" s="1"/>
  <c r="S926" i="7" s="1"/>
  <c r="O926" i="7"/>
  <c r="P926" i="7"/>
  <c r="O905" i="7"/>
  <c r="X905" i="7"/>
  <c r="X904" i="7"/>
  <c r="P904" i="7"/>
  <c r="O904" i="7"/>
  <c r="U892" i="7"/>
  <c r="T892" i="7" s="1"/>
  <c r="S892" i="7" s="1"/>
  <c r="U891" i="7"/>
  <c r="T891" i="7" s="1"/>
  <c r="S891" i="7" s="1"/>
  <c r="O885" i="7"/>
  <c r="X885" i="7"/>
  <c r="P885" i="7"/>
  <c r="O884" i="7"/>
  <c r="X884" i="7"/>
  <c r="P872" i="7"/>
  <c r="O872" i="7"/>
  <c r="P856" i="7"/>
  <c r="O856" i="7"/>
  <c r="O847" i="7"/>
  <c r="P847" i="7"/>
  <c r="U847" i="7"/>
  <c r="T847" i="7" s="1"/>
  <c r="S847" i="7" s="1"/>
  <c r="U872" i="7"/>
  <c r="T872" i="7" s="1"/>
  <c r="S872" i="7" s="1"/>
  <c r="X870" i="7"/>
  <c r="P870" i="7"/>
  <c r="X822" i="7"/>
  <c r="U822" i="7"/>
  <c r="T822" i="7" s="1"/>
  <c r="S822" i="7" s="1"/>
  <c r="P822" i="7"/>
  <c r="P968" i="7"/>
  <c r="U968" i="7"/>
  <c r="T968" i="7" s="1"/>
  <c r="S968" i="7" s="1"/>
  <c r="P936" i="7"/>
  <c r="P927" i="7"/>
  <c r="P920" i="7"/>
  <c r="O877" i="7"/>
  <c r="X877" i="7"/>
  <c r="P877" i="7"/>
  <c r="P980" i="7"/>
  <c r="U980" i="7"/>
  <c r="T980" i="7" s="1"/>
  <c r="S980" i="7" s="1"/>
  <c r="P974" i="7"/>
  <c r="P971" i="7"/>
  <c r="P948" i="7"/>
  <c r="U948" i="7"/>
  <c r="T948" i="7" s="1"/>
  <c r="S948" i="7" s="1"/>
  <c r="P942" i="7"/>
  <c r="P939" i="7"/>
  <c r="O936" i="7"/>
  <c r="O927" i="7"/>
  <c r="O920" i="7"/>
  <c r="O889" i="7"/>
  <c r="X889" i="7"/>
  <c r="P888" i="7"/>
  <c r="O888" i="7"/>
  <c r="U878" i="7"/>
  <c r="T878" i="7" s="1"/>
  <c r="S878" i="7" s="1"/>
  <c r="P878" i="7"/>
  <c r="U877" i="7"/>
  <c r="T877" i="7" s="1"/>
  <c r="S877" i="7" s="1"/>
  <c r="U870" i="7"/>
  <c r="T870" i="7" s="1"/>
  <c r="S870" i="7" s="1"/>
  <c r="O863" i="7"/>
  <c r="P863" i="7"/>
  <c r="O831" i="7"/>
  <c r="U831" i="7"/>
  <c r="T831" i="7" s="1"/>
  <c r="S831" i="7" s="1"/>
  <c r="P831" i="7"/>
  <c r="O822" i="7"/>
  <c r="P952" i="7"/>
  <c r="U952" i="7"/>
  <c r="T952" i="7" s="1"/>
  <c r="S952" i="7" s="1"/>
  <c r="P996" i="7"/>
  <c r="U996" i="7"/>
  <c r="T996" i="7" s="1"/>
  <c r="S996" i="7" s="1"/>
  <c r="P990" i="7"/>
  <c r="P987" i="7"/>
  <c r="P964" i="7"/>
  <c r="U964" i="7"/>
  <c r="T964" i="7" s="1"/>
  <c r="S964" i="7" s="1"/>
  <c r="P958" i="7"/>
  <c r="P955" i="7"/>
  <c r="X995" i="7"/>
  <c r="O990" i="7"/>
  <c r="O987" i="7"/>
  <c r="X982" i="7"/>
  <c r="X979" i="7"/>
  <c r="O974" i="7"/>
  <c r="O971" i="7"/>
  <c r="O968" i="7"/>
  <c r="X966" i="7"/>
  <c r="X963" i="7"/>
  <c r="O958" i="7"/>
  <c r="O955" i="7"/>
  <c r="O952" i="7"/>
  <c r="X950" i="7"/>
  <c r="X947" i="7"/>
  <c r="O942" i="7"/>
  <c r="O939" i="7"/>
  <c r="X916" i="7"/>
  <c r="O909" i="7"/>
  <c r="X909" i="7"/>
  <c r="P909" i="7"/>
  <c r="O908" i="7"/>
  <c r="P908" i="7"/>
  <c r="P905" i="7"/>
  <c r="U896" i="7"/>
  <c r="T896" i="7" s="1"/>
  <c r="S896" i="7" s="1"/>
  <c r="P896" i="7"/>
  <c r="U895" i="7"/>
  <c r="T895" i="7" s="1"/>
  <c r="S895" i="7" s="1"/>
  <c r="P895" i="7"/>
  <c r="O895" i="7"/>
  <c r="X882" i="7"/>
  <c r="O881" i="7"/>
  <c r="X881" i="7"/>
  <c r="P881" i="7"/>
  <c r="O870" i="7"/>
  <c r="P984" i="7"/>
  <c r="U984" i="7"/>
  <c r="T984" i="7" s="1"/>
  <c r="S984" i="7" s="1"/>
  <c r="U905" i="7"/>
  <c r="T905" i="7" s="1"/>
  <c r="S905" i="7" s="1"/>
  <c r="U904" i="7"/>
  <c r="T904" i="7" s="1"/>
  <c r="S904" i="7" s="1"/>
  <c r="P992" i="7"/>
  <c r="U992" i="7"/>
  <c r="T992" i="7" s="1"/>
  <c r="S992" i="7" s="1"/>
  <c r="P976" i="7"/>
  <c r="U976" i="7"/>
  <c r="T976" i="7" s="1"/>
  <c r="S976" i="7" s="1"/>
  <c r="P884" i="7"/>
  <c r="X874" i="7"/>
  <c r="P874" i="7"/>
  <c r="M875" i="7" s="1"/>
  <c r="O874" i="7"/>
  <c r="P860" i="7"/>
  <c r="O860" i="7"/>
  <c r="P840" i="7"/>
  <c r="U840" i="7"/>
  <c r="T840" i="7" s="1"/>
  <c r="S840" i="7" s="1"/>
  <c r="O840" i="7"/>
  <c r="P960" i="7"/>
  <c r="U960" i="7"/>
  <c r="T960" i="7" s="1"/>
  <c r="S960" i="7" s="1"/>
  <c r="P944" i="7"/>
  <c r="U944" i="7"/>
  <c r="T944" i="7" s="1"/>
  <c r="S944" i="7" s="1"/>
  <c r="O929" i="7"/>
  <c r="X929" i="7"/>
  <c r="U929" i="7"/>
  <c r="T929" i="7" s="1"/>
  <c r="S929" i="7" s="1"/>
  <c r="P929" i="7"/>
  <c r="P915" i="7"/>
  <c r="O915" i="7"/>
  <c r="O996" i="7"/>
  <c r="X994" i="7"/>
  <c r="X991" i="7"/>
  <c r="O986" i="7"/>
  <c r="O983" i="7"/>
  <c r="O980" i="7"/>
  <c r="X978" i="7"/>
  <c r="X975" i="7"/>
  <c r="O970" i="7"/>
  <c r="O967" i="7"/>
  <c r="O964" i="7"/>
  <c r="X962" i="7"/>
  <c r="X959" i="7"/>
  <c r="O954" i="7"/>
  <c r="O951" i="7"/>
  <c r="O948" i="7"/>
  <c r="X946" i="7"/>
  <c r="X943" i="7"/>
  <c r="O938" i="7"/>
  <c r="U922" i="7"/>
  <c r="T922" i="7" s="1"/>
  <c r="S922" i="7" s="1"/>
  <c r="P922" i="7"/>
  <c r="O922" i="7"/>
  <c r="U916" i="7"/>
  <c r="T916" i="7" s="1"/>
  <c r="S916" i="7" s="1"/>
  <c r="U915" i="7"/>
  <c r="T915" i="7" s="1"/>
  <c r="S915" i="7" s="1"/>
  <c r="O896" i="7"/>
  <c r="P882" i="7"/>
  <c r="O875" i="7"/>
  <c r="U875" i="7"/>
  <c r="T875" i="7" s="1"/>
  <c r="S875" i="7" s="1"/>
  <c r="U874" i="7"/>
  <c r="T874" i="7" s="1"/>
  <c r="S874" i="7" s="1"/>
  <c r="O867" i="7"/>
  <c r="P867" i="7"/>
  <c r="M868" i="7" s="1"/>
  <c r="U860" i="7"/>
  <c r="T860" i="7" s="1"/>
  <c r="S860" i="7" s="1"/>
  <c r="X858" i="7"/>
  <c r="P858" i="7"/>
  <c r="O858" i="7"/>
  <c r="X935" i="7"/>
  <c r="O935" i="7"/>
  <c r="P935" i="7"/>
  <c r="O919" i="7"/>
  <c r="P919" i="7"/>
  <c r="U918" i="7"/>
  <c r="T918" i="7" s="1"/>
  <c r="S918" i="7" s="1"/>
  <c r="O918" i="7"/>
  <c r="X918" i="7"/>
  <c r="O913" i="7"/>
  <c r="X913" i="7"/>
  <c r="U913" i="7"/>
  <c r="T913" i="7" s="1"/>
  <c r="S913" i="7" s="1"/>
  <c r="P912" i="7"/>
  <c r="O912" i="7"/>
  <c r="P911" i="7"/>
  <c r="O911" i="7"/>
  <c r="X911" i="7"/>
  <c r="U902" i="7"/>
  <c r="T902" i="7" s="1"/>
  <c r="S902" i="7" s="1"/>
  <c r="X902" i="7"/>
  <c r="P995" i="7"/>
  <c r="P988" i="7"/>
  <c r="U988" i="7"/>
  <c r="T988" i="7" s="1"/>
  <c r="S988" i="7" s="1"/>
  <c r="P982" i="7"/>
  <c r="P979" i="7"/>
  <c r="P972" i="7"/>
  <c r="U972" i="7"/>
  <c r="T972" i="7" s="1"/>
  <c r="S972" i="7" s="1"/>
  <c r="P966" i="7"/>
  <c r="P963" i="7"/>
  <c r="P956" i="7"/>
  <c r="U956" i="7"/>
  <c r="T956" i="7" s="1"/>
  <c r="S956" i="7" s="1"/>
  <c r="P950" i="7"/>
  <c r="P947" i="7"/>
  <c r="P940" i="7"/>
  <c r="M941" i="7" s="1"/>
  <c r="U940" i="7"/>
  <c r="T940" i="7" s="1"/>
  <c r="S940" i="7" s="1"/>
  <c r="O916" i="7"/>
  <c r="P902" i="7"/>
  <c r="O882" i="7"/>
  <c r="X854" i="7"/>
  <c r="P854" i="7"/>
  <c r="P824" i="7"/>
  <c r="U824" i="7"/>
  <c r="T824" i="7" s="1"/>
  <c r="S824" i="7" s="1"/>
  <c r="O824" i="7"/>
  <c r="O893" i="7"/>
  <c r="X893" i="7"/>
  <c r="U893" i="7"/>
  <c r="T893" i="7" s="1"/>
  <c r="S893" i="7" s="1"/>
  <c r="O892" i="7"/>
  <c r="P892" i="7"/>
  <c r="O891" i="7"/>
  <c r="X891" i="7"/>
  <c r="X856" i="7"/>
  <c r="X838" i="7"/>
  <c r="U838" i="7"/>
  <c r="T838" i="7" s="1"/>
  <c r="S838" i="7" s="1"/>
  <c r="P838" i="7"/>
  <c r="U910" i="7"/>
  <c r="T910" i="7" s="1"/>
  <c r="S910" i="7" s="1"/>
  <c r="P910" i="7"/>
  <c r="O842" i="7"/>
  <c r="O826" i="7"/>
  <c r="X810" i="7"/>
  <c r="P810" i="7"/>
  <c r="O761" i="7"/>
  <c r="X761" i="7"/>
  <c r="U732" i="7"/>
  <c r="T732" i="7" s="1"/>
  <c r="S732" i="7" s="1"/>
  <c r="X732" i="7"/>
  <c r="P732" i="7"/>
  <c r="P730" i="7"/>
  <c r="U718" i="7"/>
  <c r="T718" i="7" s="1"/>
  <c r="S718" i="7" s="1"/>
  <c r="O718" i="7"/>
  <c r="P718" i="7"/>
  <c r="O716" i="7"/>
  <c r="O713" i="7"/>
  <c r="X713" i="7"/>
  <c r="P713" i="7"/>
  <c r="U713" i="7"/>
  <c r="T713" i="7" s="1"/>
  <c r="S713" i="7" s="1"/>
  <c r="U654" i="7"/>
  <c r="T654" i="7" s="1"/>
  <c r="S654" i="7" s="1"/>
  <c r="X654" i="7"/>
  <c r="O654" i="7"/>
  <c r="P654" i="7"/>
  <c r="O633" i="7"/>
  <c r="X633" i="7"/>
  <c r="U633" i="7"/>
  <c r="T633" i="7" s="1"/>
  <c r="S633" i="7" s="1"/>
  <c r="P633" i="7"/>
  <c r="O921" i="7"/>
  <c r="X921" i="7"/>
  <c r="U820" i="7"/>
  <c r="T820" i="7" s="1"/>
  <c r="S820" i="7" s="1"/>
  <c r="U818" i="7"/>
  <c r="T818" i="7" s="1"/>
  <c r="S818" i="7" s="1"/>
  <c r="O793" i="7"/>
  <c r="X793" i="7"/>
  <c r="U793" i="7"/>
  <c r="T793" i="7" s="1"/>
  <c r="S793" i="7" s="1"/>
  <c r="O786" i="7"/>
  <c r="P754" i="7"/>
  <c r="O750" i="7"/>
  <c r="O743" i="7"/>
  <c r="U743" i="7"/>
  <c r="T743" i="7" s="1"/>
  <c r="S743" i="7" s="1"/>
  <c r="X743" i="7"/>
  <c r="U934" i="7"/>
  <c r="T934" i="7" s="1"/>
  <c r="S934" i="7" s="1"/>
  <c r="X934" i="7"/>
  <c r="O925" i="7"/>
  <c r="X925" i="7"/>
  <c r="U921" i="7"/>
  <c r="T921" i="7" s="1"/>
  <c r="S921" i="7" s="1"/>
  <c r="U903" i="7"/>
  <c r="T903" i="7" s="1"/>
  <c r="S903" i="7" s="1"/>
  <c r="U883" i="7"/>
  <c r="T883" i="7" s="1"/>
  <c r="S883" i="7" s="1"/>
  <c r="U876" i="7"/>
  <c r="T876" i="7" s="1"/>
  <c r="S876" i="7" s="1"/>
  <c r="P815" i="7"/>
  <c r="U810" i="7"/>
  <c r="T810" i="7" s="1"/>
  <c r="S810" i="7" s="1"/>
  <c r="U808" i="7"/>
  <c r="T808" i="7" s="1"/>
  <c r="S808" i="7" s="1"/>
  <c r="U802" i="7"/>
  <c r="T802" i="7" s="1"/>
  <c r="S802" i="7" s="1"/>
  <c r="X802" i="7"/>
  <c r="U782" i="7"/>
  <c r="T782" i="7" s="1"/>
  <c r="S782" i="7" s="1"/>
  <c r="X782" i="7"/>
  <c r="O782" i="7"/>
  <c r="O776" i="7"/>
  <c r="P776" i="7"/>
  <c r="U761" i="7"/>
  <c r="T761" i="7" s="1"/>
  <c r="S761" i="7" s="1"/>
  <c r="U742" i="7"/>
  <c r="T742" i="7" s="1"/>
  <c r="S742" i="7" s="1"/>
  <c r="O742" i="7"/>
  <c r="P739" i="7"/>
  <c r="M740" i="7" s="1"/>
  <c r="O730" i="7"/>
  <c r="X712" i="7"/>
  <c r="X707" i="7"/>
  <c r="O707" i="7"/>
  <c r="P812" i="7"/>
  <c r="O812" i="7"/>
  <c r="P788" i="7"/>
  <c r="O788" i="7"/>
  <c r="O781" i="7"/>
  <c r="X781" i="7"/>
  <c r="O775" i="7"/>
  <c r="X775" i="7"/>
  <c r="O765" i="7"/>
  <c r="X765" i="7"/>
  <c r="U765" i="7"/>
  <c r="T765" i="7" s="1"/>
  <c r="S765" i="7" s="1"/>
  <c r="P747" i="7"/>
  <c r="U747" i="7"/>
  <c r="T747" i="7" s="1"/>
  <c r="S747" i="7" s="1"/>
  <c r="O741" i="7"/>
  <c r="X741" i="7"/>
  <c r="U726" i="7"/>
  <c r="T726" i="7" s="1"/>
  <c r="S726" i="7" s="1"/>
  <c r="P726" i="7"/>
  <c r="U722" i="7"/>
  <c r="T722" i="7" s="1"/>
  <c r="S722" i="7" s="1"/>
  <c r="P722" i="7"/>
  <c r="O722" i="7"/>
  <c r="U694" i="7"/>
  <c r="T694" i="7" s="1"/>
  <c r="S694" i="7" s="1"/>
  <c r="P694" i="7"/>
  <c r="U812" i="7"/>
  <c r="T812" i="7" s="1"/>
  <c r="S812" i="7" s="1"/>
  <c r="U806" i="7"/>
  <c r="T806" i="7" s="1"/>
  <c r="S806" i="7" s="1"/>
  <c r="O806" i="7"/>
  <c r="P793" i="7"/>
  <c r="U788" i="7"/>
  <c r="T788" i="7" s="1"/>
  <c r="S788" i="7" s="1"/>
  <c r="P787" i="7"/>
  <c r="X787" i="7"/>
  <c r="U787" i="7"/>
  <c r="T787" i="7" s="1"/>
  <c r="S787" i="7" s="1"/>
  <c r="X786" i="7"/>
  <c r="U781" i="7"/>
  <c r="T781" i="7" s="1"/>
  <c r="S781" i="7" s="1"/>
  <c r="P780" i="7"/>
  <c r="X780" i="7"/>
  <c r="U775" i="7"/>
  <c r="T775" i="7" s="1"/>
  <c r="S775" i="7" s="1"/>
  <c r="P761" i="7"/>
  <c r="P743" i="7"/>
  <c r="U741" i="7"/>
  <c r="T741" i="7" s="1"/>
  <c r="S741" i="7" s="1"/>
  <c r="P727" i="7"/>
  <c r="O725" i="7"/>
  <c r="X725" i="7"/>
  <c r="U725" i="7"/>
  <c r="T725" i="7" s="1"/>
  <c r="S725" i="7" s="1"/>
  <c r="O721" i="7"/>
  <c r="X721" i="7"/>
  <c r="U721" i="7"/>
  <c r="T721" i="7" s="1"/>
  <c r="S721" i="7" s="1"/>
  <c r="P721" i="7"/>
  <c r="U712" i="7"/>
  <c r="T712" i="7" s="1"/>
  <c r="S712" i="7" s="1"/>
  <c r="O665" i="7"/>
  <c r="X665" i="7"/>
  <c r="U665" i="7"/>
  <c r="T665" i="7" s="1"/>
  <c r="S665" i="7" s="1"/>
  <c r="O661" i="7"/>
  <c r="X661" i="7"/>
  <c r="P661" i="7"/>
  <c r="O805" i="7"/>
  <c r="X805" i="7"/>
  <c r="U805" i="7"/>
  <c r="T805" i="7" s="1"/>
  <c r="S805" i="7" s="1"/>
  <c r="P779" i="7"/>
  <c r="X779" i="7"/>
  <c r="O779" i="7"/>
  <c r="U774" i="7"/>
  <c r="T774" i="7" s="1"/>
  <c r="S774" i="7" s="1"/>
  <c r="O774" i="7"/>
  <c r="O773" i="7"/>
  <c r="X773" i="7"/>
  <c r="P773" i="7"/>
  <c r="U764" i="7"/>
  <c r="T764" i="7" s="1"/>
  <c r="S764" i="7" s="1"/>
  <c r="P764" i="7"/>
  <c r="X755" i="7"/>
  <c r="P755" i="7"/>
  <c r="U755" i="7"/>
  <c r="T755" i="7" s="1"/>
  <c r="S755" i="7" s="1"/>
  <c r="X750" i="7"/>
  <c r="O745" i="7"/>
  <c r="X745" i="7"/>
  <c r="P745" i="7"/>
  <c r="X730" i="7"/>
  <c r="X716" i="7"/>
  <c r="X644" i="7"/>
  <c r="U644" i="7"/>
  <c r="T644" i="7" s="1"/>
  <c r="S644" i="7" s="1"/>
  <c r="O644" i="7"/>
  <c r="P644" i="7"/>
  <c r="O785" i="7"/>
  <c r="X785" i="7"/>
  <c r="U785" i="7"/>
  <c r="T785" i="7" s="1"/>
  <c r="S785" i="7" s="1"/>
  <c r="P785" i="7"/>
  <c r="U754" i="7"/>
  <c r="T754" i="7" s="1"/>
  <c r="S754" i="7" s="1"/>
  <c r="X754" i="7"/>
  <c r="U720" i="7"/>
  <c r="T720" i="7" s="1"/>
  <c r="S720" i="7" s="1"/>
  <c r="O720" i="7"/>
  <c r="U710" i="7"/>
  <c r="T710" i="7" s="1"/>
  <c r="S710" i="7" s="1"/>
  <c r="O710" i="7"/>
  <c r="X710" i="7"/>
  <c r="O697" i="7"/>
  <c r="X697" i="7"/>
  <c r="U697" i="7"/>
  <c r="T697" i="7" s="1"/>
  <c r="S697" i="7" s="1"/>
  <c r="P697" i="7"/>
  <c r="U686" i="7"/>
  <c r="T686" i="7" s="1"/>
  <c r="S686" i="7" s="1"/>
  <c r="X686" i="7"/>
  <c r="O686" i="7"/>
  <c r="O681" i="7"/>
  <c r="X681" i="7"/>
  <c r="U681" i="7"/>
  <c r="T681" i="7" s="1"/>
  <c r="S681" i="7" s="1"/>
  <c r="P681" i="7"/>
  <c r="U674" i="7"/>
  <c r="T674" i="7" s="1"/>
  <c r="S674" i="7" s="1"/>
  <c r="X674" i="7"/>
  <c r="P674" i="7"/>
  <c r="U667" i="7"/>
  <c r="T667" i="7" s="1"/>
  <c r="S667" i="7" s="1"/>
  <c r="O667" i="7"/>
  <c r="U790" i="7"/>
  <c r="T790" i="7" s="1"/>
  <c r="S790" i="7" s="1"/>
  <c r="O790" i="7"/>
  <c r="P790" i="7"/>
  <c r="P775" i="7"/>
  <c r="X772" i="7"/>
  <c r="O772" i="7"/>
  <c r="O753" i="7"/>
  <c r="X753" i="7"/>
  <c r="P753" i="7"/>
  <c r="X739" i="7"/>
  <c r="U739" i="7"/>
  <c r="T739" i="7" s="1"/>
  <c r="S739" i="7" s="1"/>
  <c r="O729" i="7"/>
  <c r="X729" i="7"/>
  <c r="P729" i="7"/>
  <c r="U716" i="7"/>
  <c r="T716" i="7" s="1"/>
  <c r="S716" i="7" s="1"/>
  <c r="P715" i="7"/>
  <c r="M716" i="7" s="1"/>
  <c r="X715" i="7"/>
  <c r="O709" i="7"/>
  <c r="X709" i="7"/>
  <c r="O701" i="7"/>
  <c r="X701" i="7"/>
  <c r="U701" i="7"/>
  <c r="T701" i="7" s="1"/>
  <c r="S701" i="7" s="1"/>
  <c r="P701" i="7"/>
  <c r="U699" i="7"/>
  <c r="T699" i="7" s="1"/>
  <c r="S699" i="7" s="1"/>
  <c r="O699" i="7"/>
  <c r="P699" i="7"/>
  <c r="O692" i="7"/>
  <c r="P692" i="7"/>
  <c r="X675" i="7"/>
  <c r="O675" i="7"/>
  <c r="P675" i="7"/>
  <c r="O674" i="7"/>
  <c r="U634" i="7"/>
  <c r="T634" i="7" s="1"/>
  <c r="S634" i="7" s="1"/>
  <c r="O634" i="7"/>
  <c r="P634" i="7"/>
  <c r="X634" i="7"/>
  <c r="U815" i="7"/>
  <c r="T815" i="7" s="1"/>
  <c r="S815" i="7" s="1"/>
  <c r="O764" i="7"/>
  <c r="X928" i="7"/>
  <c r="O917" i="7"/>
  <c r="X917" i="7"/>
  <c r="X910" i="7"/>
  <c r="U906" i="7"/>
  <c r="T906" i="7" s="1"/>
  <c r="S906" i="7" s="1"/>
  <c r="O906" i="7"/>
  <c r="O897" i="7"/>
  <c r="X897" i="7"/>
  <c r="U897" i="7"/>
  <c r="T897" i="7" s="1"/>
  <c r="S897" i="7" s="1"/>
  <c r="X890" i="7"/>
  <c r="X876" i="7"/>
  <c r="P851" i="7"/>
  <c r="O844" i="7"/>
  <c r="P842" i="7"/>
  <c r="P835" i="7"/>
  <c r="O828" i="7"/>
  <c r="P826" i="7"/>
  <c r="P819" i="7"/>
  <c r="P806" i="7"/>
  <c r="X803" i="7"/>
  <c r="P803" i="7"/>
  <c r="U794" i="7"/>
  <c r="T794" i="7" s="1"/>
  <c r="S794" i="7" s="1"/>
  <c r="P794" i="7"/>
  <c r="O794" i="7"/>
  <c r="P786" i="7"/>
  <c r="P784" i="7"/>
  <c r="U784" i="7"/>
  <c r="T784" i="7" s="1"/>
  <c r="S784" i="7" s="1"/>
  <c r="O783" i="7"/>
  <c r="X783" i="7"/>
  <c r="O777" i="7"/>
  <c r="X777" i="7"/>
  <c r="P777" i="7"/>
  <c r="P774" i="7"/>
  <c r="U772" i="7"/>
  <c r="T772" i="7" s="1"/>
  <c r="S772" i="7" s="1"/>
  <c r="U762" i="7"/>
  <c r="T762" i="7" s="1"/>
  <c r="S762" i="7" s="1"/>
  <c r="X762" i="7"/>
  <c r="O757" i="7"/>
  <c r="X757" i="7"/>
  <c r="P757" i="7"/>
  <c r="O755" i="7"/>
  <c r="U753" i="7"/>
  <c r="T753" i="7" s="1"/>
  <c r="S753" i="7" s="1"/>
  <c r="P750" i="7"/>
  <c r="P748" i="7"/>
  <c r="X748" i="7"/>
  <c r="U738" i="7"/>
  <c r="T738" i="7" s="1"/>
  <c r="S738" i="7" s="1"/>
  <c r="X738" i="7"/>
  <c r="P738" i="7"/>
  <c r="O738" i="7"/>
  <c r="O733" i="7"/>
  <c r="X733" i="7"/>
  <c r="U733" i="7"/>
  <c r="T733" i="7" s="1"/>
  <c r="S733" i="7" s="1"/>
  <c r="U729" i="7"/>
  <c r="T729" i="7" s="1"/>
  <c r="S729" i="7" s="1"/>
  <c r="X728" i="7"/>
  <c r="U728" i="7"/>
  <c r="T728" i="7" s="1"/>
  <c r="S728" i="7" s="1"/>
  <c r="P720" i="7"/>
  <c r="X718" i="7"/>
  <c r="U715" i="7"/>
  <c r="T715" i="7" s="1"/>
  <c r="S715" i="7" s="1"/>
  <c r="U714" i="7"/>
  <c r="T714" i="7" s="1"/>
  <c r="S714" i="7" s="1"/>
  <c r="P714" i="7"/>
  <c r="X714" i="7"/>
  <c r="U709" i="7"/>
  <c r="T709" i="7" s="1"/>
  <c r="S709" i="7" s="1"/>
  <c r="U692" i="7"/>
  <c r="T692" i="7" s="1"/>
  <c r="S692" i="7" s="1"/>
  <c r="X687" i="7"/>
  <c r="U687" i="7"/>
  <c r="T687" i="7" s="1"/>
  <c r="S687" i="7" s="1"/>
  <c r="P686" i="7"/>
  <c r="U675" i="7"/>
  <c r="T675" i="7" s="1"/>
  <c r="S675" i="7" s="1"/>
  <c r="U662" i="7"/>
  <c r="T662" i="7" s="1"/>
  <c r="S662" i="7" s="1"/>
  <c r="P662" i="7"/>
  <c r="X662" i="7"/>
  <c r="O662" i="7"/>
  <c r="O657" i="7"/>
  <c r="X657" i="7"/>
  <c r="P657" i="7"/>
  <c r="U657" i="7"/>
  <c r="T657" i="7" s="1"/>
  <c r="S657" i="7" s="1"/>
  <c r="O645" i="7"/>
  <c r="X645" i="7"/>
  <c r="P645" i="7"/>
  <c r="U636" i="7"/>
  <c r="T636" i="7" s="1"/>
  <c r="S636" i="7" s="1"/>
  <c r="O636" i="7"/>
  <c r="O807" i="7"/>
  <c r="X807" i="7"/>
  <c r="O797" i="7"/>
  <c r="X797" i="7"/>
  <c r="U797" i="7"/>
  <c r="T797" i="7" s="1"/>
  <c r="S797" i="7" s="1"/>
  <c r="U792" i="7"/>
  <c r="T792" i="7" s="1"/>
  <c r="S792" i="7" s="1"/>
  <c r="O792" i="7"/>
  <c r="U763" i="7"/>
  <c r="T763" i="7" s="1"/>
  <c r="S763" i="7" s="1"/>
  <c r="O763" i="7"/>
  <c r="P760" i="7"/>
  <c r="U760" i="7"/>
  <c r="T760" i="7" s="1"/>
  <c r="S760" i="7" s="1"/>
  <c r="O749" i="7"/>
  <c r="X749" i="7"/>
  <c r="P749" i="7"/>
  <c r="U746" i="7"/>
  <c r="T746" i="7" s="1"/>
  <c r="S746" i="7" s="1"/>
  <c r="P746" i="7"/>
  <c r="X740" i="7"/>
  <c r="U740" i="7"/>
  <c r="T740" i="7" s="1"/>
  <c r="S740" i="7" s="1"/>
  <c r="O740" i="7"/>
  <c r="O711" i="7"/>
  <c r="P711" i="7"/>
  <c r="X711" i="7"/>
  <c r="O677" i="7"/>
  <c r="X677" i="7"/>
  <c r="P677" i="7"/>
  <c r="X676" i="7"/>
  <c r="U676" i="7"/>
  <c r="T676" i="7" s="1"/>
  <c r="S676" i="7" s="1"/>
  <c r="O676" i="7"/>
  <c r="O669" i="7"/>
  <c r="X669" i="7"/>
  <c r="U669" i="7"/>
  <c r="T669" i="7" s="1"/>
  <c r="S669" i="7" s="1"/>
  <c r="P669" i="7"/>
  <c r="P632" i="7"/>
  <c r="X632" i="7"/>
  <c r="U632" i="7"/>
  <c r="T632" i="7" s="1"/>
  <c r="S632" i="7" s="1"/>
  <c r="O659" i="7"/>
  <c r="P659" i="7"/>
  <c r="O649" i="7"/>
  <c r="X649" i="7"/>
  <c r="U649" i="7"/>
  <c r="T649" i="7" s="1"/>
  <c r="S649" i="7" s="1"/>
  <c r="P649" i="7"/>
  <c r="U642" i="7"/>
  <c r="T642" i="7" s="1"/>
  <c r="S642" i="7" s="1"/>
  <c r="X642" i="7"/>
  <c r="P642" i="7"/>
  <c r="P636" i="7"/>
  <c r="O625" i="7"/>
  <c r="X625" i="7"/>
  <c r="P625" i="7"/>
  <c r="U625" i="7"/>
  <c r="T625" i="7" s="1"/>
  <c r="S625" i="7" s="1"/>
  <c r="U604" i="7"/>
  <c r="T604" i="7" s="1"/>
  <c r="S604" i="7" s="1"/>
  <c r="O604" i="7"/>
  <c r="O596" i="7"/>
  <c r="P596" i="7"/>
  <c r="U572" i="7"/>
  <c r="T572" i="7" s="1"/>
  <c r="S572" i="7" s="1"/>
  <c r="U550" i="7"/>
  <c r="T550" i="7" s="1"/>
  <c r="S550" i="7" s="1"/>
  <c r="X550" i="7"/>
  <c r="P550" i="7"/>
  <c r="M551" i="7" s="1"/>
  <c r="X611" i="7"/>
  <c r="U611" i="7"/>
  <c r="T611" i="7" s="1"/>
  <c r="S611" i="7" s="1"/>
  <c r="U610" i="7"/>
  <c r="T610" i="7" s="1"/>
  <c r="S610" i="7" s="1"/>
  <c r="X610" i="7"/>
  <c r="O610" i="7"/>
  <c r="P568" i="7"/>
  <c r="X568" i="7"/>
  <c r="U568" i="7"/>
  <c r="T568" i="7" s="1"/>
  <c r="S568" i="7" s="1"/>
  <c r="P564" i="7"/>
  <c r="X564" i="7"/>
  <c r="U559" i="7"/>
  <c r="T559" i="7" s="1"/>
  <c r="S559" i="7" s="1"/>
  <c r="O559" i="7"/>
  <c r="X559" i="7"/>
  <c r="U552" i="7"/>
  <c r="T552" i="7" s="1"/>
  <c r="S552" i="7" s="1"/>
  <c r="X552" i="7"/>
  <c r="O552" i="7"/>
  <c r="U543" i="7"/>
  <c r="T543" i="7" s="1"/>
  <c r="S543" i="7" s="1"/>
  <c r="O543" i="7"/>
  <c r="U526" i="7"/>
  <c r="T526" i="7" s="1"/>
  <c r="S526" i="7" s="1"/>
  <c r="X526" i="7"/>
  <c r="P526" i="7"/>
  <c r="X643" i="7"/>
  <c r="O643" i="7"/>
  <c r="O627" i="7"/>
  <c r="P627" i="7"/>
  <c r="P604" i="7"/>
  <c r="U564" i="7"/>
  <c r="T564" i="7" s="1"/>
  <c r="S564" i="7" s="1"/>
  <c r="U546" i="7"/>
  <c r="T546" i="7" s="1"/>
  <c r="S546" i="7" s="1"/>
  <c r="P546" i="7"/>
  <c r="P543" i="7"/>
  <c r="O541" i="7"/>
  <c r="X541" i="7"/>
  <c r="P541" i="7"/>
  <c r="U616" i="7"/>
  <c r="T616" i="7" s="1"/>
  <c r="S616" i="7" s="1"/>
  <c r="O616" i="7"/>
  <c r="P616" i="7"/>
  <c r="U602" i="7"/>
  <c r="T602" i="7" s="1"/>
  <c r="S602" i="7" s="1"/>
  <c r="O602" i="7"/>
  <c r="O601" i="7"/>
  <c r="X601" i="7"/>
  <c r="U601" i="7"/>
  <c r="T601" i="7" s="1"/>
  <c r="S601" i="7" s="1"/>
  <c r="X600" i="7"/>
  <c r="U594" i="7"/>
  <c r="T594" i="7" s="1"/>
  <c r="S594" i="7" s="1"/>
  <c r="O594" i="7"/>
  <c r="P594" i="7"/>
  <c r="U583" i="7"/>
  <c r="T583" i="7" s="1"/>
  <c r="S583" i="7" s="1"/>
  <c r="O583" i="7"/>
  <c r="X583" i="7"/>
  <c r="P560" i="7"/>
  <c r="X560" i="7"/>
  <c r="U560" i="7"/>
  <c r="T560" i="7" s="1"/>
  <c r="S560" i="7" s="1"/>
  <c r="P556" i="7"/>
  <c r="X556" i="7"/>
  <c r="O553" i="7"/>
  <c r="X553" i="7"/>
  <c r="U553" i="7"/>
  <c r="T553" i="7" s="1"/>
  <c r="S553" i="7" s="1"/>
  <c r="P553" i="7"/>
  <c r="X544" i="7"/>
  <c r="O544" i="7"/>
  <c r="P544" i="7"/>
  <c r="O526" i="7"/>
  <c r="O507" i="7"/>
  <c r="X507" i="7"/>
  <c r="P507" i="7"/>
  <c r="O593" i="7"/>
  <c r="X593" i="7"/>
  <c r="U593" i="7"/>
  <c r="T593" i="7" s="1"/>
  <c r="S593" i="7" s="1"/>
  <c r="X592" i="7"/>
  <c r="O592" i="7"/>
  <c r="O564" i="7"/>
  <c r="P559" i="7"/>
  <c r="U556" i="7"/>
  <c r="T556" i="7" s="1"/>
  <c r="S556" i="7" s="1"/>
  <c r="U544" i="7"/>
  <c r="T544" i="7" s="1"/>
  <c r="S544" i="7" s="1"/>
  <c r="P536" i="7"/>
  <c r="U536" i="7"/>
  <c r="T536" i="7" s="1"/>
  <c r="S536" i="7" s="1"/>
  <c r="O536" i="7"/>
  <c r="X536" i="7"/>
  <c r="U507" i="7"/>
  <c r="T507" i="7" s="1"/>
  <c r="S507" i="7" s="1"/>
  <c r="X624" i="7"/>
  <c r="U624" i="7"/>
  <c r="T624" i="7" s="1"/>
  <c r="S624" i="7" s="1"/>
  <c r="P610" i="7"/>
  <c r="P602" i="7"/>
  <c r="U600" i="7"/>
  <c r="T600" i="7" s="1"/>
  <c r="S600" i="7" s="1"/>
  <c r="P599" i="7"/>
  <c r="X599" i="7"/>
  <c r="U599" i="7"/>
  <c r="T599" i="7" s="1"/>
  <c r="S599" i="7" s="1"/>
  <c r="U592" i="7"/>
  <c r="T592" i="7" s="1"/>
  <c r="S592" i="7" s="1"/>
  <c r="P584" i="7"/>
  <c r="X584" i="7"/>
  <c r="U584" i="7"/>
  <c r="T584" i="7" s="1"/>
  <c r="S584" i="7" s="1"/>
  <c r="P580" i="7"/>
  <c r="X580" i="7"/>
  <c r="U575" i="7"/>
  <c r="T575" i="7" s="1"/>
  <c r="S575" i="7" s="1"/>
  <c r="O575" i="7"/>
  <c r="X575" i="7"/>
  <c r="O560" i="7"/>
  <c r="O549" i="7"/>
  <c r="X549" i="7"/>
  <c r="U549" i="7"/>
  <c r="T549" i="7" s="1"/>
  <c r="S549" i="7" s="1"/>
  <c r="O547" i="7"/>
  <c r="U547" i="7"/>
  <c r="T547" i="7" s="1"/>
  <c r="S547" i="7" s="1"/>
  <c r="P547" i="7"/>
  <c r="U542" i="7"/>
  <c r="T542" i="7" s="1"/>
  <c r="S542" i="7" s="1"/>
  <c r="X542" i="7"/>
  <c r="O542" i="7"/>
  <c r="P542" i="7"/>
  <c r="X527" i="7"/>
  <c r="P527" i="7"/>
  <c r="O527" i="7"/>
  <c r="U527" i="7"/>
  <c r="T527" i="7" s="1"/>
  <c r="S527" i="7" s="1"/>
  <c r="O517" i="7"/>
  <c r="X517" i="7"/>
  <c r="U517" i="7"/>
  <c r="T517" i="7" s="1"/>
  <c r="S517" i="7" s="1"/>
  <c r="U690" i="7"/>
  <c r="T690" i="7" s="1"/>
  <c r="S690" i="7" s="1"/>
  <c r="O690" i="7"/>
  <c r="P690" i="7"/>
  <c r="O689" i="7"/>
  <c r="X689" i="7"/>
  <c r="U689" i="7"/>
  <c r="T689" i="7" s="1"/>
  <c r="S689" i="7" s="1"/>
  <c r="P664" i="7"/>
  <c r="X664" i="7"/>
  <c r="U664" i="7"/>
  <c r="T664" i="7" s="1"/>
  <c r="S664" i="7" s="1"/>
  <c r="P643" i="7"/>
  <c r="O933" i="7"/>
  <c r="X933" i="7"/>
  <c r="O901" i="7"/>
  <c r="X901" i="7"/>
  <c r="U770" i="7"/>
  <c r="T770" i="7" s="1"/>
  <c r="S770" i="7" s="1"/>
  <c r="X770" i="7"/>
  <c r="P696" i="7"/>
  <c r="U696" i="7"/>
  <c r="T696" i="7" s="1"/>
  <c r="S696" i="7" s="1"/>
  <c r="P695" i="7"/>
  <c r="X695" i="7"/>
  <c r="X688" i="7"/>
  <c r="O688" i="7"/>
  <c r="U679" i="7"/>
  <c r="T679" i="7" s="1"/>
  <c r="S679" i="7" s="1"/>
  <c r="O679" i="7"/>
  <c r="P679" i="7"/>
  <c r="X656" i="7"/>
  <c r="U656" i="7"/>
  <c r="T656" i="7" s="1"/>
  <c r="S656" i="7" s="1"/>
  <c r="X655" i="7"/>
  <c r="O655" i="7"/>
  <c r="U647" i="7"/>
  <c r="T647" i="7" s="1"/>
  <c r="S647" i="7" s="1"/>
  <c r="O647" i="7"/>
  <c r="P647" i="7"/>
  <c r="P631" i="7"/>
  <c r="U631" i="7"/>
  <c r="T631" i="7" s="1"/>
  <c r="S631" i="7" s="1"/>
  <c r="U630" i="7"/>
  <c r="T630" i="7" s="1"/>
  <c r="S630" i="7" s="1"/>
  <c r="P630" i="7"/>
  <c r="X630" i="7"/>
  <c r="X623" i="7"/>
  <c r="O623" i="7"/>
  <c r="U614" i="7"/>
  <c r="T614" i="7" s="1"/>
  <c r="S614" i="7" s="1"/>
  <c r="O614" i="7"/>
  <c r="P614" i="7"/>
  <c r="P601" i="7"/>
  <c r="U598" i="7"/>
  <c r="T598" i="7" s="1"/>
  <c r="S598" i="7" s="1"/>
  <c r="P598" i="7"/>
  <c r="X591" i="7"/>
  <c r="U591" i="7"/>
  <c r="T591" i="7" s="1"/>
  <c r="S591" i="7" s="1"/>
  <c r="U590" i="7"/>
  <c r="T590" i="7" s="1"/>
  <c r="S590" i="7" s="1"/>
  <c r="X590" i="7"/>
  <c r="O590" i="7"/>
  <c r="P583" i="7"/>
  <c r="U580" i="7"/>
  <c r="T580" i="7" s="1"/>
  <c r="S580" i="7" s="1"/>
  <c r="O556" i="7"/>
  <c r="O545" i="7"/>
  <c r="X545" i="7"/>
  <c r="P545" i="7"/>
  <c r="O629" i="7"/>
  <c r="X629" i="7"/>
  <c r="P629" i="7"/>
  <c r="U622" i="7"/>
  <c r="T622" i="7" s="1"/>
  <c r="S622" i="7" s="1"/>
  <c r="X622" i="7"/>
  <c r="O613" i="7"/>
  <c r="X613" i="7"/>
  <c r="U613" i="7"/>
  <c r="T613" i="7" s="1"/>
  <c r="S613" i="7" s="1"/>
  <c r="X612" i="7"/>
  <c r="O612" i="7"/>
  <c r="X604" i="7"/>
  <c r="O600" i="7"/>
  <c r="X596" i="7"/>
  <c r="P593" i="7"/>
  <c r="P576" i="7"/>
  <c r="X576" i="7"/>
  <c r="U576" i="7"/>
  <c r="T576" i="7" s="1"/>
  <c r="S576" i="7" s="1"/>
  <c r="P572" i="7"/>
  <c r="X572" i="7"/>
  <c r="U567" i="7"/>
  <c r="T567" i="7" s="1"/>
  <c r="S567" i="7" s="1"/>
  <c r="O567" i="7"/>
  <c r="X567" i="7"/>
  <c r="P517" i="7"/>
  <c r="O693" i="7"/>
  <c r="X693" i="7"/>
  <c r="P693" i="7"/>
  <c r="U648" i="7"/>
  <c r="T648" i="7" s="1"/>
  <c r="S648" i="7" s="1"/>
  <c r="O648" i="7"/>
  <c r="U646" i="7"/>
  <c r="T646" i="7" s="1"/>
  <c r="S646" i="7" s="1"/>
  <c r="O646" i="7"/>
  <c r="U626" i="7"/>
  <c r="T626" i="7" s="1"/>
  <c r="S626" i="7" s="1"/>
  <c r="O626" i="7"/>
  <c r="O605" i="7"/>
  <c r="X605" i="7"/>
  <c r="U605" i="7"/>
  <c r="T605" i="7" s="1"/>
  <c r="S605" i="7" s="1"/>
  <c r="O531" i="7"/>
  <c r="X531" i="7"/>
  <c r="O529" i="7"/>
  <c r="X529" i="7"/>
  <c r="U529" i="7"/>
  <c r="T529" i="7" s="1"/>
  <c r="S529" i="7" s="1"/>
  <c r="O521" i="7"/>
  <c r="X521" i="7"/>
  <c r="U521" i="7"/>
  <c r="T521" i="7" s="1"/>
  <c r="S521" i="7" s="1"/>
  <c r="U516" i="7"/>
  <c r="T516" i="7" s="1"/>
  <c r="S516" i="7" s="1"/>
  <c r="O516" i="7"/>
  <c r="X516" i="7"/>
  <c r="P516" i="7"/>
  <c r="U510" i="7"/>
  <c r="T510" i="7" s="1"/>
  <c r="S510" i="7" s="1"/>
  <c r="O510" i="7"/>
  <c r="X504" i="7"/>
  <c r="O500" i="7"/>
  <c r="P500" i="7"/>
  <c r="X500" i="7"/>
  <c r="U498" i="7"/>
  <c r="T498" i="7" s="1"/>
  <c r="S498" i="7" s="1"/>
  <c r="O498" i="7"/>
  <c r="U494" i="7"/>
  <c r="T494" i="7" s="1"/>
  <c r="S494" i="7" s="1"/>
  <c r="X494" i="7"/>
  <c r="O494" i="7"/>
  <c r="P494" i="7"/>
  <c r="P512" i="7"/>
  <c r="U512" i="7"/>
  <c r="T512" i="7" s="1"/>
  <c r="S512" i="7" s="1"/>
  <c r="O501" i="7"/>
  <c r="X501" i="7"/>
  <c r="P501" i="7"/>
  <c r="O512" i="7"/>
  <c r="U506" i="7"/>
  <c r="T506" i="7" s="1"/>
  <c r="S506" i="7" s="1"/>
  <c r="X506" i="7"/>
  <c r="P506" i="7"/>
  <c r="U504" i="7"/>
  <c r="T504" i="7" s="1"/>
  <c r="S504" i="7" s="1"/>
  <c r="U501" i="7"/>
  <c r="T501" i="7" s="1"/>
  <c r="S501" i="7" s="1"/>
  <c r="O789" i="7"/>
  <c r="X789" i="7"/>
  <c r="U778" i="7"/>
  <c r="T778" i="7" s="1"/>
  <c r="S778" i="7" s="1"/>
  <c r="P778" i="7"/>
  <c r="O717" i="7"/>
  <c r="X717" i="7"/>
  <c r="U706" i="7"/>
  <c r="T706" i="7" s="1"/>
  <c r="S706" i="7" s="1"/>
  <c r="X706" i="7"/>
  <c r="U680" i="7"/>
  <c r="T680" i="7" s="1"/>
  <c r="S680" i="7" s="1"/>
  <c r="O680" i="7"/>
  <c r="U678" i="7"/>
  <c r="T678" i="7" s="1"/>
  <c r="S678" i="7" s="1"/>
  <c r="O678" i="7"/>
  <c r="U658" i="7"/>
  <c r="T658" i="7" s="1"/>
  <c r="S658" i="7" s="1"/>
  <c r="O658" i="7"/>
  <c r="O637" i="7"/>
  <c r="X637" i="7"/>
  <c r="U637" i="7"/>
  <c r="T637" i="7" s="1"/>
  <c r="S637" i="7" s="1"/>
  <c r="O617" i="7"/>
  <c r="X617" i="7"/>
  <c r="U617" i="7"/>
  <c r="T617" i="7" s="1"/>
  <c r="S617" i="7" s="1"/>
  <c r="P617" i="7"/>
  <c r="U615" i="7"/>
  <c r="T615" i="7" s="1"/>
  <c r="S615" i="7" s="1"/>
  <c r="O615" i="7"/>
  <c r="O597" i="7"/>
  <c r="X597" i="7"/>
  <c r="P597" i="7"/>
  <c r="U538" i="7"/>
  <c r="T538" i="7" s="1"/>
  <c r="S538" i="7" s="1"/>
  <c r="P538" i="7"/>
  <c r="O538" i="7"/>
  <c r="X538" i="7"/>
  <c r="X528" i="7"/>
  <c r="P528" i="7"/>
  <c r="O509" i="7"/>
  <c r="X509" i="7"/>
  <c r="U509" i="7"/>
  <c r="T509" i="7" s="1"/>
  <c r="S509" i="7" s="1"/>
  <c r="O801" i="7"/>
  <c r="X801" i="7"/>
  <c r="O769" i="7"/>
  <c r="X769" i="7"/>
  <c r="O737" i="7"/>
  <c r="X737" i="7"/>
  <c r="O705" i="7"/>
  <c r="X705" i="7"/>
  <c r="P682" i="7"/>
  <c r="O673" i="7"/>
  <c r="X673" i="7"/>
  <c r="P650" i="7"/>
  <c r="O641" i="7"/>
  <c r="X641" i="7"/>
  <c r="P618" i="7"/>
  <c r="O609" i="7"/>
  <c r="X609" i="7"/>
  <c r="U530" i="7"/>
  <c r="T530" i="7" s="1"/>
  <c r="S530" i="7" s="1"/>
  <c r="O530" i="7"/>
  <c r="U518" i="7"/>
  <c r="T518" i="7" s="1"/>
  <c r="S518" i="7" s="1"/>
  <c r="P518" i="7"/>
  <c r="O518" i="7"/>
  <c r="P503" i="7"/>
  <c r="X503" i="7"/>
  <c r="O497" i="7"/>
  <c r="X497" i="7"/>
  <c r="O685" i="7"/>
  <c r="X685" i="7"/>
  <c r="O653" i="7"/>
  <c r="X653" i="7"/>
  <c r="O621" i="7"/>
  <c r="X621" i="7"/>
  <c r="O589" i="7"/>
  <c r="X589" i="7"/>
  <c r="O537" i="7"/>
  <c r="X537" i="7"/>
  <c r="U537" i="7"/>
  <c r="T537" i="7" s="1"/>
  <c r="S537" i="7" s="1"/>
  <c r="U514" i="7"/>
  <c r="T514" i="7" s="1"/>
  <c r="S514" i="7" s="1"/>
  <c r="O514" i="7"/>
  <c r="P514" i="7"/>
  <c r="X508" i="7"/>
  <c r="O505" i="7"/>
  <c r="X505" i="7"/>
  <c r="O499" i="7"/>
  <c r="X499" i="7"/>
  <c r="U534" i="7"/>
  <c r="T534" i="7" s="1"/>
  <c r="S534" i="7" s="1"/>
  <c r="P534" i="7"/>
  <c r="O534" i="7"/>
  <c r="P511" i="7"/>
  <c r="X511" i="7"/>
  <c r="X461" i="7"/>
  <c r="U461" i="7"/>
  <c r="T461" i="7" s="1"/>
  <c r="S461" i="7" s="1"/>
  <c r="O461" i="7"/>
  <c r="P461" i="7"/>
  <c r="P438" i="7"/>
  <c r="O438" i="7"/>
  <c r="U438" i="7"/>
  <c r="T438" i="7" s="1"/>
  <c r="S438" i="7" s="1"/>
  <c r="X438" i="7"/>
  <c r="U464" i="7"/>
  <c r="T464" i="7" s="1"/>
  <c r="S464" i="7" s="1"/>
  <c r="P464" i="7"/>
  <c r="O464" i="7"/>
  <c r="X464" i="7"/>
  <c r="P462" i="7"/>
  <c r="O462" i="7"/>
  <c r="U462" i="7"/>
  <c r="T462" i="7" s="1"/>
  <c r="S462" i="7" s="1"/>
  <c r="P446" i="7"/>
  <c r="O446" i="7"/>
  <c r="X446" i="7"/>
  <c r="U446" i="7"/>
  <c r="T446" i="7" s="1"/>
  <c r="S446" i="7" s="1"/>
  <c r="U440" i="7"/>
  <c r="T440" i="7" s="1"/>
  <c r="S440" i="7" s="1"/>
  <c r="X440" i="7"/>
  <c r="O440" i="7"/>
  <c r="U460" i="7"/>
  <c r="T460" i="7" s="1"/>
  <c r="S460" i="7" s="1"/>
  <c r="X460" i="7"/>
  <c r="O460" i="7"/>
  <c r="P454" i="7"/>
  <c r="O454" i="7"/>
  <c r="U454" i="7"/>
  <c r="T454" i="7" s="1"/>
  <c r="S454" i="7" s="1"/>
  <c r="U448" i="7"/>
  <c r="T448" i="7" s="1"/>
  <c r="S448" i="7" s="1"/>
  <c r="X448" i="7"/>
  <c r="P448" i="7"/>
  <c r="X449" i="7"/>
  <c r="P449" i="7"/>
  <c r="P441" i="7"/>
  <c r="U432" i="7"/>
  <c r="T432" i="7" s="1"/>
  <c r="S432" i="7" s="1"/>
  <c r="X432" i="7"/>
  <c r="P432" i="7"/>
  <c r="P429" i="7"/>
  <c r="P426" i="7"/>
  <c r="O426" i="7"/>
  <c r="X425" i="7"/>
  <c r="U425" i="7"/>
  <c r="T425" i="7" s="1"/>
  <c r="S425" i="7" s="1"/>
  <c r="U424" i="7"/>
  <c r="T424" i="7" s="1"/>
  <c r="S424" i="7" s="1"/>
  <c r="O424" i="7"/>
  <c r="U412" i="7"/>
  <c r="T412" i="7" s="1"/>
  <c r="S412" i="7" s="1"/>
  <c r="P412" i="7"/>
  <c r="U416" i="7"/>
  <c r="T416" i="7" s="1"/>
  <c r="S416" i="7" s="1"/>
  <c r="P416" i="7"/>
  <c r="X416" i="7"/>
  <c r="P414" i="7"/>
  <c r="O414" i="7"/>
  <c r="X414" i="7"/>
  <c r="O412" i="7"/>
  <c r="O533" i="7"/>
  <c r="X533" i="7"/>
  <c r="P533" i="7"/>
  <c r="O513" i="7"/>
  <c r="X513" i="7"/>
  <c r="U502" i="7"/>
  <c r="T502" i="7" s="1"/>
  <c r="S502" i="7" s="1"/>
  <c r="P502" i="7"/>
  <c r="X453" i="7"/>
  <c r="O453" i="7"/>
  <c r="O428" i="7"/>
  <c r="P425" i="7"/>
  <c r="P424" i="7"/>
  <c r="P422" i="7"/>
  <c r="O422" i="7"/>
  <c r="U422" i="7"/>
  <c r="T422" i="7" s="1"/>
  <c r="S422" i="7" s="1"/>
  <c r="U414" i="7"/>
  <c r="T414" i="7" s="1"/>
  <c r="S414" i="7" s="1"/>
  <c r="X409" i="7"/>
  <c r="O409" i="7"/>
  <c r="P458" i="7"/>
  <c r="O458" i="7"/>
  <c r="P456" i="7"/>
  <c r="O449" i="7"/>
  <c r="O445" i="7"/>
  <c r="P444" i="7"/>
  <c r="P442" i="7"/>
  <c r="O442" i="7"/>
  <c r="X437" i="7"/>
  <c r="O437" i="7"/>
  <c r="U437" i="7"/>
  <c r="T437" i="7" s="1"/>
  <c r="S437" i="7" s="1"/>
  <c r="P430" i="7"/>
  <c r="O430" i="7"/>
  <c r="X430" i="7"/>
  <c r="U409" i="7"/>
  <c r="T409" i="7" s="1"/>
  <c r="S409" i="7" s="1"/>
  <c r="P453" i="7"/>
  <c r="U441" i="7"/>
  <c r="T441" i="7" s="1"/>
  <c r="S441" i="7" s="1"/>
  <c r="U429" i="7"/>
  <c r="T429" i="7" s="1"/>
  <c r="S429" i="7" s="1"/>
  <c r="X428" i="7"/>
  <c r="P410" i="7"/>
  <c r="O410" i="7"/>
  <c r="U410" i="7"/>
  <c r="T410" i="7" s="1"/>
  <c r="S410" i="7" s="1"/>
  <c r="P409" i="7"/>
  <c r="X396" i="7"/>
  <c r="O396" i="7"/>
  <c r="U396" i="7"/>
  <c r="T396" i="7" s="1"/>
  <c r="S396" i="7" s="1"/>
  <c r="P396" i="7"/>
  <c r="O525" i="7"/>
  <c r="X525" i="7"/>
  <c r="O493" i="7"/>
  <c r="X493" i="7"/>
  <c r="P450" i="7"/>
  <c r="O450" i="7"/>
  <c r="O436" i="7"/>
  <c r="O421" i="7"/>
  <c r="P418" i="7"/>
  <c r="L419" i="7" s="1"/>
  <c r="O418" i="7"/>
  <c r="P417" i="7"/>
  <c r="U405" i="7"/>
  <c r="T405" i="7" s="1"/>
  <c r="S405" i="7" s="1"/>
  <c r="O404" i="7"/>
  <c r="U397" i="7"/>
  <c r="T397" i="7" s="1"/>
  <c r="S397" i="7" s="1"/>
  <c r="X381" i="7"/>
  <c r="O381" i="7"/>
  <c r="P381" i="7"/>
  <c r="X377" i="7"/>
  <c r="U377" i="7"/>
  <c r="T377" i="7" s="1"/>
  <c r="S377" i="7" s="1"/>
  <c r="P366" i="7"/>
  <c r="X366" i="7"/>
  <c r="U366" i="7"/>
  <c r="T366" i="7" s="1"/>
  <c r="S366" i="7" s="1"/>
  <c r="P334" i="7"/>
  <c r="O334" i="7"/>
  <c r="X334" i="7"/>
  <c r="P390" i="7"/>
  <c r="X390" i="7"/>
  <c r="O390" i="7"/>
  <c r="U390" i="7"/>
  <c r="T390" i="7" s="1"/>
  <c r="S390" i="7" s="1"/>
  <c r="P386" i="7"/>
  <c r="X386" i="7"/>
  <c r="O386" i="7"/>
  <c r="P382" i="7"/>
  <c r="X382" i="7"/>
  <c r="U382" i="7"/>
  <c r="T382" i="7" s="1"/>
  <c r="S382" i="7" s="1"/>
  <c r="O382" i="7"/>
  <c r="P370" i="7"/>
  <c r="X370" i="7"/>
  <c r="O370" i="7"/>
  <c r="U370" i="7"/>
  <c r="T370" i="7" s="1"/>
  <c r="S370" i="7" s="1"/>
  <c r="X349" i="7"/>
  <c r="U349" i="7"/>
  <c r="T349" i="7" s="1"/>
  <c r="S349" i="7" s="1"/>
  <c r="O349" i="7"/>
  <c r="P349" i="7"/>
  <c r="U334" i="7"/>
  <c r="T334" i="7" s="1"/>
  <c r="S334" i="7" s="1"/>
  <c r="X360" i="7"/>
  <c r="U360" i="7"/>
  <c r="T360" i="7" s="1"/>
  <c r="S360" i="7" s="1"/>
  <c r="O360" i="7"/>
  <c r="P406" i="7"/>
  <c r="O406" i="7"/>
  <c r="P405" i="7"/>
  <c r="P402" i="7"/>
  <c r="X402" i="7"/>
  <c r="O393" i="7"/>
  <c r="O377" i="7"/>
  <c r="O366" i="7"/>
  <c r="P354" i="7"/>
  <c r="X354" i="7"/>
  <c r="U354" i="7"/>
  <c r="T354" i="7" s="1"/>
  <c r="S354" i="7" s="1"/>
  <c r="O354" i="7"/>
  <c r="P434" i="7"/>
  <c r="O434" i="7"/>
  <c r="U421" i="7"/>
  <c r="T421" i="7" s="1"/>
  <c r="S421" i="7" s="1"/>
  <c r="U406" i="7"/>
  <c r="T406" i="7" s="1"/>
  <c r="S406" i="7" s="1"/>
  <c r="O405" i="7"/>
  <c r="U402" i="7"/>
  <c r="T402" i="7" s="1"/>
  <c r="S402" i="7" s="1"/>
  <c r="P392" i="7"/>
  <c r="X361" i="7"/>
  <c r="U361" i="7"/>
  <c r="T361" i="7" s="1"/>
  <c r="S361" i="7" s="1"/>
  <c r="P360" i="7"/>
  <c r="X356" i="7"/>
  <c r="U356" i="7"/>
  <c r="T356" i="7" s="1"/>
  <c r="S356" i="7" s="1"/>
  <c r="O356" i="7"/>
  <c r="O337" i="7"/>
  <c r="P337" i="7"/>
  <c r="U337" i="7"/>
  <c r="T337" i="7" s="1"/>
  <c r="S337" i="7" s="1"/>
  <c r="P398" i="7"/>
  <c r="X398" i="7"/>
  <c r="U398" i="7"/>
  <c r="T398" i="7" s="1"/>
  <c r="S398" i="7" s="1"/>
  <c r="O392" i="7"/>
  <c r="X401" i="7"/>
  <c r="O401" i="7"/>
  <c r="X388" i="7"/>
  <c r="U388" i="7"/>
  <c r="T388" i="7" s="1"/>
  <c r="S388" i="7" s="1"/>
  <c r="P356" i="7"/>
  <c r="U401" i="7"/>
  <c r="T401" i="7" s="1"/>
  <c r="S401" i="7" s="1"/>
  <c r="X397" i="7"/>
  <c r="O397" i="7"/>
  <c r="U393" i="7"/>
  <c r="T393" i="7" s="1"/>
  <c r="S393" i="7" s="1"/>
  <c r="X376" i="7"/>
  <c r="O376" i="7"/>
  <c r="X372" i="7"/>
  <c r="U372" i="7"/>
  <c r="T372" i="7" s="1"/>
  <c r="S372" i="7" s="1"/>
  <c r="X365" i="7"/>
  <c r="O365" i="7"/>
  <c r="O361" i="7"/>
  <c r="P350" i="7"/>
  <c r="X350" i="7"/>
  <c r="U350" i="7"/>
  <c r="T350" i="7" s="1"/>
  <c r="S350" i="7" s="1"/>
  <c r="O350" i="7"/>
  <c r="X344" i="7"/>
  <c r="U344" i="7"/>
  <c r="T344" i="7" s="1"/>
  <c r="S344" i="7" s="1"/>
  <c r="O344" i="7"/>
  <c r="P344" i="7"/>
  <c r="O329" i="7"/>
  <c r="X329" i="7"/>
  <c r="U329" i="7"/>
  <c r="T329" i="7" s="1"/>
  <c r="S329" i="7" s="1"/>
  <c r="P329" i="7"/>
  <c r="O316" i="7"/>
  <c r="X316" i="7"/>
  <c r="U316" i="7"/>
  <c r="T316" i="7" s="1"/>
  <c r="S316" i="7" s="1"/>
  <c r="P316" i="7"/>
  <c r="U345" i="7"/>
  <c r="T345" i="7" s="1"/>
  <c r="S345" i="7" s="1"/>
  <c r="O328" i="7"/>
  <c r="U328" i="7"/>
  <c r="T328" i="7" s="1"/>
  <c r="S328" i="7" s="1"/>
  <c r="P318" i="7"/>
  <c r="O318" i="7"/>
  <c r="X318" i="7"/>
  <c r="P394" i="7"/>
  <c r="X394" i="7"/>
  <c r="O385" i="7"/>
  <c r="O380" i="7"/>
  <c r="P378" i="7"/>
  <c r="X378" i="7"/>
  <c r="O369" i="7"/>
  <c r="O364" i="7"/>
  <c r="P362" i="7"/>
  <c r="X362" i="7"/>
  <c r="O353" i="7"/>
  <c r="O348" i="7"/>
  <c r="P346" i="7"/>
  <c r="X346" i="7"/>
  <c r="P338" i="7"/>
  <c r="O338" i="7"/>
  <c r="O336" i="7"/>
  <c r="X336" i="7"/>
  <c r="O325" i="7"/>
  <c r="U325" i="7"/>
  <c r="T325" i="7" s="1"/>
  <c r="S325" i="7" s="1"/>
  <c r="O320" i="7"/>
  <c r="X320" i="7"/>
  <c r="U318" i="7"/>
  <c r="T318" i="7" s="1"/>
  <c r="S318" i="7" s="1"/>
  <c r="X309" i="7"/>
  <c r="P330" i="7"/>
  <c r="O330" i="7"/>
  <c r="X330" i="7"/>
  <c r="O304" i="7"/>
  <c r="P304" i="7"/>
  <c r="P374" i="7"/>
  <c r="X374" i="7"/>
  <c r="P358" i="7"/>
  <c r="X358" i="7"/>
  <c r="P342" i="7"/>
  <c r="X342" i="7"/>
  <c r="U330" i="7"/>
  <c r="T330" i="7" s="1"/>
  <c r="S330" i="7" s="1"/>
  <c r="O312" i="7"/>
  <c r="P312" i="7"/>
  <c r="M313" i="7" s="1"/>
  <c r="U309" i="7"/>
  <c r="T309" i="7" s="1"/>
  <c r="S309" i="7" s="1"/>
  <c r="P306" i="7"/>
  <c r="O306" i="7"/>
  <c r="X306" i="7"/>
  <c r="U304" i="7"/>
  <c r="T304" i="7" s="1"/>
  <c r="S304" i="7" s="1"/>
  <c r="P322" i="7"/>
  <c r="O322" i="7"/>
  <c r="O308" i="7"/>
  <c r="X308" i="7"/>
  <c r="P314" i="7"/>
  <c r="O314" i="7"/>
  <c r="U314" i="7"/>
  <c r="T314" i="7" s="1"/>
  <c r="S314" i="7" s="1"/>
  <c r="P326" i="7"/>
  <c r="O326" i="7"/>
  <c r="O321" i="7"/>
  <c r="P321" i="7"/>
  <c r="O210" i="7"/>
  <c r="U210" i="7"/>
  <c r="T210" i="7" s="1"/>
  <c r="S210" i="7" s="1"/>
  <c r="P210" i="7"/>
  <c r="X210" i="7"/>
  <c r="P245" i="7"/>
  <c r="O245" i="7"/>
  <c r="X245" i="7"/>
  <c r="U245" i="7"/>
  <c r="T245" i="7" s="1"/>
  <c r="S245" i="7" s="1"/>
  <c r="P257" i="7"/>
  <c r="U257" i="7"/>
  <c r="T257" i="7" s="1"/>
  <c r="S257" i="7" s="1"/>
  <c r="P222" i="7"/>
  <c r="X222" i="7"/>
  <c r="O222" i="7"/>
  <c r="U222" i="7"/>
  <c r="T222" i="7" s="1"/>
  <c r="S222" i="7" s="1"/>
  <c r="O305" i="7"/>
  <c r="U305" i="7"/>
  <c r="T305" i="7" s="1"/>
  <c r="S305" i="7" s="1"/>
  <c r="O257" i="7"/>
  <c r="P254" i="7"/>
  <c r="X254" i="7"/>
  <c r="P250" i="7"/>
  <c r="O250" i="7"/>
  <c r="U250" i="7"/>
  <c r="T250" i="7" s="1"/>
  <c r="S250" i="7" s="1"/>
  <c r="X250" i="7"/>
  <c r="P246" i="7"/>
  <c r="U246" i="7"/>
  <c r="T246" i="7" s="1"/>
  <c r="S246" i="7" s="1"/>
  <c r="X246" i="7"/>
  <c r="O246" i="7"/>
  <c r="U197" i="7"/>
  <c r="T197" i="7" s="1"/>
  <c r="S197" i="7" s="1"/>
  <c r="P197" i="7"/>
  <c r="X197" i="7"/>
  <c r="O197" i="7"/>
  <c r="O195" i="7"/>
  <c r="X195" i="7"/>
  <c r="P195" i="7"/>
  <c r="U195" i="7"/>
  <c r="T195" i="7" s="1"/>
  <c r="S195" i="7" s="1"/>
  <c r="P234" i="7"/>
  <c r="U234" i="7"/>
  <c r="T234" i="7" s="1"/>
  <c r="S234" i="7" s="1"/>
  <c r="P223" i="7"/>
  <c r="X223" i="7"/>
  <c r="O215" i="7"/>
  <c r="X215" i="7"/>
  <c r="U238" i="7"/>
  <c r="T238" i="7" s="1"/>
  <c r="S238" i="7" s="1"/>
  <c r="U233" i="7"/>
  <c r="T233" i="7" s="1"/>
  <c r="S233" i="7" s="1"/>
  <c r="O230" i="7"/>
  <c r="X230" i="7"/>
  <c r="P230" i="7"/>
  <c r="O226" i="7"/>
  <c r="X226" i="7"/>
  <c r="P226" i="7"/>
  <c r="U223" i="7"/>
  <c r="T223" i="7" s="1"/>
  <c r="S223" i="7" s="1"/>
  <c r="U215" i="7"/>
  <c r="T215" i="7" s="1"/>
  <c r="S215" i="7" s="1"/>
  <c r="O207" i="7"/>
  <c r="X207" i="7"/>
  <c r="U207" i="7"/>
  <c r="T207" i="7" s="1"/>
  <c r="S207" i="7" s="1"/>
  <c r="P207" i="7"/>
  <c r="P237" i="7"/>
  <c r="U237" i="7"/>
  <c r="T237" i="7" s="1"/>
  <c r="S237" i="7" s="1"/>
  <c r="O233" i="7"/>
  <c r="U230" i="7"/>
  <c r="T230" i="7" s="1"/>
  <c r="S230" i="7" s="1"/>
  <c r="U226" i="7"/>
  <c r="T226" i="7" s="1"/>
  <c r="S226" i="7" s="1"/>
  <c r="U212" i="7"/>
  <c r="T212" i="7" s="1"/>
  <c r="S212" i="7" s="1"/>
  <c r="P212" i="7"/>
  <c r="O212" i="7"/>
  <c r="X212" i="7"/>
  <c r="U208" i="7"/>
  <c r="T208" i="7" s="1"/>
  <c r="S208" i="7" s="1"/>
  <c r="O208" i="7"/>
  <c r="X208" i="7"/>
  <c r="P189" i="7"/>
  <c r="X189" i="7"/>
  <c r="O218" i="7"/>
  <c r="P218" i="7"/>
  <c r="U218" i="7"/>
  <c r="T218" i="7" s="1"/>
  <c r="S218" i="7" s="1"/>
  <c r="O199" i="7"/>
  <c r="X199" i="7"/>
  <c r="U199" i="7"/>
  <c r="T199" i="7" s="1"/>
  <c r="S199" i="7" s="1"/>
  <c r="P199" i="7"/>
  <c r="P186" i="7"/>
  <c r="O186" i="7"/>
  <c r="O238" i="7"/>
  <c r="O219" i="7"/>
  <c r="X219" i="7"/>
  <c r="P219" i="7"/>
  <c r="O189" i="7"/>
  <c r="U186" i="7"/>
  <c r="T186" i="7" s="1"/>
  <c r="S186" i="7" s="1"/>
  <c r="U172" i="7"/>
  <c r="T172" i="7" s="1"/>
  <c r="S172" i="7" s="1"/>
  <c r="X172" i="7"/>
  <c r="P172" i="7"/>
  <c r="O172" i="7"/>
  <c r="O220" i="7"/>
  <c r="X220" i="7"/>
  <c r="P220" i="7"/>
  <c r="U220" i="7"/>
  <c r="T220" i="7" s="1"/>
  <c r="S220" i="7" s="1"/>
  <c r="P213" i="7"/>
  <c r="U213" i="7"/>
  <c r="T213" i="7" s="1"/>
  <c r="S213" i="7" s="1"/>
  <c r="O209" i="7"/>
  <c r="U209" i="7"/>
  <c r="T209" i="7" s="1"/>
  <c r="S209" i="7" s="1"/>
  <c r="P310" i="7"/>
  <c r="O310" i="7"/>
  <c r="O253" i="7"/>
  <c r="U221" i="7"/>
  <c r="T221" i="7" s="1"/>
  <c r="S221" i="7" s="1"/>
  <c r="P221" i="7"/>
  <c r="X221" i="7"/>
  <c r="O221" i="7"/>
  <c r="P214" i="7"/>
  <c r="U214" i="7"/>
  <c r="T214" i="7" s="1"/>
  <c r="S214" i="7" s="1"/>
  <c r="X214" i="7"/>
  <c r="O214" i="7"/>
  <c r="P208" i="7"/>
  <c r="O232" i="7"/>
  <c r="X232" i="7"/>
  <c r="U232" i="7"/>
  <c r="T232" i="7" s="1"/>
  <c r="S232" i="7" s="1"/>
  <c r="U217" i="7"/>
  <c r="T217" i="7" s="1"/>
  <c r="S217" i="7" s="1"/>
  <c r="O217" i="7"/>
  <c r="X217" i="7"/>
  <c r="U184" i="7"/>
  <c r="T184" i="7" s="1"/>
  <c r="S184" i="7" s="1"/>
  <c r="X184" i="7"/>
  <c r="O183" i="7"/>
  <c r="X183" i="7"/>
  <c r="P183" i="7"/>
  <c r="P182" i="7"/>
  <c r="U182" i="7"/>
  <c r="T182" i="7" s="1"/>
  <c r="S182" i="7" s="1"/>
  <c r="O182" i="7"/>
  <c r="P181" i="7"/>
  <c r="U181" i="7"/>
  <c r="T181" i="7" s="1"/>
  <c r="S181" i="7" s="1"/>
  <c r="O216" i="7"/>
  <c r="X216" i="7"/>
  <c r="U183" i="7"/>
  <c r="T183" i="7" s="1"/>
  <c r="S183" i="7" s="1"/>
  <c r="O179" i="7"/>
  <c r="X179" i="7"/>
  <c r="P179" i="7"/>
  <c r="U179" i="7"/>
  <c r="T179" i="7" s="1"/>
  <c r="S179" i="7" s="1"/>
  <c r="X205" i="7"/>
  <c r="P205" i="7"/>
  <c r="O205" i="7"/>
  <c r="U204" i="7"/>
  <c r="T204" i="7" s="1"/>
  <c r="S204" i="7" s="1"/>
  <c r="X204" i="7"/>
  <c r="O204" i="7"/>
  <c r="P204" i="7"/>
  <c r="U192" i="7"/>
  <c r="T192" i="7" s="1"/>
  <c r="S192" i="7" s="1"/>
  <c r="O192" i="7"/>
  <c r="X192" i="7"/>
  <c r="O177" i="7"/>
  <c r="X177" i="7"/>
  <c r="U177" i="7"/>
  <c r="T177" i="7" s="1"/>
  <c r="S177" i="7" s="1"/>
  <c r="U176" i="7"/>
  <c r="T176" i="7" s="1"/>
  <c r="S176" i="7" s="1"/>
  <c r="O176" i="7"/>
  <c r="P176" i="7"/>
  <c r="X176" i="7"/>
  <c r="X174" i="7"/>
  <c r="O174" i="7"/>
  <c r="P174" i="7"/>
  <c r="O184" i="7"/>
  <c r="O167" i="7"/>
  <c r="X167" i="7"/>
  <c r="P167" i="7"/>
  <c r="U167" i="7"/>
  <c r="T167" i="7" s="1"/>
  <c r="S167" i="7" s="1"/>
  <c r="P161" i="7"/>
  <c r="O161" i="7"/>
  <c r="U161" i="7"/>
  <c r="T161" i="7" s="1"/>
  <c r="S161" i="7" s="1"/>
  <c r="O228" i="7"/>
  <c r="X228" i="7"/>
  <c r="U196" i="7"/>
  <c r="T196" i="7" s="1"/>
  <c r="S196" i="7" s="1"/>
  <c r="P196" i="7"/>
  <c r="X196" i="7"/>
  <c r="O187" i="7"/>
  <c r="X187" i="7"/>
  <c r="U187" i="7"/>
  <c r="T187" i="7" s="1"/>
  <c r="S187" i="7" s="1"/>
  <c r="O178" i="7"/>
  <c r="P178" i="7"/>
  <c r="O175" i="7"/>
  <c r="X175" i="7"/>
  <c r="U175" i="7"/>
  <c r="T175" i="7" s="1"/>
  <c r="S175" i="7" s="1"/>
  <c r="X166" i="7"/>
  <c r="P166" i="7"/>
  <c r="O166" i="7"/>
  <c r="O163" i="7"/>
  <c r="X163" i="7"/>
  <c r="P163" i="7"/>
  <c r="U166" i="7"/>
  <c r="T166" i="7" s="1"/>
  <c r="S166" i="7" s="1"/>
  <c r="U163" i="7"/>
  <c r="T163" i="7" s="1"/>
  <c r="S163" i="7" s="1"/>
  <c r="U229" i="7"/>
  <c r="T229" i="7" s="1"/>
  <c r="S229" i="7" s="1"/>
  <c r="P229" i="7"/>
  <c r="P228" i="7"/>
  <c r="U225" i="7"/>
  <c r="T225" i="7" s="1"/>
  <c r="S225" i="7" s="1"/>
  <c r="O225" i="7"/>
  <c r="U194" i="7"/>
  <c r="T194" i="7" s="1"/>
  <c r="S194" i="7" s="1"/>
  <c r="X194" i="7"/>
  <c r="O224" i="7"/>
  <c r="X224" i="7"/>
  <c r="O159" i="7"/>
  <c r="X159" i="7"/>
  <c r="P159" i="7"/>
  <c r="O157" i="7"/>
  <c r="P157" i="7"/>
  <c r="P147" i="7"/>
  <c r="O147" i="7"/>
  <c r="O211" i="7"/>
  <c r="X211" i="7"/>
  <c r="P211" i="7"/>
  <c r="O191" i="7"/>
  <c r="X191" i="7"/>
  <c r="U180" i="7"/>
  <c r="T180" i="7" s="1"/>
  <c r="S180" i="7" s="1"/>
  <c r="P180" i="7"/>
  <c r="U160" i="7"/>
  <c r="T160" i="7" s="1"/>
  <c r="S160" i="7" s="1"/>
  <c r="P160" i="7"/>
  <c r="O158" i="7"/>
  <c r="U158" i="7"/>
  <c r="T158" i="7" s="1"/>
  <c r="S158" i="7" s="1"/>
  <c r="U156" i="7"/>
  <c r="T156" i="7" s="1"/>
  <c r="S156" i="7" s="1"/>
  <c r="O156" i="7"/>
  <c r="P156" i="7"/>
  <c r="O203" i="7"/>
  <c r="X203" i="7"/>
  <c r="O171" i="7"/>
  <c r="X171" i="7"/>
  <c r="P103" i="7"/>
  <c r="O103" i="7"/>
  <c r="X103" i="7"/>
  <c r="U103" i="7"/>
  <c r="T103" i="7" s="1"/>
  <c r="S103" i="7" s="1"/>
  <c r="P115" i="7"/>
  <c r="O115" i="7"/>
  <c r="U115" i="7"/>
  <c r="T115" i="7" s="1"/>
  <c r="S115" i="7" s="1"/>
  <c r="X115" i="7"/>
  <c r="O113" i="7"/>
  <c r="U113" i="7"/>
  <c r="T113" i="7" s="1"/>
  <c r="S113" i="7" s="1"/>
  <c r="P113" i="7"/>
  <c r="X113" i="7"/>
  <c r="O102" i="7"/>
  <c r="P102" i="7"/>
  <c r="U102" i="7"/>
  <c r="T102" i="7" s="1"/>
  <c r="S102" i="7" s="1"/>
  <c r="O93" i="7"/>
  <c r="P93" i="7"/>
  <c r="U93" i="7"/>
  <c r="T93" i="7" s="1"/>
  <c r="S93" i="7" s="1"/>
  <c r="X93" i="7"/>
  <c r="O97" i="7"/>
  <c r="P97" i="7"/>
  <c r="P107" i="7"/>
  <c r="O107" i="7"/>
  <c r="U107" i="7"/>
  <c r="T107" i="7" s="1"/>
  <c r="S107" i="7" s="1"/>
  <c r="O106" i="7"/>
  <c r="P106" i="7"/>
  <c r="O101" i="7"/>
  <c r="X101" i="7"/>
  <c r="U85" i="7"/>
  <c r="T85" i="7" s="1"/>
  <c r="S85" i="7" s="1"/>
  <c r="X85" i="7"/>
  <c r="O85" i="7"/>
  <c r="P85" i="7"/>
  <c r="P111" i="7"/>
  <c r="O111" i="7"/>
  <c r="P99" i="7"/>
  <c r="O99" i="7"/>
  <c r="U99" i="7"/>
  <c r="T99" i="7" s="1"/>
  <c r="S99" i="7" s="1"/>
  <c r="P67" i="7"/>
  <c r="X67" i="7"/>
  <c r="O67" i="7"/>
  <c r="U67" i="7"/>
  <c r="T67" i="7" s="1"/>
  <c r="S67" i="7" s="1"/>
  <c r="O110" i="7"/>
  <c r="X110" i="7"/>
  <c r="U89" i="7"/>
  <c r="T89" i="7" s="1"/>
  <c r="S89" i="7" s="1"/>
  <c r="P89" i="7"/>
  <c r="X89" i="7"/>
  <c r="O89" i="7"/>
  <c r="P51" i="7"/>
  <c r="X51" i="7"/>
  <c r="O51" i="7"/>
  <c r="U51" i="7"/>
  <c r="T51" i="7" s="1"/>
  <c r="S51" i="7" s="1"/>
  <c r="P83" i="7"/>
  <c r="U83" i="7"/>
  <c r="T83" i="7" s="1"/>
  <c r="S83" i="7" s="1"/>
  <c r="U66" i="7"/>
  <c r="T66" i="7" s="1"/>
  <c r="S66" i="7" s="1"/>
  <c r="X66" i="7"/>
  <c r="O66" i="7"/>
  <c r="P66" i="7"/>
  <c r="X127" i="7"/>
  <c r="X123" i="7"/>
  <c r="X119" i="7"/>
  <c r="X114" i="7"/>
  <c r="X105" i="7"/>
  <c r="P95" i="7"/>
  <c r="O95" i="7"/>
  <c r="X86" i="7"/>
  <c r="P55" i="7"/>
  <c r="X55" i="7"/>
  <c r="O55" i="7"/>
  <c r="U55" i="7"/>
  <c r="T55" i="7" s="1"/>
  <c r="S55" i="7" s="1"/>
  <c r="P87" i="7"/>
  <c r="U87" i="7"/>
  <c r="T87" i="7" s="1"/>
  <c r="S87" i="7" s="1"/>
  <c r="X87" i="7"/>
  <c r="P91" i="7"/>
  <c r="U91" i="7"/>
  <c r="T91" i="7" s="1"/>
  <c r="S91" i="7" s="1"/>
  <c r="P68" i="7"/>
  <c r="O68" i="7"/>
  <c r="U68" i="7"/>
  <c r="T68" i="7" s="1"/>
  <c r="S68" i="7" s="1"/>
  <c r="P56" i="7"/>
  <c r="O56" i="7"/>
  <c r="U56" i="7"/>
  <c r="T56" i="7" s="1"/>
  <c r="S56" i="7" s="1"/>
  <c r="P52" i="7"/>
  <c r="O52" i="7"/>
  <c r="X52" i="7"/>
  <c r="U52" i="7"/>
  <c r="T52" i="7" s="1"/>
  <c r="S52" i="7" s="1"/>
  <c r="P47" i="7"/>
  <c r="X47" i="7"/>
  <c r="O47" i="7"/>
  <c r="U70" i="7"/>
  <c r="T70" i="7" s="1"/>
  <c r="S70" i="7" s="1"/>
  <c r="X70" i="7"/>
  <c r="P60" i="7"/>
  <c r="O60" i="7"/>
  <c r="P59" i="7"/>
  <c r="X59" i="7"/>
  <c r="O59" i="7"/>
  <c r="P64" i="7"/>
  <c r="O64" i="7"/>
  <c r="P63" i="7"/>
  <c r="X63" i="7"/>
  <c r="O63" i="7"/>
  <c r="O43" i="7"/>
  <c r="P40" i="7"/>
  <c r="O40" i="7"/>
  <c r="X40" i="7"/>
  <c r="U40" i="7"/>
  <c r="T40" i="7" s="1"/>
  <c r="S40" i="7" s="1"/>
  <c r="O48" i="7"/>
  <c r="X43" i="7"/>
  <c r="P32" i="7"/>
  <c r="O32" i="7"/>
  <c r="U32" i="7"/>
  <c r="T32" i="7" s="1"/>
  <c r="S32" i="7" s="1"/>
  <c r="P36" i="7"/>
  <c r="O36" i="7"/>
  <c r="I826" i="7" l="1"/>
  <c r="I56" i="7"/>
  <c r="I88" i="7"/>
  <c r="I128" i="7"/>
  <c r="I112" i="7"/>
  <c r="I35" i="7"/>
  <c r="I188" i="7"/>
  <c r="I107" i="7"/>
  <c r="I218" i="7"/>
  <c r="I652" i="7"/>
  <c r="I872" i="7"/>
  <c r="I839" i="7"/>
  <c r="I961" i="7"/>
  <c r="I840" i="7"/>
  <c r="I953" i="7"/>
  <c r="I766" i="7"/>
  <c r="I303" i="7"/>
  <c r="I286" i="7"/>
  <c r="I524" i="7"/>
  <c r="I886" i="7"/>
  <c r="I774" i="7"/>
  <c r="I269" i="7"/>
  <c r="I532" i="7"/>
  <c r="I651" i="7"/>
  <c r="I746" i="7"/>
  <c r="I888" i="7"/>
  <c r="I833" i="7"/>
  <c r="I321" i="7"/>
  <c r="I403" i="7"/>
  <c r="I489" i="7"/>
  <c r="I427" i="7"/>
  <c r="I547" i="7"/>
  <c r="I38" i="7"/>
  <c r="I106" i="7"/>
  <c r="I33" i="7"/>
  <c r="I34" i="7"/>
  <c r="I102" i="7"/>
  <c r="I156" i="7"/>
  <c r="I225" i="7"/>
  <c r="I400" i="7"/>
  <c r="I534" i="7"/>
  <c r="I895" i="7"/>
  <c r="I821" i="7"/>
  <c r="I896" i="7"/>
  <c r="I972" i="7"/>
  <c r="I844" i="7"/>
  <c r="I514" i="7"/>
  <c r="I843" i="7"/>
  <c r="I265" i="7"/>
  <c r="I317" i="7"/>
  <c r="I424" i="7"/>
  <c r="I723" i="7"/>
  <c r="I742" i="7"/>
  <c r="I847" i="7"/>
  <c r="I273" i="7"/>
  <c r="I682" i="7"/>
  <c r="I788" i="7"/>
  <c r="I937" i="7"/>
  <c r="I125" i="7"/>
  <c r="I206" i="7"/>
  <c r="I389" i="7"/>
  <c r="I54" i="7"/>
  <c r="I277" i="7"/>
  <c r="I546" i="7"/>
  <c r="I722" i="7"/>
  <c r="I467" i="7"/>
  <c r="I569" i="7"/>
  <c r="I587" i="7"/>
  <c r="I835" i="7"/>
  <c r="I892" i="7"/>
  <c r="I588" i="7"/>
  <c r="I684" i="7"/>
  <c r="I790" i="7"/>
  <c r="I539" i="7"/>
  <c r="I169" i="7"/>
  <c r="I310" i="7"/>
  <c r="I406" i="7"/>
  <c r="I860" i="7"/>
  <c r="I812" i="7"/>
  <c r="I964" i="7"/>
  <c r="I720" i="7"/>
  <c r="I186" i="7"/>
  <c r="I421" i="7"/>
  <c r="I543" i="7"/>
  <c r="I940" i="7"/>
  <c r="I619" i="7"/>
  <c r="I907" i="7"/>
  <c r="I956" i="7"/>
  <c r="I908" i="7"/>
  <c r="I257" i="7"/>
  <c r="I392" i="7"/>
  <c r="I36" i="7"/>
  <c r="I99" i="7"/>
  <c r="I53" i="7"/>
  <c r="I153" i="7"/>
  <c r="I181" i="7"/>
  <c r="I42" i="7"/>
  <c r="I173" i="7"/>
  <c r="I182" i="7"/>
  <c r="I620" i="7"/>
  <c r="I731" i="7"/>
  <c r="I853" i="7"/>
  <c r="I830" i="7"/>
  <c r="I957" i="7"/>
  <c r="I827" i="7"/>
  <c r="I922" i="7"/>
  <c r="I667" i="7"/>
  <c r="I178" i="7"/>
  <c r="I244" i="7"/>
  <c r="I445" i="7"/>
  <c r="I518" i="7"/>
  <c r="I752" i="7"/>
  <c r="I809" i="7"/>
  <c r="I283" i="7"/>
  <c r="I435" i="7"/>
  <c r="I502" i="7"/>
  <c r="I646" i="7"/>
  <c r="I798" i="7"/>
  <c r="I867" i="7"/>
  <c r="I997" i="7"/>
  <c r="I263" i="7"/>
  <c r="I314" i="7"/>
  <c r="I371" i="7"/>
  <c r="I483" i="7"/>
  <c r="I363" i="7"/>
  <c r="I690" i="7"/>
  <c r="I289" i="7"/>
  <c r="H57" i="7"/>
  <c r="I57" i="7"/>
  <c r="I160" i="7"/>
  <c r="I151" i="7"/>
  <c r="I281" i="7"/>
  <c r="I30" i="7"/>
  <c r="I49" i="7"/>
  <c r="I32" i="7"/>
  <c r="I80" i="7"/>
  <c r="I48" i="7"/>
  <c r="I462" i="7"/>
  <c r="I606" i="7"/>
  <c r="I631" i="7"/>
  <c r="I410" i="7"/>
  <c r="I498" i="7"/>
  <c r="I577" i="7"/>
  <c r="I694" i="7"/>
  <c r="I990" i="7"/>
  <c r="I266" i="7"/>
  <c r="I616" i="7"/>
  <c r="I744" i="7"/>
  <c r="I831" i="7"/>
  <c r="I915" i="7"/>
  <c r="I338" i="7"/>
  <c r="I607" i="7"/>
  <c r="I846" i="7"/>
  <c r="I678" i="7"/>
  <c r="I926" i="7"/>
  <c r="I319" i="7"/>
  <c r="I485" i="7"/>
  <c r="I628" i="7"/>
  <c r="I980" i="7"/>
  <c r="I193" i="7"/>
  <c r="I931" i="7"/>
  <c r="I965" i="7"/>
  <c r="I952" i="7"/>
  <c r="I469" i="7"/>
  <c r="I824" i="7"/>
  <c r="I256" i="7"/>
  <c r="I96" i="7"/>
  <c r="I120" i="7"/>
  <c r="I434" i="7"/>
  <c r="I558" i="7"/>
  <c r="I585" i="7"/>
  <c r="I792" i="7"/>
  <c r="I859" i="7"/>
  <c r="I996" i="7"/>
  <c r="I763" i="7"/>
  <c r="I968" i="7"/>
  <c r="I948" i="7"/>
  <c r="I304" i="7"/>
  <c r="I808" i="7"/>
  <c r="I869" i="7"/>
  <c r="I699" i="7"/>
  <c r="I91" i="7"/>
  <c r="I333" i="7"/>
  <c r="I412" i="7"/>
  <c r="I495" i="7"/>
  <c r="I696" i="7"/>
  <c r="I837" i="7"/>
  <c r="I992" i="7"/>
  <c r="I305" i="7"/>
  <c r="I936" i="7"/>
  <c r="I68" i="7"/>
  <c r="I200" i="7"/>
  <c r="I422" i="7"/>
  <c r="I618" i="7"/>
  <c r="I828" i="7"/>
  <c r="I37" i="7"/>
  <c r="I148" i="7"/>
  <c r="I50" i="7"/>
  <c r="I39" i="7"/>
  <c r="I161" i="7"/>
  <c r="I234" i="7"/>
  <c r="I614" i="7"/>
  <c r="I903" i="7"/>
  <c r="I977" i="7"/>
  <c r="I878" i="7"/>
  <c r="I636" i="7"/>
  <c r="I981" i="7"/>
  <c r="I302" i="7"/>
  <c r="I367" i="7"/>
  <c r="I479" i="7"/>
  <c r="I663" i="7"/>
  <c r="I339" i="7"/>
  <c r="I639" i="7"/>
  <c r="L66" i="7"/>
  <c r="L205" i="7"/>
  <c r="L475" i="7"/>
  <c r="L115" i="7"/>
  <c r="L318" i="7"/>
  <c r="L458" i="7"/>
  <c r="L541" i="7"/>
  <c r="L739" i="7"/>
  <c r="L824" i="7"/>
  <c r="L863" i="7"/>
  <c r="K401" i="7"/>
  <c r="L956" i="7"/>
  <c r="K259" i="7"/>
  <c r="K574" i="7"/>
  <c r="M292" i="7"/>
  <c r="L77" i="7"/>
  <c r="L697" i="7"/>
  <c r="L785" i="7"/>
  <c r="M792" i="7"/>
  <c r="K796" i="7"/>
  <c r="M933" i="7"/>
  <c r="L424" i="7"/>
  <c r="L89" i="7"/>
  <c r="L245" i="7"/>
  <c r="L33" i="7"/>
  <c r="K353" i="7"/>
  <c r="K443" i="7"/>
  <c r="L409" i="7"/>
  <c r="L625" i="7"/>
  <c r="L649" i="7"/>
  <c r="L701" i="7"/>
  <c r="L729" i="7"/>
  <c r="L842" i="7"/>
  <c r="L927" i="7"/>
  <c r="L904" i="7"/>
  <c r="M153" i="7"/>
  <c r="M232" i="7"/>
  <c r="M480" i="7"/>
  <c r="K284" i="7"/>
  <c r="J284" i="7" s="1"/>
  <c r="L95" i="7"/>
  <c r="L386" i="7"/>
  <c r="L97" i="7"/>
  <c r="L390" i="7"/>
  <c r="K267" i="7"/>
  <c r="L156" i="7"/>
  <c r="L220" i="7"/>
  <c r="L51" i="7"/>
  <c r="L163" i="7"/>
  <c r="L178" i="7"/>
  <c r="L228" i="7"/>
  <c r="L219" i="7"/>
  <c r="L356" i="7"/>
  <c r="L533" i="7"/>
  <c r="L462" i="7"/>
  <c r="K591" i="7"/>
  <c r="L690" i="7"/>
  <c r="L692" i="7"/>
  <c r="L773" i="7"/>
  <c r="K875" i="7"/>
  <c r="L79" i="7"/>
  <c r="K144" i="7"/>
  <c r="L487" i="7"/>
  <c r="L808" i="7"/>
  <c r="L815" i="7"/>
  <c r="M558" i="7"/>
  <c r="K709" i="7"/>
  <c r="M473" i="7"/>
  <c r="K973" i="7"/>
  <c r="K43" i="7"/>
  <c r="L241" i="7"/>
  <c r="L273" i="7"/>
  <c r="K493" i="7"/>
  <c r="L250" i="7"/>
  <c r="L661" i="7"/>
  <c r="L374" i="7"/>
  <c r="M924" i="7"/>
  <c r="L166" i="7"/>
  <c r="L212" i="7"/>
  <c r="L398" i="7"/>
  <c r="L366" i="7"/>
  <c r="L522" i="7"/>
  <c r="L629" i="7"/>
  <c r="L614" i="7"/>
  <c r="L596" i="7"/>
  <c r="L711" i="7"/>
  <c r="M782" i="7"/>
  <c r="L915" i="7"/>
  <c r="K135" i="7"/>
  <c r="K303" i="7"/>
  <c r="L427" i="7"/>
  <c r="L944" i="7"/>
  <c r="L976" i="7"/>
  <c r="K292" i="7"/>
  <c r="L154" i="7"/>
  <c r="M259" i="7"/>
  <c r="K869" i="7"/>
  <c r="L919" i="7"/>
  <c r="K704" i="7"/>
  <c r="L640" i="7"/>
  <c r="K504" i="7"/>
  <c r="L779" i="7"/>
  <c r="L987" i="7"/>
  <c r="L847" i="7"/>
  <c r="L147" i="7"/>
  <c r="L316" i="7"/>
  <c r="L718" i="7"/>
  <c r="K152" i="7"/>
  <c r="L138" i="7"/>
  <c r="K194" i="7"/>
  <c r="K328" i="7"/>
  <c r="K388" i="7"/>
  <c r="L496" i="7"/>
  <c r="L389" i="7"/>
  <c r="K891" i="7"/>
  <c r="K440" i="7"/>
  <c r="L899" i="7"/>
  <c r="K932" i="7"/>
  <c r="L580" i="7"/>
  <c r="L106" i="7"/>
  <c r="L217" i="7"/>
  <c r="M374" i="7"/>
  <c r="K374" i="7"/>
  <c r="L375" i="7"/>
  <c r="L360" i="7"/>
  <c r="K361" i="7"/>
  <c r="L460" i="7"/>
  <c r="M679" i="7"/>
  <c r="K679" i="7"/>
  <c r="M680" i="7"/>
  <c r="M178" i="7"/>
  <c r="K178" i="7"/>
  <c r="M237" i="7"/>
  <c r="K237" i="7"/>
  <c r="M238" i="7"/>
  <c r="L306" i="7"/>
  <c r="K307" i="7"/>
  <c r="M416" i="7"/>
  <c r="K416" i="7"/>
  <c r="L417" i="7"/>
  <c r="M576" i="7"/>
  <c r="K576" i="7"/>
  <c r="M56" i="7"/>
  <c r="K56" i="7"/>
  <c r="L57" i="7"/>
  <c r="L182" i="7"/>
  <c r="L197" i="7"/>
  <c r="K198" i="7"/>
  <c r="M326" i="7"/>
  <c r="K326" i="7"/>
  <c r="M327" i="7"/>
  <c r="L304" i="7"/>
  <c r="K305" i="7"/>
  <c r="M354" i="7"/>
  <c r="K354" i="7"/>
  <c r="L355" i="7"/>
  <c r="L789" i="7"/>
  <c r="L510" i="7"/>
  <c r="L511" i="7"/>
  <c r="M593" i="7"/>
  <c r="K593" i="7"/>
  <c r="M584" i="7"/>
  <c r="K584" i="7"/>
  <c r="L585" i="7"/>
  <c r="L553" i="7"/>
  <c r="K554" i="7"/>
  <c r="M642" i="7"/>
  <c r="K642" i="7"/>
  <c r="M711" i="7"/>
  <c r="K711" i="7"/>
  <c r="M645" i="7"/>
  <c r="K645" i="7"/>
  <c r="M646" i="7"/>
  <c r="M777" i="7"/>
  <c r="K777" i="7"/>
  <c r="L778" i="7"/>
  <c r="M697" i="7"/>
  <c r="K697" i="7"/>
  <c r="L698" i="7"/>
  <c r="M776" i="7"/>
  <c r="K776" i="7"/>
  <c r="M654" i="7"/>
  <c r="K654" i="7"/>
  <c r="M655" i="7"/>
  <c r="M838" i="7"/>
  <c r="K838" i="7"/>
  <c r="L839" i="7"/>
  <c r="M956" i="7"/>
  <c r="K956" i="7"/>
  <c r="J956" i="7" s="1"/>
  <c r="L957" i="7"/>
  <c r="L875" i="7"/>
  <c r="L876" i="7"/>
  <c r="L951" i="7"/>
  <c r="M960" i="7"/>
  <c r="K960" i="7"/>
  <c r="M961" i="7"/>
  <c r="M976" i="7"/>
  <c r="K976" i="7"/>
  <c r="L895" i="7"/>
  <c r="L939" i="7"/>
  <c r="M878" i="7"/>
  <c r="K878" i="7"/>
  <c r="L879" i="7"/>
  <c r="M942" i="7"/>
  <c r="K942" i="7"/>
  <c r="M936" i="7"/>
  <c r="K936" i="7"/>
  <c r="L993" i="7"/>
  <c r="L34" i="7"/>
  <c r="L81" i="7"/>
  <c r="K50" i="7"/>
  <c r="M50" i="7"/>
  <c r="M126" i="7"/>
  <c r="K126" i="7"/>
  <c r="L73" i="7"/>
  <c r="M247" i="7"/>
  <c r="K247" i="7"/>
  <c r="M269" i="7"/>
  <c r="K269" i="7"/>
  <c r="M209" i="7"/>
  <c r="K209" i="7"/>
  <c r="M104" i="7"/>
  <c r="K104" i="7"/>
  <c r="L105" i="7"/>
  <c r="M266" i="7"/>
  <c r="K266" i="7"/>
  <c r="M267" i="7"/>
  <c r="M252" i="7"/>
  <c r="K252" i="7"/>
  <c r="L301" i="7"/>
  <c r="L367" i="7"/>
  <c r="M379" i="7"/>
  <c r="K379" i="7"/>
  <c r="L455" i="7"/>
  <c r="M383" i="7"/>
  <c r="K383" i="7"/>
  <c r="M384" i="7"/>
  <c r="L384" i="7"/>
  <c r="M612" i="7"/>
  <c r="K612" i="7"/>
  <c r="M613" i="7"/>
  <c r="M341" i="7"/>
  <c r="K341" i="7"/>
  <c r="M938" i="7"/>
  <c r="K938" i="7"/>
  <c r="M708" i="7"/>
  <c r="K708" i="7"/>
  <c r="M709" i="7"/>
  <c r="M471" i="7"/>
  <c r="K471" i="7"/>
  <c r="J471" i="7" s="1"/>
  <c r="M472" i="7"/>
  <c r="M705" i="7"/>
  <c r="K705" i="7"/>
  <c r="M706" i="7"/>
  <c r="L859" i="7"/>
  <c r="L946" i="7"/>
  <c r="M804" i="7"/>
  <c r="K804" i="7"/>
  <c r="M805" i="7"/>
  <c r="M967" i="7"/>
  <c r="K967" i="7"/>
  <c r="L471" i="7"/>
  <c r="K472" i="7"/>
  <c r="M621" i="7"/>
  <c r="K621" i="7"/>
  <c r="M622" i="7"/>
  <c r="M946" i="7"/>
  <c r="K946" i="7"/>
  <c r="M436" i="7"/>
  <c r="K436" i="7"/>
  <c r="M437" i="7"/>
  <c r="L508" i="7"/>
  <c r="K509" i="7"/>
  <c r="L588" i="7"/>
  <c r="K589" i="7"/>
  <c r="L940" i="7"/>
  <c r="K941" i="7"/>
  <c r="L924" i="7"/>
  <c r="M925" i="7"/>
  <c r="K925" i="7"/>
  <c r="M45" i="7"/>
  <c r="K45" i="7"/>
  <c r="L46" i="7"/>
  <c r="L247" i="7"/>
  <c r="L726" i="7"/>
  <c r="L274" i="7"/>
  <c r="M224" i="7"/>
  <c r="K224" i="7"/>
  <c r="J224" i="7" s="1"/>
  <c r="M225" i="7"/>
  <c r="M112" i="7"/>
  <c r="K112" i="7"/>
  <c r="M702" i="7"/>
  <c r="K702" i="7"/>
  <c r="L809" i="7"/>
  <c r="M671" i="7"/>
  <c r="K671" i="7"/>
  <c r="M672" i="7"/>
  <c r="L841" i="7"/>
  <c r="L985" i="7"/>
  <c r="L719" i="7"/>
  <c r="M736" i="7"/>
  <c r="K736" i="7"/>
  <c r="M737" i="7"/>
  <c r="L142" i="7"/>
  <c r="L164" i="7"/>
  <c r="L54" i="7"/>
  <c r="L490" i="7"/>
  <c r="M486" i="7"/>
  <c r="L325" i="7"/>
  <c r="L56" i="7"/>
  <c r="M160" i="7"/>
  <c r="K160" i="7"/>
  <c r="L238" i="7"/>
  <c r="L186" i="7"/>
  <c r="K187" i="7"/>
  <c r="M306" i="7"/>
  <c r="K306" i="7"/>
  <c r="M307" i="7"/>
  <c r="L336" i="7"/>
  <c r="M378" i="7"/>
  <c r="K378" i="7"/>
  <c r="L379" i="7"/>
  <c r="M392" i="7"/>
  <c r="K392" i="7"/>
  <c r="J392" i="7" s="1"/>
  <c r="M494" i="7"/>
  <c r="K494" i="7"/>
  <c r="J494" i="7" s="1"/>
  <c r="L933" i="7"/>
  <c r="M934" i="7"/>
  <c r="K934" i="7"/>
  <c r="L547" i="7"/>
  <c r="L536" i="7"/>
  <c r="K537" i="7"/>
  <c r="M596" i="7"/>
  <c r="K596" i="7"/>
  <c r="M632" i="7"/>
  <c r="K632" i="7"/>
  <c r="L763" i="7"/>
  <c r="M750" i="7"/>
  <c r="K750" i="7"/>
  <c r="L667" i="7"/>
  <c r="M785" i="7"/>
  <c r="K785" i="7"/>
  <c r="L788" i="7"/>
  <c r="K789" i="7"/>
  <c r="M730" i="7"/>
  <c r="K730" i="7"/>
  <c r="M36" i="7"/>
  <c r="K36" i="7"/>
  <c r="L43" i="7"/>
  <c r="M44" i="7"/>
  <c r="K44" i="7"/>
  <c r="M55" i="7"/>
  <c r="K55" i="7"/>
  <c r="M66" i="7"/>
  <c r="K66" i="7"/>
  <c r="J66" i="7" s="1"/>
  <c r="M89" i="7"/>
  <c r="K89" i="7"/>
  <c r="L111" i="7"/>
  <c r="M107" i="7"/>
  <c r="K107" i="7"/>
  <c r="M108" i="7"/>
  <c r="M113" i="7"/>
  <c r="K113" i="7"/>
  <c r="L171" i="7"/>
  <c r="M180" i="7"/>
  <c r="K180" i="7"/>
  <c r="L181" i="7"/>
  <c r="M167" i="7"/>
  <c r="K167" i="7"/>
  <c r="L168" i="7"/>
  <c r="M172" i="7"/>
  <c r="K172" i="7"/>
  <c r="M186" i="7"/>
  <c r="K186" i="7"/>
  <c r="J186" i="7" s="1"/>
  <c r="M187" i="7"/>
  <c r="L208" i="7"/>
  <c r="M254" i="7"/>
  <c r="K254" i="7"/>
  <c r="L338" i="7"/>
  <c r="L380" i="7"/>
  <c r="M398" i="7"/>
  <c r="K398" i="7"/>
  <c r="J398" i="7" s="1"/>
  <c r="L440" i="7"/>
  <c r="M464" i="7"/>
  <c r="K464" i="7"/>
  <c r="M511" i="7"/>
  <c r="K511" i="7"/>
  <c r="L497" i="7"/>
  <c r="L641" i="7"/>
  <c r="L642" i="7"/>
  <c r="L801" i="7"/>
  <c r="L597" i="7"/>
  <c r="L678" i="7"/>
  <c r="L494" i="7"/>
  <c r="L531" i="7"/>
  <c r="L532" i="7"/>
  <c r="L693" i="7"/>
  <c r="M598" i="7"/>
  <c r="K598" i="7"/>
  <c r="L599" i="7"/>
  <c r="M631" i="7"/>
  <c r="K631" i="7"/>
  <c r="L632" i="7"/>
  <c r="L688" i="7"/>
  <c r="M689" i="7"/>
  <c r="K689" i="7"/>
  <c r="M643" i="7"/>
  <c r="K643" i="7"/>
  <c r="L517" i="7"/>
  <c r="L593" i="7"/>
  <c r="M543" i="7"/>
  <c r="K543" i="7"/>
  <c r="L543" i="7"/>
  <c r="M568" i="7"/>
  <c r="K568" i="7"/>
  <c r="L569" i="7"/>
  <c r="M669" i="7"/>
  <c r="K669" i="7"/>
  <c r="L670" i="7"/>
  <c r="M686" i="7"/>
  <c r="K686" i="7"/>
  <c r="L687" i="7"/>
  <c r="M806" i="7"/>
  <c r="K806" i="7"/>
  <c r="M807" i="7"/>
  <c r="L897" i="7"/>
  <c r="M634" i="7"/>
  <c r="K634" i="7"/>
  <c r="L635" i="7"/>
  <c r="M701" i="7"/>
  <c r="K701" i="7"/>
  <c r="J701" i="7" s="1"/>
  <c r="L702" i="7"/>
  <c r="L745" i="7"/>
  <c r="L665" i="7"/>
  <c r="M743" i="7"/>
  <c r="K743" i="7"/>
  <c r="L744" i="7"/>
  <c r="M793" i="7"/>
  <c r="K793" i="7"/>
  <c r="J793" i="7" s="1"/>
  <c r="M788" i="7"/>
  <c r="K788" i="7"/>
  <c r="M789" i="7"/>
  <c r="L776" i="7"/>
  <c r="L654" i="7"/>
  <c r="K655" i="7"/>
  <c r="M732" i="7"/>
  <c r="K732" i="7"/>
  <c r="M733" i="7"/>
  <c r="M824" i="7"/>
  <c r="K824" i="7"/>
  <c r="M963" i="7"/>
  <c r="K963" i="7"/>
  <c r="L911" i="7"/>
  <c r="M935" i="7"/>
  <c r="K935" i="7"/>
  <c r="M882" i="7"/>
  <c r="K882" i="7"/>
  <c r="M883" i="7"/>
  <c r="L954" i="7"/>
  <c r="M895" i="7"/>
  <c r="K895" i="7"/>
  <c r="J895" i="7" s="1"/>
  <c r="L942" i="7"/>
  <c r="M996" i="7"/>
  <c r="K996" i="7"/>
  <c r="M997" i="7"/>
  <c r="L158" i="7"/>
  <c r="M221" i="7"/>
  <c r="K221" i="7"/>
  <c r="L382" i="7"/>
  <c r="M514" i="7"/>
  <c r="K514" i="7"/>
  <c r="M515" i="7"/>
  <c r="L594" i="7"/>
  <c r="M257" i="7"/>
  <c r="K257" i="7"/>
  <c r="L437" i="7"/>
  <c r="M629" i="7"/>
  <c r="K629" i="7"/>
  <c r="J629" i="7" s="1"/>
  <c r="L630" i="7"/>
  <c r="L172" i="7"/>
  <c r="L232" i="7"/>
  <c r="M233" i="7"/>
  <c r="K233" i="7"/>
  <c r="M650" i="7"/>
  <c r="K650" i="7"/>
  <c r="M651" i="7"/>
  <c r="M516" i="7"/>
  <c r="K516" i="7"/>
  <c r="L600" i="7"/>
  <c r="M545" i="7"/>
  <c r="K545" i="7"/>
  <c r="L546" i="7"/>
  <c r="M647" i="7"/>
  <c r="K647" i="7"/>
  <c r="J647" i="7" s="1"/>
  <c r="M536" i="7"/>
  <c r="K536" i="7"/>
  <c r="M537" i="7"/>
  <c r="M507" i="7"/>
  <c r="K507" i="7"/>
  <c r="M556" i="7"/>
  <c r="K556" i="7"/>
  <c r="M557" i="7"/>
  <c r="M546" i="7"/>
  <c r="K546" i="7"/>
  <c r="L604" i="7"/>
  <c r="K605" i="7"/>
  <c r="L740" i="7"/>
  <c r="M741" i="7"/>
  <c r="K741" i="7"/>
  <c r="L792" i="7"/>
  <c r="L645" i="7"/>
  <c r="K646" i="7"/>
  <c r="L777" i="7"/>
  <c r="M819" i="7"/>
  <c r="K819" i="7"/>
  <c r="J819" i="7" s="1"/>
  <c r="L906" i="7"/>
  <c r="L634" i="7"/>
  <c r="M674" i="7"/>
  <c r="K674" i="7"/>
  <c r="L806" i="7"/>
  <c r="K807" i="7"/>
  <c r="L741" i="7"/>
  <c r="M742" i="7"/>
  <c r="K742" i="7"/>
  <c r="L812" i="7"/>
  <c r="L782" i="7"/>
  <c r="L793" i="7"/>
  <c r="M854" i="7"/>
  <c r="K854" i="7"/>
  <c r="M855" i="7"/>
  <c r="M966" i="7"/>
  <c r="K966" i="7"/>
  <c r="M911" i="7"/>
  <c r="K911" i="7"/>
  <c r="L935" i="7"/>
  <c r="L896" i="7"/>
  <c r="K897" i="7"/>
  <c r="J897" i="7" s="1"/>
  <c r="L996" i="7"/>
  <c r="K997" i="7"/>
  <c r="L840" i="7"/>
  <c r="M992" i="7"/>
  <c r="K992" i="7"/>
  <c r="M993" i="7"/>
  <c r="L888" i="7"/>
  <c r="M948" i="7"/>
  <c r="K948" i="7"/>
  <c r="M856" i="7"/>
  <c r="K856" i="7"/>
  <c r="L989" i="7"/>
  <c r="M105" i="7"/>
  <c r="K105" i="7"/>
  <c r="M58" i="7"/>
  <c r="K58" i="7"/>
  <c r="L62" i="7"/>
  <c r="M138" i="7"/>
  <c r="K138" i="7"/>
  <c r="J138" i="7" s="1"/>
  <c r="M139" i="7"/>
  <c r="L139" i="7"/>
  <c r="M143" i="7"/>
  <c r="K143" i="7"/>
  <c r="M144" i="7"/>
  <c r="M319" i="7"/>
  <c r="K319" i="7"/>
  <c r="M296" i="7"/>
  <c r="K296" i="7"/>
  <c r="L297" i="7"/>
  <c r="L395" i="7"/>
  <c r="L383" i="7"/>
  <c r="K384" i="7"/>
  <c r="J384" i="7" s="1"/>
  <c r="M467" i="7"/>
  <c r="K467" i="7"/>
  <c r="L535" i="7"/>
  <c r="L237" i="7"/>
  <c r="K238" i="7"/>
  <c r="M294" i="7"/>
  <c r="K294" i="7"/>
  <c r="M295" i="7"/>
  <c r="L411" i="7"/>
  <c r="L286" i="7"/>
  <c r="M490" i="7"/>
  <c r="K490" i="7"/>
  <c r="L943" i="7"/>
  <c r="M652" i="7"/>
  <c r="K652" i="7"/>
  <c r="M653" i="7"/>
  <c r="M857" i="7"/>
  <c r="K857" i="7"/>
  <c r="M463" i="7"/>
  <c r="K463" i="7"/>
  <c r="L712" i="7"/>
  <c r="M865" i="7"/>
  <c r="K865" i="7"/>
  <c r="M978" i="7"/>
  <c r="K978" i="7"/>
  <c r="M508" i="7"/>
  <c r="K508" i="7"/>
  <c r="J508" i="7" s="1"/>
  <c r="M509" i="7"/>
  <c r="L622" i="7"/>
  <c r="K623" i="7"/>
  <c r="M623" i="7"/>
  <c r="M723" i="7"/>
  <c r="K723" i="7"/>
  <c r="M820" i="7"/>
  <c r="K820" i="7"/>
  <c r="M771" i="7"/>
  <c r="K771" i="7"/>
  <c r="M772" i="7"/>
  <c r="L264" i="7"/>
  <c r="M843" i="7"/>
  <c r="K843" i="7"/>
  <c r="M844" i="7"/>
  <c r="M287" i="7"/>
  <c r="K287" i="7"/>
  <c r="M46" i="7"/>
  <c r="K46" i="7"/>
  <c r="L112" i="7"/>
  <c r="M309" i="7"/>
  <c r="K309" i="7"/>
  <c r="L303" i="7"/>
  <c r="J303" i="7" s="1"/>
  <c r="M930" i="7"/>
  <c r="K930" i="7"/>
  <c r="J930" i="7" s="1"/>
  <c r="L930" i="7"/>
  <c r="M849" i="7"/>
  <c r="K849" i="7"/>
  <c r="M751" i="7"/>
  <c r="K751" i="7"/>
  <c r="M719" i="7"/>
  <c r="K719" i="7"/>
  <c r="L977" i="7"/>
  <c r="M640" i="7"/>
  <c r="K640" i="7"/>
  <c r="M641" i="7"/>
  <c r="M59" i="7"/>
  <c r="K59" i="7"/>
  <c r="M157" i="7"/>
  <c r="K157" i="7"/>
  <c r="L40" i="7"/>
  <c r="M250" i="7"/>
  <c r="K250" i="7"/>
  <c r="L376" i="7"/>
  <c r="M377" i="7"/>
  <c r="K377" i="7"/>
  <c r="M410" i="7"/>
  <c r="K410" i="7"/>
  <c r="M411" i="7"/>
  <c r="L529" i="7"/>
  <c r="L36" i="7"/>
  <c r="L177" i="7"/>
  <c r="L513" i="7"/>
  <c r="L113" i="7"/>
  <c r="M330" i="7"/>
  <c r="K330" i="7"/>
  <c r="M337" i="7"/>
  <c r="K337" i="7"/>
  <c r="M503" i="7"/>
  <c r="K503" i="7"/>
  <c r="M504" i="7"/>
  <c r="L647" i="7"/>
  <c r="L755" i="7"/>
  <c r="M826" i="7"/>
  <c r="K826" i="7"/>
  <c r="M779" i="7"/>
  <c r="K779" i="7"/>
  <c r="J779" i="7" s="1"/>
  <c r="M761" i="7"/>
  <c r="K761" i="7"/>
  <c r="L762" i="7"/>
  <c r="K812" i="7"/>
  <c r="M812" i="7"/>
  <c r="L813" i="7"/>
  <c r="L925" i="7"/>
  <c r="L912" i="7"/>
  <c r="K913" i="7"/>
  <c r="M896" i="7"/>
  <c r="K896" i="7"/>
  <c r="M897" i="7"/>
  <c r="L990" i="7"/>
  <c r="M952" i="7"/>
  <c r="K952" i="7"/>
  <c r="L953" i="7"/>
  <c r="M888" i="7"/>
  <c r="K888" i="7"/>
  <c r="M971" i="7"/>
  <c r="K971" i="7"/>
  <c r="M968" i="7"/>
  <c r="K968" i="7"/>
  <c r="M969" i="7"/>
  <c r="L872" i="7"/>
  <c r="K873" i="7"/>
  <c r="L991" i="7"/>
  <c r="M33" i="7"/>
  <c r="K33" i="7"/>
  <c r="M117" i="7"/>
  <c r="K117" i="7"/>
  <c r="M114" i="7"/>
  <c r="K114" i="7"/>
  <c r="L82" i="7"/>
  <c r="M80" i="7"/>
  <c r="K80" i="7"/>
  <c r="L127" i="7"/>
  <c r="M90" i="7"/>
  <c r="K90" i="7"/>
  <c r="M165" i="7"/>
  <c r="K165" i="7"/>
  <c r="M185" i="7"/>
  <c r="K185" i="7"/>
  <c r="L146" i="7"/>
  <c r="M260" i="7"/>
  <c r="K260" i="7"/>
  <c r="M281" i="7"/>
  <c r="K281" i="7"/>
  <c r="M395" i="7"/>
  <c r="K395" i="7"/>
  <c r="M407" i="7"/>
  <c r="K407" i="7"/>
  <c r="L296" i="7"/>
  <c r="L313" i="7"/>
  <c r="M297" i="7"/>
  <c r="K297" i="7"/>
  <c r="L298" i="7"/>
  <c r="M286" i="7"/>
  <c r="K286" i="7"/>
  <c r="J286" i="7" s="1"/>
  <c r="L287" i="7"/>
  <c r="L394" i="7"/>
  <c r="M619" i="7"/>
  <c r="K619" i="7"/>
  <c r="L959" i="7"/>
  <c r="M954" i="7"/>
  <c r="K954" i="7"/>
  <c r="L463" i="7"/>
  <c r="M505" i="7"/>
  <c r="K505" i="7"/>
  <c r="L506" i="7"/>
  <c r="M638" i="7"/>
  <c r="K638" i="7"/>
  <c r="L960" i="7"/>
  <c r="K961" i="7"/>
  <c r="L528" i="7"/>
  <c r="K529" i="7"/>
  <c r="M482" i="7"/>
  <c r="K482" i="7"/>
  <c r="L483" i="7"/>
  <c r="M684" i="7"/>
  <c r="K684" i="7"/>
  <c r="M459" i="7"/>
  <c r="K459" i="7"/>
  <c r="M460" i="7"/>
  <c r="L551" i="7"/>
  <c r="M552" i="7"/>
  <c r="K552" i="7"/>
  <c r="L735" i="7"/>
  <c r="M827" i="7"/>
  <c r="K827" i="7"/>
  <c r="M828" i="7"/>
  <c r="M845" i="7"/>
  <c r="K845" i="7"/>
  <c r="L269" i="7"/>
  <c r="M452" i="7"/>
  <c r="K452" i="7"/>
  <c r="M77" i="7"/>
  <c r="K77" i="7"/>
  <c r="K49" i="7"/>
  <c r="M49" i="7"/>
  <c r="L50" i="7"/>
  <c r="M255" i="7"/>
  <c r="K255" i="7"/>
  <c r="L465" i="7"/>
  <c r="M876" i="7"/>
  <c r="K876" i="7"/>
  <c r="L136" i="7"/>
  <c r="K137" i="7"/>
  <c r="M707" i="7"/>
  <c r="K707" i="7"/>
  <c r="L524" i="7"/>
  <c r="K525" i="7"/>
  <c r="J525" i="7" s="1"/>
  <c r="M703" i="7"/>
  <c r="K703" i="7"/>
  <c r="M704" i="7"/>
  <c r="L413" i="7"/>
  <c r="M728" i="7"/>
  <c r="K728" i="7"/>
  <c r="M977" i="7"/>
  <c r="K977" i="7"/>
  <c r="L706" i="7"/>
  <c r="L941" i="7"/>
  <c r="L75" i="7"/>
  <c r="L141" i="7"/>
  <c r="M918" i="7"/>
  <c r="M102" i="7"/>
  <c r="K102" i="7"/>
  <c r="L99" i="7"/>
  <c r="K100" i="7"/>
  <c r="M161" i="7"/>
  <c r="K161" i="7"/>
  <c r="L162" i="7"/>
  <c r="L679" i="7"/>
  <c r="K680" i="7"/>
  <c r="M99" i="7"/>
  <c r="K99" i="7"/>
  <c r="M100" i="7"/>
  <c r="L253" i="7"/>
  <c r="L68" i="7"/>
  <c r="L159" i="7"/>
  <c r="L525" i="7"/>
  <c r="L215" i="7"/>
  <c r="K216" i="7"/>
  <c r="M216" i="7"/>
  <c r="M444" i="7"/>
  <c r="K444" i="7"/>
  <c r="M445" i="7"/>
  <c r="M601" i="7"/>
  <c r="K601" i="7"/>
  <c r="L601" i="7"/>
  <c r="L224" i="7"/>
  <c r="K225" i="7"/>
  <c r="M346" i="7"/>
  <c r="K346" i="7"/>
  <c r="M425" i="7"/>
  <c r="K425" i="7"/>
  <c r="M448" i="7"/>
  <c r="K448" i="7"/>
  <c r="L673" i="7"/>
  <c r="L498" i="7"/>
  <c r="K499" i="7"/>
  <c r="L612" i="7"/>
  <c r="K613" i="7"/>
  <c r="M527" i="7"/>
  <c r="K527" i="7"/>
  <c r="M657" i="7"/>
  <c r="K657" i="7"/>
  <c r="M658" i="7"/>
  <c r="M757" i="7"/>
  <c r="K757" i="7"/>
  <c r="L674" i="7"/>
  <c r="M644" i="7"/>
  <c r="K644" i="7"/>
  <c r="M755" i="7"/>
  <c r="K755" i="7"/>
  <c r="L756" i="7"/>
  <c r="M721" i="7"/>
  <c r="K721" i="7"/>
  <c r="M747" i="7"/>
  <c r="K747" i="7"/>
  <c r="L707" i="7"/>
  <c r="L882" i="7"/>
  <c r="K883" i="7"/>
  <c r="M972" i="7"/>
  <c r="K972" i="7"/>
  <c r="M973" i="7"/>
  <c r="M912" i="7"/>
  <c r="K912" i="7"/>
  <c r="M913" i="7"/>
  <c r="L858" i="7"/>
  <c r="K859" i="7"/>
  <c r="L964" i="7"/>
  <c r="M915" i="7"/>
  <c r="K915" i="7"/>
  <c r="J915" i="7" s="1"/>
  <c r="M916" i="7"/>
  <c r="M840" i="7"/>
  <c r="K840" i="7"/>
  <c r="L952" i="7"/>
  <c r="L822" i="7"/>
  <c r="M974" i="7"/>
  <c r="K974" i="7"/>
  <c r="M822" i="7"/>
  <c r="K822" i="7"/>
  <c r="L823" i="7"/>
  <c r="M872" i="7"/>
  <c r="K872" i="7"/>
  <c r="M873" i="7"/>
  <c r="L905" i="7"/>
  <c r="K906" i="7"/>
  <c r="M34" i="7"/>
  <c r="K34" i="7"/>
  <c r="J34" i="7" s="1"/>
  <c r="L35" i="7"/>
  <c r="M65" i="7"/>
  <c r="K65" i="7"/>
  <c r="M69" i="7"/>
  <c r="K69" i="7"/>
  <c r="M70" i="7"/>
  <c r="L70" i="7"/>
  <c r="L114" i="7"/>
  <c r="M82" i="7"/>
  <c r="K82" i="7"/>
  <c r="J82" i="7" s="1"/>
  <c r="L83" i="7"/>
  <c r="M127" i="7"/>
  <c r="K127" i="7"/>
  <c r="M148" i="7"/>
  <c r="K148" i="7"/>
  <c r="L149" i="7"/>
  <c r="M134" i="7"/>
  <c r="K134" i="7"/>
  <c r="M135" i="7"/>
  <c r="L185" i="7"/>
  <c r="M268" i="7"/>
  <c r="K268" i="7"/>
  <c r="M193" i="7"/>
  <c r="K193" i="7"/>
  <c r="M194" i="7"/>
  <c r="L144" i="7"/>
  <c r="J144" i="7" s="1"/>
  <c r="L292" i="7"/>
  <c r="L342" i="7"/>
  <c r="K343" i="7"/>
  <c r="M399" i="7"/>
  <c r="K399" i="7"/>
  <c r="M315" i="7"/>
  <c r="K315" i="7"/>
  <c r="L340" i="7"/>
  <c r="L456" i="7"/>
  <c r="L399" i="7"/>
  <c r="L343" i="7"/>
  <c r="M468" i="7"/>
  <c r="K468" i="7"/>
  <c r="L555" i="7"/>
  <c r="L504" i="7"/>
  <c r="M628" i="7"/>
  <c r="K628" i="7"/>
  <c r="L752" i="7"/>
  <c r="M439" i="7"/>
  <c r="K439" i="7"/>
  <c r="M440" i="7"/>
  <c r="L869" i="7"/>
  <c r="M959" i="7"/>
  <c r="K959" i="7"/>
  <c r="L562" i="7"/>
  <c r="M365" i="7"/>
  <c r="K365" i="7"/>
  <c r="L830" i="7"/>
  <c r="L962" i="7"/>
  <c r="M562" i="7"/>
  <c r="K562" i="7"/>
  <c r="L563" i="7"/>
  <c r="L459" i="7"/>
  <c r="K460" i="7"/>
  <c r="L873" i="7"/>
  <c r="L963" i="7"/>
  <c r="M802" i="7"/>
  <c r="K802" i="7"/>
  <c r="L128" i="7"/>
  <c r="M525" i="7"/>
  <c r="L103" i="7"/>
  <c r="M189" i="7"/>
  <c r="K189" i="7"/>
  <c r="L195" i="7"/>
  <c r="L658" i="7"/>
  <c r="M163" i="7"/>
  <c r="K163" i="7"/>
  <c r="L377" i="7"/>
  <c r="M422" i="7"/>
  <c r="K422" i="7"/>
  <c r="L423" i="7"/>
  <c r="M449" i="7"/>
  <c r="K449" i="7"/>
  <c r="M314" i="7"/>
  <c r="K314" i="7"/>
  <c r="L315" i="7"/>
  <c r="L349" i="7"/>
  <c r="M533" i="7"/>
  <c r="K533" i="7"/>
  <c r="L191" i="7"/>
  <c r="M192" i="7"/>
  <c r="K192" i="7"/>
  <c r="M394" i="7"/>
  <c r="K394" i="7"/>
  <c r="M386" i="7"/>
  <c r="K386" i="7"/>
  <c r="L445" i="7"/>
  <c r="L560" i="7"/>
  <c r="L507" i="7"/>
  <c r="L828" i="7"/>
  <c r="L829" i="7"/>
  <c r="M47" i="7"/>
  <c r="K47" i="7"/>
  <c r="M48" i="7"/>
  <c r="M91" i="7"/>
  <c r="K91" i="7"/>
  <c r="M211" i="7"/>
  <c r="K211" i="7"/>
  <c r="M196" i="7"/>
  <c r="K196" i="7"/>
  <c r="M174" i="7"/>
  <c r="K174" i="7"/>
  <c r="J174" i="7" s="1"/>
  <c r="M175" i="7"/>
  <c r="L183" i="7"/>
  <c r="K184" i="7"/>
  <c r="L209" i="7"/>
  <c r="L189" i="7"/>
  <c r="L199" i="7"/>
  <c r="M212" i="7"/>
  <c r="K212" i="7"/>
  <c r="M223" i="7"/>
  <c r="K223" i="7"/>
  <c r="L305" i="7"/>
  <c r="L308" i="7"/>
  <c r="L348" i="7"/>
  <c r="M350" i="7"/>
  <c r="K350" i="7"/>
  <c r="M351" i="7"/>
  <c r="M356" i="7"/>
  <c r="K356" i="7"/>
  <c r="L357" i="7"/>
  <c r="M402" i="7"/>
  <c r="K402" i="7"/>
  <c r="M403" i="7"/>
  <c r="L403" i="7"/>
  <c r="M381" i="7"/>
  <c r="K381" i="7"/>
  <c r="L450" i="7"/>
  <c r="L396" i="7"/>
  <c r="K397" i="7"/>
  <c r="L449" i="7"/>
  <c r="L428" i="7"/>
  <c r="L438" i="7"/>
  <c r="L589" i="7"/>
  <c r="M590" i="7"/>
  <c r="K590" i="7"/>
  <c r="M518" i="7"/>
  <c r="K518" i="7"/>
  <c r="M682" i="7"/>
  <c r="K682" i="7"/>
  <c r="M683" i="7"/>
  <c r="M528" i="7"/>
  <c r="K528" i="7"/>
  <c r="M529" i="7"/>
  <c r="L626" i="7"/>
  <c r="L567" i="7"/>
  <c r="L568" i="7"/>
  <c r="L556" i="7"/>
  <c r="K557" i="7"/>
  <c r="L526" i="7"/>
  <c r="M560" i="7"/>
  <c r="K560" i="7"/>
  <c r="L561" i="7"/>
  <c r="M604" i="7"/>
  <c r="K604" i="7"/>
  <c r="M605" i="7"/>
  <c r="M625" i="7"/>
  <c r="K625" i="7"/>
  <c r="M626" i="7"/>
  <c r="L676" i="7"/>
  <c r="M746" i="7"/>
  <c r="K746" i="7"/>
  <c r="L733" i="7"/>
  <c r="M835" i="7"/>
  <c r="K835" i="7"/>
  <c r="L836" i="7"/>
  <c r="M675" i="7"/>
  <c r="K675" i="7"/>
  <c r="M676" i="7"/>
  <c r="L753" i="7"/>
  <c r="M681" i="7"/>
  <c r="K681" i="7"/>
  <c r="L682" i="7"/>
  <c r="L710" i="7"/>
  <c r="L644" i="7"/>
  <c r="M713" i="7"/>
  <c r="K713" i="7"/>
  <c r="L714" i="7"/>
  <c r="L761" i="7"/>
  <c r="L891" i="7"/>
  <c r="M902" i="7"/>
  <c r="K902" i="7"/>
  <c r="M979" i="7"/>
  <c r="K979" i="7"/>
  <c r="M858" i="7"/>
  <c r="K858" i="7"/>
  <c r="M859" i="7"/>
  <c r="L922" i="7"/>
  <c r="K923" i="7"/>
  <c r="L967" i="7"/>
  <c r="M929" i="7"/>
  <c r="K929" i="7"/>
  <c r="L860" i="7"/>
  <c r="M905" i="7"/>
  <c r="K905" i="7"/>
  <c r="J905" i="7" s="1"/>
  <c r="M906" i="7"/>
  <c r="L955" i="7"/>
  <c r="L832" i="7"/>
  <c r="L294" i="7"/>
  <c r="L252" i="7"/>
  <c r="M477" i="7"/>
  <c r="M229" i="7"/>
  <c r="K229" i="7"/>
  <c r="L392" i="7"/>
  <c r="M462" i="7"/>
  <c r="K462" i="7"/>
  <c r="J462" i="7" s="1"/>
  <c r="M630" i="7"/>
  <c r="K630" i="7"/>
  <c r="J630" i="7" s="1"/>
  <c r="L631" i="7"/>
  <c r="L344" i="7"/>
  <c r="K345" i="7"/>
  <c r="L107" i="7"/>
  <c r="K108" i="7"/>
  <c r="M111" i="7"/>
  <c r="K111" i="7"/>
  <c r="M182" i="7"/>
  <c r="K182" i="7"/>
  <c r="M349" i="7"/>
  <c r="K349" i="7"/>
  <c r="L615" i="7"/>
  <c r="M68" i="7"/>
  <c r="K68" i="7"/>
  <c r="L680" i="7"/>
  <c r="L527" i="7"/>
  <c r="L610" i="7"/>
  <c r="K611" i="7"/>
  <c r="L192" i="7"/>
  <c r="L214" i="7"/>
  <c r="K215" i="7"/>
  <c r="L337" i="7"/>
  <c r="L518" i="7"/>
  <c r="M617" i="7"/>
  <c r="K617" i="7"/>
  <c r="L618" i="7"/>
  <c r="L605" i="7"/>
  <c r="L545" i="7"/>
  <c r="M695" i="7"/>
  <c r="K695" i="7"/>
  <c r="L696" i="7"/>
  <c r="M599" i="7"/>
  <c r="K599" i="7"/>
  <c r="J599" i="7" s="1"/>
  <c r="M600" i="7"/>
  <c r="L602" i="7"/>
  <c r="L669" i="7"/>
  <c r="M32" i="7"/>
  <c r="K32" i="7"/>
  <c r="M64" i="7"/>
  <c r="K64" i="7"/>
  <c r="L65" i="7"/>
  <c r="M83" i="7"/>
  <c r="K83" i="7"/>
  <c r="L84" i="7"/>
  <c r="M166" i="7"/>
  <c r="K166" i="7"/>
  <c r="L174" i="7"/>
  <c r="K175" i="7"/>
  <c r="J175" i="7" s="1"/>
  <c r="M226" i="7"/>
  <c r="K226" i="7"/>
  <c r="M227" i="7"/>
  <c r="L222" i="7"/>
  <c r="M210" i="7"/>
  <c r="K210" i="7"/>
  <c r="L322" i="7"/>
  <c r="M342" i="7"/>
  <c r="K342" i="7"/>
  <c r="M343" i="7"/>
  <c r="L353" i="7"/>
  <c r="M329" i="7"/>
  <c r="K329" i="7"/>
  <c r="L361" i="7"/>
  <c r="L362" i="7"/>
  <c r="L434" i="7"/>
  <c r="K435" i="7"/>
  <c r="M405" i="7"/>
  <c r="K405" i="7"/>
  <c r="L381" i="7"/>
  <c r="M450" i="7"/>
  <c r="K450" i="7"/>
  <c r="M456" i="7"/>
  <c r="K456" i="7"/>
  <c r="L457" i="7"/>
  <c r="L412" i="7"/>
  <c r="L446" i="7"/>
  <c r="K447" i="7"/>
  <c r="M438" i="7"/>
  <c r="K438" i="7"/>
  <c r="L499" i="7"/>
  <c r="L512" i="7"/>
  <c r="K513" i="7"/>
  <c r="L655" i="7"/>
  <c r="L656" i="7"/>
  <c r="M696" i="7"/>
  <c r="K696" i="7"/>
  <c r="M542" i="7"/>
  <c r="K542" i="7"/>
  <c r="L575" i="7"/>
  <c r="L576" i="7"/>
  <c r="M602" i="7"/>
  <c r="K602" i="7"/>
  <c r="M559" i="7"/>
  <c r="K559" i="7"/>
  <c r="M544" i="7"/>
  <c r="K544" i="7"/>
  <c r="K616" i="7"/>
  <c r="M616" i="7"/>
  <c r="M627" i="7"/>
  <c r="K627" i="7"/>
  <c r="L797" i="7"/>
  <c r="M798" i="7"/>
  <c r="K798" i="7"/>
  <c r="L657" i="7"/>
  <c r="K658" i="7"/>
  <c r="J658" i="7" s="1"/>
  <c r="L738" i="7"/>
  <c r="L757" i="7"/>
  <c r="M784" i="7"/>
  <c r="K784" i="7"/>
  <c r="M842" i="7"/>
  <c r="K842" i="7"/>
  <c r="J842" i="7" s="1"/>
  <c r="L843" i="7"/>
  <c r="L917" i="7"/>
  <c r="K918" i="7"/>
  <c r="L675" i="7"/>
  <c r="K676" i="7"/>
  <c r="L709" i="7"/>
  <c r="J709" i="7" s="1"/>
  <c r="M710" i="7"/>
  <c r="K710" i="7"/>
  <c r="L772" i="7"/>
  <c r="M764" i="7"/>
  <c r="K764" i="7"/>
  <c r="M765" i="7"/>
  <c r="L805" i="7"/>
  <c r="M780" i="7"/>
  <c r="K780" i="7"/>
  <c r="M781" i="7"/>
  <c r="M694" i="7"/>
  <c r="K694" i="7"/>
  <c r="L695" i="7"/>
  <c r="M810" i="7"/>
  <c r="K810" i="7"/>
  <c r="J810" i="7" s="1"/>
  <c r="L811" i="7"/>
  <c r="M892" i="7"/>
  <c r="K892" i="7"/>
  <c r="M893" i="7"/>
  <c r="L916" i="7"/>
  <c r="M982" i="7"/>
  <c r="K982" i="7"/>
  <c r="M922" i="7"/>
  <c r="K922" i="7"/>
  <c r="M923" i="7"/>
  <c r="L970" i="7"/>
  <c r="M860" i="7"/>
  <c r="K860" i="7"/>
  <c r="M984" i="7"/>
  <c r="K984" i="7"/>
  <c r="L137" i="7"/>
  <c r="M887" i="7"/>
  <c r="L161" i="7"/>
  <c r="L369" i="7"/>
  <c r="M432" i="7"/>
  <c r="K432" i="7"/>
  <c r="M103" i="7"/>
  <c r="K103" i="7"/>
  <c r="M181" i="7"/>
  <c r="K181" i="7"/>
  <c r="M502" i="7"/>
  <c r="K502" i="7"/>
  <c r="L503" i="7"/>
  <c r="M60" i="7"/>
  <c r="K60" i="7"/>
  <c r="M61" i="7"/>
  <c r="L63" i="7"/>
  <c r="M366" i="7"/>
  <c r="K366" i="7"/>
  <c r="L534" i="7"/>
  <c r="K535" i="7"/>
  <c r="M85" i="7"/>
  <c r="K85" i="7"/>
  <c r="L86" i="7"/>
  <c r="M310" i="7"/>
  <c r="K310" i="7"/>
  <c r="M396" i="7"/>
  <c r="K396" i="7"/>
  <c r="J396" i="7" s="1"/>
  <c r="M397" i="7"/>
  <c r="L537" i="7"/>
  <c r="M517" i="7"/>
  <c r="K517" i="7"/>
  <c r="J517" i="7" s="1"/>
  <c r="L549" i="7"/>
  <c r="L550" i="7"/>
  <c r="M753" i="7"/>
  <c r="K753" i="7"/>
  <c r="J753" i="7" s="1"/>
  <c r="L754" i="7"/>
  <c r="L179" i="7"/>
  <c r="L436" i="7"/>
  <c r="K437" i="7"/>
  <c r="L509" i="7"/>
  <c r="M510" i="7"/>
  <c r="K510" i="7"/>
  <c r="L516" i="7"/>
  <c r="K614" i="7"/>
  <c r="M614" i="7"/>
  <c r="M664" i="7"/>
  <c r="K664" i="7"/>
  <c r="M665" i="7"/>
  <c r="L783" i="7"/>
  <c r="L64" i="7"/>
  <c r="M156" i="7"/>
  <c r="K156" i="7"/>
  <c r="M204" i="7"/>
  <c r="K204" i="7"/>
  <c r="L67" i="7"/>
  <c r="M93" i="7"/>
  <c r="K93" i="7"/>
  <c r="L94" i="7"/>
  <c r="M115" i="7"/>
  <c r="K115" i="7"/>
  <c r="L211" i="7"/>
  <c r="L225" i="7"/>
  <c r="L204" i="7"/>
  <c r="M214" i="7"/>
  <c r="K214" i="7"/>
  <c r="M215" i="7"/>
  <c r="M213" i="7"/>
  <c r="K213" i="7"/>
  <c r="M219" i="7"/>
  <c r="K219" i="7"/>
  <c r="M218" i="7"/>
  <c r="K218" i="7"/>
  <c r="M234" i="7"/>
  <c r="K234" i="7"/>
  <c r="M235" i="7"/>
  <c r="M246" i="7"/>
  <c r="K246" i="7"/>
  <c r="M322" i="7"/>
  <c r="K322" i="7"/>
  <c r="L365" i="7"/>
  <c r="M434" i="7"/>
  <c r="K434" i="7"/>
  <c r="M435" i="7"/>
  <c r="L406" i="7"/>
  <c r="L370" i="7"/>
  <c r="L453" i="7"/>
  <c r="L426" i="7"/>
  <c r="M446" i="7"/>
  <c r="K446" i="7"/>
  <c r="M447" i="7"/>
  <c r="L621" i="7"/>
  <c r="K622" i="7"/>
  <c r="J622" i="7" s="1"/>
  <c r="L530" i="7"/>
  <c r="K531" i="7"/>
  <c r="L705" i="7"/>
  <c r="K706" i="7"/>
  <c r="J706" i="7" s="1"/>
  <c r="L617" i="7"/>
  <c r="M501" i="7"/>
  <c r="K501" i="7"/>
  <c r="L502" i="7"/>
  <c r="M500" i="7"/>
  <c r="K500" i="7"/>
  <c r="L646" i="7"/>
  <c r="M583" i="7"/>
  <c r="K583" i="7"/>
  <c r="L584" i="7"/>
  <c r="M611" i="7"/>
  <c r="J875" i="7"/>
  <c r="L831" i="7"/>
  <c r="L920" i="7"/>
  <c r="K921" i="7"/>
  <c r="M877" i="7"/>
  <c r="K877" i="7"/>
  <c r="L878" i="7"/>
  <c r="M870" i="7"/>
  <c r="K870" i="7"/>
  <c r="M871" i="7"/>
  <c r="M885" i="7"/>
  <c r="K885" i="7"/>
  <c r="M37" i="7"/>
  <c r="K37" i="7"/>
  <c r="L41" i="7"/>
  <c r="L78" i="7"/>
  <c r="K79" i="7"/>
  <c r="M154" i="7"/>
  <c r="K154" i="7"/>
  <c r="M188" i="7"/>
  <c r="K188" i="7"/>
  <c r="L236" i="7"/>
  <c r="M532" i="7"/>
  <c r="K532" i="7"/>
  <c r="J532" i="7" s="1"/>
  <c r="L202" i="7"/>
  <c r="L198" i="7"/>
  <c r="L351" i="7"/>
  <c r="L331" i="7"/>
  <c r="L293" i="7"/>
  <c r="M520" i="7"/>
  <c r="K520" i="7"/>
  <c r="M521" i="7"/>
  <c r="M302" i="7"/>
  <c r="K302" i="7"/>
  <c r="M303" i="7"/>
  <c r="M489" i="7"/>
  <c r="K489" i="7"/>
  <c r="L251" i="7"/>
  <c r="L317" i="7"/>
  <c r="M355" i="7"/>
  <c r="K355" i="7"/>
  <c r="M595" i="7"/>
  <c r="K595" i="7"/>
  <c r="M566" i="7"/>
  <c r="J292" i="7"/>
  <c r="J43" i="7"/>
  <c r="L328" i="7"/>
  <c r="L901" i="7"/>
  <c r="L55" i="7"/>
  <c r="L326" i="7"/>
  <c r="K327" i="7"/>
  <c r="M334" i="7"/>
  <c r="K334" i="7"/>
  <c r="M335" i="7"/>
  <c r="M442" i="7"/>
  <c r="K442" i="7"/>
  <c r="M443" i="7"/>
  <c r="L203" i="7"/>
  <c r="L207" i="7"/>
  <c r="L312" i="7"/>
  <c r="K313" i="7"/>
  <c r="J313" i="7" s="1"/>
  <c r="L393" i="7"/>
  <c r="M453" i="7"/>
  <c r="K453" i="7"/>
  <c r="M506" i="7"/>
  <c r="K506" i="7"/>
  <c r="J506" i="7" s="1"/>
  <c r="M649" i="7"/>
  <c r="K649" i="7"/>
  <c r="L650" i="7"/>
  <c r="L246" i="7"/>
  <c r="L48" i="7"/>
  <c r="L49" i="7"/>
  <c r="L59" i="7"/>
  <c r="L52" i="7"/>
  <c r="L101" i="7"/>
  <c r="L93" i="7"/>
  <c r="L216" i="7"/>
  <c r="M217" i="7"/>
  <c r="K217" i="7"/>
  <c r="L221" i="7"/>
  <c r="L218" i="7"/>
  <c r="L226" i="7"/>
  <c r="K227" i="7"/>
  <c r="M222" i="7"/>
  <c r="K222" i="7"/>
  <c r="L223" i="7"/>
  <c r="L210" i="7"/>
  <c r="M358" i="7"/>
  <c r="K358" i="7"/>
  <c r="M359" i="7"/>
  <c r="L320" i="7"/>
  <c r="M362" i="7"/>
  <c r="K362" i="7"/>
  <c r="M318" i="7"/>
  <c r="K318" i="7"/>
  <c r="L401" i="7"/>
  <c r="L402" i="7"/>
  <c r="M360" i="7"/>
  <c r="K360" i="7"/>
  <c r="M361" i="7"/>
  <c r="M406" i="7"/>
  <c r="K406" i="7"/>
  <c r="M390" i="7"/>
  <c r="K390" i="7"/>
  <c r="L391" i="7"/>
  <c r="M409" i="7"/>
  <c r="K409" i="7"/>
  <c r="L430" i="7"/>
  <c r="M458" i="7"/>
  <c r="K458" i="7"/>
  <c r="J458" i="7" s="1"/>
  <c r="L414" i="7"/>
  <c r="M426" i="7"/>
  <c r="K426" i="7"/>
  <c r="L454" i="7"/>
  <c r="K455" i="7"/>
  <c r="M461" i="7"/>
  <c r="K461" i="7"/>
  <c r="L505" i="7"/>
  <c r="L538" i="7"/>
  <c r="L717" i="7"/>
  <c r="L500" i="7"/>
  <c r="L691" i="7"/>
  <c r="M660" i="7"/>
  <c r="M881" i="7"/>
  <c r="K881" i="7"/>
  <c r="M909" i="7"/>
  <c r="K909" i="7"/>
  <c r="L910" i="7"/>
  <c r="M863" i="7"/>
  <c r="K863" i="7"/>
  <c r="L96" i="7"/>
  <c r="M149" i="7"/>
  <c r="K149" i="7"/>
  <c r="M96" i="7"/>
  <c r="K96" i="7"/>
  <c r="M308" i="7"/>
  <c r="K308" i="7"/>
  <c r="L309" i="7"/>
  <c r="M236" i="7"/>
  <c r="K236" i="7"/>
  <c r="L121" i="7"/>
  <c r="K122" i="7"/>
  <c r="J122" i="7" s="1"/>
  <c r="L239" i="7"/>
  <c r="L279" i="7"/>
  <c r="M367" i="7"/>
  <c r="K367" i="7"/>
  <c r="M451" i="7"/>
  <c r="K451" i="7"/>
  <c r="L335" i="7"/>
  <c r="L495" i="7"/>
  <c r="L571" i="7"/>
  <c r="L572" i="7"/>
  <c r="L485" i="7"/>
  <c r="K486" i="7"/>
  <c r="M548" i="7"/>
  <c r="K548" i="7"/>
  <c r="M549" i="7"/>
  <c r="L751" i="7"/>
  <c r="L898" i="7"/>
  <c r="L620" i="7"/>
  <c r="M846" i="7"/>
  <c r="K846" i="7"/>
  <c r="L175" i="7"/>
  <c r="L321" i="7"/>
  <c r="L334" i="7"/>
  <c r="K335" i="7"/>
  <c r="L60" i="7"/>
  <c r="K61" i="7"/>
  <c r="L157" i="7"/>
  <c r="L230" i="7"/>
  <c r="K231" i="7"/>
  <c r="M512" i="7"/>
  <c r="K512" i="7"/>
  <c r="M513" i="7"/>
  <c r="M40" i="7"/>
  <c r="K40" i="7"/>
  <c r="J40" i="7" s="1"/>
  <c r="M159" i="7"/>
  <c r="K159" i="7"/>
  <c r="M207" i="7"/>
  <c r="K207" i="7"/>
  <c r="M97" i="7"/>
  <c r="K97" i="7"/>
  <c r="M179" i="7"/>
  <c r="K179" i="7"/>
  <c r="L180" i="7"/>
  <c r="L421" i="7"/>
  <c r="L47" i="7"/>
  <c r="K48" i="7"/>
  <c r="J48" i="7" s="1"/>
  <c r="M208" i="7"/>
  <c r="K208" i="7"/>
  <c r="M245" i="7"/>
  <c r="K245" i="7"/>
  <c r="M424" i="7"/>
  <c r="K424" i="7"/>
  <c r="L425" i="7"/>
  <c r="M534" i="7"/>
  <c r="K534" i="7"/>
  <c r="M535" i="7"/>
  <c r="L552" i="7"/>
  <c r="L184" i="7"/>
  <c r="M52" i="7"/>
  <c r="K52" i="7"/>
  <c r="L53" i="7"/>
  <c r="M87" i="7"/>
  <c r="K87" i="7"/>
  <c r="M67" i="7"/>
  <c r="K67" i="7"/>
  <c r="M106" i="7"/>
  <c r="K106" i="7"/>
  <c r="M147" i="7"/>
  <c r="K147" i="7"/>
  <c r="M228" i="7"/>
  <c r="K228" i="7"/>
  <c r="L229" i="7"/>
  <c r="M176" i="7"/>
  <c r="K176" i="7"/>
  <c r="M177" i="7"/>
  <c r="M220" i="7"/>
  <c r="K220" i="7"/>
  <c r="L233" i="7"/>
  <c r="L234" i="7"/>
  <c r="M230" i="7"/>
  <c r="K230" i="7"/>
  <c r="J230" i="7" s="1"/>
  <c r="M231" i="7"/>
  <c r="M195" i="7"/>
  <c r="K195" i="7"/>
  <c r="L196" i="7"/>
  <c r="M321" i="7"/>
  <c r="K321" i="7"/>
  <c r="L364" i="7"/>
  <c r="L329" i="7"/>
  <c r="L354" i="7"/>
  <c r="M370" i="7"/>
  <c r="K370" i="7"/>
  <c r="L371" i="7"/>
  <c r="L404" i="7"/>
  <c r="J404" i="7" s="1"/>
  <c r="M430" i="7"/>
  <c r="K430" i="7"/>
  <c r="M414" i="7"/>
  <c r="K414" i="7"/>
  <c r="L415" i="7"/>
  <c r="M429" i="7"/>
  <c r="K429" i="7"/>
  <c r="M454" i="7"/>
  <c r="K454" i="7"/>
  <c r="M455" i="7"/>
  <c r="L461" i="7"/>
  <c r="L653" i="7"/>
  <c r="L737" i="7"/>
  <c r="M538" i="7"/>
  <c r="K538" i="7"/>
  <c r="L539" i="7"/>
  <c r="M580" i="7"/>
  <c r="K580" i="7"/>
  <c r="J580" i="7" s="1"/>
  <c r="L581" i="7"/>
  <c r="L592" i="7"/>
  <c r="M553" i="7"/>
  <c r="K553" i="7"/>
  <c r="M554" i="7"/>
  <c r="M594" i="7"/>
  <c r="K594" i="7"/>
  <c r="L659" i="7"/>
  <c r="K660" i="7"/>
  <c r="L749" i="7"/>
  <c r="M794" i="7"/>
  <c r="K794" i="7"/>
  <c r="M790" i="7"/>
  <c r="K790" i="7"/>
  <c r="L686" i="7"/>
  <c r="M722" i="7"/>
  <c r="K722" i="7"/>
  <c r="L723" i="7"/>
  <c r="L775" i="7"/>
  <c r="L742" i="7"/>
  <c r="M815" i="7"/>
  <c r="K815" i="7"/>
  <c r="L750" i="7"/>
  <c r="M718" i="7"/>
  <c r="K718" i="7"/>
  <c r="M947" i="7"/>
  <c r="K947" i="7"/>
  <c r="M995" i="7"/>
  <c r="K995" i="7"/>
  <c r="L918" i="7"/>
  <c r="L867" i="7"/>
  <c r="K868" i="7"/>
  <c r="L980" i="7"/>
  <c r="L968" i="7"/>
  <c r="K969" i="7"/>
  <c r="M964" i="7"/>
  <c r="K964" i="7"/>
  <c r="L117" i="7"/>
  <c r="M607" i="7"/>
  <c r="M279" i="7"/>
  <c r="K279" i="7"/>
  <c r="J279" i="7" s="1"/>
  <c r="M352" i="7"/>
  <c r="K352" i="7"/>
  <c r="M353" i="7"/>
  <c r="J353" i="7" s="1"/>
  <c r="M51" i="7"/>
  <c r="K51" i="7"/>
  <c r="L176" i="7"/>
  <c r="K177" i="7"/>
  <c r="M547" i="7"/>
  <c r="K547" i="7"/>
  <c r="M541" i="7"/>
  <c r="K541" i="7"/>
  <c r="J541" i="7" s="1"/>
  <c r="M526" i="7"/>
  <c r="K526" i="7"/>
  <c r="M564" i="7"/>
  <c r="K564" i="7"/>
  <c r="L677" i="7"/>
  <c r="L636" i="7"/>
  <c r="K637" i="7"/>
  <c r="M662" i="7"/>
  <c r="K662" i="7"/>
  <c r="M699" i="7"/>
  <c r="K699" i="7"/>
  <c r="L700" i="7"/>
  <c r="M729" i="7"/>
  <c r="K729" i="7"/>
  <c r="L790" i="7"/>
  <c r="L725" i="7"/>
  <c r="M754" i="7"/>
  <c r="K754" i="7"/>
  <c r="M910" i="7"/>
  <c r="K910" i="7"/>
  <c r="L893" i="7"/>
  <c r="L894" i="7"/>
  <c r="M950" i="7"/>
  <c r="K950" i="7"/>
  <c r="L983" i="7"/>
  <c r="M944" i="7"/>
  <c r="K944" i="7"/>
  <c r="M884" i="7"/>
  <c r="K884" i="7"/>
  <c r="M920" i="7"/>
  <c r="K920" i="7"/>
  <c r="J920" i="7" s="1"/>
  <c r="M921" i="7"/>
  <c r="L994" i="7"/>
  <c r="L44" i="7"/>
  <c r="L45" i="7"/>
  <c r="M151" i="7"/>
  <c r="K151" i="7"/>
  <c r="M152" i="7"/>
  <c r="M162" i="7"/>
  <c r="K162" i="7"/>
  <c r="L119" i="7"/>
  <c r="L290" i="7"/>
  <c r="L116" i="7"/>
  <c r="L256" i="7"/>
  <c r="M265" i="7"/>
  <c r="K265" i="7"/>
  <c r="M121" i="7"/>
  <c r="K121" i="7"/>
  <c r="M122" i="7"/>
  <c r="L122" i="7"/>
  <c r="M380" i="7"/>
  <c r="K380" i="7"/>
  <c r="M413" i="7"/>
  <c r="K413" i="7"/>
  <c r="M271" i="7"/>
  <c r="K271" i="7"/>
  <c r="M272" i="7"/>
  <c r="M331" i="7"/>
  <c r="K331" i="7"/>
  <c r="M496" i="7"/>
  <c r="K496" i="7"/>
  <c r="J496" i="7" s="1"/>
  <c r="L519" i="7"/>
  <c r="L565" i="7"/>
  <c r="K566" i="7"/>
  <c r="L341" i="7"/>
  <c r="M762" i="7"/>
  <c r="K762" i="7"/>
  <c r="J762" i="7" s="1"/>
  <c r="M763" i="7"/>
  <c r="M478" i="7"/>
  <c r="K478" i="7"/>
  <c r="L638" i="7"/>
  <c r="M698" i="7"/>
  <c r="K698" i="7"/>
  <c r="M853" i="7"/>
  <c r="K853" i="7"/>
  <c r="L854" i="7"/>
  <c r="M615" i="7"/>
  <c r="K615" i="7"/>
  <c r="M663" i="7"/>
  <c r="K663" i="7"/>
  <c r="L664" i="7"/>
  <c r="L768" i="7"/>
  <c r="M769" i="7"/>
  <c r="K769" i="7"/>
  <c r="L857" i="7"/>
  <c r="L323" i="7"/>
  <c r="K324" i="7"/>
  <c r="L582" i="7"/>
  <c r="L758" i="7"/>
  <c r="K759" i="7"/>
  <c r="L263" i="7"/>
  <c r="K264" i="7"/>
  <c r="L476" i="7"/>
  <c r="K477" i="7"/>
  <c r="M92" i="7"/>
  <c r="K92" i="7"/>
  <c r="L170" i="7"/>
  <c r="L280" i="7"/>
  <c r="M492" i="7"/>
  <c r="K492" i="7"/>
  <c r="M493" i="7"/>
  <c r="M717" i="7"/>
  <c r="K717" i="7"/>
  <c r="M84" i="7"/>
  <c r="K84" i="7"/>
  <c r="M280" i="7"/>
  <c r="K280" i="7"/>
  <c r="M71" i="7"/>
  <c r="K71" i="7"/>
  <c r="M72" i="7"/>
  <c r="L861" i="7"/>
  <c r="L886" i="7"/>
  <c r="K887" i="7"/>
  <c r="M813" i="7"/>
  <c r="K813" i="7"/>
  <c r="M814" i="7"/>
  <c r="L814" i="7"/>
  <c r="M985" i="7"/>
  <c r="K985" i="7"/>
  <c r="J985" i="7" s="1"/>
  <c r="L668" i="7"/>
  <c r="L606" i="7"/>
  <c r="K607" i="7"/>
  <c r="L864" i="7"/>
  <c r="L108" i="7"/>
  <c r="L109" i="7"/>
  <c r="M275" i="7"/>
  <c r="K275" i="7"/>
  <c r="M276" i="7"/>
  <c r="M368" i="7"/>
  <c r="K368" i="7"/>
  <c r="M369" i="7"/>
  <c r="L289" i="7"/>
  <c r="M290" i="7"/>
  <c r="K290" i="7"/>
  <c r="M344" i="7"/>
  <c r="K344" i="7"/>
  <c r="M345" i="7"/>
  <c r="L410" i="7"/>
  <c r="K411" i="7"/>
  <c r="J411" i="7" s="1"/>
  <c r="L102" i="7"/>
  <c r="M205" i="7"/>
  <c r="K205" i="7"/>
  <c r="L206" i="7"/>
  <c r="M304" i="7"/>
  <c r="K304" i="7"/>
  <c r="M305" i="7"/>
  <c r="M417" i="7"/>
  <c r="K417" i="7"/>
  <c r="M597" i="7"/>
  <c r="K597" i="7"/>
  <c r="L598" i="7"/>
  <c r="M693" i="7"/>
  <c r="K693" i="7"/>
  <c r="M636" i="7"/>
  <c r="K636" i="7"/>
  <c r="M637" i="7"/>
  <c r="M760" i="7"/>
  <c r="K760" i="7"/>
  <c r="M720" i="7"/>
  <c r="K720" i="7"/>
  <c r="M748" i="7"/>
  <c r="K748" i="7"/>
  <c r="M774" i="7"/>
  <c r="K774" i="7"/>
  <c r="M803" i="7"/>
  <c r="K803" i="7"/>
  <c r="L804" i="7"/>
  <c r="L699" i="7"/>
  <c r="M745" i="7"/>
  <c r="K745" i="7"/>
  <c r="L746" i="7"/>
  <c r="L774" i="7"/>
  <c r="L974" i="7"/>
  <c r="M990" i="7"/>
  <c r="K990" i="7"/>
  <c r="M939" i="7"/>
  <c r="K939" i="7"/>
  <c r="M927" i="7"/>
  <c r="K927" i="7"/>
  <c r="L928" i="7"/>
  <c r="M847" i="7"/>
  <c r="K847" i="7"/>
  <c r="J847" i="7" s="1"/>
  <c r="L848" i="7"/>
  <c r="M168" i="7"/>
  <c r="K168" i="7"/>
  <c r="J168" i="7" s="1"/>
  <c r="M169" i="7"/>
  <c r="M119" i="7"/>
  <c r="K119" i="7"/>
  <c r="L120" i="7"/>
  <c r="M73" i="7"/>
  <c r="K73" i="7"/>
  <c r="L200" i="7"/>
  <c r="K201" i="7"/>
  <c r="L104" i="7"/>
  <c r="M256" i="7"/>
  <c r="K256" i="7"/>
  <c r="J256" i="7" s="1"/>
  <c r="L249" i="7"/>
  <c r="L150" i="7"/>
  <c r="L324" i="7"/>
  <c r="M325" i="7"/>
  <c r="K325" i="7"/>
  <c r="L271" i="7"/>
  <c r="K272" i="7"/>
  <c r="L282" i="7"/>
  <c r="L372" i="7"/>
  <c r="J372" i="7" s="1"/>
  <c r="M373" i="7"/>
  <c r="K373" i="7"/>
  <c r="L452" i="7"/>
  <c r="M262" i="7"/>
  <c r="K262" i="7"/>
  <c r="L358" i="7"/>
  <c r="K359" i="7"/>
  <c r="L378" i="7"/>
  <c r="M470" i="7"/>
  <c r="K470" i="7"/>
  <c r="M530" i="7"/>
  <c r="K530" i="7"/>
  <c r="M531" i="7"/>
  <c r="M816" i="7"/>
  <c r="K816" i="7"/>
  <c r="M581" i="7"/>
  <c r="K581" i="7"/>
  <c r="J581" i="7" s="1"/>
  <c r="M582" i="7"/>
  <c r="M766" i="7"/>
  <c r="K766" i="7"/>
  <c r="L767" i="7"/>
  <c r="M848" i="7"/>
  <c r="K848" i="7"/>
  <c r="L849" i="7"/>
  <c r="L347" i="7"/>
  <c r="L672" i="7"/>
  <c r="M673" i="7"/>
  <c r="K673" i="7"/>
  <c r="J673" i="7" s="1"/>
  <c r="L734" i="7"/>
  <c r="M962" i="7"/>
  <c r="K962" i="7"/>
  <c r="J962" i="7" s="1"/>
  <c r="L619" i="7"/>
  <c r="M879" i="7"/>
  <c r="K879" i="7"/>
  <c r="M880" i="7"/>
  <c r="L574" i="7"/>
  <c r="J574" i="7" s="1"/>
  <c r="M575" i="7"/>
  <c r="K575" i="7"/>
  <c r="M667" i="7"/>
  <c r="K667" i="7"/>
  <c r="M809" i="7"/>
  <c r="K809" i="7"/>
  <c r="L810" i="7"/>
  <c r="L855" i="7"/>
  <c r="J855" i="7" s="1"/>
  <c r="M931" i="7"/>
  <c r="K931" i="7"/>
  <c r="M932" i="7"/>
  <c r="M731" i="7"/>
  <c r="K731" i="7"/>
  <c r="L732" i="7"/>
  <c r="L871" i="7"/>
  <c r="L31" i="7"/>
  <c r="M173" i="7"/>
  <c r="K173" i="7"/>
  <c r="L284" i="7"/>
  <c r="L285" i="7"/>
  <c r="M109" i="7"/>
  <c r="K109" i="7"/>
  <c r="M110" i="7"/>
  <c r="M889" i="7"/>
  <c r="K889" i="7"/>
  <c r="M907" i="7"/>
  <c r="K907" i="7"/>
  <c r="M864" i="7"/>
  <c r="K864" i="7"/>
  <c r="M850" i="7"/>
  <c r="K850" i="7"/>
  <c r="L595" i="7"/>
  <c r="M142" i="7"/>
  <c r="K142" i="7"/>
  <c r="M484" i="7"/>
  <c r="K484" i="7"/>
  <c r="L694" i="7"/>
  <c r="L260" i="7"/>
  <c r="L276" i="7"/>
  <c r="L566" i="7"/>
  <c r="M758" i="7"/>
  <c r="K758" i="7"/>
  <c r="J758" i="7" s="1"/>
  <c r="L837" i="7"/>
  <c r="L997" i="7"/>
  <c r="M74" i="7"/>
  <c r="K74" i="7"/>
  <c r="M795" i="7"/>
  <c r="K795" i="7"/>
  <c r="L194" i="7"/>
  <c r="J194" i="7" s="1"/>
  <c r="M408" i="7"/>
  <c r="K408" i="7"/>
  <c r="M497" i="7"/>
  <c r="K497" i="7"/>
  <c r="L69" i="7"/>
  <c r="M270" i="7"/>
  <c r="K270" i="7"/>
  <c r="L435" i="7"/>
  <c r="K139" i="7"/>
  <c r="M389" i="7"/>
  <c r="K389" i="7"/>
  <c r="M101" i="7"/>
  <c r="K101" i="7"/>
  <c r="J101" i="7" s="1"/>
  <c r="K232" i="7"/>
  <c r="J232" i="7" s="1"/>
  <c r="J551" i="7"/>
  <c r="J688" i="7"/>
  <c r="M300" i="7"/>
  <c r="K300" i="7"/>
  <c r="L447" i="7"/>
  <c r="L591" i="7"/>
  <c r="M419" i="7"/>
  <c r="K419" i="7"/>
  <c r="M937" i="7"/>
  <c r="K937" i="7"/>
  <c r="L227" i="7"/>
  <c r="K924" i="7"/>
  <c r="J924" i="7" s="1"/>
  <c r="K792" i="7"/>
  <c r="J792" i="7" s="1"/>
  <c r="M137" i="7"/>
  <c r="J420" i="7"/>
  <c r="L856" i="7"/>
  <c r="M904" i="7"/>
  <c r="K904" i="7"/>
  <c r="J904" i="7" s="1"/>
  <c r="L988" i="7"/>
  <c r="M35" i="7"/>
  <c r="K35" i="7"/>
  <c r="M94" i="7"/>
  <c r="K94" i="7"/>
  <c r="M54" i="7"/>
  <c r="K54" i="7"/>
  <c r="J54" i="7" s="1"/>
  <c r="L118" i="7"/>
  <c r="M62" i="7"/>
  <c r="K62" i="7"/>
  <c r="L80" i="7"/>
  <c r="M123" i="7"/>
  <c r="K123" i="7"/>
  <c r="M145" i="7"/>
  <c r="K145" i="7"/>
  <c r="M285" i="7"/>
  <c r="K285" i="7"/>
  <c r="M239" i="7"/>
  <c r="K239" i="7"/>
  <c r="M171" i="7"/>
  <c r="K171" i="7"/>
  <c r="L255" i="7"/>
  <c r="L143" i="7"/>
  <c r="L265" i="7"/>
  <c r="M253" i="7"/>
  <c r="K253" i="7"/>
  <c r="M391" i="7"/>
  <c r="K391" i="7"/>
  <c r="M150" i="7"/>
  <c r="K150" i="7"/>
  <c r="L373" i="7"/>
  <c r="L327" i="7"/>
  <c r="L433" i="7"/>
  <c r="M282" i="7"/>
  <c r="K282" i="7"/>
  <c r="M457" i="7"/>
  <c r="K457" i="7"/>
  <c r="J457" i="7" s="1"/>
  <c r="L523" i="7"/>
  <c r="M588" i="7"/>
  <c r="K588" i="7"/>
  <c r="L827" i="7"/>
  <c r="L652" i="7"/>
  <c r="M852" i="7"/>
  <c r="K852" i="7"/>
  <c r="M943" i="7"/>
  <c r="K943" i="7"/>
  <c r="L481" i="7"/>
  <c r="M712" i="7"/>
  <c r="K712" i="7"/>
  <c r="J712" i="7" s="1"/>
  <c r="L851" i="7"/>
  <c r="L482" i="7"/>
  <c r="L747" i="7"/>
  <c r="M949" i="7"/>
  <c r="K949" i="7"/>
  <c r="M983" i="7"/>
  <c r="K983" i="7"/>
  <c r="M951" i="7"/>
  <c r="K951" i="7"/>
  <c r="L611" i="7"/>
  <c r="M685" i="7"/>
  <c r="K685" i="7"/>
  <c r="L820" i="7"/>
  <c r="M862" i="7"/>
  <c r="K862" i="7"/>
  <c r="L947" i="7"/>
  <c r="L441" i="7"/>
  <c r="M277" i="7"/>
  <c r="K277" i="7"/>
  <c r="L300" i="7"/>
  <c r="L443" i="7"/>
  <c r="J443" i="7" s="1"/>
  <c r="M128" i="7"/>
  <c r="K128" i="7"/>
  <c r="L900" i="7"/>
  <c r="L671" i="7"/>
  <c r="L907" i="7"/>
  <c r="L736" i="7"/>
  <c r="H118" i="7"/>
  <c r="L58" i="7"/>
  <c r="M375" i="7"/>
  <c r="K375" i="7"/>
  <c r="L74" i="7"/>
  <c r="L608" i="7"/>
  <c r="L966" i="7"/>
  <c r="L76" i="7"/>
  <c r="L288" i="7"/>
  <c r="K153" i="7"/>
  <c r="J274" i="7"/>
  <c r="L683" i="7"/>
  <c r="M164" i="7"/>
  <c r="K164" i="7"/>
  <c r="M387" i="7"/>
  <c r="K387" i="7"/>
  <c r="K828" i="7"/>
  <c r="J828" i="7" s="1"/>
  <c r="M796" i="7"/>
  <c r="L165" i="7"/>
  <c r="M488" i="7"/>
  <c r="K488" i="7"/>
  <c r="J488" i="7" s="1"/>
  <c r="L135" i="7"/>
  <c r="J135" i="7" s="1"/>
  <c r="L363" i="7"/>
  <c r="M328" i="7"/>
  <c r="M420" i="7"/>
  <c r="L71" i="7"/>
  <c r="M125" i="7"/>
  <c r="K125" i="7"/>
  <c r="M498" i="7"/>
  <c r="K498" i="7"/>
  <c r="M903" i="7"/>
  <c r="K903" i="7"/>
  <c r="L468" i="7"/>
  <c r="M98" i="7"/>
  <c r="K98" i="7"/>
  <c r="M635" i="7"/>
  <c r="K635" i="7"/>
  <c r="J635" i="7" s="1"/>
  <c r="L248" i="7"/>
  <c r="L803" i="7"/>
  <c r="L984" i="7"/>
  <c r="L868" i="7"/>
  <c r="L173" i="7"/>
  <c r="J582" i="7"/>
  <c r="J805" i="7"/>
  <c r="K558" i="7"/>
  <c r="M869" i="7"/>
  <c r="K549" i="7"/>
  <c r="J549" i="7" s="1"/>
  <c r="M839" i="7"/>
  <c r="K839" i="7"/>
  <c r="M569" i="7"/>
  <c r="K569" i="7"/>
  <c r="M770" i="7"/>
  <c r="K770" i="7"/>
  <c r="L961" i="7"/>
  <c r="K75" i="7"/>
  <c r="M400" i="7"/>
  <c r="K400" i="7"/>
  <c r="L486" i="7"/>
  <c r="L190" i="7"/>
  <c r="M298" i="7"/>
  <c r="K298" i="7"/>
  <c r="L299" i="7"/>
  <c r="J299" i="7" s="1"/>
  <c r="M485" i="7"/>
  <c r="K485" i="7"/>
  <c r="L780" i="7"/>
  <c r="M339" i="7"/>
  <c r="K339" i="7"/>
  <c r="L724" i="7"/>
  <c r="M273" i="7"/>
  <c r="K273" i="7"/>
  <c r="M371" i="7"/>
  <c r="K371" i="7"/>
  <c r="L469" i="7"/>
  <c r="M291" i="7"/>
  <c r="K291" i="7"/>
  <c r="M427" i="7"/>
  <c r="K427" i="7"/>
  <c r="M76" i="7"/>
  <c r="K76" i="7"/>
  <c r="K725" i="7"/>
  <c r="J725" i="7" s="1"/>
  <c r="J504" i="7"/>
  <c r="J933" i="7"/>
  <c r="M487" i="7"/>
  <c r="J487" i="7" s="1"/>
  <c r="J740" i="7"/>
  <c r="K70" i="7"/>
  <c r="L853" i="7"/>
  <c r="J733" i="7"/>
  <c r="J445" i="7"/>
  <c r="M791" i="7"/>
  <c r="K791" i="7"/>
  <c r="M75" i="7"/>
  <c r="M263" i="7"/>
  <c r="K263" i="7"/>
  <c r="J263" i="7" s="1"/>
  <c r="L880" i="7"/>
  <c r="L352" i="7"/>
  <c r="L937" i="7"/>
  <c r="M524" i="7"/>
  <c r="K524" i="7"/>
  <c r="M901" i="7"/>
  <c r="K901" i="7"/>
  <c r="M393" i="7"/>
  <c r="K393" i="7"/>
  <c r="L728" i="7"/>
  <c r="M991" i="7"/>
  <c r="K991" i="7"/>
  <c r="M928" i="7"/>
  <c r="K928" i="7"/>
  <c r="J928" i="7" s="1"/>
  <c r="L88" i="7"/>
  <c r="M423" i="7"/>
  <c r="K423" i="7"/>
  <c r="M811" i="7"/>
  <c r="K811" i="7"/>
  <c r="J811" i="7" s="1"/>
  <c r="L949" i="7"/>
  <c r="L275" i="7"/>
  <c r="M570" i="7"/>
  <c r="K570" i="7"/>
  <c r="J570" i="7" s="1"/>
  <c r="M491" i="7"/>
  <c r="K491" i="7"/>
  <c r="L791" i="7"/>
  <c r="L339" i="7"/>
  <c r="L98" i="7"/>
  <c r="L479" i="7"/>
  <c r="M340" i="7"/>
  <c r="K340" i="7"/>
  <c r="J340" i="7" s="1"/>
  <c r="M415" i="7"/>
  <c r="K415" i="7"/>
  <c r="K301" i="7"/>
  <c r="K567" i="7"/>
  <c r="M585" i="7"/>
  <c r="K585" i="7"/>
  <c r="K672" i="7"/>
  <c r="J672" i="7" s="1"/>
  <c r="K641" i="7"/>
  <c r="J641" i="7" s="1"/>
  <c r="K781" i="7"/>
  <c r="L281" i="7"/>
  <c r="L982" i="7"/>
  <c r="J523" i="7"/>
  <c r="K473" i="7"/>
  <c r="L418" i="7"/>
  <c r="L685" i="7"/>
  <c r="L609" i="7"/>
  <c r="M778" i="7"/>
  <c r="K778" i="7"/>
  <c r="J778" i="7" s="1"/>
  <c r="L613" i="7"/>
  <c r="L623" i="7"/>
  <c r="L689" i="7"/>
  <c r="L542" i="7"/>
  <c r="M610" i="7"/>
  <c r="K610" i="7"/>
  <c r="L544" i="7"/>
  <c r="L616" i="7"/>
  <c r="L559" i="7"/>
  <c r="M714" i="7"/>
  <c r="K714" i="7"/>
  <c r="M786" i="7"/>
  <c r="K786" i="7"/>
  <c r="L844" i="7"/>
  <c r="J844" i="7" s="1"/>
  <c r="L765" i="7"/>
  <c r="L921" i="7"/>
  <c r="L913" i="7"/>
  <c r="L958" i="7"/>
  <c r="M831" i="7"/>
  <c r="K831" i="7"/>
  <c r="J831" i="7" s="1"/>
  <c r="L72" i="7"/>
  <c r="M129" i="7"/>
  <c r="K129" i="7"/>
  <c r="M133" i="7"/>
  <c r="K133" i="7"/>
  <c r="L148" i="7"/>
  <c r="L368" i="7"/>
  <c r="L470" i="7"/>
  <c r="L628" i="7"/>
  <c r="M818" i="7"/>
  <c r="K818" i="7"/>
  <c r="L439" i="7"/>
  <c r="M700" i="7"/>
  <c r="K700" i="7"/>
  <c r="M829" i="7"/>
  <c r="K829" i="7"/>
  <c r="L666" i="7"/>
  <c r="L759" i="7"/>
  <c r="L887" i="7"/>
  <c r="M965" i="7"/>
  <c r="K965" i="7"/>
  <c r="M836" i="7"/>
  <c r="K836" i="7"/>
  <c r="J836" i="7" s="1"/>
  <c r="M833" i="7"/>
  <c r="K833" i="7"/>
  <c r="L821" i="7"/>
  <c r="L975" i="7"/>
  <c r="L132" i="7"/>
  <c r="M283" i="7"/>
  <c r="K283" i="7"/>
  <c r="L477" i="7"/>
  <c r="L259" i="7"/>
  <c r="J259" i="7" s="1"/>
  <c r="L92" i="7"/>
  <c r="L133" i="7"/>
  <c r="L268" i="7"/>
  <c r="M348" i="7"/>
  <c r="K348" i="7"/>
  <c r="M476" i="7"/>
  <c r="K476" i="7"/>
  <c r="J476" i="7" s="1"/>
  <c r="M656" i="7"/>
  <c r="K656" i="7"/>
  <c r="M894" i="7"/>
  <c r="K894" i="7"/>
  <c r="J894" i="7" s="1"/>
  <c r="M170" i="7"/>
  <c r="K170" i="7"/>
  <c r="M385" i="7"/>
  <c r="K385" i="7"/>
  <c r="L760" i="7"/>
  <c r="M817" i="7"/>
  <c r="K817" i="7"/>
  <c r="L703" i="7"/>
  <c r="M989" i="7"/>
  <c r="K989" i="7"/>
  <c r="M639" i="7"/>
  <c r="K639" i="7"/>
  <c r="M994" i="7"/>
  <c r="K994" i="7"/>
  <c r="M30" i="7"/>
  <c r="K30" i="7"/>
  <c r="M821" i="7"/>
  <c r="K821" i="7"/>
  <c r="M953" i="7"/>
  <c r="K953" i="7"/>
  <c r="M190" i="7"/>
  <c r="K190" i="7"/>
  <c r="M917" i="7"/>
  <c r="K917" i="7"/>
  <c r="M586" i="7"/>
  <c r="K586" i="7"/>
  <c r="M670" i="7"/>
  <c r="K670" i="7"/>
  <c r="M483" i="7"/>
  <c r="K483" i="7"/>
  <c r="M687" i="7"/>
  <c r="K687" i="7"/>
  <c r="M248" i="7"/>
  <c r="K248" i="7"/>
  <c r="M587" i="7"/>
  <c r="K587" i="7"/>
  <c r="K737" i="7"/>
  <c r="J737" i="7" s="1"/>
  <c r="L850" i="7"/>
  <c r="L607" i="7"/>
  <c r="K626" i="7"/>
  <c r="J626" i="7" s="1"/>
  <c r="J768" i="7"/>
  <c r="M301" i="7"/>
  <c r="J608" i="7"/>
  <c r="M388" i="7"/>
  <c r="M567" i="7"/>
  <c r="L140" i="7"/>
  <c r="J140" i="7" s="1"/>
  <c r="L467" i="7"/>
  <c r="L261" i="7"/>
  <c r="L771" i="7"/>
  <c r="L493" i="7"/>
  <c r="J493" i="7" s="1"/>
  <c r="L514" i="7"/>
  <c r="L501" i="7"/>
  <c r="L521" i="7"/>
  <c r="M572" i="7"/>
  <c r="K572" i="7"/>
  <c r="L564" i="7"/>
  <c r="L583" i="7"/>
  <c r="L627" i="7"/>
  <c r="M749" i="7"/>
  <c r="K749" i="7"/>
  <c r="J749" i="7" s="1"/>
  <c r="M738" i="7"/>
  <c r="K738" i="7"/>
  <c r="J738" i="7" s="1"/>
  <c r="L720" i="7"/>
  <c r="L721" i="7"/>
  <c r="L730" i="7"/>
  <c r="L713" i="7"/>
  <c r="L892" i="7"/>
  <c r="L874" i="7"/>
  <c r="M908" i="7"/>
  <c r="K908" i="7"/>
  <c r="M955" i="7"/>
  <c r="K955" i="7"/>
  <c r="L889" i="7"/>
  <c r="M926" i="7"/>
  <c r="K926" i="7"/>
  <c r="L30" i="7"/>
  <c r="L126" i="7"/>
  <c r="L153" i="7"/>
  <c r="L90" i="7"/>
  <c r="M200" i="7"/>
  <c r="K200" i="7"/>
  <c r="L193" i="7"/>
  <c r="L420" i="7"/>
  <c r="M293" i="7"/>
  <c r="K293" i="7"/>
  <c r="L359" i="7"/>
  <c r="L387" i="7"/>
  <c r="M251" i="7"/>
  <c r="K251" i="7"/>
  <c r="M433" i="7"/>
  <c r="K433" i="7"/>
  <c r="L345" i="7"/>
  <c r="M970" i="7"/>
  <c r="K970" i="7"/>
  <c r="J970" i="7" s="1"/>
  <c r="L32" i="7"/>
  <c r="M63" i="7"/>
  <c r="K63" i="7"/>
  <c r="M95" i="7"/>
  <c r="K95" i="7"/>
  <c r="L110" i="7"/>
  <c r="J110" i="7" s="1"/>
  <c r="L85" i="7"/>
  <c r="L187" i="7"/>
  <c r="L167" i="7"/>
  <c r="M183" i="7"/>
  <c r="K183" i="7"/>
  <c r="L310" i="7"/>
  <c r="M199" i="7"/>
  <c r="K199" i="7"/>
  <c r="J199" i="7" s="1"/>
  <c r="M197" i="7"/>
  <c r="K197" i="7"/>
  <c r="L257" i="7"/>
  <c r="L314" i="7"/>
  <c r="M312" i="7"/>
  <c r="K312" i="7"/>
  <c r="L330" i="7"/>
  <c r="K338" i="7"/>
  <c r="M338" i="7"/>
  <c r="L385" i="7"/>
  <c r="M316" i="7"/>
  <c r="K316" i="7"/>
  <c r="L350" i="7"/>
  <c r="L397" i="7"/>
  <c r="L405" i="7"/>
  <c r="M382" i="7"/>
  <c r="K382" i="7"/>
  <c r="M418" i="7"/>
  <c r="K418" i="7"/>
  <c r="L442" i="7"/>
  <c r="L422" i="7"/>
  <c r="M412" i="7"/>
  <c r="K412" i="7"/>
  <c r="J412" i="7" s="1"/>
  <c r="M441" i="7"/>
  <c r="K441" i="7"/>
  <c r="L464" i="7"/>
  <c r="M618" i="7"/>
  <c r="K618" i="7"/>
  <c r="L769" i="7"/>
  <c r="L637" i="7"/>
  <c r="L648" i="7"/>
  <c r="L590" i="7"/>
  <c r="M690" i="7"/>
  <c r="K690" i="7"/>
  <c r="L643" i="7"/>
  <c r="M550" i="7"/>
  <c r="K550" i="7"/>
  <c r="M659" i="7"/>
  <c r="K659" i="7"/>
  <c r="M677" i="7"/>
  <c r="K677" i="7"/>
  <c r="L807" i="7"/>
  <c r="L662" i="7"/>
  <c r="L794" i="7"/>
  <c r="M851" i="7"/>
  <c r="K851" i="7"/>
  <c r="L764" i="7"/>
  <c r="M692" i="7"/>
  <c r="K692" i="7"/>
  <c r="M715" i="7"/>
  <c r="K715" i="7"/>
  <c r="M775" i="7"/>
  <c r="K775" i="7"/>
  <c r="L681" i="7"/>
  <c r="M773" i="7"/>
  <c r="K773" i="7"/>
  <c r="J773" i="7" s="1"/>
  <c r="M661" i="7"/>
  <c r="K661" i="7"/>
  <c r="L722" i="7"/>
  <c r="M739" i="7"/>
  <c r="K739" i="7"/>
  <c r="L743" i="7"/>
  <c r="M633" i="7"/>
  <c r="K633" i="7"/>
  <c r="L716" i="7"/>
  <c r="J716" i="7" s="1"/>
  <c r="L826" i="7"/>
  <c r="M940" i="7"/>
  <c r="K940" i="7"/>
  <c r="M988" i="7"/>
  <c r="K988" i="7"/>
  <c r="M867" i="7"/>
  <c r="K867" i="7"/>
  <c r="L938" i="7"/>
  <c r="L929" i="7"/>
  <c r="M874" i="7"/>
  <c r="K874" i="7"/>
  <c r="L870" i="7"/>
  <c r="L908" i="7"/>
  <c r="M958" i="7"/>
  <c r="K958" i="7"/>
  <c r="J958" i="7" s="1"/>
  <c r="M980" i="7"/>
  <c r="K980" i="7"/>
  <c r="J980" i="7" s="1"/>
  <c r="L884" i="7"/>
  <c r="L926" i="7"/>
  <c r="M31" i="7"/>
  <c r="K31" i="7"/>
  <c r="L131" i="7"/>
  <c r="J131" i="7" s="1"/>
  <c r="L155" i="7"/>
  <c r="M136" i="7"/>
  <c r="K136" i="7"/>
  <c r="L188" i="7"/>
  <c r="L201" i="7"/>
  <c r="L134" i="7"/>
  <c r="M202" i="7"/>
  <c r="K202" i="7"/>
  <c r="L235" i="7"/>
  <c r="L474" i="7"/>
  <c r="M158" i="7"/>
  <c r="K158" i="7"/>
  <c r="L400" i="7"/>
  <c r="M519" i="7"/>
  <c r="K519" i="7"/>
  <c r="J519" i="7" s="1"/>
  <c r="L302" i="7"/>
  <c r="L407" i="7"/>
  <c r="M357" i="7"/>
  <c r="K357" i="7"/>
  <c r="M317" i="7"/>
  <c r="K317" i="7"/>
  <c r="L579" i="7"/>
  <c r="L473" i="7"/>
  <c r="L478" i="7"/>
  <c r="M986" i="7"/>
  <c r="K986" i="7"/>
  <c r="L466" i="7"/>
  <c r="M832" i="7"/>
  <c r="K832" i="7"/>
  <c r="J832" i="7" s="1"/>
  <c r="L903" i="7"/>
  <c r="L845" i="7"/>
  <c r="L557" i="7"/>
  <c r="L708" i="7"/>
  <c r="L472" i="7"/>
  <c r="M752" i="7"/>
  <c r="K752" i="7"/>
  <c r="J752" i="7" s="1"/>
  <c r="M837" i="7"/>
  <c r="K837" i="7"/>
  <c r="M886" i="7"/>
  <c r="K886" i="7"/>
  <c r="L972" i="7"/>
  <c r="L554" i="7"/>
  <c r="M41" i="7"/>
  <c r="K41" i="7"/>
  <c r="J41" i="7" s="1"/>
  <c r="M465" i="7"/>
  <c r="K465" i="7"/>
  <c r="L817" i="7"/>
  <c r="L639" i="7"/>
  <c r="M735" i="7"/>
  <c r="K735" i="7"/>
  <c r="J735" i="7" s="1"/>
  <c r="M825" i="7"/>
  <c r="K825" i="7"/>
  <c r="L945" i="7"/>
  <c r="L61" i="7"/>
  <c r="M38" i="7"/>
  <c r="K38" i="7"/>
  <c r="L125" i="7"/>
  <c r="M540" i="7"/>
  <c r="K540" i="7"/>
  <c r="M830" i="7"/>
  <c r="K830" i="7"/>
  <c r="M421" i="7"/>
  <c r="K421" i="7"/>
  <c r="M691" i="7"/>
  <c r="K691" i="7"/>
  <c r="M336" i="7"/>
  <c r="K336" i="7"/>
  <c r="K276" i="7"/>
  <c r="J276" i="7" s="1"/>
  <c r="K480" i="7"/>
  <c r="M401" i="7"/>
  <c r="J401" i="7" s="1"/>
  <c r="K515" i="7"/>
  <c r="M759" i="7"/>
  <c r="L416" i="7"/>
  <c r="L902" i="7"/>
  <c r="J772" i="7"/>
  <c r="K474" i="7"/>
  <c r="M141" i="7"/>
  <c r="K141" i="7"/>
  <c r="L448" i="7"/>
  <c r="M475" i="7"/>
  <c r="M591" i="7"/>
  <c r="J278" i="7"/>
  <c r="L651" i="7"/>
  <c r="J651" i="7" s="1"/>
  <c r="K592" i="7"/>
  <c r="L883" i="7"/>
  <c r="M481" i="7"/>
  <c r="K481" i="7"/>
  <c r="M890" i="7"/>
  <c r="K890" i="7"/>
  <c r="L865" i="7"/>
  <c r="M466" i="7"/>
  <c r="K466" i="7"/>
  <c r="M565" i="7"/>
  <c r="K565" i="7"/>
  <c r="L834" i="7"/>
  <c r="M431" i="7"/>
  <c r="K431" i="7"/>
  <c r="J431" i="7" s="1"/>
  <c r="L799" i="7"/>
  <c r="M834" i="7"/>
  <c r="K834" i="7"/>
  <c r="M577" i="7"/>
  <c r="K577" i="7"/>
  <c r="M563" i="7"/>
  <c r="K563" i="7"/>
  <c r="M756" i="7"/>
  <c r="K756" i="7"/>
  <c r="L979" i="7"/>
  <c r="L835" i="7"/>
  <c r="M975" i="7"/>
  <c r="K975" i="7"/>
  <c r="L291" i="7"/>
  <c r="M561" i="7"/>
  <c r="K561" i="7"/>
  <c r="J561" i="7" s="1"/>
  <c r="L258" i="7"/>
  <c r="L489" i="7"/>
  <c r="L852" i="7"/>
  <c r="L965" i="7"/>
  <c r="M603" i="7"/>
  <c r="K603" i="7"/>
  <c r="M783" i="7"/>
  <c r="K783" i="7"/>
  <c r="L931" i="7"/>
  <c r="M573" i="7"/>
  <c r="K573" i="7"/>
  <c r="L800" i="7"/>
  <c r="L825" i="7"/>
  <c r="M945" i="7"/>
  <c r="K945" i="7"/>
  <c r="L973" i="7"/>
  <c r="M120" i="7"/>
  <c r="K120" i="7"/>
  <c r="L42" i="7"/>
  <c r="M332" i="7"/>
  <c r="K332" i="7"/>
  <c r="L240" i="7"/>
  <c r="M261" i="7"/>
  <c r="K261" i="7"/>
  <c r="L798" i="7"/>
  <c r="M364" i="7"/>
  <c r="K364" i="7"/>
  <c r="M724" i="7"/>
  <c r="K724" i="7"/>
  <c r="M624" i="7"/>
  <c r="K624" i="7"/>
  <c r="L833" i="7"/>
  <c r="M258" i="7"/>
  <c r="K258" i="7"/>
  <c r="J258" i="7" s="1"/>
  <c r="L346" i="7"/>
  <c r="L624" i="7"/>
  <c r="L950" i="7"/>
  <c r="M118" i="7"/>
  <c r="K118" i="7"/>
  <c r="K249" i="7"/>
  <c r="M574" i="7"/>
  <c r="K191" i="7"/>
  <c r="K351" i="7"/>
  <c r="J351" i="7" s="1"/>
  <c r="M474" i="7"/>
  <c r="L160" i="7"/>
  <c r="J521" i="7"/>
  <c r="K72" i="7"/>
  <c r="K475" i="7"/>
  <c r="M278" i="7"/>
  <c r="J880" i="7"/>
  <c r="M571" i="7"/>
  <c r="K571" i="7"/>
  <c r="M264" i="7"/>
  <c r="K609" i="7"/>
  <c r="M592" i="7"/>
  <c r="L431" i="7"/>
  <c r="L684" i="7"/>
  <c r="L923" i="7"/>
  <c r="L978" i="7"/>
  <c r="M666" i="7"/>
  <c r="K666" i="7"/>
  <c r="L577" i="7"/>
  <c r="L731" i="7"/>
  <c r="L660" i="7"/>
  <c r="M767" i="7"/>
  <c r="K767" i="7"/>
  <c r="L866" i="7"/>
  <c r="L515" i="7"/>
  <c r="M81" i="7"/>
  <c r="K81" i="7"/>
  <c r="M57" i="7"/>
  <c r="K57" i="7"/>
  <c r="J57" i="7" s="1"/>
  <c r="L266" i="7"/>
  <c r="L491" i="7"/>
  <c r="L969" i="7"/>
  <c r="L603" i="7"/>
  <c r="L862" i="7"/>
  <c r="L796" i="7"/>
  <c r="J796" i="7" s="1"/>
  <c r="L934" i="7"/>
  <c r="M648" i="7"/>
  <c r="K648" i="7"/>
  <c r="L573" i="7"/>
  <c r="M800" i="7"/>
  <c r="K800" i="7"/>
  <c r="J800" i="7" s="1"/>
  <c r="M555" i="7"/>
  <c r="K555" i="7"/>
  <c r="L37" i="7"/>
  <c r="L124" i="7"/>
  <c r="M39" i="7"/>
  <c r="K39" i="7"/>
  <c r="M240" i="7"/>
  <c r="K240" i="7"/>
  <c r="L267" i="7"/>
  <c r="J267" i="7" s="1"/>
  <c r="M801" i="7"/>
  <c r="K801" i="7"/>
  <c r="J801" i="7" s="1"/>
  <c r="L795" i="7"/>
  <c r="M288" i="7"/>
  <c r="K288" i="7"/>
  <c r="M539" i="7"/>
  <c r="K539" i="7"/>
  <c r="J539" i="7" s="1"/>
  <c r="M198" i="7"/>
  <c r="M957" i="7"/>
  <c r="K957" i="7"/>
  <c r="J683" i="7"/>
  <c r="K653" i="7"/>
  <c r="J653" i="7" s="1"/>
  <c r="L283" i="7"/>
  <c r="L570" i="7"/>
  <c r="M249" i="7"/>
  <c r="K797" i="7"/>
  <c r="L932" i="7"/>
  <c r="J932" i="7" s="1"/>
  <c r="M191" i="7"/>
  <c r="M799" i="7"/>
  <c r="K799" i="7"/>
  <c r="L578" i="7"/>
  <c r="K765" i="7"/>
  <c r="J765" i="7" s="1"/>
  <c r="K289" i="7"/>
  <c r="J289" i="7" s="1"/>
  <c r="M609" i="7"/>
  <c r="M727" i="7"/>
  <c r="K727" i="7"/>
  <c r="M787" i="7"/>
  <c r="K787" i="7"/>
  <c r="M726" i="7"/>
  <c r="K726" i="7"/>
  <c r="J726" i="7" s="1"/>
  <c r="L781" i="7"/>
  <c r="L786" i="7"/>
  <c r="L633" i="7"/>
  <c r="M919" i="7"/>
  <c r="K919" i="7"/>
  <c r="L948" i="7"/>
  <c r="L986" i="7"/>
  <c r="L881" i="7"/>
  <c r="L909" i="7"/>
  <c r="L971" i="7"/>
  <c r="M987" i="7"/>
  <c r="K987" i="7"/>
  <c r="L936" i="7"/>
  <c r="L877" i="7"/>
  <c r="L885" i="7"/>
  <c r="L992" i="7"/>
  <c r="L39" i="7"/>
  <c r="L151" i="7"/>
  <c r="L100" i="7"/>
  <c r="M78" i="7"/>
  <c r="K78" i="7"/>
  <c r="M155" i="7"/>
  <c r="K155" i="7"/>
  <c r="M116" i="7"/>
  <c r="K116" i="7"/>
  <c r="J116" i="7" s="1"/>
  <c r="M242" i="7"/>
  <c r="K242" i="7"/>
  <c r="J242" i="7" s="1"/>
  <c r="L145" i="7"/>
  <c r="M243" i="7"/>
  <c r="K243" i="7"/>
  <c r="M241" i="7"/>
  <c r="K241" i="7"/>
  <c r="L213" i="7"/>
  <c r="L295" i="7"/>
  <c r="J295" i="7" s="1"/>
  <c r="M522" i="7"/>
  <c r="K522" i="7"/>
  <c r="L307" i="7"/>
  <c r="L319" i="7"/>
  <c r="L451" i="7"/>
  <c r="L262" i="7"/>
  <c r="M320" i="7"/>
  <c r="K320" i="7"/>
  <c r="M495" i="7"/>
  <c r="K495" i="7"/>
  <c r="M469" i="7"/>
  <c r="K469" i="7"/>
  <c r="J469" i="7" s="1"/>
  <c r="L480" i="7"/>
  <c r="L890" i="7"/>
  <c r="L548" i="7"/>
  <c r="L846" i="7"/>
  <c r="M899" i="7"/>
  <c r="K899" i="7"/>
  <c r="M347" i="7"/>
  <c r="K347" i="7"/>
  <c r="M620" i="7"/>
  <c r="K620" i="7"/>
  <c r="M898" i="7"/>
  <c r="K898" i="7"/>
  <c r="M808" i="7"/>
  <c r="K808" i="7"/>
  <c r="J808" i="7" s="1"/>
  <c r="M841" i="7"/>
  <c r="K841" i="7"/>
  <c r="M981" i="7"/>
  <c r="K981" i="7"/>
  <c r="L914" i="7"/>
  <c r="L748" i="7"/>
  <c r="M428" i="7"/>
  <c r="K428" i="7"/>
  <c r="J428" i="7" s="1"/>
  <c r="M678" i="7"/>
  <c r="K678" i="7"/>
  <c r="M866" i="7"/>
  <c r="K866" i="7"/>
  <c r="L704" i="7"/>
  <c r="J704" i="7" s="1"/>
  <c r="M86" i="7"/>
  <c r="K86" i="7"/>
  <c r="L152" i="7"/>
  <c r="J152" i="7" s="1"/>
  <c r="L388" i="7"/>
  <c r="J388" i="7" s="1"/>
  <c r="M861" i="7"/>
  <c r="K861" i="7"/>
  <c r="J861" i="7" s="1"/>
  <c r="L981" i="7"/>
  <c r="M668" i="7"/>
  <c r="K668" i="7"/>
  <c r="M606" i="7"/>
  <c r="K606" i="7"/>
  <c r="M900" i="7"/>
  <c r="K900" i="7"/>
  <c r="L38" i="7"/>
  <c r="M42" i="7"/>
  <c r="K42" i="7"/>
  <c r="L332" i="7"/>
  <c r="M323" i="7"/>
  <c r="K323" i="7"/>
  <c r="L727" i="7"/>
  <c r="L311" i="7"/>
  <c r="L231" i="7"/>
  <c r="L408" i="7"/>
  <c r="M914" i="7"/>
  <c r="K914" i="7"/>
  <c r="M479" i="7"/>
  <c r="K479" i="7"/>
  <c r="M206" i="7"/>
  <c r="K206" i="7"/>
  <c r="J206" i="7" s="1"/>
  <c r="M376" i="7"/>
  <c r="J376" i="7" s="1"/>
  <c r="K993" i="7"/>
  <c r="M79" i="7"/>
  <c r="J814" i="7"/>
  <c r="M744" i="7"/>
  <c r="K744" i="7"/>
  <c r="M124" i="7"/>
  <c r="J763" i="7"/>
  <c r="K132" i="7"/>
  <c r="J132" i="7" s="1"/>
  <c r="L277" i="7"/>
  <c r="L444" i="7"/>
  <c r="M589" i="7"/>
  <c r="M797" i="7"/>
  <c r="L169" i="7"/>
  <c r="L488" i="7"/>
  <c r="L520" i="7"/>
  <c r="L278" i="7"/>
  <c r="M499" i="7"/>
  <c r="M891" i="7"/>
  <c r="L333" i="7"/>
  <c r="K578" i="7"/>
  <c r="M53" i="7"/>
  <c r="K53" i="7"/>
  <c r="M203" i="7"/>
  <c r="K203" i="7"/>
  <c r="M324" i="7"/>
  <c r="L244" i="7"/>
  <c r="J244" i="7" s="1"/>
  <c r="L129" i="7"/>
  <c r="M289" i="7"/>
  <c r="J403" i="7"/>
  <c r="K146" i="7"/>
  <c r="L254" i="7"/>
  <c r="M363" i="7"/>
  <c r="K363" i="7"/>
  <c r="L272" i="7"/>
  <c r="M734" i="7"/>
  <c r="K734" i="7"/>
  <c r="M823" i="7"/>
  <c r="K823" i="7"/>
  <c r="J823" i="7" s="1"/>
  <c r="M311" i="7"/>
  <c r="K311" i="7"/>
  <c r="M579" i="7"/>
  <c r="K579" i="7"/>
  <c r="L766" i="7"/>
  <c r="L492" i="7"/>
  <c r="H791" i="7"/>
  <c r="L270" i="7"/>
  <c r="L663" i="7"/>
  <c r="L802" i="7"/>
  <c r="L787" i="7"/>
  <c r="L87" i="7"/>
  <c r="L715" i="7"/>
  <c r="M88" i="7"/>
  <c r="K88" i="7"/>
  <c r="L995" i="7"/>
  <c r="K782" i="7"/>
  <c r="J782" i="7" s="1"/>
  <c r="K916" i="7"/>
  <c r="J916" i="7" s="1"/>
  <c r="L558" i="7"/>
  <c r="J665" i="7"/>
  <c r="M132" i="7"/>
  <c r="J600" i="7"/>
  <c r="L816" i="7"/>
  <c r="K871" i="7"/>
  <c r="J871" i="7" s="1"/>
  <c r="M201" i="7"/>
  <c r="L91" i="7"/>
  <c r="L429" i="7"/>
  <c r="K893" i="7"/>
  <c r="J893" i="7" s="1"/>
  <c r="M578" i="7"/>
  <c r="M333" i="7"/>
  <c r="K333" i="7"/>
  <c r="L540" i="7"/>
  <c r="M184" i="7"/>
  <c r="L784" i="7"/>
  <c r="M130" i="7"/>
  <c r="J130" i="7" s="1"/>
  <c r="L587" i="7"/>
  <c r="M146" i="7"/>
  <c r="K369" i="7"/>
  <c r="J369" i="7" s="1"/>
  <c r="L770" i="7"/>
  <c r="H31" i="7"/>
  <c r="H981" i="7"/>
  <c r="H84" i="7"/>
  <c r="H120" i="7"/>
  <c r="H37" i="7"/>
  <c r="H585" i="7"/>
  <c r="H607" i="7"/>
  <c r="H200" i="7"/>
  <c r="H828" i="7"/>
  <c r="H206" i="7"/>
  <c r="H389" i="7"/>
  <c r="H435" i="7"/>
  <c r="H151" i="7"/>
  <c r="H281" i="7"/>
  <c r="H30" i="7"/>
  <c r="H49" i="7"/>
  <c r="H839" i="7"/>
  <c r="H961" i="7"/>
  <c r="H682" i="7"/>
  <c r="H53" i="7"/>
  <c r="H844" i="7"/>
  <c r="H181" i="7"/>
  <c r="H42" i="7"/>
  <c r="H990" i="7"/>
  <c r="H798" i="7"/>
  <c r="H483" i="7"/>
  <c r="H38" i="7"/>
  <c r="H532" i="7"/>
  <c r="H321" i="7"/>
  <c r="H652" i="7"/>
  <c r="H467" i="7"/>
  <c r="R119" i="7"/>
  <c r="Q119" i="7"/>
  <c r="I119" i="7" s="1"/>
  <c r="R329" i="7"/>
  <c r="Q329" i="7"/>
  <c r="I329" i="7" s="1"/>
  <c r="R388" i="7"/>
  <c r="Q388" i="7"/>
  <c r="I388" i="7" s="1"/>
  <c r="R370" i="7"/>
  <c r="Q370" i="7"/>
  <c r="Q762" i="7"/>
  <c r="R762" i="7"/>
  <c r="R783" i="7"/>
  <c r="Q783" i="7"/>
  <c r="I783" i="7" s="1"/>
  <c r="R513" i="7"/>
  <c r="Q513" i="7"/>
  <c r="I513" i="7" s="1"/>
  <c r="R653" i="7"/>
  <c r="Q653" i="7"/>
  <c r="R596" i="7"/>
  <c r="Q596" i="7"/>
  <c r="I596" i="7" s="1"/>
  <c r="R622" i="7"/>
  <c r="Q622" i="7"/>
  <c r="I622" i="7" s="1"/>
  <c r="R623" i="7"/>
  <c r="Q623" i="7"/>
  <c r="I623" i="7" s="1"/>
  <c r="R593" i="7"/>
  <c r="Q593" i="7"/>
  <c r="R560" i="7"/>
  <c r="Q560" i="7"/>
  <c r="I560" i="7" s="1"/>
  <c r="R600" i="7"/>
  <c r="Q600" i="7"/>
  <c r="I600" i="7" s="1"/>
  <c r="H35" i="7"/>
  <c r="R87" i="7"/>
  <c r="Q87" i="7"/>
  <c r="R101" i="7"/>
  <c r="Q101" i="7"/>
  <c r="R187" i="7"/>
  <c r="Q187" i="7"/>
  <c r="R197" i="7"/>
  <c r="Q197" i="7"/>
  <c r="R409" i="7"/>
  <c r="Q409" i="7"/>
  <c r="R641" i="7"/>
  <c r="Q641" i="7"/>
  <c r="R789" i="7"/>
  <c r="Q789" i="7"/>
  <c r="R630" i="7"/>
  <c r="Q630" i="7"/>
  <c r="R901" i="7"/>
  <c r="Q901" i="7"/>
  <c r="R624" i="7"/>
  <c r="Q624" i="7"/>
  <c r="R113" i="7"/>
  <c r="Q113" i="7"/>
  <c r="R166" i="7"/>
  <c r="Q166" i="7"/>
  <c r="R174" i="7"/>
  <c r="Q174" i="7"/>
  <c r="Q192" i="7"/>
  <c r="R192" i="7"/>
  <c r="Q216" i="7"/>
  <c r="I216" i="7" s="1"/>
  <c r="R216" i="7"/>
  <c r="R220" i="7"/>
  <c r="Q220" i="7"/>
  <c r="R207" i="7"/>
  <c r="Q207" i="7"/>
  <c r="R230" i="7"/>
  <c r="Q230" i="7"/>
  <c r="R210" i="7"/>
  <c r="Q210" i="7"/>
  <c r="R330" i="7"/>
  <c r="Q330" i="7"/>
  <c r="R344" i="7"/>
  <c r="Q344" i="7"/>
  <c r="R365" i="7"/>
  <c r="Q365" i="7"/>
  <c r="R430" i="7"/>
  <c r="Q430" i="7"/>
  <c r="R460" i="7"/>
  <c r="Q460" i="7"/>
  <c r="R537" i="7"/>
  <c r="Q537" i="7"/>
  <c r="R597" i="7"/>
  <c r="Q597" i="7"/>
  <c r="R572" i="7"/>
  <c r="Q572" i="7"/>
  <c r="R688" i="7"/>
  <c r="Q688" i="7"/>
  <c r="R583" i="7"/>
  <c r="Q583" i="7"/>
  <c r="R601" i="7"/>
  <c r="Q601" i="7"/>
  <c r="R718" i="7"/>
  <c r="Q718" i="7"/>
  <c r="R925" i="7"/>
  <c r="Q925" i="7"/>
  <c r="R921" i="7"/>
  <c r="Q921" i="7"/>
  <c r="R838" i="7"/>
  <c r="Q838" i="7"/>
  <c r="R870" i="7"/>
  <c r="Q870" i="7"/>
  <c r="R139" i="7"/>
  <c r="Q139" i="7"/>
  <c r="R143" i="7"/>
  <c r="Q143" i="7"/>
  <c r="R253" i="7"/>
  <c r="Q253" i="7"/>
  <c r="R353" i="7"/>
  <c r="Q353" i="7"/>
  <c r="R700" i="7"/>
  <c r="Q700" i="7"/>
  <c r="R466" i="7"/>
  <c r="Q466" i="7"/>
  <c r="R771" i="7"/>
  <c r="Q771" i="7"/>
  <c r="R851" i="7"/>
  <c r="Q851" i="7"/>
  <c r="R557" i="7"/>
  <c r="Q557" i="7"/>
  <c r="Q834" i="7"/>
  <c r="I834" i="7" s="1"/>
  <c r="R834" i="7"/>
  <c r="R672" i="7"/>
  <c r="Q672" i="7"/>
  <c r="R857" i="7"/>
  <c r="Q857" i="7"/>
  <c r="R83" i="7"/>
  <c r="Q83" i="7"/>
  <c r="R447" i="7"/>
  <c r="Q447" i="7"/>
  <c r="R140" i="7"/>
  <c r="Q140" i="7"/>
  <c r="R520" i="7"/>
  <c r="Q520" i="7"/>
  <c r="R81" i="7"/>
  <c r="Q81" i="7"/>
  <c r="R287" i="7"/>
  <c r="Q287" i="7"/>
  <c r="R760" i="7"/>
  <c r="Q760" i="7"/>
  <c r="R984" i="7"/>
  <c r="Q984" i="7"/>
  <c r="I984" i="7" s="1"/>
  <c r="R995" i="7"/>
  <c r="Q995" i="7"/>
  <c r="R212" i="7"/>
  <c r="Q212" i="7"/>
  <c r="R226" i="7"/>
  <c r="Q226" i="7"/>
  <c r="R401" i="7"/>
  <c r="Q401" i="7"/>
  <c r="I401" i="7" s="1"/>
  <c r="R402" i="7"/>
  <c r="Q402" i="7"/>
  <c r="R203" i="7"/>
  <c r="Q203" i="7"/>
  <c r="R177" i="7"/>
  <c r="Q177" i="7"/>
  <c r="R222" i="7"/>
  <c r="Q222" i="7"/>
  <c r="I222" i="7" s="1"/>
  <c r="R610" i="7"/>
  <c r="Q610" i="7"/>
  <c r="R740" i="7"/>
  <c r="Q740" i="7"/>
  <c r="R733" i="7"/>
  <c r="Q733" i="7"/>
  <c r="R910" i="7"/>
  <c r="Q910" i="7"/>
  <c r="I910" i="7" s="1"/>
  <c r="R745" i="7"/>
  <c r="Q745" i="7"/>
  <c r="R950" i="7"/>
  <c r="Q950" i="7"/>
  <c r="R951" i="7"/>
  <c r="Q951" i="7"/>
  <c r="R71" i="7"/>
  <c r="Q71" i="7"/>
  <c r="I71" i="7" s="1"/>
  <c r="R325" i="7"/>
  <c r="Q325" i="7"/>
  <c r="R135" i="7"/>
  <c r="Q135" i="7"/>
  <c r="R351" i="7"/>
  <c r="Q351" i="7"/>
  <c r="R659" i="7"/>
  <c r="Q659" i="7"/>
  <c r="I659" i="7" s="1"/>
  <c r="R110" i="7"/>
  <c r="Q110" i="7"/>
  <c r="R214" i="7"/>
  <c r="Q214" i="7"/>
  <c r="R189" i="7"/>
  <c r="Q189" i="7"/>
  <c r="R416" i="7"/>
  <c r="Q416" i="7"/>
  <c r="I416" i="7" s="1"/>
  <c r="R425" i="7"/>
  <c r="Q425" i="7"/>
  <c r="R446" i="7"/>
  <c r="Q446" i="7"/>
  <c r="R499" i="7"/>
  <c r="Q499" i="7"/>
  <c r="R737" i="7"/>
  <c r="Q737" i="7"/>
  <c r="I737" i="7" s="1"/>
  <c r="R575" i="7"/>
  <c r="Q575" i="7"/>
  <c r="R47" i="7"/>
  <c r="Q47" i="7"/>
  <c r="Q224" i="7"/>
  <c r="R224" i="7"/>
  <c r="R342" i="7"/>
  <c r="Q342" i="7"/>
  <c r="I342" i="7" s="1"/>
  <c r="R398" i="7"/>
  <c r="Q398" i="7"/>
  <c r="R390" i="7"/>
  <c r="Q390" i="7"/>
  <c r="R449" i="7"/>
  <c r="Q449" i="7"/>
  <c r="R685" i="7"/>
  <c r="Q685" i="7"/>
  <c r="I685" i="7" s="1"/>
  <c r="R501" i="7"/>
  <c r="Q501" i="7"/>
  <c r="R521" i="7"/>
  <c r="Q521" i="7"/>
  <c r="R605" i="7"/>
  <c r="Q605" i="7"/>
  <c r="R604" i="7"/>
  <c r="Q604" i="7"/>
  <c r="I604" i="7" s="1"/>
  <c r="R689" i="7"/>
  <c r="Q689" i="7"/>
  <c r="Q890" i="7"/>
  <c r="I890" i="7" s="1"/>
  <c r="R890" i="7"/>
  <c r="R739" i="7"/>
  <c r="Q739" i="7"/>
  <c r="R697" i="7"/>
  <c r="Q697" i="7"/>
  <c r="I697" i="7" s="1"/>
  <c r="R754" i="7"/>
  <c r="Q754" i="7"/>
  <c r="I754" i="7" s="1"/>
  <c r="R750" i="7"/>
  <c r="Q750" i="7"/>
  <c r="R765" i="7"/>
  <c r="Q765" i="7"/>
  <c r="R654" i="7"/>
  <c r="Q654" i="7"/>
  <c r="I654" i="7" s="1"/>
  <c r="R902" i="7"/>
  <c r="Q902" i="7"/>
  <c r="I902" i="7" s="1"/>
  <c r="R913" i="7"/>
  <c r="Q913" i="7"/>
  <c r="R78" i="7"/>
  <c r="Q78" i="7"/>
  <c r="R242" i="7"/>
  <c r="Q242" i="7"/>
  <c r="I242" i="7" s="1"/>
  <c r="R380" i="7"/>
  <c r="Q380" i="7"/>
  <c r="I380" i="7" s="1"/>
  <c r="R426" i="7"/>
  <c r="Q426" i="7"/>
  <c r="R296" i="7"/>
  <c r="Q296" i="7"/>
  <c r="R251" i="7"/>
  <c r="Q251" i="7"/>
  <c r="I251" i="7" s="1"/>
  <c r="R417" i="7"/>
  <c r="Q417" i="7"/>
  <c r="I417" i="7" s="1"/>
  <c r="R355" i="7"/>
  <c r="Q355" i="7"/>
  <c r="R442" i="7"/>
  <c r="Q442" i="7"/>
  <c r="R799" i="7"/>
  <c r="Q799" i="7"/>
  <c r="I799" i="7" s="1"/>
  <c r="R635" i="7"/>
  <c r="Q635" i="7"/>
  <c r="I635" i="7" s="1"/>
  <c r="R898" i="7"/>
  <c r="Q898" i="7"/>
  <c r="R845" i="7"/>
  <c r="Q845" i="7"/>
  <c r="R850" i="7"/>
  <c r="Q850" i="7"/>
  <c r="I850" i="7" s="1"/>
  <c r="R59" i="7"/>
  <c r="Q59" i="7"/>
  <c r="I59" i="7" s="1"/>
  <c r="R105" i="7"/>
  <c r="Q105" i="7"/>
  <c r="R51" i="7"/>
  <c r="Q51" i="7"/>
  <c r="R93" i="7"/>
  <c r="Q93" i="7"/>
  <c r="I93" i="7" s="1"/>
  <c r="R103" i="7"/>
  <c r="Q103" i="7"/>
  <c r="I103" i="7" s="1"/>
  <c r="R196" i="7"/>
  <c r="Q196" i="7"/>
  <c r="Q176" i="7"/>
  <c r="R176" i="7"/>
  <c r="R205" i="7"/>
  <c r="Q205" i="7"/>
  <c r="I205" i="7" s="1"/>
  <c r="R183" i="7"/>
  <c r="Q183" i="7"/>
  <c r="I183" i="7" s="1"/>
  <c r="R306" i="7"/>
  <c r="Q306" i="7"/>
  <c r="R382" i="7"/>
  <c r="Q382" i="7"/>
  <c r="R377" i="7"/>
  <c r="Q377" i="7"/>
  <c r="I377" i="7" s="1"/>
  <c r="R428" i="7"/>
  <c r="Q428" i="7"/>
  <c r="I428" i="7" s="1"/>
  <c r="R453" i="7"/>
  <c r="Q453" i="7"/>
  <c r="R533" i="7"/>
  <c r="Q533" i="7"/>
  <c r="R438" i="7"/>
  <c r="Q438" i="7"/>
  <c r="I438" i="7" s="1"/>
  <c r="R461" i="7"/>
  <c r="Q461" i="7"/>
  <c r="I461" i="7" s="1"/>
  <c r="R505" i="7"/>
  <c r="Q505" i="7"/>
  <c r="R769" i="7"/>
  <c r="Q769" i="7"/>
  <c r="R528" i="7"/>
  <c r="Q528" i="7"/>
  <c r="I528" i="7" s="1"/>
  <c r="R637" i="7"/>
  <c r="Q637" i="7"/>
  <c r="I637" i="7" s="1"/>
  <c r="Q706" i="7"/>
  <c r="I706" i="7" s="1"/>
  <c r="R706" i="7"/>
  <c r="R693" i="7"/>
  <c r="Q693" i="7"/>
  <c r="R629" i="7"/>
  <c r="Q629" i="7"/>
  <c r="I629" i="7" s="1"/>
  <c r="R655" i="7"/>
  <c r="Q655" i="7"/>
  <c r="I655" i="7" s="1"/>
  <c r="R695" i="7"/>
  <c r="Q695" i="7"/>
  <c r="R933" i="7"/>
  <c r="Q933" i="7"/>
  <c r="R599" i="7"/>
  <c r="Q599" i="7"/>
  <c r="I599" i="7" s="1"/>
  <c r="R536" i="7"/>
  <c r="Q536" i="7"/>
  <c r="I536" i="7" s="1"/>
  <c r="R507" i="7"/>
  <c r="Q507" i="7"/>
  <c r="R553" i="7"/>
  <c r="Q553" i="7"/>
  <c r="R541" i="7"/>
  <c r="Q541" i="7"/>
  <c r="I541" i="7" s="1"/>
  <c r="R611" i="7"/>
  <c r="Q611" i="7"/>
  <c r="I611" i="7" s="1"/>
  <c r="R669" i="7"/>
  <c r="Q669" i="7"/>
  <c r="R711" i="7"/>
  <c r="Q711" i="7"/>
  <c r="R687" i="7"/>
  <c r="Q687" i="7"/>
  <c r="I687" i="7" s="1"/>
  <c r="R928" i="7"/>
  <c r="Q928" i="7"/>
  <c r="I928" i="7" s="1"/>
  <c r="R884" i="7"/>
  <c r="Q884" i="7"/>
  <c r="R993" i="7"/>
  <c r="Q993" i="7"/>
  <c r="R162" i="7"/>
  <c r="Q162" i="7"/>
  <c r="I162" i="7" s="1"/>
  <c r="R73" i="7"/>
  <c r="Q73" i="7"/>
  <c r="I73" i="7" s="1"/>
  <c r="Q104" i="7"/>
  <c r="I104" i="7" s="1"/>
  <c r="R104" i="7"/>
  <c r="R239" i="7"/>
  <c r="Q239" i="7"/>
  <c r="R158" i="7"/>
  <c r="Q158" i="7"/>
  <c r="I158" i="7" s="1"/>
  <c r="R343" i="7"/>
  <c r="Q343" i="7"/>
  <c r="I343" i="7" s="1"/>
  <c r="R294" i="7"/>
  <c r="Q294" i="7"/>
  <c r="R444" i="7"/>
  <c r="Q444" i="7"/>
  <c r="R341" i="7"/>
  <c r="Q341" i="7"/>
  <c r="I341" i="7" s="1"/>
  <c r="R776" i="7"/>
  <c r="Q776" i="7"/>
  <c r="I776" i="7" s="1"/>
  <c r="R431" i="7"/>
  <c r="Q431" i="7"/>
  <c r="R863" i="7"/>
  <c r="Q863" i="7"/>
  <c r="R924" i="7"/>
  <c r="Q924" i="7"/>
  <c r="I924" i="7" s="1"/>
  <c r="R815" i="7"/>
  <c r="Q815" i="7"/>
  <c r="I815" i="7" s="1"/>
  <c r="R482" i="7"/>
  <c r="Q482" i="7"/>
  <c r="R615" i="7"/>
  <c r="Q615" i="7"/>
  <c r="R459" i="7"/>
  <c r="Q459" i="7"/>
  <c r="I459" i="7" s="1"/>
  <c r="R574" i="7"/>
  <c r="Q574" i="7"/>
  <c r="I574" i="7" s="1"/>
  <c r="R899" i="7"/>
  <c r="Q899" i="7"/>
  <c r="R967" i="7"/>
  <c r="Q967" i="7"/>
  <c r="R229" i="7"/>
  <c r="Q229" i="7"/>
  <c r="I229" i="7" s="1"/>
  <c r="R452" i="7"/>
  <c r="Q452" i="7"/>
  <c r="I452" i="7" s="1"/>
  <c r="R108" i="7"/>
  <c r="Q108" i="7"/>
  <c r="R540" i="7"/>
  <c r="Q540" i="7"/>
  <c r="R704" i="7"/>
  <c r="Q704" i="7"/>
  <c r="I704" i="7" s="1"/>
  <c r="R95" i="7"/>
  <c r="Q95" i="7"/>
  <c r="I95" i="7" s="1"/>
  <c r="R290" i="7"/>
  <c r="Q290" i="7"/>
  <c r="R862" i="7"/>
  <c r="Q862" i="7"/>
  <c r="R751" i="7"/>
  <c r="Q751" i="7"/>
  <c r="I751" i="7" s="1"/>
  <c r="R735" i="7"/>
  <c r="Q735" i="7"/>
  <c r="I735" i="7" s="1"/>
  <c r="R555" i="7"/>
  <c r="Q555" i="7"/>
  <c r="R955" i="7"/>
  <c r="Q955" i="7"/>
  <c r="R529" i="7"/>
  <c r="Q529" i="7"/>
  <c r="I529" i="7" s="1"/>
  <c r="R576" i="7"/>
  <c r="Q576" i="7"/>
  <c r="R994" i="7"/>
  <c r="Q994" i="7"/>
  <c r="R204" i="7"/>
  <c r="Q204" i="7"/>
  <c r="R676" i="7"/>
  <c r="Q676" i="7"/>
  <c r="I676" i="7" s="1"/>
  <c r="R782" i="7"/>
  <c r="Q782" i="7"/>
  <c r="I782" i="7" s="1"/>
  <c r="R542" i="7"/>
  <c r="Q542" i="7"/>
  <c r="R761" i="7"/>
  <c r="Q761" i="7"/>
  <c r="R855" i="7"/>
  <c r="Q855" i="7"/>
  <c r="I855" i="7" s="1"/>
  <c r="R114" i="7"/>
  <c r="Q114" i="7"/>
  <c r="I114" i="7" s="1"/>
  <c r="R194" i="7"/>
  <c r="Q194" i="7"/>
  <c r="R175" i="7"/>
  <c r="Q175" i="7"/>
  <c r="R358" i="7"/>
  <c r="Q358" i="7"/>
  <c r="I358" i="7" s="1"/>
  <c r="R336" i="7"/>
  <c r="Q336" i="7"/>
  <c r="I336" i="7" s="1"/>
  <c r="R362" i="7"/>
  <c r="Q362" i="7"/>
  <c r="R394" i="7"/>
  <c r="Q394" i="7"/>
  <c r="R372" i="7"/>
  <c r="Q372" i="7"/>
  <c r="I372" i="7" s="1"/>
  <c r="R361" i="7"/>
  <c r="Q361" i="7"/>
  <c r="I361" i="7" s="1"/>
  <c r="R349" i="7"/>
  <c r="Q349" i="7"/>
  <c r="R334" i="7"/>
  <c r="Q334" i="7"/>
  <c r="R448" i="7"/>
  <c r="Q448" i="7"/>
  <c r="I448" i="7" s="1"/>
  <c r="R511" i="7"/>
  <c r="Q511" i="7"/>
  <c r="I511" i="7" s="1"/>
  <c r="R589" i="7"/>
  <c r="Q589" i="7"/>
  <c r="R673" i="7"/>
  <c r="Q673" i="7"/>
  <c r="R538" i="7"/>
  <c r="Q538" i="7"/>
  <c r="I538" i="7" s="1"/>
  <c r="R500" i="7"/>
  <c r="Q500" i="7"/>
  <c r="I500" i="7" s="1"/>
  <c r="R612" i="7"/>
  <c r="Q612" i="7"/>
  <c r="R580" i="7"/>
  <c r="Q580" i="7"/>
  <c r="R552" i="7"/>
  <c r="Q552" i="7"/>
  <c r="I552" i="7" s="1"/>
  <c r="R568" i="7"/>
  <c r="Q568" i="7"/>
  <c r="I568" i="7" s="1"/>
  <c r="R916" i="7"/>
  <c r="Q916" i="7"/>
  <c r="R963" i="7"/>
  <c r="Q963" i="7"/>
  <c r="R904" i="7"/>
  <c r="Q904" i="7"/>
  <c r="I904" i="7" s="1"/>
  <c r="R44" i="7"/>
  <c r="Q44" i="7"/>
  <c r="I44" i="7" s="1"/>
  <c r="Q72" i="7"/>
  <c r="I72" i="7" s="1"/>
  <c r="R72" i="7"/>
  <c r="R129" i="7"/>
  <c r="Q129" i="7"/>
  <c r="R165" i="7"/>
  <c r="Q165" i="7"/>
  <c r="I165" i="7" s="1"/>
  <c r="Q240" i="7"/>
  <c r="R240" i="7"/>
  <c r="R391" i="7"/>
  <c r="Q391" i="7"/>
  <c r="R322" i="7"/>
  <c r="Q322" i="7"/>
  <c r="R373" i="7"/>
  <c r="Q373" i="7"/>
  <c r="I373" i="7" s="1"/>
  <c r="R324" i="7"/>
  <c r="Q324" i="7"/>
  <c r="I324" i="7" s="1"/>
  <c r="R451" i="7"/>
  <c r="Q451" i="7"/>
  <c r="R530" i="7"/>
  <c r="Q530" i="7"/>
  <c r="R650" i="7"/>
  <c r="Q650" i="7"/>
  <c r="I650" i="7" s="1"/>
  <c r="R818" i="7"/>
  <c r="Q818" i="7"/>
  <c r="I818" i="7" s="1"/>
  <c r="R439" i="7"/>
  <c r="Q439" i="7"/>
  <c r="R548" i="7"/>
  <c r="Q548" i="7"/>
  <c r="R796" i="7"/>
  <c r="Q796" i="7"/>
  <c r="I796" i="7" s="1"/>
  <c r="R880" i="7"/>
  <c r="Q880" i="7"/>
  <c r="I880" i="7" s="1"/>
  <c r="R949" i="7"/>
  <c r="Q949" i="7"/>
  <c r="R347" i="7"/>
  <c r="Q347" i="7"/>
  <c r="R829" i="7"/>
  <c r="Q829" i="7"/>
  <c r="I829" i="7" s="1"/>
  <c r="R326" i="7"/>
  <c r="Q326" i="7"/>
  <c r="I326" i="7" s="1"/>
  <c r="R450" i="7"/>
  <c r="Q450" i="7"/>
  <c r="R670" i="7"/>
  <c r="Q670" i="7"/>
  <c r="R747" i="7"/>
  <c r="Q747" i="7"/>
  <c r="I747" i="7" s="1"/>
  <c r="R938" i="7"/>
  <c r="Q938" i="7"/>
  <c r="I938" i="7" s="1"/>
  <c r="R970" i="7"/>
  <c r="Q970" i="7"/>
  <c r="R638" i="7"/>
  <c r="Q638" i="7"/>
  <c r="R865" i="7"/>
  <c r="Q865" i="7"/>
  <c r="I865" i="7" s="1"/>
  <c r="R923" i="7"/>
  <c r="Q923" i="7"/>
  <c r="I923" i="7" s="1"/>
  <c r="R871" i="7"/>
  <c r="Q871" i="7"/>
  <c r="R92" i="7"/>
  <c r="Q92" i="7"/>
  <c r="R235" i="7"/>
  <c r="Q235" i="7"/>
  <c r="I235" i="7" s="1"/>
  <c r="R443" i="7"/>
  <c r="Q443" i="7"/>
  <c r="I443" i="7" s="1"/>
  <c r="R132" i="7"/>
  <c r="Q132" i="7"/>
  <c r="R61" i="7"/>
  <c r="Q61" i="7"/>
  <c r="R408" i="7"/>
  <c r="Q408" i="7"/>
  <c r="I408" i="7" s="1"/>
  <c r="R477" i="7"/>
  <c r="Q477" i="7"/>
  <c r="I477" i="7" s="1"/>
  <c r="R554" i="7"/>
  <c r="Q554" i="7"/>
  <c r="R131" i="7"/>
  <c r="Q131" i="7"/>
  <c r="R312" i="7"/>
  <c r="Q312" i="7"/>
  <c r="I312" i="7" s="1"/>
  <c r="R973" i="7"/>
  <c r="Q973" i="7"/>
  <c r="I973" i="7" s="1"/>
  <c r="R671" i="7"/>
  <c r="Q671" i="7"/>
  <c r="R595" i="7"/>
  <c r="Q595" i="7"/>
  <c r="Q168" i="7"/>
  <c r="R168" i="7"/>
  <c r="H54" i="7"/>
  <c r="R527" i="7"/>
  <c r="Q527" i="7"/>
  <c r="R643" i="7"/>
  <c r="Q643" i="7"/>
  <c r="R550" i="7"/>
  <c r="Q550" i="7"/>
  <c r="R905" i="7"/>
  <c r="Q905" i="7"/>
  <c r="R989" i="7"/>
  <c r="Q989" i="7"/>
  <c r="R259" i="7"/>
  <c r="Q259" i="7"/>
  <c r="R249" i="7"/>
  <c r="Q249" i="7"/>
  <c r="R456" i="7"/>
  <c r="Q456" i="7"/>
  <c r="R395" i="7"/>
  <c r="Q395" i="7"/>
  <c r="R875" i="7"/>
  <c r="Q875" i="7"/>
  <c r="R167" i="7"/>
  <c r="Q167" i="7"/>
  <c r="R111" i="7"/>
  <c r="Q111" i="7"/>
  <c r="R149" i="7"/>
  <c r="Q149" i="7"/>
  <c r="R138" i="7"/>
  <c r="Q138" i="7"/>
  <c r="R145" i="7"/>
  <c r="Q145" i="7"/>
  <c r="R433" i="7"/>
  <c r="Q433" i="7"/>
  <c r="R734" i="7"/>
  <c r="Q734" i="7"/>
  <c r="R666" i="7"/>
  <c r="Q666" i="7"/>
  <c r="R708" i="7"/>
  <c r="Q708" i="7"/>
  <c r="R179" i="7"/>
  <c r="Q179" i="7"/>
  <c r="R172" i="7"/>
  <c r="Q172" i="7"/>
  <c r="R215" i="7"/>
  <c r="Q215" i="7"/>
  <c r="R195" i="7"/>
  <c r="Q195" i="7"/>
  <c r="R245" i="7"/>
  <c r="Q245" i="7"/>
  <c r="R374" i="7"/>
  <c r="Q374" i="7"/>
  <c r="R309" i="7"/>
  <c r="Q309" i="7"/>
  <c r="R350" i="7"/>
  <c r="Q350" i="7"/>
  <c r="R376" i="7"/>
  <c r="Q376" i="7"/>
  <c r="R386" i="7"/>
  <c r="Q386" i="7"/>
  <c r="R381" i="7"/>
  <c r="Q381" i="7"/>
  <c r="R493" i="7"/>
  <c r="Q493" i="7"/>
  <c r="R686" i="7"/>
  <c r="Q686" i="7"/>
  <c r="R785" i="7"/>
  <c r="Q785" i="7"/>
  <c r="R779" i="7"/>
  <c r="Q779" i="7"/>
  <c r="R721" i="7"/>
  <c r="Q721" i="7"/>
  <c r="R787" i="7"/>
  <c r="Q787" i="7"/>
  <c r="R781" i="7"/>
  <c r="Q781" i="7"/>
  <c r="R712" i="7"/>
  <c r="Q712" i="7"/>
  <c r="R743" i="7"/>
  <c r="Q743" i="7"/>
  <c r="R633" i="7"/>
  <c r="Q633" i="7"/>
  <c r="R713" i="7"/>
  <c r="Q713" i="7"/>
  <c r="R732" i="7"/>
  <c r="Q732" i="7"/>
  <c r="R858" i="7"/>
  <c r="Q858" i="7"/>
  <c r="R946" i="7"/>
  <c r="Q946" i="7"/>
  <c r="R881" i="7"/>
  <c r="Q881" i="7"/>
  <c r="R889" i="7"/>
  <c r="Q889" i="7"/>
  <c r="R877" i="7"/>
  <c r="Q877" i="7"/>
  <c r="R75" i="7"/>
  <c r="Q75" i="7"/>
  <c r="R43" i="7"/>
  <c r="Q43" i="7"/>
  <c r="R308" i="7"/>
  <c r="Q308" i="7"/>
  <c r="R717" i="7"/>
  <c r="Q717" i="7"/>
  <c r="R807" i="7"/>
  <c r="Q807" i="7"/>
  <c r="R854" i="7"/>
  <c r="Q854" i="7"/>
  <c r="R975" i="7"/>
  <c r="Q975" i="7"/>
  <c r="R947" i="7"/>
  <c r="Q947" i="7"/>
  <c r="H385" i="7"/>
  <c r="R52" i="7"/>
  <c r="Q52" i="7"/>
  <c r="I52" i="7" s="1"/>
  <c r="R66" i="7"/>
  <c r="Q66" i="7"/>
  <c r="R508" i="7"/>
  <c r="Q508" i="7"/>
  <c r="R497" i="7"/>
  <c r="Q497" i="7"/>
  <c r="I497" i="7" s="1"/>
  <c r="R360" i="7"/>
  <c r="Q360" i="7"/>
  <c r="I360" i="7" s="1"/>
  <c r="R729" i="7"/>
  <c r="Q729" i="7"/>
  <c r="R86" i="7"/>
  <c r="Q86" i="7"/>
  <c r="R217" i="7"/>
  <c r="Q217" i="7"/>
  <c r="I217" i="7" s="1"/>
  <c r="R223" i="7"/>
  <c r="Q223" i="7"/>
  <c r="I223" i="7" s="1"/>
  <c r="R250" i="7"/>
  <c r="Q250" i="7"/>
  <c r="R509" i="7"/>
  <c r="Q509" i="7"/>
  <c r="R617" i="7"/>
  <c r="Q617" i="7"/>
  <c r="I617" i="7" s="1"/>
  <c r="R63" i="7"/>
  <c r="Q63" i="7"/>
  <c r="I63" i="7" s="1"/>
  <c r="R396" i="7"/>
  <c r="Q396" i="7"/>
  <c r="R801" i="7"/>
  <c r="Q801" i="7"/>
  <c r="R590" i="7"/>
  <c r="Q590" i="7"/>
  <c r="I590" i="7" s="1"/>
  <c r="R656" i="7"/>
  <c r="Q656" i="7"/>
  <c r="R556" i="7"/>
  <c r="Q556" i="7"/>
  <c r="R943" i="7"/>
  <c r="Q943" i="7"/>
  <c r="R966" i="7"/>
  <c r="Q966" i="7"/>
  <c r="I966" i="7" s="1"/>
  <c r="R318" i="7"/>
  <c r="Q318" i="7"/>
  <c r="I318" i="7" s="1"/>
  <c r="R632" i="7"/>
  <c r="Q632" i="7"/>
  <c r="R675" i="7"/>
  <c r="Q675" i="7"/>
  <c r="R701" i="7"/>
  <c r="Q701" i="7"/>
  <c r="I701" i="7" s="1"/>
  <c r="R772" i="7"/>
  <c r="Q772" i="7"/>
  <c r="I772" i="7" s="1"/>
  <c r="R674" i="7"/>
  <c r="Q674" i="7"/>
  <c r="R159" i="7"/>
  <c r="Q159" i="7"/>
  <c r="R494" i="7"/>
  <c r="Q494" i="7"/>
  <c r="I494" i="7" s="1"/>
  <c r="R591" i="7"/>
  <c r="Q591" i="7"/>
  <c r="I591" i="7" s="1"/>
  <c r="R517" i="7"/>
  <c r="Q517" i="7"/>
  <c r="R544" i="7"/>
  <c r="Q544" i="7"/>
  <c r="R803" i="7"/>
  <c r="Q803" i="7"/>
  <c r="I803" i="7" s="1"/>
  <c r="R634" i="7"/>
  <c r="Q634" i="7"/>
  <c r="I634" i="7" s="1"/>
  <c r="R665" i="7"/>
  <c r="Q665" i="7"/>
  <c r="R978" i="7"/>
  <c r="Q978" i="7"/>
  <c r="R882" i="7"/>
  <c r="Q882" i="7"/>
  <c r="I882" i="7" s="1"/>
  <c r="R879" i="7"/>
  <c r="Q879" i="7"/>
  <c r="I879" i="7" s="1"/>
  <c r="R563" i="7"/>
  <c r="Q563" i="7"/>
  <c r="R941" i="7"/>
  <c r="Q941" i="7"/>
  <c r="R927" i="7"/>
  <c r="Q927" i="7"/>
  <c r="I927" i="7" s="1"/>
  <c r="R842" i="7"/>
  <c r="Q842" i="7"/>
  <c r="I842" i="7" s="1"/>
  <c r="R736" i="7"/>
  <c r="Q736" i="7"/>
  <c r="R127" i="7"/>
  <c r="Q127" i="7"/>
  <c r="R211" i="7"/>
  <c r="Q211" i="7"/>
  <c r="I211" i="7" s="1"/>
  <c r="R564" i="7"/>
  <c r="Q564" i="7"/>
  <c r="I564" i="7" s="1"/>
  <c r="R649" i="7"/>
  <c r="Q649" i="7"/>
  <c r="R677" i="7"/>
  <c r="Q677" i="7"/>
  <c r="R657" i="7"/>
  <c r="Q657" i="7"/>
  <c r="I657" i="7" s="1"/>
  <c r="R876" i="7"/>
  <c r="Q876" i="7"/>
  <c r="I876" i="7" s="1"/>
  <c r="R917" i="7"/>
  <c r="Q917" i="7"/>
  <c r="R709" i="7"/>
  <c r="Q709" i="7"/>
  <c r="R773" i="7"/>
  <c r="Q773" i="7"/>
  <c r="I773" i="7" s="1"/>
  <c r="R805" i="7"/>
  <c r="Q805" i="7"/>
  <c r="I805" i="7" s="1"/>
  <c r="R725" i="7"/>
  <c r="Q725" i="7"/>
  <c r="R780" i="7"/>
  <c r="Q780" i="7"/>
  <c r="R802" i="7"/>
  <c r="Q802" i="7"/>
  <c r="I802" i="7" s="1"/>
  <c r="R893" i="7"/>
  <c r="Q893" i="7"/>
  <c r="I893" i="7" s="1"/>
  <c r="R874" i="7"/>
  <c r="Q874" i="7"/>
  <c r="R62" i="7"/>
  <c r="Q62" i="7"/>
  <c r="Q136" i="7"/>
  <c r="R136" i="7"/>
  <c r="R116" i="7"/>
  <c r="Q116" i="7"/>
  <c r="I116" i="7" s="1"/>
  <c r="R247" i="7"/>
  <c r="Q247" i="7"/>
  <c r="R134" i="7"/>
  <c r="Q134" i="7"/>
  <c r="R121" i="7"/>
  <c r="Q121" i="7"/>
  <c r="I121" i="7" s="1"/>
  <c r="R279" i="7"/>
  <c r="Q279" i="7"/>
  <c r="I279" i="7" s="1"/>
  <c r="R315" i="7"/>
  <c r="Q315" i="7"/>
  <c r="R340" i="7"/>
  <c r="Q340" i="7"/>
  <c r="R413" i="7"/>
  <c r="Q413" i="7"/>
  <c r="I413" i="7" s="1"/>
  <c r="R331" i="7"/>
  <c r="Q331" i="7"/>
  <c r="I331" i="7" s="1"/>
  <c r="R407" i="7"/>
  <c r="Q407" i="7"/>
  <c r="R404" i="7"/>
  <c r="Q404" i="7"/>
  <c r="R468" i="7"/>
  <c r="Q468" i="7"/>
  <c r="I468" i="7" s="1"/>
  <c r="R496" i="7"/>
  <c r="Q496" i="7"/>
  <c r="I496" i="7" s="1"/>
  <c r="R237" i="7"/>
  <c r="Q237" i="7"/>
  <c r="R519" i="7"/>
  <c r="Q519" i="7"/>
  <c r="R480" i="7"/>
  <c r="Q480" i="7"/>
  <c r="I480" i="7" s="1"/>
  <c r="R640" i="7"/>
  <c r="Q640" i="7"/>
  <c r="I640" i="7" s="1"/>
  <c r="R481" i="7"/>
  <c r="Q481" i="7"/>
  <c r="R804" i="7"/>
  <c r="Q804" i="7"/>
  <c r="R475" i="7"/>
  <c r="Q475" i="7"/>
  <c r="I475" i="7" s="1"/>
  <c r="R487" i="7"/>
  <c r="Q487" i="7"/>
  <c r="I487" i="7" s="1"/>
  <c r="R267" i="7"/>
  <c r="Q267" i="7"/>
  <c r="R379" i="7"/>
  <c r="Q379" i="7"/>
  <c r="R137" i="7"/>
  <c r="Q137" i="7"/>
  <c r="I137" i="7" s="1"/>
  <c r="R359" i="7"/>
  <c r="Q359" i="7"/>
  <c r="I359" i="7" s="1"/>
  <c r="R77" i="7"/>
  <c r="Q77" i="7"/>
  <c r="R274" i="7"/>
  <c r="Q274" i="7"/>
  <c r="I274" i="7" s="1"/>
  <c r="R626" i="7"/>
  <c r="Q626" i="7"/>
  <c r="I626" i="7" s="1"/>
  <c r="R813" i="7"/>
  <c r="Q813" i="7"/>
  <c r="I813" i="7" s="1"/>
  <c r="R522" i="7"/>
  <c r="Q522" i="7"/>
  <c r="H141" i="7"/>
  <c r="H99" i="7"/>
  <c r="H161" i="7"/>
  <c r="H234" i="7"/>
  <c r="R492" i="7"/>
  <c r="Q492" i="7"/>
  <c r="I492" i="7" s="1"/>
  <c r="H631" i="7"/>
  <c r="H778" i="7"/>
  <c r="H922" i="7"/>
  <c r="H667" i="7"/>
  <c r="H265" i="7"/>
  <c r="H558" i="7"/>
  <c r="H792" i="7"/>
  <c r="H859" i="7"/>
  <c r="H996" i="7"/>
  <c r="R298" i="7"/>
  <c r="Q298" i="7"/>
  <c r="H169" i="7"/>
  <c r="H310" i="7"/>
  <c r="H406" i="7"/>
  <c r="H841" i="7"/>
  <c r="R939" i="7"/>
  <c r="Q939" i="7"/>
  <c r="H808" i="7"/>
  <c r="H869" i="7"/>
  <c r="H678" i="7"/>
  <c r="H926" i="7"/>
  <c r="H333" i="7"/>
  <c r="H412" i="7"/>
  <c r="H495" i="7"/>
  <c r="H180" i="7"/>
  <c r="R252" i="7"/>
  <c r="Q252" i="7"/>
  <c r="R375" i="7"/>
  <c r="Q375" i="7"/>
  <c r="R491" i="7"/>
  <c r="Q491" i="7"/>
  <c r="H847" i="7"/>
  <c r="H952" i="7"/>
  <c r="H160" i="7"/>
  <c r="H269" i="7"/>
  <c r="H692" i="7"/>
  <c r="H263" i="7"/>
  <c r="H479" i="7"/>
  <c r="H339" i="7"/>
  <c r="H639" i="7"/>
  <c r="H88" i="7"/>
  <c r="H128" i="7"/>
  <c r="H112" i="7"/>
  <c r="R233" i="7"/>
  <c r="Q233" i="7"/>
  <c r="R288" i="7"/>
  <c r="Q288" i="7"/>
  <c r="R455" i="7"/>
  <c r="Q455" i="7"/>
  <c r="R579" i="7"/>
  <c r="Q579" i="7"/>
  <c r="H620" i="7"/>
  <c r="H895" i="7"/>
  <c r="H840" i="7"/>
  <c r="H56" i="7"/>
  <c r="H337" i="7"/>
  <c r="R658" i="7"/>
  <c r="Q658" i="7"/>
  <c r="H744" i="7"/>
  <c r="H445" i="7"/>
  <c r="H518" i="7"/>
  <c r="H794" i="7"/>
  <c r="H696" i="7"/>
  <c r="H837" i="7"/>
  <c r="H992" i="7"/>
  <c r="R74" i="7"/>
  <c r="Q74" i="7"/>
  <c r="H383" i="7"/>
  <c r="H454" i="7"/>
  <c r="H936" i="7"/>
  <c r="R969" i="7"/>
  <c r="Q969" i="7"/>
  <c r="I969" i="7" s="1"/>
  <c r="R291" i="7"/>
  <c r="Q291" i="7"/>
  <c r="H399" i="7"/>
  <c r="H502" i="7"/>
  <c r="H833" i="7"/>
  <c r="R76" i="7"/>
  <c r="Q76" i="7"/>
  <c r="H314" i="7"/>
  <c r="H371" i="7"/>
  <c r="H427" i="7"/>
  <c r="H130" i="7"/>
  <c r="H32" i="7"/>
  <c r="H58" i="7"/>
  <c r="R97" i="7"/>
  <c r="Q97" i="7"/>
  <c r="H133" i="7"/>
  <c r="R117" i="7"/>
  <c r="Q117" i="7"/>
  <c r="H173" i="7"/>
  <c r="R297" i="7"/>
  <c r="Q297" i="7"/>
  <c r="R368" i="7"/>
  <c r="Q368" i="7"/>
  <c r="H462" i="7"/>
  <c r="R510" i="7"/>
  <c r="Q510" i="7"/>
  <c r="H731" i="7"/>
  <c r="H953" i="7"/>
  <c r="H766" i="7"/>
  <c r="H569" i="7"/>
  <c r="H587" i="7"/>
  <c r="H835" i="7"/>
  <c r="H892" i="7"/>
  <c r="H266" i="7"/>
  <c r="H303" i="7"/>
  <c r="R680" i="7"/>
  <c r="Q680" i="7"/>
  <c r="H831" i="7"/>
  <c r="H894" i="7"/>
  <c r="H209" i="7"/>
  <c r="H328" i="7"/>
  <c r="H411" i="7"/>
  <c r="H860" i="7"/>
  <c r="R958" i="7"/>
  <c r="Q958" i="7"/>
  <c r="H812" i="7"/>
  <c r="H699" i="7"/>
  <c r="H421" i="7"/>
  <c r="H543" i="7"/>
  <c r="H193" i="7"/>
  <c r="R268" i="7"/>
  <c r="Q268" i="7"/>
  <c r="I268" i="7" s="1"/>
  <c r="R295" i="7"/>
  <c r="Q295" i="7"/>
  <c r="I295" i="7" s="1"/>
  <c r="R887" i="7"/>
  <c r="Q887" i="7"/>
  <c r="I887" i="7" s="1"/>
  <c r="R974" i="7"/>
  <c r="Q974" i="7"/>
  <c r="H273" i="7"/>
  <c r="H646" i="7"/>
  <c r="H690" i="7"/>
  <c r="H289" i="7"/>
  <c r="R749" i="7"/>
  <c r="Q749" i="7"/>
  <c r="I749" i="7" s="1"/>
  <c r="R738" i="7"/>
  <c r="Q738" i="7"/>
  <c r="R897" i="7"/>
  <c r="Q897" i="7"/>
  <c r="I897" i="7" s="1"/>
  <c r="R715" i="7"/>
  <c r="Q715" i="7"/>
  <c r="I715" i="7" s="1"/>
  <c r="R681" i="7"/>
  <c r="Q681" i="7"/>
  <c r="I681" i="7" s="1"/>
  <c r="R644" i="7"/>
  <c r="Q644" i="7"/>
  <c r="R810" i="7"/>
  <c r="Q810" i="7"/>
  <c r="I810" i="7" s="1"/>
  <c r="R856" i="7"/>
  <c r="Q856" i="7"/>
  <c r="I856" i="7" s="1"/>
  <c r="R935" i="7"/>
  <c r="Q935" i="7"/>
  <c r="I935" i="7" s="1"/>
  <c r="R959" i="7"/>
  <c r="Q959" i="7"/>
  <c r="R979" i="7"/>
  <c r="Q979" i="7"/>
  <c r="I979" i="7" s="1"/>
  <c r="R885" i="7"/>
  <c r="Q885" i="7"/>
  <c r="I885" i="7" s="1"/>
  <c r="R60" i="7"/>
  <c r="Q60" i="7"/>
  <c r="I60" i="7" s="1"/>
  <c r="R155" i="7"/>
  <c r="Q155" i="7"/>
  <c r="R90" i="7"/>
  <c r="Q90" i="7"/>
  <c r="I90" i="7" s="1"/>
  <c r="R261" i="7"/>
  <c r="Q261" i="7"/>
  <c r="I261" i="7" s="1"/>
  <c r="R146" i="7"/>
  <c r="Q146" i="7"/>
  <c r="I146" i="7" s="1"/>
  <c r="R150" i="7"/>
  <c r="Q150" i="7"/>
  <c r="R293" i="7"/>
  <c r="Q293" i="7"/>
  <c r="R327" i="7"/>
  <c r="Q327" i="7"/>
  <c r="I327" i="7" s="1"/>
  <c r="R271" i="7"/>
  <c r="Q271" i="7"/>
  <c r="I271" i="7" s="1"/>
  <c r="R282" i="7"/>
  <c r="Q282" i="7"/>
  <c r="R357" i="7"/>
  <c r="Q357" i="7"/>
  <c r="I357" i="7" s="1"/>
  <c r="Q384" i="7"/>
  <c r="R384" i="7"/>
  <c r="R457" i="7"/>
  <c r="Q457" i="7"/>
  <c r="I457" i="7" s="1"/>
  <c r="R473" i="7"/>
  <c r="Q473" i="7"/>
  <c r="R883" i="7"/>
  <c r="Q883" i="7"/>
  <c r="I883" i="7" s="1"/>
  <c r="R581" i="7"/>
  <c r="Q581" i="7"/>
  <c r="I581" i="7" s="1"/>
  <c r="R800" i="7"/>
  <c r="Q800" i="7"/>
  <c r="I800" i="7" s="1"/>
  <c r="R852" i="7"/>
  <c r="Q852" i="7"/>
  <c r="R463" i="7"/>
  <c r="Q463" i="7"/>
  <c r="I463" i="7" s="1"/>
  <c r="R759" i="7"/>
  <c r="Q759" i="7"/>
  <c r="I759" i="7" s="1"/>
  <c r="R814" i="7"/>
  <c r="Q814" i="7"/>
  <c r="I814" i="7" s="1"/>
  <c r="R836" i="7"/>
  <c r="Q836" i="7"/>
  <c r="R418" i="7"/>
  <c r="Q418" i="7"/>
  <c r="I418" i="7" s="1"/>
  <c r="R436" i="7"/>
  <c r="Q436" i="7"/>
  <c r="I436" i="7" s="1"/>
  <c r="R472" i="7"/>
  <c r="Q472" i="7"/>
  <c r="I472" i="7" s="1"/>
  <c r="R660" i="7"/>
  <c r="Q660" i="7"/>
  <c r="R109" i="7"/>
  <c r="Q109" i="7"/>
  <c r="I109" i="7" s="1"/>
  <c r="R243" i="7"/>
  <c r="Q243" i="7"/>
  <c r="I243" i="7" s="1"/>
  <c r="R299" i="7"/>
  <c r="Q299" i="7"/>
  <c r="I299" i="7" s="1"/>
  <c r="R515" i="7"/>
  <c r="Q515" i="7"/>
  <c r="R124" i="7"/>
  <c r="Q124" i="7"/>
  <c r="I124" i="7" s="1"/>
  <c r="R272" i="7"/>
  <c r="Q272" i="7"/>
  <c r="I272" i="7" s="1"/>
  <c r="R415" i="7"/>
  <c r="Q415" i="7"/>
  <c r="I415" i="7" s="1"/>
  <c r="R561" i="7"/>
  <c r="Q561" i="7"/>
  <c r="R727" i="7"/>
  <c r="Q727" i="7"/>
  <c r="I727" i="7" s="1"/>
  <c r="Q152" i="7"/>
  <c r="R152" i="7"/>
  <c r="R702" i="7"/>
  <c r="Q702" i="7"/>
  <c r="I702" i="7" s="1"/>
  <c r="R932" i="7"/>
  <c r="Q932" i="7"/>
  <c r="R987" i="7"/>
  <c r="Q987" i="7"/>
  <c r="I987" i="7" s="1"/>
  <c r="R849" i="7"/>
  <c r="Q849" i="7"/>
  <c r="I849" i="7" s="1"/>
  <c r="R648" i="7"/>
  <c r="Q648" i="7"/>
  <c r="I648" i="7" s="1"/>
  <c r="R919" i="7"/>
  <c r="Q919" i="7"/>
  <c r="R89" i="7"/>
  <c r="Q89" i="7"/>
  <c r="I89" i="7" s="1"/>
  <c r="R67" i="7"/>
  <c r="Q67" i="7"/>
  <c r="I67" i="7" s="1"/>
  <c r="R115" i="7"/>
  <c r="Q115" i="7"/>
  <c r="I115" i="7" s="1"/>
  <c r="R171" i="7"/>
  <c r="Q171" i="7"/>
  <c r="R191" i="7"/>
  <c r="Q191" i="7"/>
  <c r="I191" i="7" s="1"/>
  <c r="R219" i="7"/>
  <c r="Q219" i="7"/>
  <c r="I219" i="7" s="1"/>
  <c r="R208" i="7"/>
  <c r="Q208" i="7"/>
  <c r="I208" i="7" s="1"/>
  <c r="R254" i="7"/>
  <c r="Q254" i="7"/>
  <c r="Q320" i="7"/>
  <c r="R320" i="7"/>
  <c r="R346" i="7"/>
  <c r="Q346" i="7"/>
  <c r="I346" i="7" s="1"/>
  <c r="R378" i="7"/>
  <c r="Q378" i="7"/>
  <c r="I378" i="7" s="1"/>
  <c r="R414" i="7"/>
  <c r="Q414" i="7"/>
  <c r="R432" i="7"/>
  <c r="Q432" i="7"/>
  <c r="I432" i="7" s="1"/>
  <c r="R440" i="7"/>
  <c r="Q440" i="7"/>
  <c r="I440" i="7" s="1"/>
  <c r="R621" i="7"/>
  <c r="Q621" i="7"/>
  <c r="I621" i="7" s="1"/>
  <c r="R609" i="7"/>
  <c r="Q609" i="7"/>
  <c r="R506" i="7"/>
  <c r="Q506" i="7"/>
  <c r="I506" i="7" s="1"/>
  <c r="R516" i="7"/>
  <c r="Q516" i="7"/>
  <c r="I516" i="7" s="1"/>
  <c r="R613" i="7"/>
  <c r="Q613" i="7"/>
  <c r="I613" i="7" s="1"/>
  <c r="R545" i="7"/>
  <c r="Q545" i="7"/>
  <c r="R549" i="7"/>
  <c r="Q549" i="7"/>
  <c r="I549" i="7" s="1"/>
  <c r="R592" i="7"/>
  <c r="Q592" i="7"/>
  <c r="I592" i="7" s="1"/>
  <c r="R559" i="7"/>
  <c r="Q559" i="7"/>
  <c r="I559" i="7" s="1"/>
  <c r="R642" i="7"/>
  <c r="Q642" i="7"/>
  <c r="R797" i="7"/>
  <c r="Q797" i="7"/>
  <c r="I797" i="7" s="1"/>
  <c r="R645" i="7"/>
  <c r="Q645" i="7"/>
  <c r="I645" i="7" s="1"/>
  <c r="R662" i="7"/>
  <c r="Q662" i="7"/>
  <c r="I662" i="7" s="1"/>
  <c r="R728" i="7"/>
  <c r="Q728" i="7"/>
  <c r="R757" i="7"/>
  <c r="Q757" i="7"/>
  <c r="I757" i="7" s="1"/>
  <c r="R777" i="7"/>
  <c r="Q777" i="7"/>
  <c r="I777" i="7" s="1"/>
  <c r="R753" i="7"/>
  <c r="Q753" i="7"/>
  <c r="I753" i="7" s="1"/>
  <c r="R710" i="7"/>
  <c r="Q710" i="7"/>
  <c r="R716" i="7"/>
  <c r="Q716" i="7"/>
  <c r="I716" i="7" s="1"/>
  <c r="R786" i="7"/>
  <c r="Q786" i="7"/>
  <c r="I786" i="7" s="1"/>
  <c r="R775" i="7"/>
  <c r="Q775" i="7"/>
  <c r="I775" i="7" s="1"/>
  <c r="R934" i="7"/>
  <c r="Q934" i="7"/>
  <c r="R891" i="7"/>
  <c r="Q891" i="7"/>
  <c r="I891" i="7" s="1"/>
  <c r="R911" i="7"/>
  <c r="Q911" i="7"/>
  <c r="I911" i="7" s="1"/>
  <c r="R918" i="7"/>
  <c r="Q918" i="7"/>
  <c r="I918" i="7" s="1"/>
  <c r="R962" i="7"/>
  <c r="Q962" i="7"/>
  <c r="R929" i="7"/>
  <c r="Q929" i="7"/>
  <c r="I929" i="7" s="1"/>
  <c r="R909" i="7"/>
  <c r="Q909" i="7"/>
  <c r="I909" i="7" s="1"/>
  <c r="R982" i="7"/>
  <c r="Q982" i="7"/>
  <c r="I982" i="7" s="1"/>
  <c r="R822" i="7"/>
  <c r="Q822" i="7"/>
  <c r="R122" i="7"/>
  <c r="Q122" i="7"/>
  <c r="I122" i="7" s="1"/>
  <c r="R126" i="7"/>
  <c r="Q126" i="7"/>
  <c r="I126" i="7" s="1"/>
  <c r="R227" i="7"/>
  <c r="Q227" i="7"/>
  <c r="I227" i="7" s="1"/>
  <c r="R201" i="7"/>
  <c r="Q201" i="7"/>
  <c r="Q264" i="7"/>
  <c r="R264" i="7"/>
  <c r="R202" i="7"/>
  <c r="Q202" i="7"/>
  <c r="I202" i="7" s="1"/>
  <c r="R335" i="7"/>
  <c r="Q335" i="7"/>
  <c r="I335" i="7" s="1"/>
  <c r="R147" i="7"/>
  <c r="Q147" i="7"/>
  <c r="R756" i="7"/>
  <c r="Q756" i="7"/>
  <c r="I756" i="7" s="1"/>
  <c r="R478" i="7"/>
  <c r="Q478" i="7"/>
  <c r="I478" i="7" s="1"/>
  <c r="R565" i="7"/>
  <c r="Q565" i="7"/>
  <c r="I565" i="7" s="1"/>
  <c r="Q698" i="7"/>
  <c r="I698" i="7" s="1"/>
  <c r="R698" i="7"/>
  <c r="R562" i="7"/>
  <c r="Q562" i="7"/>
  <c r="I562" i="7" s="1"/>
  <c r="R551" i="7"/>
  <c r="Q551" i="7"/>
  <c r="I551" i="7" s="1"/>
  <c r="R820" i="7"/>
  <c r="Q820" i="7"/>
  <c r="I820" i="7" s="1"/>
  <c r="R983" i="7"/>
  <c r="Q983" i="7"/>
  <c r="R292" i="7"/>
  <c r="Q292" i="7"/>
  <c r="I292" i="7" s="1"/>
  <c r="R474" i="7"/>
  <c r="Q474" i="7"/>
  <c r="I474" i="7" s="1"/>
  <c r="R45" i="7"/>
  <c r="Q45" i="7"/>
  <c r="I45" i="7" s="1"/>
  <c r="R198" i="7"/>
  <c r="Q198" i="7"/>
  <c r="R301" i="7"/>
  <c r="Q301" i="7"/>
  <c r="I301" i="7" s="1"/>
  <c r="R535" i="7"/>
  <c r="Q535" i="7"/>
  <c r="I535" i="7" s="1"/>
  <c r="R275" i="7"/>
  <c r="Q275" i="7"/>
  <c r="I275" i="7" s="1"/>
  <c r="R488" i="7"/>
  <c r="Q488" i="7"/>
  <c r="R566" i="7"/>
  <c r="Q566" i="7"/>
  <c r="I566" i="7" s="1"/>
  <c r="R758" i="7"/>
  <c r="Q758" i="7"/>
  <c r="I758" i="7" s="1"/>
  <c r="R154" i="7"/>
  <c r="Q154" i="7"/>
  <c r="I154" i="7" s="1"/>
  <c r="R861" i="7"/>
  <c r="Q861" i="7"/>
  <c r="R703" i="7"/>
  <c r="Q703" i="7"/>
  <c r="I703" i="7" s="1"/>
  <c r="R900" i="7"/>
  <c r="Q900" i="7"/>
  <c r="I900" i="7" s="1"/>
  <c r="R719" i="7"/>
  <c r="Q719" i="7"/>
  <c r="R825" i="7"/>
  <c r="Q825" i="7"/>
  <c r="H188" i="7"/>
  <c r="H107" i="7"/>
  <c r="R270" i="7"/>
  <c r="Q270" i="7"/>
  <c r="I270" i="7" s="1"/>
  <c r="R307" i="7"/>
  <c r="Q307" i="7"/>
  <c r="I307" i="7" s="1"/>
  <c r="H400" i="7"/>
  <c r="H534" i="7"/>
  <c r="R598" i="7"/>
  <c r="Q598" i="7"/>
  <c r="I598" i="7" s="1"/>
  <c r="H683" i="7"/>
  <c r="H821" i="7"/>
  <c r="H896" i="7"/>
  <c r="H972" i="7"/>
  <c r="R423" i="7"/>
  <c r="Q423" i="7"/>
  <c r="H588" i="7"/>
  <c r="H684" i="7"/>
  <c r="H763" i="7"/>
  <c r="H286" i="7"/>
  <c r="H524" i="7"/>
  <c r="H964" i="7"/>
  <c r="H91" i="7"/>
  <c r="H940" i="7"/>
  <c r="H619" i="7"/>
  <c r="R570" i="7"/>
  <c r="Q570" i="7"/>
  <c r="H809" i="7"/>
  <c r="H907" i="7"/>
  <c r="H956" i="7"/>
  <c r="H908" i="7"/>
  <c r="H68" i="7"/>
  <c r="H469" i="7"/>
  <c r="H976" i="7"/>
  <c r="H403" i="7"/>
  <c r="H663" i="7"/>
  <c r="R55" i="7"/>
  <c r="Q55" i="7"/>
  <c r="I55" i="7" s="1"/>
  <c r="R163" i="7"/>
  <c r="Q163" i="7"/>
  <c r="R228" i="7"/>
  <c r="Q228" i="7"/>
  <c r="I228" i="7" s="1"/>
  <c r="Q232" i="7"/>
  <c r="R232" i="7"/>
  <c r="R199" i="7"/>
  <c r="Q199" i="7"/>
  <c r="I199" i="7" s="1"/>
  <c r="H236" i="7"/>
  <c r="H96" i="7"/>
  <c r="Q40" i="7"/>
  <c r="R40" i="7"/>
  <c r="R70" i="7"/>
  <c r="Q70" i="7"/>
  <c r="I70" i="7" s="1"/>
  <c r="R123" i="7"/>
  <c r="Q123" i="7"/>
  <c r="I123" i="7" s="1"/>
  <c r="R85" i="7"/>
  <c r="Q85" i="7"/>
  <c r="Q184" i="7"/>
  <c r="R184" i="7"/>
  <c r="R221" i="7"/>
  <c r="Q221" i="7"/>
  <c r="I221" i="7" s="1"/>
  <c r="R246" i="7"/>
  <c r="Q246" i="7"/>
  <c r="I246" i="7" s="1"/>
  <c r="R316" i="7"/>
  <c r="Q316" i="7"/>
  <c r="R397" i="7"/>
  <c r="Q397" i="7"/>
  <c r="I397" i="7" s="1"/>
  <c r="R356" i="7"/>
  <c r="Q356" i="7"/>
  <c r="I356" i="7" s="1"/>
  <c r="R354" i="7"/>
  <c r="Q354" i="7"/>
  <c r="I354" i="7" s="1"/>
  <c r="R366" i="7"/>
  <c r="Q366" i="7"/>
  <c r="R525" i="7"/>
  <c r="Q525" i="7"/>
  <c r="I525" i="7" s="1"/>
  <c r="R437" i="7"/>
  <c r="Q437" i="7"/>
  <c r="I437" i="7" s="1"/>
  <c r="R464" i="7"/>
  <c r="Q464" i="7"/>
  <c r="I464" i="7" s="1"/>
  <c r="R503" i="7"/>
  <c r="Q503" i="7"/>
  <c r="R705" i="7"/>
  <c r="Q705" i="7"/>
  <c r="I705" i="7" s="1"/>
  <c r="R504" i="7"/>
  <c r="Q504" i="7"/>
  <c r="I504" i="7" s="1"/>
  <c r="R531" i="7"/>
  <c r="Q531" i="7"/>
  <c r="I531" i="7" s="1"/>
  <c r="R567" i="7"/>
  <c r="Q567" i="7"/>
  <c r="Q770" i="7"/>
  <c r="R770" i="7"/>
  <c r="R664" i="7"/>
  <c r="Q664" i="7"/>
  <c r="I664" i="7" s="1"/>
  <c r="R584" i="7"/>
  <c r="Q584" i="7"/>
  <c r="I584" i="7" s="1"/>
  <c r="R526" i="7"/>
  <c r="Q526" i="7"/>
  <c r="R625" i="7"/>
  <c r="Q625" i="7"/>
  <c r="I625" i="7" s="1"/>
  <c r="R714" i="7"/>
  <c r="Q714" i="7"/>
  <c r="I714" i="7" s="1"/>
  <c r="R748" i="7"/>
  <c r="Q748" i="7"/>
  <c r="I748" i="7" s="1"/>
  <c r="R730" i="7"/>
  <c r="Q730" i="7"/>
  <c r="R755" i="7"/>
  <c r="Q755" i="7"/>
  <c r="I755" i="7" s="1"/>
  <c r="R661" i="7"/>
  <c r="Q661" i="7"/>
  <c r="I661" i="7" s="1"/>
  <c r="R741" i="7"/>
  <c r="Q741" i="7"/>
  <c r="I741" i="7" s="1"/>
  <c r="R707" i="7"/>
  <c r="Q707" i="7"/>
  <c r="R793" i="7"/>
  <c r="Q793" i="7"/>
  <c r="I793" i="7" s="1"/>
  <c r="R991" i="7"/>
  <c r="Q991" i="7"/>
  <c r="I991" i="7" s="1"/>
  <c r="R79" i="7"/>
  <c r="Q79" i="7"/>
  <c r="I79" i="7" s="1"/>
  <c r="R100" i="7"/>
  <c r="Q100" i="7"/>
  <c r="R285" i="7"/>
  <c r="Q285" i="7"/>
  <c r="I285" i="7" s="1"/>
  <c r="R278" i="7"/>
  <c r="Q278" i="7"/>
  <c r="I278" i="7" s="1"/>
  <c r="R185" i="7"/>
  <c r="Q185" i="7"/>
  <c r="I185" i="7" s="1"/>
  <c r="R260" i="7"/>
  <c r="Q260" i="7"/>
  <c r="R144" i="7"/>
  <c r="Q144" i="7"/>
  <c r="I144" i="7" s="1"/>
  <c r="R213" i="7"/>
  <c r="Q213" i="7"/>
  <c r="I213" i="7" s="1"/>
  <c r="R420" i="7"/>
  <c r="Q420" i="7"/>
  <c r="I420" i="7" s="1"/>
  <c r="R313" i="7"/>
  <c r="Q313" i="7"/>
  <c r="R369" i="7"/>
  <c r="Q369" i="7"/>
  <c r="I369" i="7" s="1"/>
  <c r="R387" i="7"/>
  <c r="Q387" i="7"/>
  <c r="I387" i="7" s="1"/>
  <c r="R262" i="7"/>
  <c r="Q262" i="7"/>
  <c r="I262" i="7" s="1"/>
  <c r="R345" i="7"/>
  <c r="Q345" i="7"/>
  <c r="R816" i="7"/>
  <c r="Q816" i="7"/>
  <c r="I816" i="7" s="1"/>
  <c r="R914" i="7"/>
  <c r="Q914" i="7"/>
  <c r="I914" i="7" s="1"/>
  <c r="R767" i="7"/>
  <c r="Q767" i="7"/>
  <c r="I767" i="7" s="1"/>
  <c r="R819" i="7"/>
  <c r="Q819" i="7"/>
  <c r="Q954" i="7"/>
  <c r="R954" i="7"/>
  <c r="R986" i="7"/>
  <c r="Q986" i="7"/>
  <c r="I986" i="7" s="1"/>
  <c r="R471" i="7"/>
  <c r="Q471" i="7"/>
  <c r="I471" i="7" s="1"/>
  <c r="R458" i="7"/>
  <c r="Q458" i="7"/>
  <c r="R866" i="7"/>
  <c r="Q866" i="7"/>
  <c r="I866" i="7" s="1"/>
  <c r="R258" i="7"/>
  <c r="Q258" i="7"/>
  <c r="I258" i="7" s="1"/>
  <c r="R300" i="7"/>
  <c r="Q300" i="7"/>
  <c r="I300" i="7" s="1"/>
  <c r="R65" i="7"/>
  <c r="Q65" i="7"/>
  <c r="I65" i="7" s="1"/>
  <c r="R241" i="7"/>
  <c r="Q241" i="7"/>
  <c r="I241" i="7" s="1"/>
  <c r="R311" i="7"/>
  <c r="Q311" i="7"/>
  <c r="I311" i="7" s="1"/>
  <c r="R582" i="7"/>
  <c r="Q582" i="7"/>
  <c r="I582" i="7" s="1"/>
  <c r="R238" i="7"/>
  <c r="Q238" i="7"/>
  <c r="I238" i="7" s="1"/>
  <c r="R490" i="7"/>
  <c r="Q490" i="7"/>
  <c r="I490" i="7" s="1"/>
  <c r="R784" i="7"/>
  <c r="Q784" i="7"/>
  <c r="I784" i="7" s="1"/>
  <c r="R46" i="7"/>
  <c r="Q46" i="7"/>
  <c r="I46" i="7" s="1"/>
  <c r="R255" i="7"/>
  <c r="Q255" i="7"/>
  <c r="I255" i="7" s="1"/>
  <c r="R603" i="7"/>
  <c r="Q603" i="7"/>
  <c r="I603" i="7" s="1"/>
  <c r="R930" i="7"/>
  <c r="Q930" i="7"/>
  <c r="I930" i="7" s="1"/>
  <c r="R906" i="7"/>
  <c r="Q906" i="7"/>
  <c r="I906" i="7" s="1"/>
  <c r="R393" i="7"/>
  <c r="Q393" i="7"/>
  <c r="I393" i="7" s="1"/>
  <c r="R864" i="7"/>
  <c r="Q864" i="7"/>
  <c r="I864" i="7" s="1"/>
  <c r="H125" i="7"/>
  <c r="H29" i="7"/>
  <c r="H405" i="7"/>
  <c r="H41" i="7"/>
  <c r="H80" i="7"/>
  <c r="R164" i="7"/>
  <c r="Q164" i="7"/>
  <c r="H48" i="7"/>
  <c r="H218" i="7"/>
  <c r="H476" i="7"/>
  <c r="H606" i="7"/>
  <c r="R942" i="7"/>
  <c r="Q942" i="7"/>
  <c r="H514" i="7"/>
  <c r="H178" i="7"/>
  <c r="H244" i="7"/>
  <c r="H410" i="7"/>
  <c r="H486" i="7"/>
  <c r="H571" i="7"/>
  <c r="H668" i="7"/>
  <c r="H868" i="7"/>
  <c r="H944" i="7"/>
  <c r="H915" i="7"/>
  <c r="H338" i="7"/>
  <c r="R627" i="7"/>
  <c r="Q627" i="7"/>
  <c r="I627" i="7" s="1"/>
  <c r="H764" i="7"/>
  <c r="R873" i="7"/>
  <c r="Q873" i="7"/>
  <c r="H578" i="7"/>
  <c r="H817" i="7"/>
  <c r="H720" i="7"/>
  <c r="H352" i="7"/>
  <c r="H465" i="7"/>
  <c r="H752" i="7"/>
  <c r="R98" i="7"/>
  <c r="Q98" i="7"/>
  <c r="R691" i="7"/>
  <c r="Q691" i="7"/>
  <c r="H651" i="7"/>
  <c r="Q248" i="7"/>
  <c r="R248" i="7"/>
  <c r="H489" i="7"/>
  <c r="H547" i="7"/>
  <c r="H148" i="7"/>
  <c r="H50" i="7"/>
  <c r="H106" i="7"/>
  <c r="H33" i="7"/>
  <c r="H34" i="7"/>
  <c r="H102" i="7"/>
  <c r="H277" i="7"/>
  <c r="H853" i="7"/>
  <c r="H722" i="7"/>
  <c r="H903" i="7"/>
  <c r="H977" i="7"/>
  <c r="H843" i="7"/>
  <c r="H317" i="7"/>
  <c r="H594" i="7"/>
  <c r="H790" i="7"/>
  <c r="H968" i="7"/>
  <c r="H424" i="7"/>
  <c r="R811" i="7"/>
  <c r="Q811" i="7"/>
  <c r="H886" i="7"/>
  <c r="H985" i="7"/>
  <c r="H602" i="7"/>
  <c r="H945" i="7"/>
  <c r="H647" i="7"/>
  <c r="R231" i="7"/>
  <c r="Q231" i="7"/>
  <c r="I231" i="7" s="1"/>
  <c r="R276" i="7"/>
  <c r="Q276" i="7"/>
  <c r="I276" i="7" s="1"/>
  <c r="H305" i="7"/>
  <c r="R586" i="7"/>
  <c r="Q586" i="7"/>
  <c r="H960" i="7"/>
  <c r="H920" i="7"/>
  <c r="R82" i="7"/>
  <c r="Q82" i="7"/>
  <c r="H257" i="7"/>
  <c r="H280" i="7"/>
  <c r="H422" i="7"/>
  <c r="H746" i="7"/>
  <c r="H867" i="7"/>
  <c r="H997" i="7"/>
  <c r="H348" i="7"/>
  <c r="H363" i="7"/>
  <c r="H724" i="7"/>
  <c r="H156" i="7"/>
  <c r="H225" i="7"/>
  <c r="H182" i="7"/>
  <c r="R419" i="7"/>
  <c r="Q419" i="7"/>
  <c r="H546" i="7"/>
  <c r="R608" i="7"/>
  <c r="Q608" i="7"/>
  <c r="I608" i="7" s="1"/>
  <c r="H679" i="7"/>
  <c r="H826" i="7"/>
  <c r="H878" i="7"/>
  <c r="H636" i="7"/>
  <c r="H498" i="7"/>
  <c r="H577" i="7"/>
  <c r="H694" i="7"/>
  <c r="Q64" i="7"/>
  <c r="I64" i="7" s="1"/>
  <c r="R64" i="7"/>
  <c r="R484" i="7"/>
  <c r="Q484" i="7"/>
  <c r="H948" i="7"/>
  <c r="H304" i="7"/>
  <c r="R768" i="7"/>
  <c r="Q768" i="7"/>
  <c r="H846" i="7"/>
  <c r="H848" i="7"/>
  <c r="H186" i="7"/>
  <c r="H319" i="7"/>
  <c r="H485" i="7"/>
  <c r="H774" i="7"/>
  <c r="H441" i="7"/>
  <c r="H742" i="7"/>
  <c r="R823" i="7"/>
  <c r="Q823" i="7"/>
  <c r="H824" i="7"/>
  <c r="H470" i="7"/>
  <c r="H937" i="7"/>
  <c r="H256" i="7"/>
  <c r="H36" i="7"/>
  <c r="R94" i="7"/>
  <c r="Q94" i="7"/>
  <c r="I94" i="7" s="1"/>
  <c r="H170" i="7"/>
  <c r="H153" i="7"/>
  <c r="R142" i="7"/>
  <c r="Q142" i="7"/>
  <c r="I142" i="7" s="1"/>
  <c r="H39" i="7"/>
  <c r="H284" i="7"/>
  <c r="R332" i="7"/>
  <c r="Q332" i="7"/>
  <c r="I332" i="7" s="1"/>
  <c r="H614" i="7"/>
  <c r="R795" i="7"/>
  <c r="Q795" i="7"/>
  <c r="H872" i="7"/>
  <c r="R971" i="7"/>
  <c r="Q971" i="7"/>
  <c r="I971" i="7" s="1"/>
  <c r="H830" i="7"/>
  <c r="H957" i="7"/>
  <c r="H827" i="7"/>
  <c r="R190" i="7"/>
  <c r="Q190" i="7"/>
  <c r="H434" i="7"/>
  <c r="R157" i="7"/>
  <c r="Q157" i="7"/>
  <c r="I157" i="7" s="1"/>
  <c r="R323" i="7"/>
  <c r="Q323" i="7"/>
  <c r="I323" i="7" s="1"/>
  <c r="R523" i="7"/>
  <c r="Q523" i="7"/>
  <c r="I523" i="7" s="1"/>
  <c r="H616" i="7"/>
  <c r="H726" i="7"/>
  <c r="H806" i="7"/>
  <c r="H539" i="7"/>
  <c r="H429" i="7"/>
  <c r="H512" i="7"/>
  <c r="H573" i="7"/>
  <c r="H723" i="7"/>
  <c r="R912" i="7"/>
  <c r="Q912" i="7"/>
  <c r="I912" i="7" s="1"/>
  <c r="R364" i="7"/>
  <c r="Q364" i="7"/>
  <c r="I364" i="7" s="1"/>
  <c r="H628" i="7"/>
  <c r="H980" i="7"/>
  <c r="R832" i="7"/>
  <c r="Q832" i="7"/>
  <c r="I832" i="7" s="1"/>
  <c r="H931" i="7"/>
  <c r="H965" i="7"/>
  <c r="H283" i="7"/>
  <c r="H392" i="7"/>
  <c r="H618" i="7"/>
  <c r="H788" i="7"/>
  <c r="H888" i="7"/>
  <c r="R69" i="7"/>
  <c r="Q69" i="7"/>
  <c r="H302" i="7"/>
  <c r="H367" i="7"/>
  <c r="H988" i="7"/>
  <c r="V2" i="7"/>
  <c r="V3" i="7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I768" i="7" l="1"/>
  <c r="I82" i="7"/>
  <c r="I811" i="7"/>
  <c r="I691" i="7"/>
  <c r="I164" i="7"/>
  <c r="I74" i="7"/>
  <c r="I579" i="7"/>
  <c r="I252" i="7"/>
  <c r="I298" i="7"/>
  <c r="I975" i="7"/>
  <c r="I308" i="7"/>
  <c r="I889" i="7"/>
  <c r="I732" i="7"/>
  <c r="I712" i="7"/>
  <c r="I779" i="7"/>
  <c r="I381" i="7"/>
  <c r="I309" i="7"/>
  <c r="I215" i="7"/>
  <c r="I666" i="7"/>
  <c r="I138" i="7"/>
  <c r="I875" i="7"/>
  <c r="I259" i="7"/>
  <c r="I643" i="7"/>
  <c r="I176" i="7"/>
  <c r="I224" i="7"/>
  <c r="I192" i="7"/>
  <c r="I593" i="7"/>
  <c r="I653" i="7"/>
  <c r="I370" i="7"/>
  <c r="I689" i="7"/>
  <c r="I501" i="7"/>
  <c r="I398" i="7"/>
  <c r="I575" i="7"/>
  <c r="I425" i="7"/>
  <c r="I110" i="7"/>
  <c r="I325" i="7"/>
  <c r="I745" i="7"/>
  <c r="I610" i="7"/>
  <c r="I402" i="7"/>
  <c r="I995" i="7"/>
  <c r="I83" i="7"/>
  <c r="I557" i="7"/>
  <c r="I700" i="7"/>
  <c r="I139" i="7"/>
  <c r="I925" i="7"/>
  <c r="I688" i="7"/>
  <c r="I460" i="7"/>
  <c r="I330" i="7"/>
  <c r="I220" i="7"/>
  <c r="I166" i="7"/>
  <c r="I630" i="7"/>
  <c r="I197" i="7"/>
  <c r="I770" i="7"/>
  <c r="H719" i="7"/>
  <c r="I719" i="7"/>
  <c r="H823" i="7"/>
  <c r="I823" i="7"/>
  <c r="I248" i="7"/>
  <c r="I232" i="7"/>
  <c r="I570" i="7"/>
  <c r="I152" i="7"/>
  <c r="I384" i="7"/>
  <c r="I954" i="7"/>
  <c r="I458" i="7"/>
  <c r="I819" i="7"/>
  <c r="I345" i="7"/>
  <c r="I313" i="7"/>
  <c r="I260" i="7"/>
  <c r="I100" i="7"/>
  <c r="I707" i="7"/>
  <c r="H730" i="7"/>
  <c r="I730" i="7"/>
  <c r="I526" i="7"/>
  <c r="I567" i="7"/>
  <c r="I503" i="7"/>
  <c r="I366" i="7"/>
  <c r="I316" i="7"/>
  <c r="I85" i="7"/>
  <c r="I163" i="7"/>
  <c r="I423" i="7"/>
  <c r="I825" i="7"/>
  <c r="I861" i="7"/>
  <c r="I488" i="7"/>
  <c r="I198" i="7"/>
  <c r="I983" i="7"/>
  <c r="I147" i="7"/>
  <c r="I201" i="7"/>
  <c r="I822" i="7"/>
  <c r="I962" i="7"/>
  <c r="I934" i="7"/>
  <c r="I710" i="7"/>
  <c r="I728" i="7"/>
  <c r="I642" i="7"/>
  <c r="I545" i="7"/>
  <c r="I609" i="7"/>
  <c r="I414" i="7"/>
  <c r="I254" i="7"/>
  <c r="I171" i="7"/>
  <c r="I919" i="7"/>
  <c r="I932" i="7"/>
  <c r="I561" i="7"/>
  <c r="I515" i="7"/>
  <c r="I660" i="7"/>
  <c r="I836" i="7"/>
  <c r="I852" i="7"/>
  <c r="I473" i="7"/>
  <c r="I282" i="7"/>
  <c r="I150" i="7"/>
  <c r="H155" i="7"/>
  <c r="I155" i="7"/>
  <c r="H959" i="7"/>
  <c r="I959" i="7"/>
  <c r="I644" i="7"/>
  <c r="I738" i="7"/>
  <c r="I974" i="7"/>
  <c r="I510" i="7"/>
  <c r="I117" i="7"/>
  <c r="I291" i="7"/>
  <c r="I658" i="7"/>
  <c r="H293" i="7"/>
  <c r="I293" i="7"/>
  <c r="I264" i="7"/>
  <c r="I419" i="7"/>
  <c r="I98" i="7"/>
  <c r="I873" i="7"/>
  <c r="I942" i="7"/>
  <c r="I455" i="7"/>
  <c r="I939" i="7"/>
  <c r="I184" i="7"/>
  <c r="I320" i="7"/>
  <c r="H656" i="7"/>
  <c r="I656" i="7"/>
  <c r="I40" i="7"/>
  <c r="I69" i="7"/>
  <c r="H190" i="7"/>
  <c r="I190" i="7"/>
  <c r="I795" i="7"/>
  <c r="I484" i="7"/>
  <c r="I586" i="7"/>
  <c r="I958" i="7"/>
  <c r="I680" i="7"/>
  <c r="I297" i="7"/>
  <c r="I233" i="7"/>
  <c r="I375" i="7"/>
  <c r="I136" i="7"/>
  <c r="I947" i="7"/>
  <c r="I717" i="7"/>
  <c r="I877" i="7"/>
  <c r="I858" i="7"/>
  <c r="I743" i="7"/>
  <c r="I721" i="7"/>
  <c r="I493" i="7"/>
  <c r="I350" i="7"/>
  <c r="I195" i="7"/>
  <c r="I708" i="7"/>
  <c r="I145" i="7"/>
  <c r="I167" i="7"/>
  <c r="I249" i="7"/>
  <c r="I550" i="7"/>
  <c r="I168" i="7"/>
  <c r="I379" i="7"/>
  <c r="I804" i="7"/>
  <c r="I519" i="7"/>
  <c r="I404" i="7"/>
  <c r="I340" i="7"/>
  <c r="I134" i="7"/>
  <c r="I62" i="7"/>
  <c r="I780" i="7"/>
  <c r="H709" i="7"/>
  <c r="I709" i="7"/>
  <c r="I677" i="7"/>
  <c r="I127" i="7"/>
  <c r="I941" i="7"/>
  <c r="I978" i="7"/>
  <c r="I544" i="7"/>
  <c r="I159" i="7"/>
  <c r="I675" i="7"/>
  <c r="I943" i="7"/>
  <c r="I801" i="7"/>
  <c r="I509" i="7"/>
  <c r="I86" i="7"/>
  <c r="I508" i="7"/>
  <c r="I595" i="7"/>
  <c r="I131" i="7"/>
  <c r="I61" i="7"/>
  <c r="I92" i="7"/>
  <c r="I638" i="7"/>
  <c r="I670" i="7"/>
  <c r="I347" i="7"/>
  <c r="I548" i="7"/>
  <c r="I530" i="7"/>
  <c r="I322" i="7"/>
  <c r="I129" i="7"/>
  <c r="I963" i="7"/>
  <c r="I580" i="7"/>
  <c r="H673" i="7"/>
  <c r="I673" i="7"/>
  <c r="I334" i="7"/>
  <c r="I394" i="7"/>
  <c r="I175" i="7"/>
  <c r="I761" i="7"/>
  <c r="I204" i="7"/>
  <c r="I955" i="7"/>
  <c r="I862" i="7"/>
  <c r="I540" i="7"/>
  <c r="I967" i="7"/>
  <c r="I615" i="7"/>
  <c r="I863" i="7"/>
  <c r="I444" i="7"/>
  <c r="I239" i="7"/>
  <c r="I993" i="7"/>
  <c r="I711" i="7"/>
  <c r="I553" i="7"/>
  <c r="I933" i="7"/>
  <c r="I693" i="7"/>
  <c r="I769" i="7"/>
  <c r="I533" i="7"/>
  <c r="I382" i="7"/>
  <c r="I51" i="7"/>
  <c r="I845" i="7"/>
  <c r="I442" i="7"/>
  <c r="I296" i="7"/>
  <c r="I78" i="7"/>
  <c r="I765" i="7"/>
  <c r="I739" i="7"/>
  <c r="I605" i="7"/>
  <c r="I449" i="7"/>
  <c r="I499" i="7"/>
  <c r="I189" i="7"/>
  <c r="I351" i="7"/>
  <c r="I951" i="7"/>
  <c r="I733" i="7"/>
  <c r="I177" i="7"/>
  <c r="I226" i="7"/>
  <c r="I760" i="7"/>
  <c r="I140" i="7"/>
  <c r="I672" i="7"/>
  <c r="I771" i="7"/>
  <c r="I253" i="7"/>
  <c r="I838" i="7"/>
  <c r="I601" i="7"/>
  <c r="I597" i="7"/>
  <c r="I365" i="7"/>
  <c r="I230" i="7"/>
  <c r="I624" i="7"/>
  <c r="I641" i="7"/>
  <c r="I101" i="7"/>
  <c r="I762" i="7"/>
  <c r="I522" i="7"/>
  <c r="I77" i="7"/>
  <c r="H267" i="7"/>
  <c r="I267" i="7"/>
  <c r="H481" i="7"/>
  <c r="I481" i="7"/>
  <c r="I237" i="7"/>
  <c r="H407" i="7"/>
  <c r="I407" i="7"/>
  <c r="I315" i="7"/>
  <c r="I247" i="7"/>
  <c r="I874" i="7"/>
  <c r="I725" i="7"/>
  <c r="I917" i="7"/>
  <c r="I649" i="7"/>
  <c r="I736" i="7"/>
  <c r="I563" i="7"/>
  <c r="I665" i="7"/>
  <c r="I517" i="7"/>
  <c r="I674" i="7"/>
  <c r="I632" i="7"/>
  <c r="I556" i="7"/>
  <c r="I396" i="7"/>
  <c r="I250" i="7"/>
  <c r="I729" i="7"/>
  <c r="I66" i="7"/>
  <c r="I671" i="7"/>
  <c r="I554" i="7"/>
  <c r="I132" i="7"/>
  <c r="I871" i="7"/>
  <c r="I970" i="7"/>
  <c r="I450" i="7"/>
  <c r="I949" i="7"/>
  <c r="I439" i="7"/>
  <c r="I451" i="7"/>
  <c r="I391" i="7"/>
  <c r="I916" i="7"/>
  <c r="I612" i="7"/>
  <c r="I589" i="7"/>
  <c r="I349" i="7"/>
  <c r="I362" i="7"/>
  <c r="I194" i="7"/>
  <c r="I542" i="7"/>
  <c r="I994" i="7"/>
  <c r="I555" i="7"/>
  <c r="I290" i="7"/>
  <c r="I108" i="7"/>
  <c r="I899" i="7"/>
  <c r="I482" i="7"/>
  <c r="I431" i="7"/>
  <c r="I294" i="7"/>
  <c r="I884" i="7"/>
  <c r="I669" i="7"/>
  <c r="I507" i="7"/>
  <c r="I695" i="7"/>
  <c r="I505" i="7"/>
  <c r="I453" i="7"/>
  <c r="I306" i="7"/>
  <c r="I196" i="7"/>
  <c r="I105" i="7"/>
  <c r="I898" i="7"/>
  <c r="I355" i="7"/>
  <c r="I426" i="7"/>
  <c r="I913" i="7"/>
  <c r="I750" i="7"/>
  <c r="I521" i="7"/>
  <c r="I390" i="7"/>
  <c r="I47" i="7"/>
  <c r="I446" i="7"/>
  <c r="I214" i="7"/>
  <c r="I135" i="7"/>
  <c r="I950" i="7"/>
  <c r="I740" i="7"/>
  <c r="I203" i="7"/>
  <c r="I212" i="7"/>
  <c r="I287" i="7"/>
  <c r="I447" i="7"/>
  <c r="I466" i="7"/>
  <c r="I143" i="7"/>
  <c r="I921" i="7"/>
  <c r="I583" i="7"/>
  <c r="I537" i="7"/>
  <c r="I344" i="7"/>
  <c r="I207" i="7"/>
  <c r="I174" i="7"/>
  <c r="I901" i="7"/>
  <c r="I409" i="7"/>
  <c r="I87" i="7"/>
  <c r="I854" i="7"/>
  <c r="I43" i="7"/>
  <c r="I881" i="7"/>
  <c r="I713" i="7"/>
  <c r="I781" i="7"/>
  <c r="I785" i="7"/>
  <c r="I386" i="7"/>
  <c r="I374" i="7"/>
  <c r="I172" i="7"/>
  <c r="I734" i="7"/>
  <c r="I149" i="7"/>
  <c r="I395" i="7"/>
  <c r="I989" i="7"/>
  <c r="I527" i="7"/>
  <c r="H576" i="7"/>
  <c r="I576" i="7"/>
  <c r="H81" i="7"/>
  <c r="I81" i="7"/>
  <c r="I368" i="7"/>
  <c r="I97" i="7"/>
  <c r="I76" i="7"/>
  <c r="I288" i="7"/>
  <c r="I491" i="7"/>
  <c r="I807" i="7"/>
  <c r="I75" i="7"/>
  <c r="I946" i="7"/>
  <c r="I633" i="7"/>
  <c r="I787" i="7"/>
  <c r="I686" i="7"/>
  <c r="I376" i="7"/>
  <c r="I245" i="7"/>
  <c r="I179" i="7"/>
  <c r="I433" i="7"/>
  <c r="I111" i="7"/>
  <c r="I456" i="7"/>
  <c r="I905" i="7"/>
  <c r="I240" i="7"/>
  <c r="I520" i="7"/>
  <c r="I857" i="7"/>
  <c r="I851" i="7"/>
  <c r="I353" i="7"/>
  <c r="I870" i="7"/>
  <c r="I718" i="7"/>
  <c r="I572" i="7"/>
  <c r="I430" i="7"/>
  <c r="I210" i="7"/>
  <c r="I113" i="7"/>
  <c r="I789" i="7"/>
  <c r="I187" i="7"/>
  <c r="H235" i="7"/>
  <c r="H865" i="7"/>
  <c r="H880" i="7"/>
  <c r="H916" i="7"/>
  <c r="H194" i="7"/>
  <c r="J891" i="7"/>
  <c r="J120" i="7"/>
  <c r="J830" i="7"/>
  <c r="J886" i="7"/>
  <c r="J316" i="7"/>
  <c r="J670" i="7"/>
  <c r="J983" i="7"/>
  <c r="J239" i="7"/>
  <c r="J850" i="7"/>
  <c r="J947" i="7"/>
  <c r="J220" i="7"/>
  <c r="J434" i="7"/>
  <c r="J115" i="7"/>
  <c r="J156" i="7"/>
  <c r="J602" i="7"/>
  <c r="J182" i="7"/>
  <c r="J223" i="7"/>
  <c r="J707" i="7"/>
  <c r="J297" i="7"/>
  <c r="J296" i="7"/>
  <c r="J440" i="7"/>
  <c r="J789" i="7"/>
  <c r="H929" i="7"/>
  <c r="H436" i="7"/>
  <c r="H274" i="7"/>
  <c r="H685" i="7"/>
  <c r="J363" i="7"/>
  <c r="J81" i="7"/>
  <c r="J475" i="7"/>
  <c r="J834" i="7"/>
  <c r="J940" i="7"/>
  <c r="J491" i="7"/>
  <c r="J423" i="7"/>
  <c r="J371" i="7"/>
  <c r="J485" i="7"/>
  <c r="J98" i="7"/>
  <c r="J389" i="7"/>
  <c r="J497" i="7"/>
  <c r="J109" i="7"/>
  <c r="J304" i="7"/>
  <c r="J698" i="7"/>
  <c r="J754" i="7"/>
  <c r="J699" i="7"/>
  <c r="J195" i="7"/>
  <c r="J424" i="7"/>
  <c r="J446" i="7"/>
  <c r="J210" i="7"/>
  <c r="J163" i="7"/>
  <c r="J906" i="7"/>
  <c r="H231" i="7"/>
  <c r="H198" i="7"/>
  <c r="H649" i="7"/>
  <c r="H776" i="7"/>
  <c r="H507" i="7"/>
  <c r="J203" i="7"/>
  <c r="J993" i="7"/>
  <c r="J42" i="7"/>
  <c r="J898" i="7"/>
  <c r="J799" i="7"/>
  <c r="J118" i="7"/>
  <c r="J261" i="7"/>
  <c r="J973" i="7"/>
  <c r="J783" i="7"/>
  <c r="J336" i="7"/>
  <c r="J825" i="7"/>
  <c r="J837" i="7"/>
  <c r="J235" i="7"/>
  <c r="J739" i="7"/>
  <c r="J441" i="7"/>
  <c r="J586" i="7"/>
  <c r="J821" i="7"/>
  <c r="J965" i="7"/>
  <c r="J714" i="7"/>
  <c r="J585" i="7"/>
  <c r="J839" i="7"/>
  <c r="J943" i="7"/>
  <c r="J588" i="7"/>
  <c r="J285" i="7"/>
  <c r="J62" i="7"/>
  <c r="J300" i="7"/>
  <c r="J470" i="7"/>
  <c r="J373" i="7"/>
  <c r="J990" i="7"/>
  <c r="J271" i="7"/>
  <c r="J51" i="7"/>
  <c r="J718" i="7"/>
  <c r="J318" i="7"/>
  <c r="J217" i="7"/>
  <c r="J453" i="7"/>
  <c r="J214" i="7"/>
  <c r="J694" i="7"/>
  <c r="J764" i="7"/>
  <c r="J872" i="7"/>
  <c r="J161" i="7"/>
  <c r="J250" i="7"/>
  <c r="J640" i="7"/>
  <c r="J824" i="7"/>
  <c r="J785" i="7"/>
  <c r="J70" i="7"/>
  <c r="J139" i="7"/>
  <c r="J477" i="7"/>
  <c r="J662" i="7"/>
  <c r="J328" i="7"/>
  <c r="J869" i="7"/>
  <c r="J859" i="7"/>
  <c r="J657" i="7"/>
  <c r="J337" i="7"/>
  <c r="J911" i="7"/>
  <c r="J546" i="7"/>
  <c r="J536" i="7"/>
  <c r="J788" i="7"/>
  <c r="J89" i="7"/>
  <c r="H519" i="7"/>
  <c r="H127" i="7"/>
  <c r="H634" i="7"/>
  <c r="H222" i="7"/>
  <c r="J88" i="7"/>
  <c r="J53" i="7"/>
  <c r="J866" i="7"/>
  <c r="J620" i="7"/>
  <c r="J957" i="7"/>
  <c r="J124" i="7"/>
  <c r="J890" i="7"/>
  <c r="J691" i="7"/>
  <c r="J317" i="7"/>
  <c r="J31" i="7"/>
  <c r="J338" i="7"/>
  <c r="J293" i="7"/>
  <c r="J818" i="7"/>
  <c r="J567" i="7"/>
  <c r="J298" i="7"/>
  <c r="J907" i="7"/>
  <c r="J615" i="7"/>
  <c r="J413" i="7"/>
  <c r="J67" i="7"/>
  <c r="J179" i="7"/>
  <c r="J500" i="7"/>
  <c r="J215" i="7"/>
  <c r="J840" i="7"/>
  <c r="J511" i="7"/>
  <c r="J596" i="7"/>
  <c r="J112" i="7"/>
  <c r="J946" i="7"/>
  <c r="J838" i="7"/>
  <c r="J711" i="7"/>
  <c r="J169" i="7"/>
  <c r="J900" i="7"/>
  <c r="J767" i="7"/>
  <c r="J817" i="7"/>
  <c r="J383" i="7"/>
  <c r="J942" i="7"/>
  <c r="H505" i="7"/>
  <c r="J578" i="7"/>
  <c r="J744" i="7"/>
  <c r="J841" i="7"/>
  <c r="J555" i="7"/>
  <c r="J364" i="7"/>
  <c r="J481" i="7"/>
  <c r="J421" i="7"/>
  <c r="J661" i="7"/>
  <c r="J312" i="7"/>
  <c r="J433" i="7"/>
  <c r="J483" i="7"/>
  <c r="J994" i="7"/>
  <c r="J656" i="7"/>
  <c r="J339" i="7"/>
  <c r="J498" i="7"/>
  <c r="J951" i="7"/>
  <c r="J171" i="7"/>
  <c r="J774" i="7"/>
  <c r="J275" i="7"/>
  <c r="J887" i="7"/>
  <c r="J729" i="7"/>
  <c r="J547" i="7"/>
  <c r="J360" i="7"/>
  <c r="J649" i="7"/>
  <c r="J60" i="7"/>
  <c r="J559" i="7"/>
  <c r="J456" i="7"/>
  <c r="J349" i="7"/>
  <c r="J528" i="7"/>
  <c r="J365" i="7"/>
  <c r="J912" i="7"/>
  <c r="J601" i="7"/>
  <c r="J490" i="7"/>
  <c r="J105" i="7"/>
  <c r="J741" i="7"/>
  <c r="J976" i="7"/>
  <c r="H109" i="7"/>
  <c r="H150" i="7"/>
  <c r="H935" i="7"/>
  <c r="H939" i="7"/>
  <c r="H917" i="7"/>
  <c r="H881" i="7"/>
  <c r="J579" i="7"/>
  <c r="J606" i="7"/>
  <c r="J86" i="7"/>
  <c r="J347" i="7"/>
  <c r="J495" i="7"/>
  <c r="J522" i="7"/>
  <c r="J748" i="7"/>
  <c r="J607" i="7"/>
  <c r="J264" i="7"/>
  <c r="J566" i="7"/>
  <c r="J787" i="7"/>
  <c r="H272" i="7"/>
  <c r="H715" i="7"/>
  <c r="H455" i="7"/>
  <c r="H379" i="7"/>
  <c r="H134" i="7"/>
  <c r="H216" i="7"/>
  <c r="J333" i="7"/>
  <c r="J311" i="7"/>
  <c r="J146" i="7"/>
  <c r="J323" i="7"/>
  <c r="J668" i="7"/>
  <c r="J981" i="7"/>
  <c r="J899" i="7"/>
  <c r="J320" i="7"/>
  <c r="J39" i="7"/>
  <c r="J291" i="7"/>
  <c r="J921" i="7"/>
  <c r="J204" i="7"/>
  <c r="H557" i="7"/>
  <c r="H925" i="7"/>
  <c r="H330" i="7"/>
  <c r="J479" i="7"/>
  <c r="J155" i="7"/>
  <c r="J756" i="7"/>
  <c r="J357" i="7"/>
  <c r="J867" i="7"/>
  <c r="J633" i="7"/>
  <c r="J618" i="7"/>
  <c r="J418" i="7"/>
  <c r="J95" i="7"/>
  <c r="J251" i="7"/>
  <c r="J955" i="7"/>
  <c r="J587" i="7"/>
  <c r="J917" i="7"/>
  <c r="J639" i="7"/>
  <c r="J829" i="7"/>
  <c r="J133" i="7"/>
  <c r="J125" i="7"/>
  <c r="J591" i="7"/>
  <c r="H912" i="7"/>
  <c r="H124" i="7"/>
  <c r="H897" i="7"/>
  <c r="H247" i="7"/>
  <c r="H43" i="7"/>
  <c r="J727" i="7"/>
  <c r="J797" i="7"/>
  <c r="J833" i="7"/>
  <c r="J991" i="7"/>
  <c r="J558" i="7"/>
  <c r="H497" i="7"/>
  <c r="H372" i="7"/>
  <c r="H343" i="7"/>
  <c r="H669" i="7"/>
  <c r="J914" i="7"/>
  <c r="J241" i="7"/>
  <c r="J666" i="7"/>
  <c r="J770" i="7"/>
  <c r="H69" i="7"/>
  <c r="H404" i="7"/>
  <c r="H951" i="7"/>
  <c r="H83" i="7"/>
  <c r="H460" i="7"/>
  <c r="J734" i="7"/>
  <c r="J678" i="7"/>
  <c r="J243" i="7"/>
  <c r="J987" i="7"/>
  <c r="J571" i="7"/>
  <c r="J249" i="7"/>
  <c r="J724" i="7"/>
  <c r="J577" i="7"/>
  <c r="J466" i="7"/>
  <c r="J515" i="7"/>
  <c r="J715" i="7"/>
  <c r="J183" i="7"/>
  <c r="J687" i="7"/>
  <c r="J953" i="7"/>
  <c r="J610" i="7"/>
  <c r="H727" i="7"/>
  <c r="H480" i="7"/>
  <c r="H893" i="7"/>
  <c r="H854" i="7"/>
  <c r="J540" i="7"/>
  <c r="J87" i="7"/>
  <c r="J480" i="7"/>
  <c r="J283" i="7"/>
  <c r="H538" i="7"/>
  <c r="J603" i="7"/>
  <c r="J766" i="7"/>
  <c r="J975" i="7"/>
  <c r="J926" i="7"/>
  <c r="J30" i="7"/>
  <c r="J301" i="7"/>
  <c r="J408" i="7"/>
  <c r="J78" i="7"/>
  <c r="J919" i="7"/>
  <c r="J288" i="7"/>
  <c r="J609" i="7"/>
  <c r="J191" i="7"/>
  <c r="J624" i="7"/>
  <c r="J332" i="7"/>
  <c r="J573" i="7"/>
  <c r="J563" i="7"/>
  <c r="J565" i="7"/>
  <c r="J592" i="7"/>
  <c r="J986" i="7"/>
  <c r="J202" i="7"/>
  <c r="J988" i="7"/>
  <c r="J775" i="7"/>
  <c r="J690" i="7"/>
  <c r="J382" i="7"/>
  <c r="J63" i="7"/>
  <c r="J908" i="7"/>
  <c r="J248" i="7"/>
  <c r="J190" i="7"/>
  <c r="J989" i="7"/>
  <c r="J700" i="7"/>
  <c r="J129" i="7"/>
  <c r="J781" i="7"/>
  <c r="J75" i="7"/>
  <c r="J375" i="7"/>
  <c r="J128" i="7"/>
  <c r="J123" i="7"/>
  <c r="J35" i="7"/>
  <c r="J937" i="7"/>
  <c r="J142" i="7"/>
  <c r="J667" i="7"/>
  <c r="J636" i="7"/>
  <c r="J290" i="7"/>
  <c r="J813" i="7"/>
  <c r="J84" i="7"/>
  <c r="J151" i="7"/>
  <c r="J944" i="7"/>
  <c r="J868" i="7"/>
  <c r="J790" i="7"/>
  <c r="J430" i="7"/>
  <c r="J321" i="7"/>
  <c r="J534" i="7"/>
  <c r="J335" i="7"/>
  <c r="J426" i="7"/>
  <c r="J406" i="7"/>
  <c r="J227" i="7"/>
  <c r="J234" i="7"/>
  <c r="J103" i="7"/>
  <c r="J922" i="7"/>
  <c r="J918" i="7"/>
  <c r="J405" i="7"/>
  <c r="J342" i="7"/>
  <c r="J979" i="7"/>
  <c r="J604" i="7"/>
  <c r="J381" i="7"/>
  <c r="J211" i="7"/>
  <c r="J422" i="7"/>
  <c r="J959" i="7"/>
  <c r="J399" i="7"/>
  <c r="J268" i="7"/>
  <c r="J459" i="7"/>
  <c r="J638" i="7"/>
  <c r="J407" i="7"/>
  <c r="J165" i="7"/>
  <c r="J117" i="7"/>
  <c r="J971" i="7"/>
  <c r="J913" i="7"/>
  <c r="J157" i="7"/>
  <c r="J751" i="7"/>
  <c r="J771" i="7"/>
  <c r="J652" i="7"/>
  <c r="J238" i="7"/>
  <c r="J58" i="7"/>
  <c r="J221" i="7"/>
  <c r="J643" i="7"/>
  <c r="J436" i="7"/>
  <c r="J266" i="7"/>
  <c r="J697" i="7"/>
  <c r="J554" i="7"/>
  <c r="J307" i="7"/>
  <c r="J448" i="7"/>
  <c r="J845" i="7"/>
  <c r="J826" i="7"/>
  <c r="J330" i="7"/>
  <c r="J978" i="7"/>
  <c r="J319" i="7"/>
  <c r="J992" i="7"/>
  <c r="J669" i="7"/>
  <c r="J804" i="7"/>
  <c r="J126" i="7"/>
  <c r="J153" i="7"/>
  <c r="J685" i="7"/>
  <c r="J419" i="7"/>
  <c r="J731" i="7"/>
  <c r="J575" i="7"/>
  <c r="J359" i="7"/>
  <c r="J272" i="7"/>
  <c r="J693" i="7"/>
  <c r="J205" i="7"/>
  <c r="J717" i="7"/>
  <c r="J853" i="7"/>
  <c r="J815" i="7"/>
  <c r="J794" i="7"/>
  <c r="J176" i="7"/>
  <c r="J512" i="7"/>
  <c r="J236" i="7"/>
  <c r="J863" i="7"/>
  <c r="J355" i="7"/>
  <c r="J520" i="7"/>
  <c r="J614" i="7"/>
  <c r="J432" i="7"/>
  <c r="J982" i="7"/>
  <c r="J435" i="7"/>
  <c r="J166" i="7"/>
  <c r="J902" i="7"/>
  <c r="J91" i="7"/>
  <c r="J533" i="7"/>
  <c r="J562" i="7"/>
  <c r="J343" i="7"/>
  <c r="J721" i="7"/>
  <c r="J255" i="7"/>
  <c r="J684" i="7"/>
  <c r="J395" i="7"/>
  <c r="J90" i="7"/>
  <c r="J33" i="7"/>
  <c r="J888" i="7"/>
  <c r="J410" i="7"/>
  <c r="J59" i="7"/>
  <c r="J849" i="7"/>
  <c r="J46" i="7"/>
  <c r="J820" i="7"/>
  <c r="J650" i="7"/>
  <c r="J634" i="7"/>
  <c r="J689" i="7"/>
  <c r="J708" i="7"/>
  <c r="J960" i="7"/>
  <c r="J354" i="7"/>
  <c r="J361" i="7"/>
  <c r="J637" i="7"/>
  <c r="J177" i="7"/>
  <c r="J548" i="7"/>
  <c r="J451" i="7"/>
  <c r="J442" i="7"/>
  <c r="J37" i="7"/>
  <c r="J218" i="7"/>
  <c r="J310" i="7"/>
  <c r="J798" i="7"/>
  <c r="J611" i="7"/>
  <c r="J929" i="7"/>
  <c r="J746" i="7"/>
  <c r="J560" i="7"/>
  <c r="J468" i="7"/>
  <c r="J527" i="7"/>
  <c r="J425" i="7"/>
  <c r="J100" i="7"/>
  <c r="J505" i="7"/>
  <c r="J865" i="7"/>
  <c r="J966" i="7"/>
  <c r="J742" i="7"/>
  <c r="J605" i="7"/>
  <c r="J257" i="7"/>
  <c r="J55" i="7"/>
  <c r="J537" i="7"/>
  <c r="J160" i="7"/>
  <c r="J941" i="7"/>
  <c r="J104" i="7"/>
  <c r="J777" i="7"/>
  <c r="J584" i="7"/>
  <c r="J56" i="7"/>
  <c r="J786" i="7"/>
  <c r="J262" i="7"/>
  <c r="J769" i="7"/>
  <c r="J950" i="7"/>
  <c r="J454" i="7"/>
  <c r="J231" i="7"/>
  <c r="J358" i="7"/>
  <c r="J501" i="7"/>
  <c r="J984" i="7"/>
  <c r="J513" i="7"/>
  <c r="J681" i="7"/>
  <c r="J402" i="7"/>
  <c r="J972" i="7"/>
  <c r="J444" i="7"/>
  <c r="J827" i="7"/>
  <c r="J281" i="7"/>
  <c r="J377" i="7"/>
  <c r="J287" i="7"/>
  <c r="J723" i="7"/>
  <c r="J467" i="7"/>
  <c r="J143" i="7"/>
  <c r="J233" i="7"/>
  <c r="J882" i="7"/>
  <c r="J732" i="7"/>
  <c r="J743" i="7"/>
  <c r="J568" i="7"/>
  <c r="J113" i="7"/>
  <c r="J378" i="7"/>
  <c r="J671" i="7"/>
  <c r="J938" i="7"/>
  <c r="J379" i="7"/>
  <c r="J50" i="7"/>
  <c r="J878" i="7"/>
  <c r="J305" i="7"/>
  <c r="J237" i="7"/>
  <c r="J874" i="7"/>
  <c r="J692" i="7"/>
  <c r="J677" i="7"/>
  <c r="J348" i="7"/>
  <c r="J393" i="7"/>
  <c r="J273" i="7"/>
  <c r="J569" i="7"/>
  <c r="J150" i="7"/>
  <c r="J795" i="7"/>
  <c r="J931" i="7"/>
  <c r="J325" i="7"/>
  <c r="J201" i="7"/>
  <c r="J745" i="7"/>
  <c r="J597" i="7"/>
  <c r="J368" i="7"/>
  <c r="J492" i="7"/>
  <c r="J380" i="7"/>
  <c r="J964" i="7"/>
  <c r="J995" i="7"/>
  <c r="J660" i="7"/>
  <c r="J370" i="7"/>
  <c r="J228" i="7"/>
  <c r="J52" i="7"/>
  <c r="J245" i="7"/>
  <c r="J97" i="7"/>
  <c r="J486" i="7"/>
  <c r="J367" i="7"/>
  <c r="J308" i="7"/>
  <c r="J909" i="7"/>
  <c r="J188" i="7"/>
  <c r="J885" i="7"/>
  <c r="J219" i="7"/>
  <c r="J510" i="7"/>
  <c r="J710" i="7"/>
  <c r="J83" i="7"/>
  <c r="J111" i="7"/>
  <c r="J184" i="7"/>
  <c r="J386" i="7"/>
  <c r="J802" i="7"/>
  <c r="J439" i="7"/>
  <c r="J134" i="7"/>
  <c r="J755" i="7"/>
  <c r="J613" i="7"/>
  <c r="J977" i="7"/>
  <c r="J482" i="7"/>
  <c r="J952" i="7"/>
  <c r="J997" i="7"/>
  <c r="J172" i="7"/>
  <c r="J44" i="7"/>
  <c r="J621" i="7"/>
  <c r="J209" i="7"/>
  <c r="J576" i="7"/>
  <c r="J374" i="7"/>
  <c r="J277" i="7"/>
  <c r="J864" i="7"/>
  <c r="J816" i="7"/>
  <c r="J720" i="7"/>
  <c r="J759" i="7"/>
  <c r="J429" i="7"/>
  <c r="J334" i="7"/>
  <c r="J85" i="7"/>
  <c r="J502" i="7"/>
  <c r="J784" i="7"/>
  <c r="J617" i="7"/>
  <c r="J557" i="7"/>
  <c r="J682" i="7"/>
  <c r="J47" i="7"/>
  <c r="J69" i="7"/>
  <c r="J883" i="7"/>
  <c r="J346" i="7"/>
  <c r="J102" i="7"/>
  <c r="J137" i="7"/>
  <c r="J49" i="7"/>
  <c r="J260" i="7"/>
  <c r="J80" i="7"/>
  <c r="J873" i="7"/>
  <c r="J856" i="7"/>
  <c r="J935" i="7"/>
  <c r="J655" i="7"/>
  <c r="J589" i="7"/>
  <c r="J341" i="7"/>
  <c r="J645" i="7"/>
  <c r="J593" i="7"/>
  <c r="J240" i="7"/>
  <c r="J648" i="7"/>
  <c r="J72" i="7"/>
  <c r="J945" i="7"/>
  <c r="J141" i="7"/>
  <c r="J38" i="7"/>
  <c r="J158" i="7"/>
  <c r="J136" i="7"/>
  <c r="J659" i="7"/>
  <c r="J572" i="7"/>
  <c r="J385" i="7"/>
  <c r="J473" i="7"/>
  <c r="J901" i="7"/>
  <c r="J791" i="7"/>
  <c r="J76" i="7"/>
  <c r="J387" i="7"/>
  <c r="J391" i="7"/>
  <c r="J270" i="7"/>
  <c r="J74" i="7"/>
  <c r="J173" i="7"/>
  <c r="J879" i="7"/>
  <c r="J73" i="7"/>
  <c r="J927" i="7"/>
  <c r="J417" i="7"/>
  <c r="J564" i="7"/>
  <c r="J969" i="7"/>
  <c r="J594" i="7"/>
  <c r="J538" i="7"/>
  <c r="J147" i="7"/>
  <c r="J208" i="7"/>
  <c r="J207" i="7"/>
  <c r="J96" i="7"/>
  <c r="J881" i="7"/>
  <c r="J409" i="7"/>
  <c r="J154" i="7"/>
  <c r="J322" i="7"/>
  <c r="J213" i="7"/>
  <c r="J860" i="7"/>
  <c r="J780" i="7"/>
  <c r="J627" i="7"/>
  <c r="J329" i="7"/>
  <c r="J108" i="7"/>
  <c r="J923" i="7"/>
  <c r="J356" i="7"/>
  <c r="J394" i="7"/>
  <c r="J314" i="7"/>
  <c r="J822" i="7"/>
  <c r="J644" i="7"/>
  <c r="J99" i="7"/>
  <c r="J728" i="7"/>
  <c r="J77" i="7"/>
  <c r="J529" i="7"/>
  <c r="J954" i="7"/>
  <c r="J812" i="7"/>
  <c r="J843" i="7"/>
  <c r="J623" i="7"/>
  <c r="J463" i="7"/>
  <c r="J854" i="7"/>
  <c r="J807" i="7"/>
  <c r="J646" i="7"/>
  <c r="J545" i="7"/>
  <c r="J996" i="7"/>
  <c r="J806" i="7"/>
  <c r="J631" i="7"/>
  <c r="J107" i="7"/>
  <c r="J750" i="7"/>
  <c r="J934" i="7"/>
  <c r="J472" i="7"/>
  <c r="J269" i="7"/>
  <c r="J654" i="7"/>
  <c r="J178" i="7"/>
  <c r="J760" i="7"/>
  <c r="J71" i="7"/>
  <c r="J478" i="7"/>
  <c r="J722" i="7"/>
  <c r="J846" i="7"/>
  <c r="J461" i="7"/>
  <c r="J327" i="7"/>
  <c r="J489" i="7"/>
  <c r="J870" i="7"/>
  <c r="J535" i="7"/>
  <c r="J892" i="7"/>
  <c r="J542" i="7"/>
  <c r="J450" i="7"/>
  <c r="J229" i="7"/>
  <c r="J675" i="7"/>
  <c r="J148" i="7"/>
  <c r="J65" i="7"/>
  <c r="J499" i="7"/>
  <c r="J216" i="7"/>
  <c r="J552" i="7"/>
  <c r="J503" i="7"/>
  <c r="J948" i="7"/>
  <c r="J514" i="7"/>
  <c r="J543" i="7"/>
  <c r="J167" i="7"/>
  <c r="J736" i="7"/>
  <c r="J702" i="7"/>
  <c r="J509" i="7"/>
  <c r="J705" i="7"/>
  <c r="J326" i="7"/>
  <c r="J474" i="7"/>
  <c r="J465" i="7"/>
  <c r="J851" i="7"/>
  <c r="J550" i="7"/>
  <c r="J197" i="7"/>
  <c r="J200" i="7"/>
  <c r="J170" i="7"/>
  <c r="J415" i="7"/>
  <c r="J524" i="7"/>
  <c r="J427" i="7"/>
  <c r="J400" i="7"/>
  <c r="J903" i="7"/>
  <c r="J164" i="7"/>
  <c r="J253" i="7"/>
  <c r="J530" i="7"/>
  <c r="J939" i="7"/>
  <c r="J663" i="7"/>
  <c r="J121" i="7"/>
  <c r="J162" i="7"/>
  <c r="J526" i="7"/>
  <c r="J352" i="7"/>
  <c r="J106" i="7"/>
  <c r="J159" i="7"/>
  <c r="J61" i="7"/>
  <c r="J149" i="7"/>
  <c r="J583" i="7"/>
  <c r="J246" i="7"/>
  <c r="J93" i="7"/>
  <c r="J437" i="7"/>
  <c r="J181" i="7"/>
  <c r="J676" i="7"/>
  <c r="J438" i="7"/>
  <c r="J226" i="7"/>
  <c r="J64" i="7"/>
  <c r="J68" i="7"/>
  <c r="J345" i="7"/>
  <c r="J713" i="7"/>
  <c r="J625" i="7"/>
  <c r="J518" i="7"/>
  <c r="J397" i="7"/>
  <c r="J212" i="7"/>
  <c r="J449" i="7"/>
  <c r="J628" i="7"/>
  <c r="J974" i="7"/>
  <c r="J225" i="7"/>
  <c r="J680" i="7"/>
  <c r="J876" i="7"/>
  <c r="J452" i="7"/>
  <c r="J114" i="7"/>
  <c r="J761" i="7"/>
  <c r="J857" i="7"/>
  <c r="J674" i="7"/>
  <c r="J556" i="7"/>
  <c r="J36" i="7"/>
  <c r="J306" i="7"/>
  <c r="J45" i="7"/>
  <c r="J612" i="7"/>
  <c r="J252" i="7"/>
  <c r="J247" i="7"/>
  <c r="J776" i="7"/>
  <c r="J416" i="7"/>
  <c r="J862" i="7"/>
  <c r="J949" i="7"/>
  <c r="J852" i="7"/>
  <c r="J282" i="7"/>
  <c r="J145" i="7"/>
  <c r="J94" i="7"/>
  <c r="J484" i="7"/>
  <c r="J889" i="7"/>
  <c r="J809" i="7"/>
  <c r="J848" i="7"/>
  <c r="J119" i="7"/>
  <c r="J803" i="7"/>
  <c r="J344" i="7"/>
  <c r="J280" i="7"/>
  <c r="J331" i="7"/>
  <c r="J884" i="7"/>
  <c r="J910" i="7"/>
  <c r="J553" i="7"/>
  <c r="J414" i="7"/>
  <c r="J455" i="7"/>
  <c r="J390" i="7"/>
  <c r="J362" i="7"/>
  <c r="J222" i="7"/>
  <c r="J79" i="7"/>
  <c r="J664" i="7"/>
  <c r="J366" i="7"/>
  <c r="J616" i="7"/>
  <c r="J696" i="7"/>
  <c r="J695" i="7"/>
  <c r="J858" i="7"/>
  <c r="J350" i="7"/>
  <c r="J196" i="7"/>
  <c r="J192" i="7"/>
  <c r="J189" i="7"/>
  <c r="J460" i="7"/>
  <c r="J315" i="7"/>
  <c r="J193" i="7"/>
  <c r="J127" i="7"/>
  <c r="J757" i="7"/>
  <c r="J961" i="7"/>
  <c r="J185" i="7"/>
  <c r="J968" i="7"/>
  <c r="J896" i="7"/>
  <c r="J719" i="7"/>
  <c r="J309" i="7"/>
  <c r="J294" i="7"/>
  <c r="J963" i="7"/>
  <c r="J686" i="7"/>
  <c r="J254" i="7"/>
  <c r="J967" i="7"/>
  <c r="J642" i="7"/>
  <c r="J198" i="7"/>
  <c r="J679" i="7"/>
  <c r="J92" i="7"/>
  <c r="J324" i="7"/>
  <c r="J265" i="7"/>
  <c r="J595" i="7"/>
  <c r="J302" i="7"/>
  <c r="J877" i="7"/>
  <c r="J531" i="7"/>
  <c r="J544" i="7"/>
  <c r="J447" i="7"/>
  <c r="J32" i="7"/>
  <c r="J835" i="7"/>
  <c r="J590" i="7"/>
  <c r="J747" i="7"/>
  <c r="J703" i="7"/>
  <c r="J619" i="7"/>
  <c r="J507" i="7"/>
  <c r="J516" i="7"/>
  <c r="J598" i="7"/>
  <c r="J464" i="7"/>
  <c r="J180" i="7"/>
  <c r="J730" i="7"/>
  <c r="J632" i="7"/>
  <c r="J187" i="7"/>
  <c r="J925" i="7"/>
  <c r="J936" i="7"/>
  <c r="H164" i="7"/>
  <c r="H906" i="7"/>
  <c r="H238" i="7"/>
  <c r="H866" i="7"/>
  <c r="H714" i="7"/>
  <c r="H526" i="7"/>
  <c r="H753" i="7"/>
  <c r="H609" i="7"/>
  <c r="H346" i="7"/>
  <c r="H208" i="7"/>
  <c r="H402" i="7"/>
  <c r="H409" i="7"/>
  <c r="H87" i="7"/>
  <c r="H175" i="7"/>
  <c r="H855" i="7"/>
  <c r="H967" i="7"/>
  <c r="H615" i="7"/>
  <c r="H142" i="7"/>
  <c r="H784" i="7"/>
  <c r="H300" i="7"/>
  <c r="H313" i="7"/>
  <c r="H260" i="7"/>
  <c r="H464" i="7"/>
  <c r="H397" i="7"/>
  <c r="H822" i="7"/>
  <c r="H716" i="7"/>
  <c r="H662" i="7"/>
  <c r="H545" i="7"/>
  <c r="H621" i="7"/>
  <c r="H350" i="7"/>
  <c r="H195" i="7"/>
  <c r="H323" i="7"/>
  <c r="H627" i="7"/>
  <c r="H864" i="7"/>
  <c r="H311" i="7"/>
  <c r="H458" i="7"/>
  <c r="H211" i="7"/>
  <c r="H842" i="7"/>
  <c r="H509" i="7"/>
  <c r="H376" i="7"/>
  <c r="H245" i="7"/>
  <c r="H138" i="7"/>
  <c r="H456" i="7"/>
  <c r="H163" i="7"/>
  <c r="H598" i="7"/>
  <c r="H900" i="7"/>
  <c r="H982" i="7"/>
  <c r="H934" i="7"/>
  <c r="H418" i="7"/>
  <c r="H759" i="7"/>
  <c r="H146" i="7"/>
  <c r="H979" i="7"/>
  <c r="H856" i="7"/>
  <c r="H974" i="7"/>
  <c r="H970" i="7"/>
  <c r="H450" i="7"/>
  <c r="H740" i="7"/>
  <c r="H600" i="7"/>
  <c r="H622" i="7"/>
  <c r="H157" i="7"/>
  <c r="H332" i="7"/>
  <c r="H793" i="7"/>
  <c r="H661" i="7"/>
  <c r="H531" i="7"/>
  <c r="H316" i="7"/>
  <c r="H966" i="7"/>
  <c r="H63" i="7"/>
  <c r="H707" i="7"/>
  <c r="H423" i="7"/>
  <c r="H159" i="7"/>
  <c r="H527" i="7"/>
  <c r="H595" i="7"/>
  <c r="H131" i="7"/>
  <c r="H61" i="7"/>
  <c r="H638" i="7"/>
  <c r="H650" i="7"/>
  <c r="H373" i="7"/>
  <c r="H589" i="7"/>
  <c r="H394" i="7"/>
  <c r="H540" i="7"/>
  <c r="H78" i="7"/>
  <c r="H433" i="7"/>
  <c r="H555" i="7"/>
  <c r="H290" i="7"/>
  <c r="H184" i="7"/>
  <c r="H617" i="7"/>
  <c r="H217" i="7"/>
  <c r="H308" i="7"/>
  <c r="H858" i="7"/>
  <c r="H633" i="7"/>
  <c r="H431" i="7"/>
  <c r="H553" i="7"/>
  <c r="H533" i="7"/>
  <c r="H382" i="7"/>
  <c r="H85" i="7"/>
  <c r="H275" i="7"/>
  <c r="H45" i="7"/>
  <c r="H494" i="7"/>
  <c r="H772" i="7"/>
  <c r="H259" i="7"/>
  <c r="H448" i="7"/>
  <c r="H452" i="7"/>
  <c r="H689" i="7"/>
  <c r="H521" i="7"/>
  <c r="H745" i="7"/>
  <c r="H610" i="7"/>
  <c r="H921" i="7"/>
  <c r="H583" i="7"/>
  <c r="H344" i="7"/>
  <c r="H207" i="7"/>
  <c r="H174" i="7"/>
  <c r="H924" i="7"/>
  <c r="H73" i="7"/>
  <c r="H799" i="7"/>
  <c r="H251" i="7"/>
  <c r="H390" i="7"/>
  <c r="H861" i="7"/>
  <c r="H562" i="7"/>
  <c r="H478" i="7"/>
  <c r="H89" i="7"/>
  <c r="H463" i="7"/>
  <c r="H883" i="7"/>
  <c r="H810" i="7"/>
  <c r="H887" i="7"/>
  <c r="H237" i="7"/>
  <c r="H780" i="7"/>
  <c r="H735" i="7"/>
  <c r="H482" i="7"/>
  <c r="H629" i="7"/>
  <c r="H306" i="7"/>
  <c r="H205" i="7"/>
  <c r="H898" i="7"/>
  <c r="H355" i="7"/>
  <c r="H426" i="7"/>
  <c r="H913" i="7"/>
  <c r="H750" i="7"/>
  <c r="H398" i="7"/>
  <c r="H47" i="7"/>
  <c r="H189" i="7"/>
  <c r="H691" i="7"/>
  <c r="H393" i="7"/>
  <c r="H471" i="7"/>
  <c r="H100" i="7"/>
  <c r="H625" i="7"/>
  <c r="H567" i="7"/>
  <c r="H705" i="7"/>
  <c r="H366" i="7"/>
  <c r="H228" i="7"/>
  <c r="H270" i="7"/>
  <c r="H786" i="7"/>
  <c r="H728" i="7"/>
  <c r="H549" i="7"/>
  <c r="H516" i="7"/>
  <c r="H414" i="7"/>
  <c r="H852" i="7"/>
  <c r="H473" i="7"/>
  <c r="H90" i="7"/>
  <c r="H295" i="7"/>
  <c r="H368" i="7"/>
  <c r="H97" i="7"/>
  <c r="H76" i="7"/>
  <c r="H969" i="7"/>
  <c r="H496" i="7"/>
  <c r="H62" i="7"/>
  <c r="H675" i="7"/>
  <c r="H508" i="7"/>
  <c r="H75" i="7"/>
  <c r="H732" i="7"/>
  <c r="H179" i="7"/>
  <c r="H734" i="7"/>
  <c r="H167" i="7"/>
  <c r="H989" i="7"/>
  <c r="H747" i="7"/>
  <c r="H500" i="7"/>
  <c r="H542" i="7"/>
  <c r="H204" i="7"/>
  <c r="H815" i="7"/>
  <c r="H933" i="7"/>
  <c r="H59" i="7"/>
  <c r="H754" i="7"/>
  <c r="H342" i="7"/>
  <c r="H623" i="7"/>
  <c r="H425" i="7"/>
  <c r="H214" i="7"/>
  <c r="H950" i="7"/>
  <c r="H177" i="7"/>
  <c r="H984" i="7"/>
  <c r="H353" i="7"/>
  <c r="H870" i="7"/>
  <c r="H718" i="7"/>
  <c r="H430" i="7"/>
  <c r="H264" i="7"/>
  <c r="H320" i="7"/>
  <c r="H492" i="7"/>
  <c r="H279" i="7"/>
  <c r="H805" i="7"/>
  <c r="H736" i="7"/>
  <c r="H674" i="7"/>
  <c r="H947" i="7"/>
  <c r="H717" i="7"/>
  <c r="H877" i="7"/>
  <c r="H946" i="7"/>
  <c r="H713" i="7"/>
  <c r="H176" i="7"/>
  <c r="H608" i="7"/>
  <c r="H873" i="7"/>
  <c r="H986" i="7"/>
  <c r="H369" i="7"/>
  <c r="H144" i="7"/>
  <c r="H503" i="7"/>
  <c r="H437" i="7"/>
  <c r="H354" i="7"/>
  <c r="H962" i="7"/>
  <c r="H506" i="7"/>
  <c r="H271" i="7"/>
  <c r="H233" i="7"/>
  <c r="H943" i="7"/>
  <c r="H360" i="7"/>
  <c r="H708" i="7"/>
  <c r="H149" i="7"/>
  <c r="H871" i="7"/>
  <c r="H347" i="7"/>
  <c r="H548" i="7"/>
  <c r="H322" i="7"/>
  <c r="H904" i="7"/>
  <c r="H568" i="7"/>
  <c r="H349" i="7"/>
  <c r="H362" i="7"/>
  <c r="H341" i="7"/>
  <c r="H158" i="7"/>
  <c r="H928" i="7"/>
  <c r="H611" i="7"/>
  <c r="H536" i="7"/>
  <c r="H528" i="7"/>
  <c r="H461" i="7"/>
  <c r="H428" i="7"/>
  <c r="H183" i="7"/>
  <c r="H196" i="7"/>
  <c r="H51" i="7"/>
  <c r="H501" i="7"/>
  <c r="H416" i="7"/>
  <c r="H110" i="7"/>
  <c r="H325" i="7"/>
  <c r="H760" i="7"/>
  <c r="H253" i="7"/>
  <c r="H838" i="7"/>
  <c r="H597" i="7"/>
  <c r="H230" i="7"/>
  <c r="H101" i="7"/>
  <c r="H560" i="7"/>
  <c r="H596" i="7"/>
  <c r="H504" i="7"/>
  <c r="H525" i="7"/>
  <c r="H356" i="7"/>
  <c r="H825" i="7"/>
  <c r="H378" i="7"/>
  <c r="H254" i="7"/>
  <c r="H191" i="7"/>
  <c r="H299" i="7"/>
  <c r="H660" i="7"/>
  <c r="H327" i="7"/>
  <c r="H681" i="7"/>
  <c r="H749" i="7"/>
  <c r="H510" i="7"/>
  <c r="H291" i="7"/>
  <c r="H74" i="7"/>
  <c r="H579" i="7"/>
  <c r="H626" i="7"/>
  <c r="H665" i="7"/>
  <c r="H396" i="7"/>
  <c r="H52" i="7"/>
  <c r="H686" i="7"/>
  <c r="H374" i="7"/>
  <c r="H550" i="7"/>
  <c r="H973" i="7"/>
  <c r="H477" i="7"/>
  <c r="H612" i="7"/>
  <c r="H336" i="7"/>
  <c r="H444" i="7"/>
  <c r="H239" i="7"/>
  <c r="H687" i="7"/>
  <c r="H599" i="7"/>
  <c r="H604" i="7"/>
  <c r="H499" i="7"/>
  <c r="H659" i="7"/>
  <c r="H71" i="7"/>
  <c r="H447" i="7"/>
  <c r="H466" i="7"/>
  <c r="R23" i="7"/>
  <c r="Q23" i="7"/>
  <c r="R15" i="7"/>
  <c r="Q15" i="7"/>
  <c r="R21" i="7"/>
  <c r="Q21" i="7"/>
  <c r="I21" i="7" s="1"/>
  <c r="R13" i="7"/>
  <c r="Q13" i="7"/>
  <c r="H364" i="7"/>
  <c r="H768" i="7"/>
  <c r="H64" i="7"/>
  <c r="H603" i="7"/>
  <c r="H490" i="7"/>
  <c r="H258" i="7"/>
  <c r="H819" i="7"/>
  <c r="H262" i="7"/>
  <c r="H420" i="7"/>
  <c r="H185" i="7"/>
  <c r="H741" i="7"/>
  <c r="H770" i="7"/>
  <c r="H40" i="7"/>
  <c r="H232" i="7"/>
  <c r="H703" i="7"/>
  <c r="H758" i="7"/>
  <c r="H535" i="7"/>
  <c r="H474" i="7"/>
  <c r="H820" i="7"/>
  <c r="H698" i="7"/>
  <c r="H202" i="7"/>
  <c r="H909" i="7"/>
  <c r="H918" i="7"/>
  <c r="H710" i="7"/>
  <c r="H777" i="7"/>
  <c r="H645" i="7"/>
  <c r="H559" i="7"/>
  <c r="H613" i="7"/>
  <c r="H440" i="7"/>
  <c r="H219" i="7"/>
  <c r="H171" i="7"/>
  <c r="H849" i="7"/>
  <c r="H836" i="7"/>
  <c r="H885" i="7"/>
  <c r="H491" i="7"/>
  <c r="H522" i="7"/>
  <c r="H77" i="7"/>
  <c r="H475" i="7"/>
  <c r="H413" i="7"/>
  <c r="H116" i="7"/>
  <c r="H725" i="7"/>
  <c r="H941" i="7"/>
  <c r="H882" i="7"/>
  <c r="H544" i="7"/>
  <c r="H556" i="7"/>
  <c r="H801" i="7"/>
  <c r="H250" i="7"/>
  <c r="H729" i="7"/>
  <c r="H975" i="7"/>
  <c r="H807" i="7"/>
  <c r="H889" i="7"/>
  <c r="H712" i="7"/>
  <c r="H721" i="7"/>
  <c r="H381" i="7"/>
  <c r="H172" i="7"/>
  <c r="H666" i="7"/>
  <c r="H111" i="7"/>
  <c r="H875" i="7"/>
  <c r="H905" i="7"/>
  <c r="H451" i="7"/>
  <c r="H391" i="7"/>
  <c r="H44" i="7"/>
  <c r="H334" i="7"/>
  <c r="H358" i="7"/>
  <c r="H751" i="7"/>
  <c r="H95" i="7"/>
  <c r="H229" i="7"/>
  <c r="H574" i="7"/>
  <c r="H993" i="7"/>
  <c r="H695" i="7"/>
  <c r="H693" i="7"/>
  <c r="H637" i="7"/>
  <c r="H103" i="7"/>
  <c r="H105" i="7"/>
  <c r="H902" i="7"/>
  <c r="H765" i="7"/>
  <c r="H697" i="7"/>
  <c r="H737" i="7"/>
  <c r="H351" i="7"/>
  <c r="H910" i="7"/>
  <c r="H203" i="7"/>
  <c r="H226" i="7"/>
  <c r="H287" i="7"/>
  <c r="H672" i="7"/>
  <c r="H851" i="7"/>
  <c r="H210" i="7"/>
  <c r="H220" i="7"/>
  <c r="H166" i="7"/>
  <c r="H901" i="7"/>
  <c r="H641" i="7"/>
  <c r="H197" i="7"/>
  <c r="H513" i="7"/>
  <c r="H329" i="7"/>
  <c r="R26" i="7"/>
  <c r="Q26" i="7"/>
  <c r="R18" i="7"/>
  <c r="Q18" i="7"/>
  <c r="I18" i="7" s="1"/>
  <c r="R10" i="7"/>
  <c r="Q10" i="7"/>
  <c r="R22" i="7"/>
  <c r="Q22" i="7"/>
  <c r="I22" i="7" s="1"/>
  <c r="R14" i="7"/>
  <c r="Q14" i="7"/>
  <c r="R28" i="7"/>
  <c r="Q28" i="7"/>
  <c r="I28" i="7" s="1"/>
  <c r="R20" i="7"/>
  <c r="Q20" i="7"/>
  <c r="R12" i="7"/>
  <c r="Q12" i="7"/>
  <c r="I12" i="7" s="1"/>
  <c r="H241" i="7"/>
  <c r="H243" i="7"/>
  <c r="H117" i="7"/>
  <c r="H145" i="7"/>
  <c r="H168" i="7"/>
  <c r="H312" i="7"/>
  <c r="H408" i="7"/>
  <c r="H443" i="7"/>
  <c r="H923" i="7"/>
  <c r="H670" i="7"/>
  <c r="H796" i="7"/>
  <c r="H511" i="7"/>
  <c r="H114" i="7"/>
  <c r="H529" i="7"/>
  <c r="H453" i="7"/>
  <c r="H635" i="7"/>
  <c r="H442" i="7"/>
  <c r="H296" i="7"/>
  <c r="H605" i="7"/>
  <c r="H139" i="7"/>
  <c r="H762" i="7"/>
  <c r="H832" i="7"/>
  <c r="H586" i="7"/>
  <c r="R27" i="7"/>
  <c r="Q27" i="7"/>
  <c r="R19" i="7"/>
  <c r="Q19" i="7"/>
  <c r="R11" i="7"/>
  <c r="Q11" i="7"/>
  <c r="H971" i="7"/>
  <c r="H98" i="7"/>
  <c r="H255" i="7"/>
  <c r="H767" i="7"/>
  <c r="H816" i="7"/>
  <c r="H387" i="7"/>
  <c r="H213" i="7"/>
  <c r="H278" i="7"/>
  <c r="H991" i="7"/>
  <c r="H584" i="7"/>
  <c r="H221" i="7"/>
  <c r="H570" i="7"/>
  <c r="H307" i="7"/>
  <c r="H566" i="7"/>
  <c r="H301" i="7"/>
  <c r="H292" i="7"/>
  <c r="H551" i="7"/>
  <c r="H565" i="7"/>
  <c r="H147" i="7"/>
  <c r="H126" i="7"/>
  <c r="H911" i="7"/>
  <c r="H775" i="7"/>
  <c r="H757" i="7"/>
  <c r="H797" i="7"/>
  <c r="H592" i="7"/>
  <c r="H432" i="7"/>
  <c r="H115" i="7"/>
  <c r="H919" i="7"/>
  <c r="H987" i="7"/>
  <c r="H152" i="7"/>
  <c r="H472" i="7"/>
  <c r="H384" i="7"/>
  <c r="H658" i="7"/>
  <c r="H375" i="7"/>
  <c r="H813" i="7"/>
  <c r="H640" i="7"/>
  <c r="H340" i="7"/>
  <c r="H121" i="7"/>
  <c r="H874" i="7"/>
  <c r="H657" i="7"/>
  <c r="H564" i="7"/>
  <c r="H978" i="7"/>
  <c r="H517" i="7"/>
  <c r="H632" i="7"/>
  <c r="H223" i="7"/>
  <c r="H781" i="7"/>
  <c r="H779" i="7"/>
  <c r="H386" i="7"/>
  <c r="H249" i="7"/>
  <c r="H324" i="7"/>
  <c r="H129" i="7"/>
  <c r="H580" i="7"/>
  <c r="H761" i="7"/>
  <c r="H782" i="7"/>
  <c r="H955" i="7"/>
  <c r="H862" i="7"/>
  <c r="H704" i="7"/>
  <c r="H108" i="7"/>
  <c r="H459" i="7"/>
  <c r="H104" i="7"/>
  <c r="H884" i="7"/>
  <c r="H711" i="7"/>
  <c r="H541" i="7"/>
  <c r="H655" i="7"/>
  <c r="H93" i="7"/>
  <c r="H242" i="7"/>
  <c r="H739" i="7"/>
  <c r="H135" i="7"/>
  <c r="H733" i="7"/>
  <c r="H212" i="7"/>
  <c r="H771" i="7"/>
  <c r="H688" i="7"/>
  <c r="H537" i="7"/>
  <c r="H365" i="7"/>
  <c r="H113" i="7"/>
  <c r="H370" i="7"/>
  <c r="H65" i="7"/>
  <c r="H79" i="7"/>
  <c r="H123" i="7"/>
  <c r="H357" i="7"/>
  <c r="H294" i="7"/>
  <c r="H834" i="7"/>
  <c r="H630" i="7"/>
  <c r="H119" i="7"/>
  <c r="H419" i="7"/>
  <c r="H248" i="7"/>
  <c r="H46" i="7"/>
  <c r="H285" i="7"/>
  <c r="H488" i="7"/>
  <c r="H932" i="7"/>
  <c r="H814" i="7"/>
  <c r="H252" i="7"/>
  <c r="H804" i="7"/>
  <c r="H315" i="7"/>
  <c r="H802" i="7"/>
  <c r="H563" i="7"/>
  <c r="H309" i="7"/>
  <c r="H240" i="7"/>
  <c r="H94" i="7"/>
  <c r="R25" i="7"/>
  <c r="Q25" i="7"/>
  <c r="R17" i="7"/>
  <c r="Q17" i="7"/>
  <c r="I17" i="7" s="1"/>
  <c r="Q24" i="7"/>
  <c r="R24" i="7"/>
  <c r="R16" i="7"/>
  <c r="Q16" i="7"/>
  <c r="I16" i="7" s="1"/>
  <c r="H523" i="7"/>
  <c r="H795" i="7"/>
  <c r="H484" i="7"/>
  <c r="H82" i="7"/>
  <c r="H276" i="7"/>
  <c r="H942" i="7"/>
  <c r="H930" i="7"/>
  <c r="H582" i="7"/>
  <c r="H914" i="7"/>
  <c r="H345" i="7"/>
  <c r="H755" i="7"/>
  <c r="H748" i="7"/>
  <c r="H664" i="7"/>
  <c r="H246" i="7"/>
  <c r="H70" i="7"/>
  <c r="H199" i="7"/>
  <c r="H55" i="7"/>
  <c r="H154" i="7"/>
  <c r="H983" i="7"/>
  <c r="H335" i="7"/>
  <c r="H201" i="7"/>
  <c r="H891" i="7"/>
  <c r="H642" i="7"/>
  <c r="H67" i="7"/>
  <c r="H648" i="7"/>
  <c r="H561" i="7"/>
  <c r="H515" i="7"/>
  <c r="H800" i="7"/>
  <c r="H282" i="7"/>
  <c r="H261" i="7"/>
  <c r="H60" i="7"/>
  <c r="H644" i="7"/>
  <c r="H738" i="7"/>
  <c r="H268" i="7"/>
  <c r="H958" i="7"/>
  <c r="H680" i="7"/>
  <c r="H288" i="7"/>
  <c r="H359" i="7"/>
  <c r="H487" i="7"/>
  <c r="H468" i="7"/>
  <c r="H331" i="7"/>
  <c r="H136" i="7"/>
  <c r="H773" i="7"/>
  <c r="H876" i="7"/>
  <c r="H677" i="7"/>
  <c r="H927" i="7"/>
  <c r="H803" i="7"/>
  <c r="H591" i="7"/>
  <c r="H701" i="7"/>
  <c r="H318" i="7"/>
  <c r="H590" i="7"/>
  <c r="H66" i="7"/>
  <c r="H743" i="7"/>
  <c r="H787" i="7"/>
  <c r="H785" i="7"/>
  <c r="H493" i="7"/>
  <c r="H215" i="7"/>
  <c r="H395" i="7"/>
  <c r="H643" i="7"/>
  <c r="H671" i="7"/>
  <c r="H554" i="7"/>
  <c r="H132" i="7"/>
  <c r="H92" i="7"/>
  <c r="H938" i="7"/>
  <c r="H326" i="7"/>
  <c r="H949" i="7"/>
  <c r="H439" i="7"/>
  <c r="H530" i="7"/>
  <c r="H963" i="7"/>
  <c r="H552" i="7"/>
  <c r="H361" i="7"/>
  <c r="H676" i="7"/>
  <c r="H994" i="7"/>
  <c r="H863" i="7"/>
  <c r="H162" i="7"/>
  <c r="H769" i="7"/>
  <c r="H438" i="7"/>
  <c r="H377" i="7"/>
  <c r="H845" i="7"/>
  <c r="H417" i="7"/>
  <c r="H380" i="7"/>
  <c r="H654" i="7"/>
  <c r="H449" i="7"/>
  <c r="H575" i="7"/>
  <c r="H446" i="7"/>
  <c r="H401" i="7"/>
  <c r="H995" i="7"/>
  <c r="H520" i="7"/>
  <c r="H857" i="7"/>
  <c r="H601" i="7"/>
  <c r="H572" i="7"/>
  <c r="H192" i="7"/>
  <c r="H789" i="7"/>
  <c r="H593" i="7"/>
  <c r="H756" i="7"/>
  <c r="H122" i="7"/>
  <c r="H457" i="7"/>
  <c r="H297" i="7"/>
  <c r="H298" i="7"/>
  <c r="H879" i="7"/>
  <c r="H86" i="7"/>
  <c r="H165" i="7"/>
  <c r="H899" i="7"/>
  <c r="H850" i="7"/>
  <c r="H700" i="7"/>
  <c r="H143" i="7"/>
  <c r="H624" i="7"/>
  <c r="H187" i="7"/>
  <c r="H653" i="7"/>
  <c r="H783" i="7"/>
  <c r="H388" i="7"/>
  <c r="H811" i="7"/>
  <c r="H954" i="7"/>
  <c r="H227" i="7"/>
  <c r="H702" i="7"/>
  <c r="H415" i="7"/>
  <c r="H581" i="7"/>
  <c r="H137" i="7"/>
  <c r="H829" i="7"/>
  <c r="H818" i="7"/>
  <c r="H72" i="7"/>
  <c r="H706" i="7"/>
  <c r="H890" i="7"/>
  <c r="H224" i="7"/>
  <c r="H140" i="7"/>
  <c r="R6" i="7"/>
  <c r="Q6" i="7"/>
  <c r="Q3" i="7"/>
  <c r="R3" i="7"/>
  <c r="R2" i="7"/>
  <c r="I2" i="7" s="1"/>
  <c r="Q9" i="7"/>
  <c r="R9" i="7"/>
  <c r="Q5" i="7"/>
  <c r="R5" i="7"/>
  <c r="Q4" i="7"/>
  <c r="R4" i="7"/>
  <c r="R8" i="7"/>
  <c r="Q8" i="7"/>
  <c r="R7" i="7"/>
  <c r="Q7" i="7"/>
  <c r="I7" i="7" s="1"/>
  <c r="O28" i="7"/>
  <c r="P28" i="7"/>
  <c r="P27" i="7"/>
  <c r="O27" i="7"/>
  <c r="O26" i="7"/>
  <c r="P26" i="7"/>
  <c r="O24" i="7"/>
  <c r="P24" i="7"/>
  <c r="O23" i="7"/>
  <c r="P23" i="7"/>
  <c r="O25" i="7"/>
  <c r="P25" i="7"/>
  <c r="O22" i="7"/>
  <c r="P22" i="7"/>
  <c r="O21" i="7"/>
  <c r="P21" i="7"/>
  <c r="O20" i="7"/>
  <c r="P20" i="7"/>
  <c r="O19" i="7"/>
  <c r="P19" i="7"/>
  <c r="P18" i="7"/>
  <c r="O18" i="7"/>
  <c r="O17" i="7"/>
  <c r="P17" i="7"/>
  <c r="O16" i="7"/>
  <c r="P16" i="7"/>
  <c r="P15" i="7"/>
  <c r="O15" i="7"/>
  <c r="O14" i="7"/>
  <c r="P14" i="7"/>
  <c r="O13" i="7"/>
  <c r="P13" i="7"/>
  <c r="O12" i="7"/>
  <c r="P12" i="7"/>
  <c r="O11" i="7"/>
  <c r="P11" i="7"/>
  <c r="O10" i="7"/>
  <c r="P10" i="7"/>
  <c r="O9" i="7"/>
  <c r="P9" i="7"/>
  <c r="O8" i="7"/>
  <c r="P8" i="7"/>
  <c r="P7" i="7"/>
  <c r="O7" i="7"/>
  <c r="O6" i="7"/>
  <c r="P6" i="7"/>
  <c r="O5" i="7"/>
  <c r="P5" i="7"/>
  <c r="O4" i="7"/>
  <c r="P4" i="7"/>
  <c r="P3" i="7"/>
  <c r="O3" i="7"/>
  <c r="P2" i="7"/>
  <c r="O2" i="7"/>
  <c r="U2" i="7"/>
  <c r="U23" i="7"/>
  <c r="U12" i="7"/>
  <c r="U19" i="7"/>
  <c r="U6" i="7"/>
  <c r="T6" i="7" s="1"/>
  <c r="S6" i="7" s="1"/>
  <c r="U13" i="7"/>
  <c r="U20" i="7"/>
  <c r="U28" i="7"/>
  <c r="U3" i="7"/>
  <c r="T3" i="7" s="1"/>
  <c r="S3" i="7" s="1"/>
  <c r="U16" i="7"/>
  <c r="U9" i="7"/>
  <c r="U17" i="7"/>
  <c r="U24" i="7"/>
  <c r="U8" i="7"/>
  <c r="U4" i="7"/>
  <c r="T4" i="7" s="1"/>
  <c r="S4" i="7" s="1"/>
  <c r="U11" i="7"/>
  <c r="U26" i="7"/>
  <c r="U5" i="7"/>
  <c r="U27" i="7"/>
  <c r="U14" i="7"/>
  <c r="U21" i="7"/>
  <c r="U7" i="7"/>
  <c r="U15" i="7"/>
  <c r="U22" i="7"/>
  <c r="U10" i="7"/>
  <c r="U18" i="7"/>
  <c r="U25" i="7"/>
  <c r="I8" i="7" l="1"/>
  <c r="I25" i="7"/>
  <c r="I14" i="7"/>
  <c r="I26" i="7"/>
  <c r="I6" i="7"/>
  <c r="I5" i="7"/>
  <c r="I24" i="7"/>
  <c r="I11" i="7"/>
  <c r="I23" i="7"/>
  <c r="I4" i="7"/>
  <c r="I20" i="7"/>
  <c r="I10" i="7"/>
  <c r="I9" i="7"/>
  <c r="I19" i="7"/>
  <c r="I13" i="7"/>
  <c r="I27" i="7"/>
  <c r="I3" i="7"/>
  <c r="I15" i="7"/>
  <c r="L13" i="7"/>
  <c r="L21" i="7"/>
  <c r="L2" i="7"/>
  <c r="L17" i="7"/>
  <c r="M13" i="7"/>
  <c r="K13" i="7"/>
  <c r="M19" i="7"/>
  <c r="K19" i="7"/>
  <c r="M24" i="7"/>
  <c r="K24" i="7"/>
  <c r="M14" i="7"/>
  <c r="K14" i="7"/>
  <c r="M20" i="7"/>
  <c r="K20" i="7"/>
  <c r="M26" i="7"/>
  <c r="K26" i="7"/>
  <c r="L14" i="7"/>
  <c r="L20" i="7"/>
  <c r="L26" i="7"/>
  <c r="L15" i="7"/>
  <c r="M21" i="7"/>
  <c r="K21" i="7"/>
  <c r="J21" i="7" s="1"/>
  <c r="L27" i="7"/>
  <c r="M15" i="7"/>
  <c r="K15" i="7"/>
  <c r="M27" i="7"/>
  <c r="K27" i="7"/>
  <c r="M22" i="7"/>
  <c r="K22" i="7"/>
  <c r="L16" i="7"/>
  <c r="L22" i="7"/>
  <c r="L28" i="7"/>
  <c r="K29" i="7"/>
  <c r="M16" i="7"/>
  <c r="K16" i="7"/>
  <c r="M28" i="7"/>
  <c r="K28" i="7"/>
  <c r="L29" i="7"/>
  <c r="M29" i="7"/>
  <c r="M11" i="7"/>
  <c r="K11" i="7"/>
  <c r="M17" i="7"/>
  <c r="K17" i="7"/>
  <c r="M25" i="7"/>
  <c r="K25" i="7"/>
  <c r="J25" i="7" s="1"/>
  <c r="L19" i="7"/>
  <c r="L11" i="7"/>
  <c r="L18" i="7"/>
  <c r="L24" i="7"/>
  <c r="L25" i="7"/>
  <c r="M12" i="7"/>
  <c r="K12" i="7"/>
  <c r="M23" i="7"/>
  <c r="K23" i="7"/>
  <c r="L6" i="7"/>
  <c r="L12" i="7"/>
  <c r="M18" i="7"/>
  <c r="K18" i="7"/>
  <c r="L23" i="7"/>
  <c r="K6" i="7"/>
  <c r="M6" i="7"/>
  <c r="M2" i="7"/>
  <c r="K2" i="7"/>
  <c r="L7" i="7"/>
  <c r="K3" i="7"/>
  <c r="M3" i="7"/>
  <c r="K7" i="7"/>
  <c r="M7" i="7"/>
  <c r="M8" i="7"/>
  <c r="K8" i="7"/>
  <c r="L8" i="7"/>
  <c r="K5" i="7"/>
  <c r="M5" i="7"/>
  <c r="M10" i="7"/>
  <c r="K9" i="7"/>
  <c r="L10" i="7"/>
  <c r="M9" i="7"/>
  <c r="L5" i="7"/>
  <c r="L9" i="7"/>
  <c r="K10" i="7"/>
  <c r="L4" i="7"/>
  <c r="L3" i="7"/>
  <c r="M4" i="7"/>
  <c r="K4" i="7"/>
  <c r="H4" i="7"/>
  <c r="H3" i="7"/>
  <c r="H6" i="7"/>
  <c r="G31" i="7"/>
  <c r="D31" i="7" s="1"/>
  <c r="T2" i="7"/>
  <c r="S2" i="7" s="1"/>
  <c r="H2" i="7" s="1"/>
  <c r="T20" i="7"/>
  <c r="T22" i="7"/>
  <c r="T27" i="7"/>
  <c r="T26" i="7"/>
  <c r="T25" i="7"/>
  <c r="T24" i="7"/>
  <c r="T19" i="7"/>
  <c r="T23" i="7"/>
  <c r="T21" i="7"/>
  <c r="T28" i="7"/>
  <c r="T14" i="7"/>
  <c r="T16" i="7"/>
  <c r="T18" i="7"/>
  <c r="T17" i="7"/>
  <c r="T12" i="7"/>
  <c r="T13" i="7"/>
  <c r="T15" i="7"/>
  <c r="T11" i="7"/>
  <c r="T8" i="7"/>
  <c r="T10" i="7"/>
  <c r="T9" i="7"/>
  <c r="T5" i="7"/>
  <c r="T7" i="7"/>
  <c r="S7" i="7" s="1"/>
  <c r="H7" i="7" s="1"/>
  <c r="H12" i="7" l="1"/>
  <c r="S12" i="7"/>
  <c r="S19" i="7"/>
  <c r="H19" i="7" s="1"/>
  <c r="S21" i="7"/>
  <c r="H21" i="7" s="1"/>
  <c r="S13" i="7"/>
  <c r="H13" i="7" s="1"/>
  <c r="H23" i="7"/>
  <c r="S23" i="7"/>
  <c r="S24" i="7"/>
  <c r="H24" i="7" s="1"/>
  <c r="S9" i="7"/>
  <c r="H9" i="7" s="1"/>
  <c r="S25" i="7"/>
  <c r="H25" i="7" s="1"/>
  <c r="H16" i="7"/>
  <c r="S16" i="7"/>
  <c r="S26" i="7"/>
  <c r="H26" i="7" s="1"/>
  <c r="J22" i="7"/>
  <c r="H15" i="7"/>
  <c r="S15" i="7"/>
  <c r="S5" i="7"/>
  <c r="H5" i="7" s="1"/>
  <c r="H10" i="7"/>
  <c r="S10" i="7"/>
  <c r="S8" i="7"/>
  <c r="H8" i="7" s="1"/>
  <c r="H14" i="7"/>
  <c r="S14" i="7"/>
  <c r="S27" i="7"/>
  <c r="H27" i="7" s="1"/>
  <c r="J20" i="7"/>
  <c r="S17" i="7"/>
  <c r="H17" i="7" s="1"/>
  <c r="S18" i="7"/>
  <c r="H18" i="7" s="1"/>
  <c r="S11" i="7"/>
  <c r="H11" i="7" s="1"/>
  <c r="H28" i="7"/>
  <c r="S28" i="7"/>
  <c r="S22" i="7"/>
  <c r="H22" i="7" s="1"/>
  <c r="S20" i="7"/>
  <c r="H20" i="7" s="1"/>
  <c r="J14" i="7"/>
  <c r="J6" i="7"/>
  <c r="J4" i="7"/>
  <c r="J29" i="7"/>
  <c r="J23" i="7"/>
  <c r="J17" i="7"/>
  <c r="J12" i="7"/>
  <c r="J11" i="7"/>
  <c r="J24" i="7"/>
  <c r="J19" i="7"/>
  <c r="J10" i="7"/>
  <c r="J8" i="7"/>
  <c r="J18" i="7"/>
  <c r="J28" i="7"/>
  <c r="J27" i="7"/>
  <c r="J13" i="7"/>
  <c r="J16" i="7"/>
  <c r="J15" i="7"/>
  <c r="J26" i="7"/>
  <c r="J7" i="7"/>
  <c r="J5" i="7"/>
  <c r="J2" i="7"/>
  <c r="J3" i="7"/>
  <c r="J9" i="7"/>
  <c r="G32" i="7"/>
  <c r="D32" i="7" s="1"/>
  <c r="F2" i="7"/>
  <c r="G2" i="7" l="1"/>
  <c r="D2" i="7" s="1"/>
  <c r="G33" i="7"/>
  <c r="D33" i="7" s="1"/>
  <c r="F3" i="7"/>
  <c r="F4" i="7" l="1"/>
  <c r="G34" i="7"/>
  <c r="D34" i="7" s="1"/>
  <c r="G3" i="7"/>
  <c r="D3" i="7" s="1"/>
  <c r="F5" i="7" l="1"/>
  <c r="F6" i="7" s="1"/>
  <c r="G4" i="7"/>
  <c r="D4" i="7" s="1"/>
  <c r="G35" i="7"/>
  <c r="D35" i="7" s="1"/>
  <c r="G5" i="7" l="1"/>
  <c r="D5" i="7" s="1"/>
  <c r="F7" i="7"/>
  <c r="F8" i="7" s="1"/>
  <c r="G6" i="7"/>
  <c r="D6" i="7" s="1"/>
  <c r="G36" i="7"/>
  <c r="D36" i="7" s="1"/>
  <c r="G7" i="7" l="1"/>
  <c r="D7" i="7" s="1"/>
  <c r="G37" i="7"/>
  <c r="D37" i="7" s="1"/>
  <c r="G8" i="7"/>
  <c r="D8" i="7" s="1"/>
  <c r="F9" i="7"/>
  <c r="G38" i="7" l="1"/>
  <c r="D38" i="7" s="1"/>
  <c r="G9" i="7"/>
  <c r="D9" i="7" s="1"/>
  <c r="F10" i="7"/>
  <c r="G39" i="7" l="1"/>
  <c r="D39" i="7" s="1"/>
  <c r="F11" i="7"/>
  <c r="G10" i="7"/>
  <c r="D10" i="7" s="1"/>
  <c r="G11" i="7" l="1"/>
  <c r="D11" i="7" s="1"/>
  <c r="G40" i="7"/>
  <c r="D40" i="7" s="1"/>
  <c r="F12" i="7"/>
  <c r="F13" i="7" s="1"/>
  <c r="G41" i="7" l="1"/>
  <c r="D41" i="7" s="1"/>
  <c r="G12" i="7"/>
  <c r="D12" i="7" s="1"/>
  <c r="G13" i="7"/>
  <c r="D13" i="7" s="1"/>
  <c r="F14" i="7"/>
  <c r="G42" i="7" l="1"/>
  <c r="D42" i="7" s="1"/>
  <c r="G14" i="7"/>
  <c r="D14" i="7" s="1"/>
  <c r="F15" i="7"/>
  <c r="G43" i="7" l="1"/>
  <c r="D43" i="7" s="1"/>
  <c r="G15" i="7"/>
  <c r="D15" i="7" s="1"/>
  <c r="F16" i="7"/>
  <c r="G44" i="7" l="1"/>
  <c r="D44" i="7" s="1"/>
  <c r="G16" i="7"/>
  <c r="D16" i="7" s="1"/>
  <c r="F17" i="7"/>
  <c r="F18" i="7" s="1"/>
  <c r="G45" i="7" l="1"/>
  <c r="D45" i="7" s="1"/>
  <c r="G18" i="7"/>
  <c r="D18" i="7" s="1"/>
  <c r="F19" i="7"/>
  <c r="G17" i="7"/>
  <c r="D17" i="7" s="1"/>
  <c r="G19" i="7" l="1"/>
  <c r="D19" i="7" s="1"/>
  <c r="G46" i="7"/>
  <c r="D46" i="7" s="1"/>
  <c r="F20" i="7"/>
  <c r="G20" i="7" s="1"/>
  <c r="D20" i="7" s="1"/>
  <c r="G47" i="7" l="1"/>
  <c r="D47" i="7" s="1"/>
  <c r="F21" i="7"/>
  <c r="G21" i="7" l="1"/>
  <c r="D21" i="7" s="1"/>
  <c r="G48" i="7"/>
  <c r="D48" i="7" s="1"/>
  <c r="F22" i="7"/>
  <c r="G22" i="7" s="1"/>
  <c r="D22" i="7" s="1"/>
  <c r="G49" i="7" l="1"/>
  <c r="D49" i="7" s="1"/>
  <c r="F23" i="7"/>
  <c r="F24" i="7" l="1"/>
  <c r="G24" i="7" s="1"/>
  <c r="D24" i="7" s="1"/>
  <c r="G50" i="7"/>
  <c r="D50" i="7" s="1"/>
  <c r="G23" i="7"/>
  <c r="D23" i="7" s="1"/>
  <c r="F25" i="7" l="1"/>
  <c r="G25" i="7" s="1"/>
  <c r="D25" i="7" s="1"/>
  <c r="G51" i="7"/>
  <c r="D51" i="7" s="1"/>
  <c r="F26" i="7" l="1"/>
  <c r="G26" i="7"/>
  <c r="D26" i="7" s="1"/>
  <c r="G52" i="7"/>
  <c r="D52" i="7" s="1"/>
  <c r="F27" i="7"/>
  <c r="G27" i="7" s="1"/>
  <c r="D27" i="7" s="1"/>
  <c r="F28" i="7" l="1"/>
  <c r="G53" i="7"/>
  <c r="D53" i="7" s="1"/>
  <c r="G28" i="7" l="1"/>
  <c r="D28" i="7" s="1"/>
  <c r="F29" i="7"/>
  <c r="G54" i="7"/>
  <c r="D54" i="7" s="1"/>
  <c r="G29" i="7" l="1"/>
  <c r="D29" i="7" s="1"/>
  <c r="F30" i="7"/>
  <c r="G55" i="7"/>
  <c r="D55" i="7" s="1"/>
  <c r="G30" i="7" l="1"/>
  <c r="D30" i="7" s="1"/>
  <c r="F31" i="7"/>
  <c r="G56" i="7"/>
  <c r="D56" i="7" s="1"/>
  <c r="F32" i="7" l="1"/>
  <c r="G57" i="7"/>
  <c r="D57" i="7" s="1"/>
  <c r="F33" i="7" l="1"/>
  <c r="G58" i="7"/>
  <c r="D58" i="7" s="1"/>
  <c r="F34" i="7" l="1"/>
  <c r="G59" i="7"/>
  <c r="D59" i="7" s="1"/>
  <c r="F35" i="7" l="1"/>
  <c r="G60" i="7"/>
  <c r="D60" i="7" s="1"/>
  <c r="F36" i="7" l="1"/>
  <c r="G61" i="7"/>
  <c r="D61" i="7" s="1"/>
  <c r="F37" i="7" l="1"/>
  <c r="G62" i="7"/>
  <c r="D62" i="7" s="1"/>
  <c r="F38" i="7" l="1"/>
  <c r="G63" i="7"/>
  <c r="D63" i="7" s="1"/>
  <c r="F39" i="7" l="1"/>
  <c r="G64" i="7"/>
  <c r="D64" i="7" s="1"/>
  <c r="F40" i="7" l="1"/>
  <c r="G65" i="7"/>
  <c r="D65" i="7" s="1"/>
  <c r="F41" i="7" l="1"/>
  <c r="G66" i="7"/>
  <c r="D66" i="7" s="1"/>
  <c r="F42" i="7" l="1"/>
  <c r="G67" i="7"/>
  <c r="D67" i="7" s="1"/>
  <c r="F43" i="7" l="1"/>
  <c r="G68" i="7"/>
  <c r="D68" i="7" s="1"/>
  <c r="F44" i="7" l="1"/>
  <c r="G69" i="7"/>
  <c r="D69" i="7" s="1"/>
  <c r="F45" i="7" l="1"/>
  <c r="G70" i="7"/>
  <c r="D70" i="7" s="1"/>
  <c r="F46" i="7" l="1"/>
  <c r="G71" i="7"/>
  <c r="D71" i="7" s="1"/>
  <c r="F47" i="7" l="1"/>
  <c r="G72" i="7"/>
  <c r="D72" i="7" s="1"/>
  <c r="F48" i="7" l="1"/>
  <c r="G73" i="7"/>
  <c r="D73" i="7" s="1"/>
  <c r="F49" i="7" l="1"/>
  <c r="G74" i="7"/>
  <c r="D74" i="7" s="1"/>
  <c r="F50" i="7" l="1"/>
  <c r="G75" i="7"/>
  <c r="D75" i="7" s="1"/>
  <c r="F51" i="7" l="1"/>
  <c r="G76" i="7"/>
  <c r="D76" i="7" s="1"/>
  <c r="F52" i="7" l="1"/>
  <c r="G77" i="7"/>
  <c r="D77" i="7" s="1"/>
  <c r="F53" i="7" l="1"/>
  <c r="G78" i="7"/>
  <c r="D78" i="7" s="1"/>
  <c r="F54" i="7" l="1"/>
  <c r="G79" i="7"/>
  <c r="D79" i="7" s="1"/>
  <c r="F55" i="7" l="1"/>
  <c r="G80" i="7"/>
  <c r="D80" i="7" s="1"/>
  <c r="F56" i="7" l="1"/>
  <c r="G81" i="7"/>
  <c r="D81" i="7" s="1"/>
  <c r="F57" i="7" l="1"/>
  <c r="G82" i="7"/>
  <c r="D82" i="7" s="1"/>
  <c r="F58" i="7" l="1"/>
  <c r="G83" i="7"/>
  <c r="D83" i="7" s="1"/>
  <c r="F59" i="7" l="1"/>
  <c r="G84" i="7"/>
  <c r="D84" i="7" s="1"/>
  <c r="F60" i="7" l="1"/>
  <c r="G85" i="7"/>
  <c r="D85" i="7" s="1"/>
  <c r="F61" i="7" l="1"/>
  <c r="G86" i="7"/>
  <c r="D86" i="7" s="1"/>
  <c r="F62" i="7" l="1"/>
  <c r="G87" i="7"/>
  <c r="D87" i="7" s="1"/>
  <c r="F63" i="7" l="1"/>
  <c r="G88" i="7"/>
  <c r="D88" i="7" s="1"/>
  <c r="F64" i="7" l="1"/>
  <c r="G89" i="7"/>
  <c r="D89" i="7" s="1"/>
  <c r="F65" i="7" l="1"/>
  <c r="G90" i="7"/>
  <c r="D90" i="7" s="1"/>
  <c r="F66" i="7" l="1"/>
  <c r="G91" i="7"/>
  <c r="D91" i="7" s="1"/>
  <c r="F67" i="7" l="1"/>
  <c r="G92" i="7"/>
  <c r="D92" i="7" s="1"/>
  <c r="F68" i="7" l="1"/>
  <c r="G93" i="7"/>
  <c r="D93" i="7" s="1"/>
  <c r="F69" i="7" l="1"/>
  <c r="G94" i="7"/>
  <c r="D94" i="7" s="1"/>
  <c r="F70" i="7" l="1"/>
  <c r="G95" i="7"/>
  <c r="D95" i="7" s="1"/>
  <c r="F71" i="7" l="1"/>
  <c r="G96" i="7"/>
  <c r="D96" i="7" s="1"/>
  <c r="F72" i="7" l="1"/>
  <c r="G97" i="7"/>
  <c r="D97" i="7" s="1"/>
  <c r="F73" i="7" l="1"/>
  <c r="G98" i="7"/>
  <c r="D98" i="7" s="1"/>
  <c r="F74" i="7" l="1"/>
  <c r="G99" i="7"/>
  <c r="D99" i="7" s="1"/>
  <c r="F75" i="7" l="1"/>
  <c r="G100" i="7"/>
  <c r="D100" i="7" s="1"/>
  <c r="F76" i="7" l="1"/>
  <c r="G101" i="7"/>
  <c r="D101" i="7" s="1"/>
  <c r="F77" i="7" l="1"/>
  <c r="G102" i="7"/>
  <c r="D102" i="7" s="1"/>
  <c r="F78" i="7" l="1"/>
  <c r="G103" i="7"/>
  <c r="D103" i="7" s="1"/>
  <c r="F79" i="7" l="1"/>
  <c r="G104" i="7"/>
  <c r="D104" i="7" s="1"/>
  <c r="F80" i="7" l="1"/>
  <c r="G105" i="7"/>
  <c r="D105" i="7" s="1"/>
  <c r="F81" i="7" l="1"/>
  <c r="G106" i="7"/>
  <c r="D106" i="7" s="1"/>
  <c r="F82" i="7" l="1"/>
  <c r="G107" i="7"/>
  <c r="D107" i="7" s="1"/>
  <c r="F83" i="7" l="1"/>
  <c r="G108" i="7"/>
  <c r="D108" i="7" s="1"/>
  <c r="F84" i="7" l="1"/>
  <c r="G109" i="7"/>
  <c r="D109" i="7" s="1"/>
  <c r="F85" i="7" l="1"/>
  <c r="G110" i="7"/>
  <c r="D110" i="7" s="1"/>
  <c r="F86" i="7" l="1"/>
  <c r="G111" i="7"/>
  <c r="D111" i="7" s="1"/>
  <c r="F87" i="7" l="1"/>
  <c r="G112" i="7"/>
  <c r="D112" i="7" s="1"/>
  <c r="F88" i="7" l="1"/>
  <c r="G113" i="7"/>
  <c r="D113" i="7" s="1"/>
  <c r="F89" i="7" l="1"/>
  <c r="G114" i="7"/>
  <c r="D114" i="7" s="1"/>
  <c r="F90" i="7" l="1"/>
  <c r="G115" i="7"/>
  <c r="D115" i="7" s="1"/>
  <c r="F91" i="7" l="1"/>
  <c r="G116" i="7"/>
  <c r="D116" i="7" s="1"/>
  <c r="F92" i="7" l="1"/>
  <c r="G117" i="7"/>
  <c r="D117" i="7" s="1"/>
  <c r="F93" i="7" l="1"/>
  <c r="G118" i="7"/>
  <c r="D118" i="7" s="1"/>
  <c r="F94" i="7" l="1"/>
  <c r="G119" i="7"/>
  <c r="D119" i="7" s="1"/>
  <c r="F95" i="7" l="1"/>
  <c r="G120" i="7"/>
  <c r="D120" i="7" s="1"/>
  <c r="F96" i="7" l="1"/>
  <c r="G121" i="7"/>
  <c r="D121" i="7" s="1"/>
  <c r="F97" i="7" l="1"/>
  <c r="G122" i="7"/>
  <c r="D122" i="7" s="1"/>
  <c r="F98" i="7" l="1"/>
  <c r="G123" i="7"/>
  <c r="D123" i="7" s="1"/>
  <c r="F99" i="7" l="1"/>
  <c r="G124" i="7"/>
  <c r="D124" i="7" s="1"/>
  <c r="F100" i="7" l="1"/>
  <c r="G125" i="7"/>
  <c r="D125" i="7" s="1"/>
  <c r="F101" i="7" l="1"/>
  <c r="G126" i="7"/>
  <c r="D126" i="7" s="1"/>
  <c r="F102" i="7" l="1"/>
  <c r="G127" i="7"/>
  <c r="D127" i="7" s="1"/>
  <c r="F103" i="7" l="1"/>
  <c r="G128" i="7"/>
  <c r="D128" i="7" s="1"/>
  <c r="F104" i="7" l="1"/>
  <c r="G129" i="7"/>
  <c r="D129" i="7" s="1"/>
  <c r="F105" i="7" l="1"/>
  <c r="G130" i="7"/>
  <c r="D130" i="7" s="1"/>
  <c r="F106" i="7" l="1"/>
  <c r="G131" i="7"/>
  <c r="D131" i="7" s="1"/>
  <c r="F107" i="7" l="1"/>
  <c r="G132" i="7"/>
  <c r="D132" i="7" s="1"/>
  <c r="F108" i="7" l="1"/>
  <c r="G133" i="7"/>
  <c r="D133" i="7" s="1"/>
  <c r="F109" i="7" l="1"/>
  <c r="G134" i="7"/>
  <c r="D134" i="7" s="1"/>
  <c r="F110" i="7" l="1"/>
  <c r="G135" i="7"/>
  <c r="D135" i="7" s="1"/>
  <c r="F111" i="7" l="1"/>
  <c r="G136" i="7"/>
  <c r="D136" i="7" s="1"/>
  <c r="F112" i="7" l="1"/>
  <c r="G137" i="7"/>
  <c r="D137" i="7" s="1"/>
  <c r="F113" i="7" l="1"/>
  <c r="G138" i="7"/>
  <c r="D138" i="7" s="1"/>
  <c r="F114" i="7" l="1"/>
  <c r="G139" i="7"/>
  <c r="D139" i="7" s="1"/>
  <c r="F115" i="7" l="1"/>
  <c r="G140" i="7"/>
  <c r="D140" i="7" s="1"/>
  <c r="F116" i="7" l="1"/>
  <c r="G141" i="7"/>
  <c r="D141" i="7" s="1"/>
  <c r="F117" i="7" l="1"/>
  <c r="G142" i="7"/>
  <c r="D142" i="7" s="1"/>
  <c r="F118" i="7" l="1"/>
  <c r="G143" i="7"/>
  <c r="D143" i="7" s="1"/>
  <c r="F119" i="7" l="1"/>
  <c r="G144" i="7"/>
  <c r="D144" i="7" s="1"/>
  <c r="F120" i="7" l="1"/>
  <c r="G145" i="7"/>
  <c r="D145" i="7" s="1"/>
  <c r="F121" i="7" l="1"/>
  <c r="G146" i="7"/>
  <c r="D146" i="7" s="1"/>
  <c r="F122" i="7" l="1"/>
  <c r="G147" i="7"/>
  <c r="D147" i="7" s="1"/>
  <c r="F123" i="7" l="1"/>
  <c r="G148" i="7"/>
  <c r="D148" i="7" s="1"/>
  <c r="F124" i="7" l="1"/>
  <c r="G149" i="7"/>
  <c r="D149" i="7" s="1"/>
  <c r="F125" i="7" l="1"/>
  <c r="G150" i="7"/>
  <c r="D150" i="7" s="1"/>
  <c r="F126" i="7" l="1"/>
  <c r="G151" i="7"/>
  <c r="D151" i="7" s="1"/>
  <c r="F127" i="7" l="1"/>
  <c r="G152" i="7"/>
  <c r="D152" i="7" s="1"/>
  <c r="F128" i="7" l="1"/>
  <c r="G153" i="7"/>
  <c r="D153" i="7" s="1"/>
  <c r="F129" i="7" l="1"/>
  <c r="G154" i="7"/>
  <c r="D154" i="7" s="1"/>
  <c r="F130" i="7" l="1"/>
  <c r="G155" i="7"/>
  <c r="D155" i="7" s="1"/>
  <c r="F131" i="7" l="1"/>
  <c r="G156" i="7"/>
  <c r="D156" i="7" s="1"/>
  <c r="F132" i="7" l="1"/>
  <c r="G157" i="7"/>
  <c r="D157" i="7" s="1"/>
  <c r="F133" i="7" l="1"/>
  <c r="G158" i="7"/>
  <c r="D158" i="7" s="1"/>
  <c r="F134" i="7" l="1"/>
  <c r="G159" i="7"/>
  <c r="D159" i="7" s="1"/>
  <c r="F135" i="7" l="1"/>
  <c r="G160" i="7"/>
  <c r="D160" i="7" s="1"/>
  <c r="F136" i="7" l="1"/>
  <c r="G161" i="7"/>
  <c r="D161" i="7" s="1"/>
  <c r="F137" i="7" l="1"/>
  <c r="G162" i="7"/>
  <c r="D162" i="7" s="1"/>
  <c r="F138" i="7" l="1"/>
  <c r="G163" i="7"/>
  <c r="D163" i="7" s="1"/>
  <c r="F139" i="7" l="1"/>
  <c r="G164" i="7"/>
  <c r="D164" i="7" s="1"/>
  <c r="F140" i="7" l="1"/>
  <c r="G165" i="7"/>
  <c r="D165" i="7" s="1"/>
  <c r="F141" i="7" l="1"/>
  <c r="G166" i="7"/>
  <c r="D166" i="7" s="1"/>
  <c r="F142" i="7" l="1"/>
  <c r="G167" i="7"/>
  <c r="D167" i="7" s="1"/>
  <c r="F143" i="7" l="1"/>
  <c r="G168" i="7"/>
  <c r="D168" i="7" s="1"/>
  <c r="F144" i="7" l="1"/>
  <c r="G169" i="7"/>
  <c r="D169" i="7" s="1"/>
  <c r="F145" i="7" l="1"/>
  <c r="G170" i="7"/>
  <c r="D170" i="7" s="1"/>
  <c r="F146" i="7" l="1"/>
  <c r="G171" i="7"/>
  <c r="D171" i="7" s="1"/>
  <c r="F147" i="7" l="1"/>
  <c r="G172" i="7"/>
  <c r="D172" i="7" s="1"/>
  <c r="F148" i="7" l="1"/>
  <c r="G173" i="7"/>
  <c r="D173" i="7" s="1"/>
  <c r="F149" i="7" l="1"/>
  <c r="G174" i="7"/>
  <c r="D174" i="7" s="1"/>
  <c r="F150" i="7" l="1"/>
  <c r="G175" i="7"/>
  <c r="D175" i="7" s="1"/>
  <c r="F151" i="7" l="1"/>
  <c r="G176" i="7"/>
  <c r="D176" i="7" s="1"/>
  <c r="F152" i="7" l="1"/>
  <c r="G177" i="7"/>
  <c r="D177" i="7" s="1"/>
  <c r="F153" i="7" l="1"/>
  <c r="G178" i="7"/>
  <c r="D178" i="7" s="1"/>
  <c r="F154" i="7" l="1"/>
  <c r="G179" i="7"/>
  <c r="D179" i="7" s="1"/>
  <c r="F155" i="7" l="1"/>
  <c r="G180" i="7"/>
  <c r="D180" i="7" s="1"/>
  <c r="F156" i="7" l="1"/>
  <c r="G181" i="7"/>
  <c r="D181" i="7" s="1"/>
  <c r="F157" i="7" l="1"/>
  <c r="G182" i="7"/>
  <c r="D182" i="7" s="1"/>
  <c r="F158" i="7" l="1"/>
  <c r="G183" i="7"/>
  <c r="D183" i="7" s="1"/>
  <c r="F159" i="7" l="1"/>
  <c r="G184" i="7"/>
  <c r="D184" i="7" s="1"/>
  <c r="F160" i="7" l="1"/>
  <c r="G185" i="7"/>
  <c r="D185" i="7" s="1"/>
  <c r="F161" i="7" l="1"/>
  <c r="G186" i="7"/>
  <c r="D186" i="7" s="1"/>
  <c r="F162" i="7" l="1"/>
  <c r="G187" i="7"/>
  <c r="D187" i="7" s="1"/>
  <c r="F163" i="7" l="1"/>
  <c r="G188" i="7"/>
  <c r="D188" i="7" s="1"/>
  <c r="F164" i="7" l="1"/>
  <c r="G189" i="7"/>
  <c r="D189" i="7" s="1"/>
  <c r="F165" i="7" l="1"/>
  <c r="G190" i="7"/>
  <c r="D190" i="7" s="1"/>
  <c r="F166" i="7" l="1"/>
  <c r="G191" i="7"/>
  <c r="D191" i="7" s="1"/>
  <c r="F167" i="7" l="1"/>
  <c r="G192" i="7"/>
  <c r="D192" i="7" s="1"/>
  <c r="F168" i="7" l="1"/>
  <c r="G193" i="7"/>
  <c r="D193" i="7" s="1"/>
  <c r="F169" i="7" l="1"/>
  <c r="G194" i="7"/>
  <c r="D194" i="7" s="1"/>
  <c r="F170" i="7" l="1"/>
  <c r="G195" i="7"/>
  <c r="D195" i="7" s="1"/>
  <c r="F171" i="7" l="1"/>
  <c r="G196" i="7"/>
  <c r="D196" i="7" s="1"/>
  <c r="F172" i="7" l="1"/>
  <c r="G197" i="7"/>
  <c r="D197" i="7" s="1"/>
  <c r="F173" i="7" l="1"/>
  <c r="G198" i="7"/>
  <c r="D198" i="7" s="1"/>
  <c r="F174" i="7" l="1"/>
  <c r="G199" i="7"/>
  <c r="D199" i="7" s="1"/>
  <c r="F175" i="7" l="1"/>
  <c r="G200" i="7"/>
  <c r="D200" i="7" s="1"/>
  <c r="F176" i="7" l="1"/>
  <c r="G201" i="7"/>
  <c r="D201" i="7" s="1"/>
  <c r="F177" i="7" l="1"/>
  <c r="G202" i="7"/>
  <c r="D202" i="7" s="1"/>
  <c r="F178" i="7" l="1"/>
  <c r="G203" i="7"/>
  <c r="D203" i="7" s="1"/>
  <c r="F179" i="7" l="1"/>
  <c r="G204" i="7"/>
  <c r="D204" i="7" s="1"/>
  <c r="F180" i="7" l="1"/>
  <c r="G205" i="7"/>
  <c r="D205" i="7" s="1"/>
  <c r="F181" i="7" l="1"/>
  <c r="G206" i="7"/>
  <c r="D206" i="7" s="1"/>
  <c r="F182" i="7" l="1"/>
  <c r="G207" i="7"/>
  <c r="D207" i="7" s="1"/>
  <c r="F183" i="7" l="1"/>
  <c r="G208" i="7"/>
  <c r="D208" i="7" s="1"/>
  <c r="F184" i="7" l="1"/>
  <c r="G209" i="7"/>
  <c r="D209" i="7" s="1"/>
  <c r="F185" i="7" l="1"/>
  <c r="G210" i="7"/>
  <c r="D210" i="7" s="1"/>
  <c r="F186" i="7" l="1"/>
  <c r="G211" i="7"/>
  <c r="D211" i="7" s="1"/>
  <c r="F187" i="7" l="1"/>
  <c r="G212" i="7"/>
  <c r="D212" i="7" s="1"/>
  <c r="F188" i="7" l="1"/>
  <c r="G213" i="7"/>
  <c r="D213" i="7" s="1"/>
  <c r="F189" i="7" l="1"/>
  <c r="G214" i="7"/>
  <c r="D214" i="7" s="1"/>
  <c r="F190" i="7" l="1"/>
  <c r="G215" i="7"/>
  <c r="D215" i="7" s="1"/>
  <c r="F191" i="7" l="1"/>
  <c r="G216" i="7"/>
  <c r="D216" i="7" s="1"/>
  <c r="F192" i="7" l="1"/>
  <c r="G217" i="7"/>
  <c r="D217" i="7" s="1"/>
  <c r="F193" i="7" l="1"/>
  <c r="G218" i="7"/>
  <c r="D218" i="7" s="1"/>
  <c r="F194" i="7" l="1"/>
  <c r="G219" i="7"/>
  <c r="D219" i="7" s="1"/>
  <c r="F195" i="7" l="1"/>
  <c r="G220" i="7"/>
  <c r="D220" i="7" s="1"/>
  <c r="F196" i="7" l="1"/>
  <c r="G221" i="7"/>
  <c r="D221" i="7" s="1"/>
  <c r="F197" i="7" l="1"/>
  <c r="G222" i="7"/>
  <c r="D222" i="7" s="1"/>
  <c r="F198" i="7" l="1"/>
  <c r="G223" i="7"/>
  <c r="D223" i="7" s="1"/>
  <c r="F199" i="7" l="1"/>
  <c r="G224" i="7"/>
  <c r="D224" i="7" s="1"/>
  <c r="F200" i="7" l="1"/>
  <c r="G225" i="7"/>
  <c r="D225" i="7" s="1"/>
  <c r="F201" i="7" l="1"/>
  <c r="G226" i="7"/>
  <c r="D226" i="7" s="1"/>
  <c r="F202" i="7" l="1"/>
  <c r="G227" i="7"/>
  <c r="D227" i="7" s="1"/>
  <c r="F203" i="7" l="1"/>
  <c r="G228" i="7"/>
  <c r="D228" i="7" s="1"/>
  <c r="F204" i="7" l="1"/>
  <c r="G229" i="7"/>
  <c r="D229" i="7" s="1"/>
  <c r="F205" i="7" l="1"/>
  <c r="G230" i="7"/>
  <c r="D230" i="7" s="1"/>
  <c r="F206" i="7" l="1"/>
  <c r="G231" i="7"/>
  <c r="D231" i="7" s="1"/>
  <c r="F207" i="7" l="1"/>
  <c r="G232" i="7"/>
  <c r="D232" i="7" s="1"/>
  <c r="F208" i="7" l="1"/>
  <c r="G233" i="7"/>
  <c r="D233" i="7" s="1"/>
  <c r="F209" i="7" l="1"/>
  <c r="G234" i="7"/>
  <c r="D234" i="7" s="1"/>
  <c r="F210" i="7" l="1"/>
  <c r="G235" i="7"/>
  <c r="D235" i="7" s="1"/>
  <c r="F211" i="7" l="1"/>
  <c r="G236" i="7"/>
  <c r="D236" i="7" s="1"/>
  <c r="F212" i="7" l="1"/>
  <c r="G237" i="7"/>
  <c r="D237" i="7" s="1"/>
  <c r="F213" i="7" l="1"/>
  <c r="G238" i="7"/>
  <c r="D238" i="7" s="1"/>
  <c r="F214" i="7" l="1"/>
  <c r="G239" i="7"/>
  <c r="D239" i="7" s="1"/>
  <c r="F215" i="7" l="1"/>
  <c r="G240" i="7"/>
  <c r="D240" i="7" s="1"/>
  <c r="F216" i="7" l="1"/>
  <c r="G241" i="7"/>
  <c r="D241" i="7" s="1"/>
  <c r="F217" i="7" l="1"/>
  <c r="G242" i="7"/>
  <c r="D242" i="7" s="1"/>
  <c r="F218" i="7" l="1"/>
  <c r="G243" i="7"/>
  <c r="D243" i="7" s="1"/>
  <c r="F219" i="7" l="1"/>
  <c r="G244" i="7"/>
  <c r="D244" i="7" s="1"/>
  <c r="F220" i="7" l="1"/>
  <c r="G245" i="7"/>
  <c r="D245" i="7" s="1"/>
  <c r="F221" i="7" l="1"/>
  <c r="G246" i="7"/>
  <c r="D246" i="7" s="1"/>
  <c r="F222" i="7" l="1"/>
  <c r="G247" i="7"/>
  <c r="D247" i="7" s="1"/>
  <c r="F223" i="7" l="1"/>
  <c r="G248" i="7"/>
  <c r="D248" i="7" s="1"/>
  <c r="F224" i="7" l="1"/>
  <c r="G249" i="7"/>
  <c r="D249" i="7" s="1"/>
  <c r="F225" i="7" l="1"/>
  <c r="G250" i="7"/>
  <c r="D250" i="7" s="1"/>
  <c r="F226" i="7" l="1"/>
  <c r="G251" i="7"/>
  <c r="D251" i="7" s="1"/>
  <c r="F227" i="7" l="1"/>
  <c r="G252" i="7"/>
  <c r="D252" i="7" s="1"/>
  <c r="F228" i="7" l="1"/>
  <c r="G253" i="7"/>
  <c r="D253" i="7" s="1"/>
  <c r="F229" i="7" l="1"/>
  <c r="G254" i="7"/>
  <c r="D254" i="7" s="1"/>
  <c r="F230" i="7" l="1"/>
  <c r="G255" i="7"/>
  <c r="D255" i="7" s="1"/>
  <c r="F231" i="7" l="1"/>
  <c r="G256" i="7"/>
  <c r="D256" i="7" s="1"/>
  <c r="F232" i="7" l="1"/>
  <c r="G257" i="7"/>
  <c r="D257" i="7" s="1"/>
  <c r="F233" i="7" l="1"/>
  <c r="G258" i="7"/>
  <c r="D258" i="7" s="1"/>
  <c r="F234" i="7" l="1"/>
  <c r="G259" i="7"/>
  <c r="D259" i="7" s="1"/>
  <c r="F235" i="7" l="1"/>
  <c r="G260" i="7"/>
  <c r="D260" i="7" s="1"/>
  <c r="F236" i="7" l="1"/>
  <c r="G261" i="7"/>
  <c r="D261" i="7" s="1"/>
  <c r="F237" i="7" l="1"/>
  <c r="G262" i="7"/>
  <c r="D262" i="7" s="1"/>
  <c r="F238" i="7" l="1"/>
  <c r="G263" i="7"/>
  <c r="D263" i="7" s="1"/>
  <c r="F239" i="7" l="1"/>
  <c r="G264" i="7"/>
  <c r="D264" i="7" s="1"/>
  <c r="F240" i="7" l="1"/>
  <c r="G265" i="7"/>
  <c r="D265" i="7" s="1"/>
  <c r="F241" i="7" l="1"/>
  <c r="G266" i="7"/>
  <c r="D266" i="7" s="1"/>
  <c r="F242" i="7" l="1"/>
  <c r="G267" i="7"/>
  <c r="D267" i="7" s="1"/>
  <c r="F243" i="7" l="1"/>
  <c r="G268" i="7"/>
  <c r="D268" i="7" s="1"/>
  <c r="F244" i="7" l="1"/>
  <c r="G269" i="7"/>
  <c r="D269" i="7" s="1"/>
  <c r="F245" i="7" l="1"/>
  <c r="G270" i="7"/>
  <c r="D270" i="7" s="1"/>
  <c r="F246" i="7" l="1"/>
  <c r="G271" i="7"/>
  <c r="D271" i="7" s="1"/>
  <c r="F247" i="7" l="1"/>
  <c r="G272" i="7"/>
  <c r="D272" i="7" s="1"/>
  <c r="F248" i="7" l="1"/>
  <c r="G273" i="7"/>
  <c r="D273" i="7" s="1"/>
  <c r="F249" i="7" l="1"/>
  <c r="G274" i="7"/>
  <c r="D274" i="7" s="1"/>
  <c r="F250" i="7" l="1"/>
  <c r="F251" i="7" s="1"/>
  <c r="F252" i="7" s="1"/>
  <c r="F253" i="7" s="1"/>
  <c r="F254" i="7" s="1"/>
  <c r="F255" i="7" s="1"/>
  <c r="F256" i="7" s="1"/>
  <c r="F257" i="7" s="1"/>
  <c r="F258" i="7" s="1"/>
  <c r="F259" i="7" s="1"/>
  <c r="F260" i="7" s="1"/>
  <c r="F261" i="7" s="1"/>
  <c r="F262" i="7" s="1"/>
  <c r="F263" i="7" s="1"/>
  <c r="F264" i="7" s="1"/>
  <c r="F265" i="7" s="1"/>
  <c r="F266" i="7" s="1"/>
  <c r="F267" i="7" s="1"/>
  <c r="G275" i="7"/>
  <c r="D275" i="7" s="1"/>
  <c r="F268" i="7" l="1"/>
  <c r="F269" i="7" s="1"/>
  <c r="F270" i="7" s="1"/>
  <c r="G276" i="7"/>
  <c r="D276" i="7" s="1"/>
  <c r="F271" i="7" l="1"/>
  <c r="G277" i="7"/>
  <c r="D277" i="7" s="1"/>
  <c r="F272" i="7" l="1"/>
  <c r="G278" i="7"/>
  <c r="D278" i="7" s="1"/>
  <c r="F273" i="7" l="1"/>
  <c r="G279" i="7"/>
  <c r="D279" i="7" s="1"/>
  <c r="F274" i="7" l="1"/>
  <c r="G280" i="7"/>
  <c r="D280" i="7" s="1"/>
  <c r="F275" i="7" l="1"/>
  <c r="G281" i="7"/>
  <c r="D281" i="7" s="1"/>
  <c r="F276" i="7" l="1"/>
  <c r="G282" i="7"/>
  <c r="D282" i="7" s="1"/>
  <c r="F277" i="7" l="1"/>
  <c r="F278" i="7" s="1"/>
  <c r="G283" i="7"/>
  <c r="D283" i="7" s="1"/>
  <c r="F279" i="7" l="1"/>
  <c r="F280" i="7" s="1"/>
  <c r="G284" i="7"/>
  <c r="D284" i="7" s="1"/>
  <c r="F281" i="7" l="1"/>
  <c r="F282" i="7" s="1"/>
  <c r="G285" i="7"/>
  <c r="D285" i="7" s="1"/>
  <c r="F283" i="7" l="1"/>
  <c r="G286" i="7"/>
  <c r="D286" i="7" s="1"/>
  <c r="F284" i="7" l="1"/>
  <c r="G287" i="7"/>
  <c r="D287" i="7" s="1"/>
  <c r="F285" i="7" l="1"/>
  <c r="F286" i="7" s="1"/>
  <c r="G288" i="7"/>
  <c r="D288" i="7" s="1"/>
  <c r="F287" i="7" l="1"/>
  <c r="G289" i="7"/>
  <c r="D289" i="7" s="1"/>
  <c r="F288" i="7" l="1"/>
  <c r="F289" i="7" s="1"/>
  <c r="G290" i="7"/>
  <c r="D290" i="7" s="1"/>
  <c r="F290" i="7" l="1"/>
  <c r="F291" i="7" s="1"/>
  <c r="F292" i="7" s="1"/>
  <c r="G291" i="7"/>
  <c r="D291" i="7" s="1"/>
  <c r="G292" i="7" l="1"/>
  <c r="D292" i="7" s="1"/>
  <c r="F293" i="7"/>
  <c r="G293" i="7" l="1"/>
  <c r="D293" i="7" s="1"/>
  <c r="F294" i="7"/>
  <c r="G294" i="7" l="1"/>
  <c r="D294" i="7" s="1"/>
  <c r="F295" i="7"/>
  <c r="G295" i="7" l="1"/>
  <c r="D295" i="7" s="1"/>
  <c r="F296" i="7"/>
  <c r="G296" i="7" l="1"/>
  <c r="D296" i="7" s="1"/>
  <c r="F297" i="7"/>
  <c r="G297" i="7" l="1"/>
  <c r="D297" i="7" s="1"/>
  <c r="F298" i="7"/>
  <c r="G298" i="7" l="1"/>
  <c r="D298" i="7" s="1"/>
  <c r="F299" i="7"/>
  <c r="G299" i="7" l="1"/>
  <c r="D299" i="7" s="1"/>
  <c r="F300" i="7"/>
  <c r="G300" i="7" l="1"/>
  <c r="D300" i="7" s="1"/>
  <c r="F301" i="7"/>
  <c r="G301" i="7" l="1"/>
  <c r="D301" i="7" s="1"/>
  <c r="F302" i="7"/>
  <c r="G302" i="7" l="1"/>
  <c r="D302" i="7" s="1"/>
  <c r="F303" i="7"/>
  <c r="G303" i="7" l="1"/>
  <c r="D303" i="7" s="1"/>
  <c r="F304" i="7"/>
  <c r="G304" i="7" l="1"/>
  <c r="D304" i="7" s="1"/>
  <c r="F305" i="7"/>
  <c r="G305" i="7" l="1"/>
  <c r="D305" i="7" s="1"/>
  <c r="F306" i="7"/>
  <c r="G306" i="7" l="1"/>
  <c r="D306" i="7" s="1"/>
  <c r="F307" i="7"/>
  <c r="G307" i="7" l="1"/>
  <c r="D307" i="7" s="1"/>
  <c r="F308" i="7"/>
  <c r="G308" i="7" l="1"/>
  <c r="D308" i="7" s="1"/>
  <c r="F309" i="7"/>
  <c r="G309" i="7" l="1"/>
  <c r="D309" i="7" s="1"/>
  <c r="F310" i="7"/>
  <c r="G310" i="7" l="1"/>
  <c r="D310" i="7" s="1"/>
  <c r="F311" i="7"/>
  <c r="G311" i="7" l="1"/>
  <c r="D311" i="7" s="1"/>
  <c r="F312" i="7"/>
  <c r="G312" i="7" l="1"/>
  <c r="D312" i="7" s="1"/>
  <c r="F313" i="7"/>
  <c r="G313" i="7" l="1"/>
  <c r="D313" i="7" s="1"/>
  <c r="F314" i="7"/>
  <c r="G314" i="7" l="1"/>
  <c r="D314" i="7" s="1"/>
  <c r="F315" i="7"/>
  <c r="G315" i="7" l="1"/>
  <c r="D315" i="7" s="1"/>
  <c r="F316" i="7"/>
  <c r="G316" i="7" l="1"/>
  <c r="D316" i="7" s="1"/>
  <c r="F317" i="7"/>
  <c r="G317" i="7" l="1"/>
  <c r="D317" i="7" s="1"/>
  <c r="F318" i="7"/>
  <c r="G318" i="7" l="1"/>
  <c r="D318" i="7" s="1"/>
  <c r="F319" i="7"/>
  <c r="G319" i="7" l="1"/>
  <c r="D319" i="7" s="1"/>
  <c r="F320" i="7"/>
  <c r="G320" i="7" l="1"/>
  <c r="D320" i="7" s="1"/>
  <c r="F321" i="7"/>
  <c r="G321" i="7" l="1"/>
  <c r="D321" i="7" s="1"/>
  <c r="F322" i="7"/>
  <c r="G322" i="7" l="1"/>
  <c r="D322" i="7" s="1"/>
  <c r="F323" i="7"/>
  <c r="G323" i="7" l="1"/>
  <c r="D323" i="7" s="1"/>
  <c r="F324" i="7"/>
  <c r="G324" i="7" l="1"/>
  <c r="D324" i="7" s="1"/>
  <c r="F325" i="7"/>
  <c r="G325" i="7" l="1"/>
  <c r="D325" i="7" s="1"/>
  <c r="F326" i="7"/>
  <c r="G326" i="7" l="1"/>
  <c r="D326" i="7" s="1"/>
  <c r="F327" i="7"/>
  <c r="G327" i="7" l="1"/>
  <c r="D327" i="7" s="1"/>
  <c r="F328" i="7"/>
  <c r="G328" i="7" l="1"/>
  <c r="D328" i="7" s="1"/>
  <c r="F329" i="7"/>
  <c r="G329" i="7" l="1"/>
  <c r="D329" i="7" s="1"/>
  <c r="F330" i="7"/>
  <c r="G330" i="7" l="1"/>
  <c r="D330" i="7" s="1"/>
  <c r="F331" i="7"/>
  <c r="G331" i="7" l="1"/>
  <c r="D331" i="7" s="1"/>
  <c r="F332" i="7"/>
  <c r="G332" i="7" l="1"/>
  <c r="D332" i="7" s="1"/>
  <c r="F333" i="7"/>
  <c r="G333" i="7" l="1"/>
  <c r="D333" i="7" s="1"/>
  <c r="F334" i="7"/>
  <c r="G334" i="7" l="1"/>
  <c r="D334" i="7" s="1"/>
  <c r="F335" i="7"/>
  <c r="G335" i="7" l="1"/>
  <c r="D335" i="7" s="1"/>
  <c r="F336" i="7"/>
  <c r="G336" i="7" l="1"/>
  <c r="D336" i="7" s="1"/>
  <c r="F337" i="7"/>
  <c r="G337" i="7" l="1"/>
  <c r="D337" i="7" s="1"/>
  <c r="F338" i="7"/>
  <c r="G338" i="7" l="1"/>
  <c r="D338" i="7" s="1"/>
  <c r="F339" i="7"/>
  <c r="G339" i="7" l="1"/>
  <c r="D339" i="7" s="1"/>
  <c r="F340" i="7"/>
  <c r="G340" i="7" l="1"/>
  <c r="D340" i="7" s="1"/>
  <c r="F341" i="7"/>
  <c r="G341" i="7" l="1"/>
  <c r="D341" i="7" s="1"/>
  <c r="F342" i="7"/>
  <c r="G342" i="7" l="1"/>
  <c r="D342" i="7" s="1"/>
  <c r="F343" i="7"/>
  <c r="G343" i="7" l="1"/>
  <c r="D343" i="7" s="1"/>
  <c r="F344" i="7"/>
  <c r="G344" i="7" l="1"/>
  <c r="D344" i="7" s="1"/>
  <c r="F345" i="7"/>
  <c r="G345" i="7" l="1"/>
  <c r="D345" i="7" s="1"/>
  <c r="F346" i="7"/>
  <c r="G346" i="7" l="1"/>
  <c r="D346" i="7" s="1"/>
  <c r="F347" i="7"/>
  <c r="G347" i="7" l="1"/>
  <c r="D347" i="7" s="1"/>
  <c r="F348" i="7"/>
  <c r="G348" i="7" l="1"/>
  <c r="D348" i="7" s="1"/>
  <c r="F349" i="7"/>
  <c r="G349" i="7" l="1"/>
  <c r="D349" i="7" s="1"/>
  <c r="F350" i="7"/>
  <c r="G350" i="7" l="1"/>
  <c r="D350" i="7" s="1"/>
  <c r="F351" i="7"/>
  <c r="G351" i="7" l="1"/>
  <c r="D351" i="7" s="1"/>
  <c r="F352" i="7"/>
  <c r="G352" i="7" l="1"/>
  <c r="D352" i="7" s="1"/>
  <c r="F353" i="7"/>
  <c r="G353" i="7" l="1"/>
  <c r="D353" i="7" s="1"/>
  <c r="F354" i="7"/>
  <c r="G354" i="7" l="1"/>
  <c r="D354" i="7" s="1"/>
  <c r="F355" i="7"/>
  <c r="G355" i="7" l="1"/>
  <c r="D355" i="7" s="1"/>
  <c r="F356" i="7"/>
  <c r="G356" i="7" l="1"/>
  <c r="D356" i="7" s="1"/>
  <c r="F357" i="7"/>
  <c r="G357" i="7" l="1"/>
  <c r="D357" i="7" s="1"/>
  <c r="F358" i="7"/>
  <c r="G358" i="7" l="1"/>
  <c r="D358" i="7" s="1"/>
  <c r="F359" i="7"/>
  <c r="G359" i="7" l="1"/>
  <c r="D359" i="7" s="1"/>
  <c r="F360" i="7"/>
  <c r="G360" i="7" l="1"/>
  <c r="D360" i="7" s="1"/>
  <c r="F361" i="7"/>
  <c r="G361" i="7" l="1"/>
  <c r="D361" i="7" s="1"/>
  <c r="F362" i="7"/>
  <c r="G362" i="7" l="1"/>
  <c r="D362" i="7" s="1"/>
  <c r="F363" i="7"/>
  <c r="G363" i="7" l="1"/>
  <c r="D363" i="7" s="1"/>
  <c r="F364" i="7"/>
  <c r="G364" i="7" l="1"/>
  <c r="D364" i="7" s="1"/>
  <c r="F365" i="7"/>
  <c r="G365" i="7" l="1"/>
  <c r="D365" i="7" s="1"/>
  <c r="F366" i="7"/>
  <c r="G366" i="7" l="1"/>
  <c r="D366" i="7" s="1"/>
  <c r="F367" i="7"/>
  <c r="G367" i="7" l="1"/>
  <c r="D367" i="7" s="1"/>
  <c r="F368" i="7"/>
  <c r="G368" i="7" l="1"/>
  <c r="D368" i="7" s="1"/>
  <c r="F369" i="7"/>
  <c r="G369" i="7" l="1"/>
  <c r="D369" i="7" s="1"/>
  <c r="F370" i="7"/>
  <c r="G370" i="7" l="1"/>
  <c r="D370" i="7" s="1"/>
  <c r="F371" i="7"/>
  <c r="G371" i="7" l="1"/>
  <c r="D371" i="7" s="1"/>
  <c r="F372" i="7"/>
  <c r="G372" i="7" l="1"/>
  <c r="D372" i="7" s="1"/>
  <c r="F373" i="7"/>
  <c r="G373" i="7" l="1"/>
  <c r="D373" i="7" s="1"/>
  <c r="F374" i="7"/>
  <c r="G374" i="7" l="1"/>
  <c r="D374" i="7" s="1"/>
  <c r="F375" i="7"/>
  <c r="G375" i="7" l="1"/>
  <c r="D375" i="7" s="1"/>
  <c r="F376" i="7"/>
  <c r="G376" i="7" l="1"/>
  <c r="D376" i="7" s="1"/>
  <c r="F377" i="7"/>
  <c r="G377" i="7" l="1"/>
  <c r="D377" i="7" s="1"/>
  <c r="F378" i="7"/>
  <c r="G378" i="7" l="1"/>
  <c r="D378" i="7" s="1"/>
  <c r="F379" i="7"/>
  <c r="G379" i="7" l="1"/>
  <c r="D379" i="7" s="1"/>
  <c r="F380" i="7"/>
  <c r="G380" i="7" l="1"/>
  <c r="D380" i="7" s="1"/>
  <c r="F381" i="7"/>
  <c r="G381" i="7" l="1"/>
  <c r="D381" i="7" s="1"/>
  <c r="F382" i="7"/>
  <c r="G382" i="7" l="1"/>
  <c r="D382" i="7" s="1"/>
  <c r="F383" i="7"/>
  <c r="G383" i="7" l="1"/>
  <c r="D383" i="7" s="1"/>
  <c r="F384" i="7"/>
  <c r="G384" i="7" l="1"/>
  <c r="D384" i="7" s="1"/>
  <c r="F385" i="7"/>
  <c r="G385" i="7" l="1"/>
  <c r="D385" i="7" s="1"/>
  <c r="F386" i="7"/>
  <c r="G386" i="7" l="1"/>
  <c r="D386" i="7" s="1"/>
  <c r="F387" i="7"/>
  <c r="G387" i="7" l="1"/>
  <c r="D387" i="7" s="1"/>
  <c r="F388" i="7"/>
  <c r="G388" i="7" l="1"/>
  <c r="D388" i="7" s="1"/>
  <c r="F389" i="7"/>
  <c r="G389" i="7" l="1"/>
  <c r="D389" i="7" s="1"/>
  <c r="F390" i="7"/>
  <c r="G390" i="7" l="1"/>
  <c r="D390" i="7" s="1"/>
  <c r="F391" i="7"/>
  <c r="G391" i="7" l="1"/>
  <c r="D391" i="7" s="1"/>
  <c r="F392" i="7"/>
  <c r="G392" i="7" l="1"/>
  <c r="D392" i="7" s="1"/>
  <c r="F393" i="7"/>
  <c r="G393" i="7" l="1"/>
  <c r="D393" i="7" s="1"/>
  <c r="F394" i="7"/>
  <c r="G394" i="7" l="1"/>
  <c r="D394" i="7" s="1"/>
  <c r="F395" i="7"/>
  <c r="G395" i="7" l="1"/>
  <c r="D395" i="7" s="1"/>
  <c r="F396" i="7"/>
  <c r="G396" i="7" l="1"/>
  <c r="D396" i="7" s="1"/>
  <c r="F397" i="7"/>
  <c r="G397" i="7" l="1"/>
  <c r="D397" i="7" s="1"/>
  <c r="F398" i="7"/>
  <c r="G398" i="7" l="1"/>
  <c r="D398" i="7" s="1"/>
  <c r="F399" i="7"/>
  <c r="G399" i="7" l="1"/>
  <c r="D399" i="7" s="1"/>
  <c r="F400" i="7"/>
  <c r="G400" i="7" l="1"/>
  <c r="D400" i="7" s="1"/>
  <c r="F401" i="7"/>
  <c r="G401" i="7" l="1"/>
  <c r="D401" i="7" s="1"/>
  <c r="F402" i="7"/>
  <c r="G402" i="7" l="1"/>
  <c r="D402" i="7" s="1"/>
  <c r="F403" i="7"/>
  <c r="G403" i="7" l="1"/>
  <c r="D403" i="7" s="1"/>
  <c r="F404" i="7"/>
  <c r="G404" i="7" l="1"/>
  <c r="D404" i="7" s="1"/>
  <c r="F405" i="7"/>
  <c r="G405" i="7" l="1"/>
  <c r="D405" i="7" s="1"/>
  <c r="F406" i="7"/>
  <c r="G406" i="7" l="1"/>
  <c r="D406" i="7" s="1"/>
  <c r="F407" i="7"/>
  <c r="G407" i="7" l="1"/>
  <c r="D407" i="7" s="1"/>
  <c r="F408" i="7"/>
  <c r="G408" i="7" l="1"/>
  <c r="D408" i="7" s="1"/>
  <c r="F409" i="7"/>
  <c r="G409" i="7" l="1"/>
  <c r="D409" i="7" s="1"/>
  <c r="F410" i="7"/>
  <c r="G410" i="7" l="1"/>
  <c r="D410" i="7" s="1"/>
  <c r="F411" i="7"/>
  <c r="G411" i="7" l="1"/>
  <c r="D411" i="7" s="1"/>
  <c r="F412" i="7"/>
  <c r="G412" i="7" l="1"/>
  <c r="D412" i="7" s="1"/>
  <c r="F413" i="7"/>
  <c r="G413" i="7" l="1"/>
  <c r="D413" i="7" s="1"/>
  <c r="F414" i="7"/>
  <c r="G414" i="7" l="1"/>
  <c r="D414" i="7" s="1"/>
  <c r="F415" i="7"/>
  <c r="G415" i="7" l="1"/>
  <c r="D415" i="7" s="1"/>
  <c r="F416" i="7"/>
  <c r="G416" i="7" l="1"/>
  <c r="D416" i="7" s="1"/>
  <c r="F417" i="7"/>
  <c r="G417" i="7" l="1"/>
  <c r="D417" i="7" s="1"/>
  <c r="F418" i="7"/>
  <c r="G418" i="7" l="1"/>
  <c r="D418" i="7" s="1"/>
  <c r="F419" i="7"/>
  <c r="G419" i="7" l="1"/>
  <c r="D419" i="7" s="1"/>
  <c r="F420" i="7"/>
  <c r="G420" i="7" l="1"/>
  <c r="D420" i="7" s="1"/>
  <c r="F421" i="7"/>
  <c r="G421" i="7" l="1"/>
  <c r="D421" i="7" s="1"/>
  <c r="F422" i="7"/>
  <c r="G422" i="7" l="1"/>
  <c r="D422" i="7" s="1"/>
  <c r="F423" i="7"/>
  <c r="G423" i="7" l="1"/>
  <c r="D423" i="7" s="1"/>
  <c r="F424" i="7"/>
  <c r="G424" i="7" l="1"/>
  <c r="D424" i="7" s="1"/>
  <c r="F425" i="7"/>
  <c r="G425" i="7" l="1"/>
  <c r="D425" i="7" s="1"/>
  <c r="F426" i="7"/>
  <c r="G426" i="7" l="1"/>
  <c r="D426" i="7" s="1"/>
  <c r="F427" i="7"/>
  <c r="G427" i="7" l="1"/>
  <c r="D427" i="7" s="1"/>
  <c r="F428" i="7"/>
  <c r="G428" i="7" l="1"/>
  <c r="D428" i="7" s="1"/>
  <c r="F429" i="7"/>
  <c r="G429" i="7" l="1"/>
  <c r="D429" i="7" s="1"/>
  <c r="F430" i="7"/>
  <c r="G430" i="7" l="1"/>
  <c r="D430" i="7" s="1"/>
  <c r="F431" i="7"/>
  <c r="G431" i="7" l="1"/>
  <c r="D431" i="7" s="1"/>
  <c r="F432" i="7"/>
  <c r="G432" i="7" l="1"/>
  <c r="D432" i="7" s="1"/>
  <c r="F433" i="7"/>
  <c r="G433" i="7" l="1"/>
  <c r="D433" i="7" s="1"/>
  <c r="F434" i="7"/>
  <c r="G434" i="7" l="1"/>
  <c r="D434" i="7" s="1"/>
  <c r="F435" i="7"/>
  <c r="G435" i="7" l="1"/>
  <c r="D435" i="7" s="1"/>
  <c r="F436" i="7"/>
  <c r="G436" i="7" l="1"/>
  <c r="D436" i="7" s="1"/>
  <c r="F437" i="7"/>
  <c r="G437" i="7" l="1"/>
  <c r="D437" i="7" s="1"/>
  <c r="F438" i="7"/>
  <c r="G438" i="7" l="1"/>
  <c r="D438" i="7" s="1"/>
  <c r="F439" i="7"/>
  <c r="G439" i="7" l="1"/>
  <c r="D439" i="7" s="1"/>
  <c r="F440" i="7"/>
  <c r="G440" i="7" l="1"/>
  <c r="D440" i="7" s="1"/>
  <c r="F441" i="7"/>
  <c r="G441" i="7" l="1"/>
  <c r="D441" i="7" s="1"/>
  <c r="F442" i="7"/>
  <c r="G442" i="7" l="1"/>
  <c r="D442" i="7" s="1"/>
  <c r="F443" i="7"/>
  <c r="G443" i="7" l="1"/>
  <c r="D443" i="7" s="1"/>
  <c r="F444" i="7"/>
  <c r="G444" i="7" l="1"/>
  <c r="D444" i="7" s="1"/>
  <c r="F445" i="7"/>
  <c r="G445" i="7" l="1"/>
  <c r="D445" i="7" s="1"/>
  <c r="F446" i="7"/>
  <c r="G446" i="7" l="1"/>
  <c r="D446" i="7" s="1"/>
  <c r="F447" i="7"/>
  <c r="G447" i="7" l="1"/>
  <c r="D447" i="7" s="1"/>
  <c r="F448" i="7"/>
  <c r="G448" i="7" l="1"/>
  <c r="D448" i="7" s="1"/>
  <c r="F449" i="7"/>
  <c r="G449" i="7" l="1"/>
  <c r="D449" i="7" s="1"/>
  <c r="F450" i="7"/>
  <c r="G450" i="7" l="1"/>
  <c r="D450" i="7" s="1"/>
  <c r="F451" i="7"/>
  <c r="G451" i="7" l="1"/>
  <c r="D451" i="7" s="1"/>
  <c r="F452" i="7"/>
  <c r="G452" i="7" l="1"/>
  <c r="D452" i="7" s="1"/>
  <c r="F453" i="7"/>
  <c r="G453" i="7" l="1"/>
  <c r="D453" i="7" s="1"/>
  <c r="F454" i="7"/>
  <c r="G454" i="7" l="1"/>
  <c r="D454" i="7" s="1"/>
  <c r="F455" i="7"/>
  <c r="G455" i="7" l="1"/>
  <c r="D455" i="7" s="1"/>
  <c r="F456" i="7"/>
  <c r="G456" i="7" l="1"/>
  <c r="D456" i="7" s="1"/>
  <c r="F457" i="7"/>
  <c r="G457" i="7" l="1"/>
  <c r="D457" i="7" s="1"/>
  <c r="F458" i="7"/>
  <c r="G458" i="7" l="1"/>
  <c r="D458" i="7" s="1"/>
  <c r="F459" i="7"/>
  <c r="G459" i="7" l="1"/>
  <c r="D459" i="7" s="1"/>
  <c r="F460" i="7"/>
  <c r="G460" i="7" l="1"/>
  <c r="D460" i="7" s="1"/>
  <c r="F461" i="7"/>
  <c r="G461" i="7" l="1"/>
  <c r="D461" i="7" s="1"/>
  <c r="F462" i="7"/>
  <c r="G462" i="7" l="1"/>
  <c r="D462" i="7" s="1"/>
  <c r="F463" i="7"/>
  <c r="G463" i="7" l="1"/>
  <c r="D463" i="7" s="1"/>
  <c r="F464" i="7"/>
  <c r="G464" i="7" l="1"/>
  <c r="D464" i="7" s="1"/>
  <c r="F465" i="7"/>
  <c r="G465" i="7" l="1"/>
  <c r="D465" i="7" s="1"/>
  <c r="F466" i="7"/>
  <c r="G466" i="7" l="1"/>
  <c r="D466" i="7" s="1"/>
  <c r="F467" i="7"/>
  <c r="G467" i="7" l="1"/>
  <c r="D467" i="7" s="1"/>
  <c r="F468" i="7"/>
  <c r="G468" i="7" l="1"/>
  <c r="D468" i="7" s="1"/>
  <c r="F469" i="7"/>
  <c r="G469" i="7" l="1"/>
  <c r="D469" i="7" s="1"/>
  <c r="F470" i="7"/>
  <c r="G470" i="7" l="1"/>
  <c r="D470" i="7" s="1"/>
  <c r="F471" i="7"/>
  <c r="G471" i="7" l="1"/>
  <c r="D471" i="7" s="1"/>
  <c r="F472" i="7"/>
  <c r="G472" i="7" l="1"/>
  <c r="D472" i="7" s="1"/>
  <c r="F473" i="7"/>
  <c r="G473" i="7" l="1"/>
  <c r="D473" i="7" s="1"/>
  <c r="F474" i="7"/>
  <c r="G474" i="7" l="1"/>
  <c r="D474" i="7" s="1"/>
  <c r="F475" i="7"/>
  <c r="G475" i="7" l="1"/>
  <c r="D475" i="7" s="1"/>
  <c r="F476" i="7"/>
  <c r="G476" i="7" l="1"/>
  <c r="D476" i="7" s="1"/>
  <c r="F477" i="7"/>
  <c r="G477" i="7" l="1"/>
  <c r="D477" i="7" s="1"/>
  <c r="F478" i="7"/>
  <c r="G478" i="7" l="1"/>
  <c r="D478" i="7" s="1"/>
  <c r="F479" i="7"/>
  <c r="G479" i="7" l="1"/>
  <c r="D479" i="7" s="1"/>
  <c r="F480" i="7"/>
  <c r="G480" i="7" l="1"/>
  <c r="D480" i="7" s="1"/>
  <c r="F481" i="7"/>
  <c r="G481" i="7" l="1"/>
  <c r="D481" i="7" s="1"/>
  <c r="F482" i="7"/>
  <c r="G482" i="7" l="1"/>
  <c r="D482" i="7" s="1"/>
  <c r="F483" i="7"/>
  <c r="G483" i="7" l="1"/>
  <c r="D483" i="7" s="1"/>
  <c r="F484" i="7"/>
  <c r="G484" i="7" l="1"/>
  <c r="D484" i="7" s="1"/>
  <c r="F485" i="7"/>
  <c r="G485" i="7" l="1"/>
  <c r="D485" i="7" s="1"/>
  <c r="F486" i="7"/>
  <c r="G486" i="7" l="1"/>
  <c r="D486" i="7" s="1"/>
  <c r="F487" i="7"/>
  <c r="G487" i="7" l="1"/>
  <c r="D487" i="7" s="1"/>
  <c r="F488" i="7"/>
  <c r="G488" i="7" l="1"/>
  <c r="D488" i="7" s="1"/>
  <c r="F489" i="7"/>
  <c r="G489" i="7" l="1"/>
  <c r="D489" i="7" s="1"/>
  <c r="F490" i="7"/>
  <c r="G490" i="7" l="1"/>
  <c r="D490" i="7" s="1"/>
  <c r="F491" i="7"/>
  <c r="G491" i="7" l="1"/>
  <c r="D491" i="7" s="1"/>
  <c r="F492" i="7"/>
  <c r="G492" i="7" l="1"/>
  <c r="D492" i="7" s="1"/>
  <c r="F493" i="7"/>
  <c r="G493" i="7" l="1"/>
  <c r="D493" i="7" s="1"/>
  <c r="F494" i="7"/>
  <c r="G494" i="7" l="1"/>
  <c r="D494" i="7" s="1"/>
  <c r="F495" i="7"/>
  <c r="G495" i="7" l="1"/>
  <c r="D495" i="7" s="1"/>
  <c r="F496" i="7"/>
  <c r="G496" i="7" l="1"/>
  <c r="D496" i="7" s="1"/>
  <c r="F497" i="7"/>
  <c r="G497" i="7" l="1"/>
  <c r="D497" i="7" s="1"/>
  <c r="F498" i="7"/>
  <c r="G498" i="7" l="1"/>
  <c r="D498" i="7" s="1"/>
  <c r="F499" i="7"/>
  <c r="G499" i="7" l="1"/>
  <c r="D499" i="7" s="1"/>
  <c r="F500" i="7"/>
  <c r="G500" i="7" l="1"/>
  <c r="D500" i="7" s="1"/>
  <c r="F501" i="7"/>
  <c r="G501" i="7" l="1"/>
  <c r="D501" i="7" s="1"/>
  <c r="F502" i="7"/>
  <c r="G502" i="7" l="1"/>
  <c r="D502" i="7" s="1"/>
  <c r="F503" i="7"/>
  <c r="G503" i="7" l="1"/>
  <c r="D503" i="7" s="1"/>
  <c r="F504" i="7"/>
  <c r="G504" i="7" l="1"/>
  <c r="D504" i="7" s="1"/>
  <c r="F505" i="7"/>
  <c r="G505" i="7" l="1"/>
  <c r="D505" i="7" s="1"/>
  <c r="F506" i="7"/>
  <c r="G506" i="7" l="1"/>
  <c r="D506" i="7" s="1"/>
  <c r="F507" i="7"/>
  <c r="G507" i="7" l="1"/>
  <c r="D507" i="7" s="1"/>
  <c r="F508" i="7"/>
  <c r="G508" i="7" l="1"/>
  <c r="D508" i="7" s="1"/>
  <c r="F509" i="7"/>
  <c r="G509" i="7" l="1"/>
  <c r="D509" i="7" s="1"/>
  <c r="F510" i="7"/>
  <c r="G510" i="7" l="1"/>
  <c r="D510" i="7" s="1"/>
  <c r="F511" i="7"/>
  <c r="G511" i="7" l="1"/>
  <c r="D511" i="7" s="1"/>
  <c r="F512" i="7"/>
  <c r="G512" i="7" l="1"/>
  <c r="D512" i="7" s="1"/>
  <c r="F513" i="7"/>
  <c r="G513" i="7" l="1"/>
  <c r="D513" i="7" s="1"/>
  <c r="F514" i="7"/>
  <c r="G514" i="7" l="1"/>
  <c r="D514" i="7" s="1"/>
  <c r="F515" i="7"/>
  <c r="G515" i="7" l="1"/>
  <c r="D515" i="7" s="1"/>
  <c r="F516" i="7"/>
  <c r="G516" i="7" l="1"/>
  <c r="D516" i="7" s="1"/>
  <c r="F517" i="7"/>
  <c r="G517" i="7" l="1"/>
  <c r="D517" i="7" s="1"/>
  <c r="F518" i="7"/>
  <c r="G518" i="7" l="1"/>
  <c r="D518" i="7" s="1"/>
  <c r="F519" i="7"/>
  <c r="G519" i="7" l="1"/>
  <c r="D519" i="7" s="1"/>
  <c r="F520" i="7"/>
  <c r="G520" i="7" l="1"/>
  <c r="D520" i="7" s="1"/>
  <c r="F521" i="7"/>
  <c r="G521" i="7" l="1"/>
  <c r="D521" i="7" s="1"/>
  <c r="F522" i="7"/>
  <c r="G522" i="7" l="1"/>
  <c r="D522" i="7" s="1"/>
  <c r="F523" i="7"/>
  <c r="G523" i="7" l="1"/>
  <c r="D523" i="7" s="1"/>
  <c r="F524" i="7"/>
  <c r="G524" i="7" l="1"/>
  <c r="D524" i="7" s="1"/>
  <c r="F525" i="7"/>
  <c r="G525" i="7" l="1"/>
  <c r="D525" i="7" s="1"/>
  <c r="F526" i="7"/>
  <c r="G526" i="7" l="1"/>
  <c r="D526" i="7" s="1"/>
  <c r="F527" i="7"/>
  <c r="G527" i="7" l="1"/>
  <c r="D527" i="7" s="1"/>
  <c r="F528" i="7"/>
  <c r="G528" i="7" l="1"/>
  <c r="D528" i="7" s="1"/>
  <c r="F529" i="7"/>
  <c r="G529" i="7" l="1"/>
  <c r="D529" i="7" s="1"/>
  <c r="F530" i="7"/>
  <c r="G530" i="7" l="1"/>
  <c r="D530" i="7" s="1"/>
  <c r="F531" i="7"/>
  <c r="G531" i="7" l="1"/>
  <c r="D531" i="7" s="1"/>
  <c r="F532" i="7"/>
  <c r="G532" i="7" l="1"/>
  <c r="D532" i="7" s="1"/>
  <c r="F533" i="7"/>
  <c r="G533" i="7" l="1"/>
  <c r="D533" i="7" s="1"/>
  <c r="F534" i="7"/>
  <c r="G534" i="7" l="1"/>
  <c r="D534" i="7" s="1"/>
  <c r="F535" i="7"/>
  <c r="G535" i="7" l="1"/>
  <c r="D535" i="7" s="1"/>
  <c r="F536" i="7"/>
  <c r="G536" i="7" l="1"/>
  <c r="D536" i="7" s="1"/>
  <c r="F537" i="7"/>
  <c r="G537" i="7" l="1"/>
  <c r="D537" i="7" s="1"/>
  <c r="F538" i="7"/>
  <c r="G538" i="7" l="1"/>
  <c r="D538" i="7" s="1"/>
  <c r="F539" i="7"/>
  <c r="G539" i="7" l="1"/>
  <c r="D539" i="7" s="1"/>
  <c r="F540" i="7"/>
  <c r="G540" i="7" l="1"/>
  <c r="D540" i="7" s="1"/>
  <c r="F541" i="7"/>
  <c r="G541" i="7" l="1"/>
  <c r="D541" i="7" s="1"/>
  <c r="F542" i="7"/>
  <c r="G542" i="7" l="1"/>
  <c r="D542" i="7" s="1"/>
  <c r="F543" i="7"/>
  <c r="G543" i="7" l="1"/>
  <c r="D543" i="7" s="1"/>
  <c r="F544" i="7"/>
  <c r="G544" i="7" l="1"/>
  <c r="D544" i="7" s="1"/>
  <c r="F545" i="7"/>
  <c r="G545" i="7" l="1"/>
  <c r="D545" i="7" s="1"/>
  <c r="F546" i="7"/>
  <c r="G546" i="7" l="1"/>
  <c r="D546" i="7" s="1"/>
  <c r="F547" i="7"/>
  <c r="G547" i="7" l="1"/>
  <c r="D547" i="7" s="1"/>
  <c r="F548" i="7"/>
  <c r="G548" i="7" l="1"/>
  <c r="D548" i="7" s="1"/>
  <c r="F549" i="7"/>
  <c r="G549" i="7" l="1"/>
  <c r="D549" i="7" s="1"/>
  <c r="F550" i="7"/>
  <c r="G550" i="7" l="1"/>
  <c r="D550" i="7" s="1"/>
  <c r="F551" i="7"/>
  <c r="G551" i="7" l="1"/>
  <c r="D551" i="7" s="1"/>
  <c r="F552" i="7"/>
  <c r="G552" i="7" l="1"/>
  <c r="D552" i="7" s="1"/>
  <c r="F553" i="7"/>
  <c r="G553" i="7" l="1"/>
  <c r="D553" i="7" s="1"/>
  <c r="F554" i="7"/>
  <c r="G554" i="7" l="1"/>
  <c r="D554" i="7" s="1"/>
  <c r="F555" i="7"/>
  <c r="G555" i="7" l="1"/>
  <c r="D555" i="7" s="1"/>
  <c r="F556" i="7"/>
  <c r="G556" i="7" l="1"/>
  <c r="D556" i="7" s="1"/>
  <c r="F557" i="7"/>
  <c r="G557" i="7" l="1"/>
  <c r="D557" i="7" s="1"/>
  <c r="F558" i="7"/>
  <c r="G558" i="7" l="1"/>
  <c r="D558" i="7" s="1"/>
  <c r="F559" i="7"/>
  <c r="G559" i="7" l="1"/>
  <c r="D559" i="7" s="1"/>
  <c r="F560" i="7"/>
  <c r="G560" i="7" l="1"/>
  <c r="D560" i="7" s="1"/>
  <c r="F561" i="7"/>
  <c r="G561" i="7" l="1"/>
  <c r="D561" i="7" s="1"/>
  <c r="F562" i="7"/>
  <c r="G562" i="7" l="1"/>
  <c r="D562" i="7" s="1"/>
  <c r="F563" i="7"/>
  <c r="G563" i="7" l="1"/>
  <c r="D563" i="7" s="1"/>
  <c r="F564" i="7"/>
  <c r="G564" i="7" l="1"/>
  <c r="D564" i="7" s="1"/>
  <c r="F565" i="7"/>
  <c r="G565" i="7" l="1"/>
  <c r="D565" i="7" s="1"/>
  <c r="F566" i="7"/>
  <c r="G566" i="7" l="1"/>
  <c r="D566" i="7" s="1"/>
  <c r="F567" i="7"/>
  <c r="G567" i="7" l="1"/>
  <c r="D567" i="7" s="1"/>
  <c r="F568" i="7"/>
  <c r="G568" i="7" l="1"/>
  <c r="D568" i="7" s="1"/>
  <c r="F569" i="7"/>
  <c r="G569" i="7" l="1"/>
  <c r="D569" i="7" s="1"/>
  <c r="F570" i="7"/>
  <c r="G570" i="7" l="1"/>
  <c r="D570" i="7" s="1"/>
  <c r="F571" i="7"/>
  <c r="G571" i="7" l="1"/>
  <c r="D571" i="7" s="1"/>
  <c r="F572" i="7"/>
  <c r="G572" i="7" l="1"/>
  <c r="D572" i="7" s="1"/>
  <c r="F573" i="7"/>
  <c r="G573" i="7" l="1"/>
  <c r="D573" i="7" s="1"/>
  <c r="F574" i="7"/>
  <c r="G574" i="7" l="1"/>
  <c r="D574" i="7" s="1"/>
  <c r="F575" i="7"/>
  <c r="G575" i="7" l="1"/>
  <c r="D575" i="7" s="1"/>
  <c r="F576" i="7"/>
  <c r="G576" i="7" l="1"/>
  <c r="D576" i="7" s="1"/>
  <c r="F577" i="7"/>
  <c r="G577" i="7" l="1"/>
  <c r="D577" i="7" s="1"/>
  <c r="F578" i="7"/>
  <c r="G578" i="7" l="1"/>
  <c r="D578" i="7" s="1"/>
  <c r="F579" i="7"/>
  <c r="G579" i="7" l="1"/>
  <c r="D579" i="7" s="1"/>
  <c r="F580" i="7"/>
  <c r="G580" i="7" l="1"/>
  <c r="D580" i="7" s="1"/>
  <c r="F581" i="7"/>
  <c r="G581" i="7" l="1"/>
  <c r="D581" i="7" s="1"/>
  <c r="F582" i="7"/>
  <c r="G582" i="7" l="1"/>
  <c r="D582" i="7" s="1"/>
  <c r="F583" i="7"/>
  <c r="G583" i="7" l="1"/>
  <c r="D583" i="7" s="1"/>
  <c r="F584" i="7"/>
  <c r="G584" i="7" l="1"/>
  <c r="D584" i="7" s="1"/>
  <c r="F585" i="7"/>
  <c r="G585" i="7" l="1"/>
  <c r="D585" i="7" s="1"/>
  <c r="F586" i="7"/>
  <c r="G586" i="7" l="1"/>
  <c r="D586" i="7" s="1"/>
  <c r="F587" i="7"/>
  <c r="G587" i="7" l="1"/>
  <c r="D587" i="7" s="1"/>
  <c r="F588" i="7"/>
  <c r="G588" i="7" l="1"/>
  <c r="D588" i="7" s="1"/>
  <c r="F589" i="7"/>
  <c r="G589" i="7" l="1"/>
  <c r="D589" i="7" s="1"/>
  <c r="F590" i="7"/>
  <c r="G590" i="7" l="1"/>
  <c r="D590" i="7" s="1"/>
  <c r="F591" i="7"/>
  <c r="G591" i="7" l="1"/>
  <c r="D591" i="7" s="1"/>
  <c r="F592" i="7"/>
  <c r="G592" i="7" l="1"/>
  <c r="D592" i="7" s="1"/>
  <c r="F593" i="7"/>
  <c r="G593" i="7" l="1"/>
  <c r="D593" i="7" s="1"/>
  <c r="F594" i="7"/>
  <c r="G594" i="7" l="1"/>
  <c r="D594" i="7" s="1"/>
  <c r="F595" i="7"/>
  <c r="G595" i="7" l="1"/>
  <c r="D595" i="7" s="1"/>
  <c r="F596" i="7"/>
  <c r="G596" i="7" l="1"/>
  <c r="D596" i="7" s="1"/>
  <c r="F597" i="7"/>
  <c r="G597" i="7" l="1"/>
  <c r="D597" i="7" s="1"/>
  <c r="F598" i="7"/>
  <c r="G598" i="7" l="1"/>
  <c r="D598" i="7" s="1"/>
  <c r="F599" i="7"/>
  <c r="G599" i="7" l="1"/>
  <c r="D599" i="7" s="1"/>
  <c r="F600" i="7"/>
  <c r="G600" i="7" l="1"/>
  <c r="D600" i="7" s="1"/>
  <c r="F601" i="7"/>
  <c r="G601" i="7" l="1"/>
  <c r="D601" i="7" s="1"/>
  <c r="F602" i="7"/>
  <c r="G602" i="7" l="1"/>
  <c r="D602" i="7" s="1"/>
  <c r="F603" i="7"/>
  <c r="G603" i="7" l="1"/>
  <c r="D603" i="7" s="1"/>
  <c r="F604" i="7"/>
  <c r="G604" i="7" l="1"/>
  <c r="D604" i="7" s="1"/>
  <c r="F605" i="7"/>
  <c r="G605" i="7" l="1"/>
  <c r="D605" i="7" s="1"/>
  <c r="F606" i="7"/>
  <c r="G606" i="7" l="1"/>
  <c r="D606" i="7" s="1"/>
  <c r="F607" i="7"/>
  <c r="G607" i="7" l="1"/>
  <c r="D607" i="7" s="1"/>
  <c r="F608" i="7"/>
  <c r="G608" i="7" l="1"/>
  <c r="D608" i="7" s="1"/>
  <c r="F609" i="7"/>
  <c r="G609" i="7" l="1"/>
  <c r="D609" i="7" s="1"/>
  <c r="F610" i="7"/>
  <c r="G610" i="7" l="1"/>
  <c r="D610" i="7" s="1"/>
  <c r="F611" i="7"/>
  <c r="G611" i="7" l="1"/>
  <c r="D611" i="7" s="1"/>
  <c r="F612" i="7"/>
  <c r="G612" i="7" l="1"/>
  <c r="D612" i="7" s="1"/>
  <c r="F613" i="7"/>
  <c r="G613" i="7" l="1"/>
  <c r="D613" i="7" s="1"/>
  <c r="F614" i="7"/>
  <c r="G614" i="7" l="1"/>
  <c r="D614" i="7" s="1"/>
  <c r="F615" i="7"/>
  <c r="G615" i="7" l="1"/>
  <c r="D615" i="7" s="1"/>
  <c r="F616" i="7"/>
  <c r="G616" i="7" l="1"/>
  <c r="D616" i="7" s="1"/>
  <c r="F617" i="7"/>
  <c r="G617" i="7" l="1"/>
  <c r="D617" i="7" s="1"/>
  <c r="F618" i="7"/>
  <c r="G618" i="7" l="1"/>
  <c r="D618" i="7" s="1"/>
  <c r="F619" i="7"/>
  <c r="G619" i="7" l="1"/>
  <c r="D619" i="7" s="1"/>
  <c r="F620" i="7"/>
  <c r="G620" i="7" l="1"/>
  <c r="D620" i="7" s="1"/>
  <c r="F621" i="7"/>
  <c r="G621" i="7" l="1"/>
  <c r="D621" i="7" s="1"/>
  <c r="F622" i="7"/>
  <c r="G622" i="7" l="1"/>
  <c r="D622" i="7" s="1"/>
  <c r="F623" i="7"/>
  <c r="G623" i="7" l="1"/>
  <c r="D623" i="7" s="1"/>
  <c r="F624" i="7"/>
  <c r="G624" i="7" l="1"/>
  <c r="D624" i="7" s="1"/>
  <c r="F625" i="7"/>
  <c r="G625" i="7" l="1"/>
  <c r="D625" i="7" s="1"/>
  <c r="F626" i="7"/>
  <c r="G626" i="7" l="1"/>
  <c r="D626" i="7" s="1"/>
  <c r="F627" i="7"/>
  <c r="G627" i="7" l="1"/>
  <c r="D627" i="7" s="1"/>
  <c r="F628" i="7"/>
  <c r="G628" i="7" l="1"/>
  <c r="D628" i="7" s="1"/>
  <c r="F629" i="7"/>
  <c r="G629" i="7" l="1"/>
  <c r="D629" i="7" s="1"/>
  <c r="F630" i="7"/>
  <c r="G630" i="7" l="1"/>
  <c r="D630" i="7" s="1"/>
  <c r="F631" i="7"/>
  <c r="G631" i="7" l="1"/>
  <c r="D631" i="7" s="1"/>
  <c r="F632" i="7"/>
  <c r="G632" i="7" l="1"/>
  <c r="D632" i="7" s="1"/>
  <c r="F633" i="7"/>
  <c r="G633" i="7" l="1"/>
  <c r="D633" i="7" s="1"/>
  <c r="F634" i="7"/>
  <c r="G634" i="7" l="1"/>
  <c r="D634" i="7" s="1"/>
  <c r="F635" i="7"/>
  <c r="G635" i="7" l="1"/>
  <c r="D635" i="7" s="1"/>
  <c r="F636" i="7"/>
  <c r="G636" i="7" l="1"/>
  <c r="D636" i="7" s="1"/>
  <c r="F637" i="7"/>
  <c r="G637" i="7" l="1"/>
  <c r="D637" i="7" s="1"/>
  <c r="F638" i="7"/>
  <c r="G638" i="7" l="1"/>
  <c r="D638" i="7" s="1"/>
  <c r="F639" i="7"/>
  <c r="G639" i="7" l="1"/>
  <c r="D639" i="7" s="1"/>
  <c r="F640" i="7"/>
  <c r="G640" i="7" l="1"/>
  <c r="D640" i="7" s="1"/>
  <c r="F641" i="7"/>
  <c r="G641" i="7" l="1"/>
  <c r="D641" i="7" s="1"/>
  <c r="F642" i="7"/>
  <c r="G642" i="7" l="1"/>
  <c r="D642" i="7" s="1"/>
  <c r="F643" i="7"/>
  <c r="G643" i="7" l="1"/>
  <c r="D643" i="7" s="1"/>
  <c r="F644" i="7"/>
  <c r="G644" i="7" l="1"/>
  <c r="D644" i="7" s="1"/>
  <c r="F645" i="7"/>
  <c r="G645" i="7" l="1"/>
  <c r="D645" i="7" s="1"/>
  <c r="F646" i="7"/>
  <c r="G646" i="7" l="1"/>
  <c r="D646" i="7" s="1"/>
  <c r="F647" i="7"/>
  <c r="G647" i="7" l="1"/>
  <c r="D647" i="7" s="1"/>
  <c r="F648" i="7"/>
  <c r="G648" i="7" l="1"/>
  <c r="D648" i="7" s="1"/>
  <c r="F649" i="7"/>
  <c r="G649" i="7" l="1"/>
  <c r="D649" i="7" s="1"/>
  <c r="F650" i="7"/>
  <c r="G650" i="7" l="1"/>
  <c r="D650" i="7" s="1"/>
  <c r="F651" i="7"/>
  <c r="G651" i="7" l="1"/>
  <c r="D651" i="7" s="1"/>
  <c r="F652" i="7"/>
  <c r="G652" i="7" l="1"/>
  <c r="D652" i="7" s="1"/>
  <c r="F653" i="7"/>
  <c r="G653" i="7" l="1"/>
  <c r="D653" i="7" s="1"/>
  <c r="F654" i="7"/>
  <c r="G654" i="7" l="1"/>
  <c r="D654" i="7" s="1"/>
  <c r="F655" i="7"/>
  <c r="G655" i="7" l="1"/>
  <c r="D655" i="7" s="1"/>
  <c r="F656" i="7"/>
  <c r="G656" i="7" l="1"/>
  <c r="D656" i="7" s="1"/>
  <c r="F657" i="7"/>
  <c r="G657" i="7" l="1"/>
  <c r="D657" i="7" s="1"/>
  <c r="F658" i="7"/>
  <c r="G658" i="7" l="1"/>
  <c r="D658" i="7" s="1"/>
  <c r="F659" i="7"/>
  <c r="G659" i="7" l="1"/>
  <c r="D659" i="7" s="1"/>
  <c r="F660" i="7"/>
  <c r="G660" i="7" l="1"/>
  <c r="D660" i="7" s="1"/>
  <c r="F661" i="7"/>
  <c r="G661" i="7" l="1"/>
  <c r="D661" i="7" s="1"/>
  <c r="F662" i="7"/>
  <c r="G662" i="7" l="1"/>
  <c r="D662" i="7" s="1"/>
  <c r="F663" i="7"/>
  <c r="G663" i="7" l="1"/>
  <c r="D663" i="7" s="1"/>
  <c r="F664" i="7"/>
  <c r="G664" i="7" l="1"/>
  <c r="D664" i="7" s="1"/>
  <c r="F665" i="7"/>
  <c r="G665" i="7" l="1"/>
  <c r="D665" i="7" s="1"/>
  <c r="F666" i="7"/>
  <c r="G666" i="7" l="1"/>
  <c r="D666" i="7" s="1"/>
  <c r="F667" i="7"/>
  <c r="G667" i="7" l="1"/>
  <c r="D667" i="7" s="1"/>
  <c r="F668" i="7"/>
  <c r="G668" i="7" l="1"/>
  <c r="D668" i="7" s="1"/>
  <c r="F669" i="7"/>
  <c r="G669" i="7" l="1"/>
  <c r="D669" i="7" s="1"/>
  <c r="F670" i="7"/>
  <c r="G670" i="7" l="1"/>
  <c r="D670" i="7" s="1"/>
  <c r="F671" i="7"/>
  <c r="G671" i="7" l="1"/>
  <c r="D671" i="7" s="1"/>
  <c r="F672" i="7"/>
  <c r="G672" i="7" l="1"/>
  <c r="D672" i="7" s="1"/>
  <c r="F673" i="7"/>
  <c r="G673" i="7" l="1"/>
  <c r="D673" i="7" s="1"/>
  <c r="F674" i="7"/>
  <c r="G674" i="7" l="1"/>
  <c r="D674" i="7" s="1"/>
  <c r="F675" i="7"/>
  <c r="G675" i="7" l="1"/>
  <c r="D675" i="7" s="1"/>
  <c r="F676" i="7"/>
  <c r="G676" i="7" l="1"/>
  <c r="D676" i="7" s="1"/>
  <c r="F677" i="7"/>
  <c r="G677" i="7" l="1"/>
  <c r="D677" i="7" s="1"/>
  <c r="F678" i="7"/>
  <c r="G678" i="7" l="1"/>
  <c r="D678" i="7" s="1"/>
  <c r="F679" i="7"/>
  <c r="G679" i="7" l="1"/>
  <c r="D679" i="7" s="1"/>
  <c r="F680" i="7"/>
  <c r="G680" i="7" l="1"/>
  <c r="D680" i="7" s="1"/>
  <c r="F681" i="7"/>
  <c r="G681" i="7" l="1"/>
  <c r="D681" i="7" s="1"/>
  <c r="F682" i="7"/>
  <c r="G682" i="7" l="1"/>
  <c r="D682" i="7" s="1"/>
  <c r="F683" i="7"/>
  <c r="G683" i="7" l="1"/>
  <c r="D683" i="7" s="1"/>
  <c r="F684" i="7"/>
  <c r="G684" i="7" l="1"/>
  <c r="D684" i="7" s="1"/>
  <c r="F685" i="7"/>
  <c r="G685" i="7" l="1"/>
  <c r="D685" i="7" s="1"/>
  <c r="F686" i="7"/>
  <c r="G686" i="7" l="1"/>
  <c r="D686" i="7" s="1"/>
  <c r="F687" i="7"/>
  <c r="G687" i="7" l="1"/>
  <c r="D687" i="7" s="1"/>
  <c r="F688" i="7"/>
  <c r="G688" i="7" l="1"/>
  <c r="D688" i="7" s="1"/>
  <c r="F689" i="7"/>
  <c r="G689" i="7" l="1"/>
  <c r="D689" i="7" s="1"/>
  <c r="F690" i="7"/>
  <c r="G690" i="7" l="1"/>
  <c r="D690" i="7" s="1"/>
  <c r="F691" i="7"/>
  <c r="G691" i="7" l="1"/>
  <c r="D691" i="7" s="1"/>
  <c r="F692" i="7"/>
  <c r="G692" i="7" l="1"/>
  <c r="D692" i="7" s="1"/>
  <c r="F693" i="7"/>
  <c r="G693" i="7" l="1"/>
  <c r="D693" i="7" s="1"/>
  <c r="F694" i="7"/>
  <c r="G694" i="7" l="1"/>
  <c r="D694" i="7" s="1"/>
  <c r="F695" i="7"/>
  <c r="G695" i="7" l="1"/>
  <c r="D695" i="7" s="1"/>
  <c r="F696" i="7"/>
  <c r="G696" i="7" l="1"/>
  <c r="D696" i="7" s="1"/>
  <c r="F697" i="7"/>
  <c r="G697" i="7" l="1"/>
  <c r="D697" i="7" s="1"/>
  <c r="F698" i="7"/>
  <c r="G698" i="7" l="1"/>
  <c r="D698" i="7" s="1"/>
  <c r="F699" i="7"/>
  <c r="G699" i="7" l="1"/>
  <c r="D699" i="7" s="1"/>
  <c r="F700" i="7"/>
  <c r="G700" i="7" l="1"/>
  <c r="D700" i="7" s="1"/>
  <c r="F701" i="7"/>
  <c r="G701" i="7" l="1"/>
  <c r="D701" i="7" s="1"/>
  <c r="F702" i="7"/>
  <c r="G702" i="7" l="1"/>
  <c r="D702" i="7" s="1"/>
  <c r="F703" i="7"/>
  <c r="G703" i="7" l="1"/>
  <c r="D703" i="7" s="1"/>
  <c r="F704" i="7"/>
  <c r="G704" i="7" l="1"/>
  <c r="D704" i="7" s="1"/>
  <c r="F705" i="7"/>
  <c r="G705" i="7" l="1"/>
  <c r="D705" i="7" s="1"/>
  <c r="F706" i="7"/>
  <c r="G706" i="7" l="1"/>
  <c r="D706" i="7" s="1"/>
  <c r="F707" i="7"/>
  <c r="G707" i="7" l="1"/>
  <c r="D707" i="7" s="1"/>
  <c r="F708" i="7"/>
  <c r="G708" i="7" l="1"/>
  <c r="D708" i="7" s="1"/>
  <c r="F709" i="7"/>
  <c r="G709" i="7" l="1"/>
  <c r="D709" i="7" s="1"/>
  <c r="F710" i="7"/>
  <c r="G710" i="7" l="1"/>
  <c r="D710" i="7" s="1"/>
  <c r="F711" i="7"/>
  <c r="G711" i="7" l="1"/>
  <c r="D711" i="7" s="1"/>
  <c r="F712" i="7"/>
  <c r="G712" i="7" l="1"/>
  <c r="D712" i="7" s="1"/>
  <c r="F713" i="7"/>
  <c r="G713" i="7" l="1"/>
  <c r="D713" i="7" s="1"/>
  <c r="F714" i="7"/>
  <c r="G714" i="7" l="1"/>
  <c r="D714" i="7" s="1"/>
  <c r="F715" i="7"/>
  <c r="G715" i="7" l="1"/>
  <c r="D715" i="7" s="1"/>
  <c r="F716" i="7"/>
  <c r="G716" i="7" l="1"/>
  <c r="D716" i="7" s="1"/>
  <c r="F717" i="7"/>
  <c r="G717" i="7" l="1"/>
  <c r="D717" i="7" s="1"/>
  <c r="F718" i="7"/>
  <c r="G718" i="7" l="1"/>
  <c r="D718" i="7" s="1"/>
  <c r="F719" i="7"/>
  <c r="G719" i="7" l="1"/>
  <c r="D719" i="7" s="1"/>
  <c r="F720" i="7"/>
  <c r="G720" i="7" l="1"/>
  <c r="D720" i="7" s="1"/>
  <c r="F721" i="7"/>
  <c r="G721" i="7" l="1"/>
  <c r="D721" i="7" s="1"/>
  <c r="F722" i="7"/>
  <c r="G722" i="7" l="1"/>
  <c r="D722" i="7" s="1"/>
  <c r="F723" i="7"/>
  <c r="G723" i="7" l="1"/>
  <c r="D723" i="7" s="1"/>
  <c r="F724" i="7"/>
  <c r="G724" i="7" l="1"/>
  <c r="D724" i="7" s="1"/>
  <c r="F725" i="7"/>
  <c r="G725" i="7" l="1"/>
  <c r="D725" i="7" s="1"/>
  <c r="F726" i="7"/>
  <c r="G726" i="7" l="1"/>
  <c r="D726" i="7" s="1"/>
  <c r="F727" i="7"/>
  <c r="G727" i="7" l="1"/>
  <c r="D727" i="7" s="1"/>
  <c r="F728" i="7"/>
  <c r="G728" i="7" l="1"/>
  <c r="D728" i="7" s="1"/>
  <c r="F729" i="7"/>
  <c r="G729" i="7" l="1"/>
  <c r="D729" i="7" s="1"/>
  <c r="F730" i="7"/>
  <c r="G730" i="7" l="1"/>
  <c r="D730" i="7" s="1"/>
  <c r="F731" i="7"/>
  <c r="G731" i="7" l="1"/>
  <c r="D731" i="7" s="1"/>
  <c r="F732" i="7"/>
  <c r="G732" i="7" l="1"/>
  <c r="D732" i="7" s="1"/>
  <c r="F733" i="7"/>
  <c r="G733" i="7" l="1"/>
  <c r="D733" i="7" s="1"/>
  <c r="F734" i="7"/>
  <c r="G734" i="7" l="1"/>
  <c r="D734" i="7" s="1"/>
  <c r="F735" i="7"/>
  <c r="G735" i="7" l="1"/>
  <c r="D735" i="7" s="1"/>
  <c r="F736" i="7"/>
  <c r="G736" i="7" l="1"/>
  <c r="D736" i="7" s="1"/>
  <c r="F737" i="7"/>
  <c r="G737" i="7" l="1"/>
  <c r="D737" i="7" s="1"/>
  <c r="F738" i="7"/>
  <c r="G738" i="7" l="1"/>
  <c r="D738" i="7" s="1"/>
  <c r="F739" i="7"/>
  <c r="G739" i="7" l="1"/>
  <c r="D739" i="7" s="1"/>
  <c r="F740" i="7"/>
  <c r="G740" i="7" l="1"/>
  <c r="D740" i="7" s="1"/>
  <c r="F741" i="7"/>
  <c r="G741" i="7" l="1"/>
  <c r="D741" i="7" s="1"/>
  <c r="F742" i="7"/>
  <c r="G742" i="7" l="1"/>
  <c r="D742" i="7" s="1"/>
  <c r="F743" i="7"/>
  <c r="G743" i="7" l="1"/>
  <c r="D743" i="7" s="1"/>
  <c r="F744" i="7"/>
  <c r="G744" i="7" l="1"/>
  <c r="D744" i="7" s="1"/>
  <c r="F745" i="7"/>
  <c r="G745" i="7" l="1"/>
  <c r="D745" i="7" s="1"/>
  <c r="F746" i="7"/>
  <c r="G746" i="7" l="1"/>
  <c r="D746" i="7" s="1"/>
  <c r="F747" i="7"/>
  <c r="G747" i="7" l="1"/>
  <c r="D747" i="7" s="1"/>
  <c r="F748" i="7"/>
  <c r="G748" i="7" l="1"/>
  <c r="D748" i="7" s="1"/>
  <c r="F749" i="7"/>
  <c r="G749" i="7" l="1"/>
  <c r="D749" i="7" s="1"/>
  <c r="F750" i="7"/>
  <c r="G750" i="7" l="1"/>
  <c r="D750" i="7" s="1"/>
  <c r="F751" i="7"/>
  <c r="G751" i="7" l="1"/>
  <c r="D751" i="7" s="1"/>
  <c r="F752" i="7"/>
  <c r="G752" i="7" l="1"/>
  <c r="D752" i="7" s="1"/>
  <c r="F753" i="7"/>
  <c r="G753" i="7" l="1"/>
  <c r="D753" i="7" s="1"/>
  <c r="F754" i="7"/>
  <c r="G754" i="7" l="1"/>
  <c r="D754" i="7" s="1"/>
  <c r="F755" i="7"/>
  <c r="G755" i="7" l="1"/>
  <c r="D755" i="7" s="1"/>
  <c r="F756" i="7"/>
  <c r="G756" i="7" l="1"/>
  <c r="D756" i="7" s="1"/>
  <c r="F757" i="7"/>
  <c r="G757" i="7" l="1"/>
  <c r="D757" i="7" s="1"/>
  <c r="F758" i="7"/>
  <c r="G758" i="7" l="1"/>
  <c r="D758" i="7" s="1"/>
  <c r="F759" i="7"/>
  <c r="G759" i="7" l="1"/>
  <c r="D759" i="7" s="1"/>
  <c r="F760" i="7"/>
  <c r="G760" i="7" l="1"/>
  <c r="D760" i="7" s="1"/>
  <c r="F761" i="7"/>
  <c r="G761" i="7" l="1"/>
  <c r="D761" i="7" s="1"/>
  <c r="F762" i="7"/>
  <c r="G762" i="7" l="1"/>
  <c r="D762" i="7" s="1"/>
  <c r="F763" i="7"/>
  <c r="G763" i="7" l="1"/>
  <c r="D763" i="7" s="1"/>
  <c r="F764" i="7"/>
  <c r="G764" i="7" l="1"/>
  <c r="D764" i="7" s="1"/>
  <c r="F765" i="7"/>
  <c r="G765" i="7" l="1"/>
  <c r="D765" i="7" s="1"/>
  <c r="F766" i="7"/>
  <c r="G766" i="7" l="1"/>
  <c r="D766" i="7" s="1"/>
  <c r="F767" i="7"/>
  <c r="G767" i="7" l="1"/>
  <c r="D767" i="7" s="1"/>
  <c r="F768" i="7"/>
  <c r="G768" i="7" l="1"/>
  <c r="D768" i="7" s="1"/>
  <c r="F769" i="7"/>
  <c r="G769" i="7" l="1"/>
  <c r="D769" i="7" s="1"/>
  <c r="F770" i="7"/>
  <c r="G770" i="7" l="1"/>
  <c r="D770" i="7" s="1"/>
  <c r="F771" i="7"/>
  <c r="G771" i="7" l="1"/>
  <c r="D771" i="7" s="1"/>
  <c r="F772" i="7"/>
  <c r="G772" i="7" l="1"/>
  <c r="D772" i="7" s="1"/>
  <c r="F773" i="7"/>
  <c r="G773" i="7" l="1"/>
  <c r="D773" i="7" s="1"/>
  <c r="F774" i="7"/>
  <c r="G774" i="7" l="1"/>
  <c r="D774" i="7" s="1"/>
  <c r="F775" i="7"/>
  <c r="G775" i="7" l="1"/>
  <c r="D775" i="7" s="1"/>
  <c r="F776" i="7"/>
  <c r="G776" i="7" l="1"/>
  <c r="D776" i="7" s="1"/>
  <c r="F777" i="7"/>
  <c r="G777" i="7" l="1"/>
  <c r="D777" i="7" s="1"/>
  <c r="F778" i="7"/>
  <c r="G778" i="7" l="1"/>
  <c r="D778" i="7" s="1"/>
  <c r="F779" i="7"/>
  <c r="G779" i="7" l="1"/>
  <c r="D779" i="7" s="1"/>
  <c r="F780" i="7"/>
  <c r="G780" i="7" l="1"/>
  <c r="D780" i="7" s="1"/>
  <c r="F781" i="7"/>
  <c r="G781" i="7" l="1"/>
  <c r="D781" i="7" s="1"/>
  <c r="F782" i="7"/>
  <c r="G782" i="7" l="1"/>
  <c r="D782" i="7" s="1"/>
  <c r="F783" i="7"/>
  <c r="G783" i="7" l="1"/>
  <c r="D783" i="7" s="1"/>
  <c r="F784" i="7"/>
  <c r="G784" i="7" l="1"/>
  <c r="D784" i="7" s="1"/>
  <c r="F785" i="7"/>
  <c r="G785" i="7" l="1"/>
  <c r="D785" i="7" s="1"/>
  <c r="F786" i="7"/>
  <c r="G786" i="7" l="1"/>
  <c r="D786" i="7" s="1"/>
  <c r="F787" i="7"/>
  <c r="G787" i="7" l="1"/>
  <c r="D787" i="7" s="1"/>
  <c r="F788" i="7"/>
  <c r="G788" i="7" l="1"/>
  <c r="D788" i="7" s="1"/>
  <c r="F789" i="7"/>
  <c r="G789" i="7" l="1"/>
  <c r="D789" i="7" s="1"/>
  <c r="F790" i="7"/>
  <c r="G790" i="7" l="1"/>
  <c r="D790" i="7" s="1"/>
  <c r="F791" i="7"/>
  <c r="G791" i="7" l="1"/>
  <c r="D791" i="7" s="1"/>
  <c r="F792" i="7"/>
  <c r="G792" i="7" l="1"/>
  <c r="D792" i="7" s="1"/>
  <c r="F793" i="7"/>
  <c r="G793" i="7" l="1"/>
  <c r="D793" i="7" s="1"/>
  <c r="F794" i="7"/>
  <c r="G794" i="7" l="1"/>
  <c r="D794" i="7" s="1"/>
  <c r="F795" i="7"/>
  <c r="G795" i="7" l="1"/>
  <c r="D795" i="7" s="1"/>
  <c r="F796" i="7"/>
  <c r="G796" i="7" l="1"/>
  <c r="D796" i="7" s="1"/>
  <c r="F797" i="7"/>
  <c r="G797" i="7" l="1"/>
  <c r="D797" i="7" s="1"/>
  <c r="F798" i="7"/>
  <c r="G798" i="7" l="1"/>
  <c r="D798" i="7" s="1"/>
  <c r="F799" i="7"/>
  <c r="G799" i="7" l="1"/>
  <c r="D799" i="7" s="1"/>
  <c r="F800" i="7"/>
  <c r="G800" i="7" l="1"/>
  <c r="D800" i="7" s="1"/>
  <c r="F801" i="7"/>
  <c r="G801" i="7" l="1"/>
  <c r="D801" i="7" s="1"/>
  <c r="F802" i="7"/>
  <c r="G802" i="7" l="1"/>
  <c r="D802" i="7" s="1"/>
  <c r="F803" i="7"/>
  <c r="G803" i="7" l="1"/>
  <c r="D803" i="7" s="1"/>
  <c r="F804" i="7"/>
  <c r="G804" i="7" l="1"/>
  <c r="D804" i="7" s="1"/>
  <c r="F805" i="7"/>
  <c r="G805" i="7" l="1"/>
  <c r="D805" i="7" s="1"/>
  <c r="F806" i="7"/>
  <c r="G806" i="7" l="1"/>
  <c r="D806" i="7" s="1"/>
  <c r="F807" i="7"/>
  <c r="G807" i="7" l="1"/>
  <c r="D807" i="7" s="1"/>
  <c r="F808" i="7"/>
  <c r="G808" i="7" l="1"/>
  <c r="D808" i="7" s="1"/>
  <c r="F809" i="7"/>
  <c r="G809" i="7" l="1"/>
  <c r="D809" i="7" s="1"/>
  <c r="F810" i="7"/>
  <c r="G810" i="7" l="1"/>
  <c r="D810" i="7" s="1"/>
  <c r="F811" i="7"/>
  <c r="G811" i="7" l="1"/>
  <c r="D811" i="7" s="1"/>
  <c r="F812" i="7"/>
  <c r="G812" i="7" l="1"/>
  <c r="D812" i="7" s="1"/>
  <c r="F813" i="7"/>
  <c r="G813" i="7" l="1"/>
  <c r="D813" i="7" s="1"/>
  <c r="F814" i="7"/>
  <c r="G814" i="7" l="1"/>
  <c r="D814" i="7" s="1"/>
  <c r="F815" i="7"/>
  <c r="G815" i="7" l="1"/>
  <c r="D815" i="7" s="1"/>
  <c r="F816" i="7"/>
  <c r="G816" i="7" l="1"/>
  <c r="D816" i="7" s="1"/>
  <c r="F817" i="7"/>
  <c r="G817" i="7" l="1"/>
  <c r="D817" i="7" s="1"/>
  <c r="F818" i="7"/>
  <c r="G818" i="7" l="1"/>
  <c r="D818" i="7" s="1"/>
  <c r="F819" i="7"/>
  <c r="G819" i="7" l="1"/>
  <c r="D819" i="7" s="1"/>
  <c r="F820" i="7"/>
  <c r="G820" i="7" l="1"/>
  <c r="D820" i="7" s="1"/>
  <c r="F821" i="7"/>
  <c r="G821" i="7" l="1"/>
  <c r="D821" i="7" s="1"/>
  <c r="F822" i="7"/>
  <c r="G822" i="7" l="1"/>
  <c r="D822" i="7" s="1"/>
  <c r="F823" i="7"/>
  <c r="G823" i="7" l="1"/>
  <c r="D823" i="7" s="1"/>
  <c r="F824" i="7"/>
  <c r="G824" i="7" l="1"/>
  <c r="D824" i="7" s="1"/>
  <c r="F825" i="7"/>
  <c r="G825" i="7" l="1"/>
  <c r="D825" i="7" s="1"/>
  <c r="F826" i="7"/>
  <c r="G826" i="7" l="1"/>
  <c r="D826" i="7" s="1"/>
  <c r="F827" i="7"/>
  <c r="G827" i="7" l="1"/>
  <c r="D827" i="7" s="1"/>
  <c r="F828" i="7"/>
  <c r="G828" i="7" l="1"/>
  <c r="D828" i="7" s="1"/>
  <c r="F829" i="7"/>
  <c r="G829" i="7" l="1"/>
  <c r="D829" i="7" s="1"/>
  <c r="F830" i="7"/>
  <c r="G830" i="7" l="1"/>
  <c r="D830" i="7" s="1"/>
  <c r="F831" i="7"/>
  <c r="G831" i="7" l="1"/>
  <c r="D831" i="7" s="1"/>
  <c r="F832" i="7"/>
  <c r="G832" i="7" l="1"/>
  <c r="D832" i="7" s="1"/>
  <c r="F833" i="7"/>
  <c r="G833" i="7" l="1"/>
  <c r="D833" i="7" s="1"/>
  <c r="F834" i="7"/>
  <c r="G834" i="7" l="1"/>
  <c r="D834" i="7" s="1"/>
  <c r="F835" i="7"/>
  <c r="G835" i="7" l="1"/>
  <c r="D835" i="7" s="1"/>
  <c r="F836" i="7"/>
  <c r="G836" i="7" l="1"/>
  <c r="D836" i="7" s="1"/>
  <c r="F837" i="7"/>
  <c r="G837" i="7" l="1"/>
  <c r="D837" i="7" s="1"/>
  <c r="F838" i="7"/>
  <c r="G838" i="7" l="1"/>
  <c r="D838" i="7" s="1"/>
  <c r="F839" i="7"/>
  <c r="G839" i="7" l="1"/>
  <c r="D839" i="7" s="1"/>
  <c r="F840" i="7"/>
  <c r="G840" i="7" l="1"/>
  <c r="D840" i="7" s="1"/>
  <c r="F841" i="7"/>
  <c r="G841" i="7" l="1"/>
  <c r="D841" i="7" s="1"/>
  <c r="F842" i="7"/>
  <c r="G842" i="7" l="1"/>
  <c r="D842" i="7" s="1"/>
  <c r="F843" i="7"/>
  <c r="G843" i="7" l="1"/>
  <c r="D843" i="7" s="1"/>
  <c r="F844" i="7"/>
  <c r="G844" i="7" l="1"/>
  <c r="D844" i="7" s="1"/>
  <c r="F845" i="7"/>
  <c r="G845" i="7" l="1"/>
  <c r="D845" i="7" s="1"/>
  <c r="F846" i="7"/>
  <c r="G846" i="7" l="1"/>
  <c r="D846" i="7" s="1"/>
  <c r="F847" i="7"/>
  <c r="G847" i="7" l="1"/>
  <c r="D847" i="7" s="1"/>
  <c r="F848" i="7"/>
  <c r="G848" i="7" l="1"/>
  <c r="D848" i="7" s="1"/>
  <c r="F849" i="7"/>
  <c r="G849" i="7" l="1"/>
  <c r="D849" i="7" s="1"/>
  <c r="F850" i="7"/>
  <c r="G850" i="7" l="1"/>
  <c r="D850" i="7" s="1"/>
  <c r="F851" i="7"/>
  <c r="G851" i="7" l="1"/>
  <c r="D851" i="7" s="1"/>
  <c r="F852" i="7"/>
  <c r="G852" i="7" l="1"/>
  <c r="D852" i="7" s="1"/>
  <c r="F853" i="7"/>
  <c r="G853" i="7" l="1"/>
  <c r="D853" i="7" s="1"/>
  <c r="F854" i="7"/>
  <c r="G854" i="7" l="1"/>
  <c r="D854" i="7" s="1"/>
  <c r="F855" i="7"/>
  <c r="G855" i="7" l="1"/>
  <c r="D855" i="7" s="1"/>
  <c r="F856" i="7"/>
  <c r="G856" i="7" l="1"/>
  <c r="D856" i="7" s="1"/>
  <c r="F857" i="7"/>
  <c r="G857" i="7" l="1"/>
  <c r="D857" i="7" s="1"/>
  <c r="F858" i="7"/>
  <c r="G858" i="7" l="1"/>
  <c r="D858" i="7" s="1"/>
  <c r="F859" i="7"/>
  <c r="G859" i="7" l="1"/>
  <c r="D859" i="7" s="1"/>
  <c r="F860" i="7"/>
  <c r="G860" i="7" l="1"/>
  <c r="D860" i="7" s="1"/>
  <c r="F861" i="7"/>
  <c r="G861" i="7" l="1"/>
  <c r="D861" i="7" s="1"/>
  <c r="F862" i="7"/>
  <c r="G862" i="7" l="1"/>
  <c r="D862" i="7" s="1"/>
  <c r="F863" i="7"/>
  <c r="G863" i="7" l="1"/>
  <c r="D863" i="7" s="1"/>
  <c r="F864" i="7"/>
  <c r="G864" i="7" l="1"/>
  <c r="D864" i="7" s="1"/>
  <c r="F865" i="7"/>
  <c r="G865" i="7" l="1"/>
  <c r="D865" i="7" s="1"/>
  <c r="F866" i="7"/>
  <c r="G866" i="7" l="1"/>
  <c r="D866" i="7" s="1"/>
  <c r="F867" i="7"/>
  <c r="G867" i="7" l="1"/>
  <c r="D867" i="7" s="1"/>
  <c r="F868" i="7"/>
  <c r="G868" i="7" l="1"/>
  <c r="D868" i="7" s="1"/>
  <c r="F869" i="7"/>
  <c r="G869" i="7" l="1"/>
  <c r="D869" i="7" s="1"/>
  <c r="F870" i="7"/>
  <c r="G870" i="7" l="1"/>
  <c r="D870" i="7" s="1"/>
  <c r="F871" i="7"/>
  <c r="G871" i="7" l="1"/>
  <c r="D871" i="7" s="1"/>
  <c r="F872" i="7"/>
  <c r="G872" i="7" l="1"/>
  <c r="D872" i="7" s="1"/>
  <c r="F873" i="7"/>
  <c r="G873" i="7" l="1"/>
  <c r="D873" i="7" s="1"/>
  <c r="F874" i="7"/>
  <c r="G874" i="7" l="1"/>
  <c r="D874" i="7" s="1"/>
  <c r="F875" i="7"/>
  <c r="G875" i="7" l="1"/>
  <c r="D875" i="7" s="1"/>
  <c r="F876" i="7"/>
  <c r="G876" i="7" l="1"/>
  <c r="D876" i="7" s="1"/>
  <c r="F877" i="7"/>
  <c r="G877" i="7" l="1"/>
  <c r="D877" i="7" s="1"/>
  <c r="F878" i="7"/>
  <c r="G878" i="7" l="1"/>
  <c r="D878" i="7" s="1"/>
  <c r="F879" i="7"/>
  <c r="G879" i="7" l="1"/>
  <c r="D879" i="7" s="1"/>
  <c r="F880" i="7"/>
  <c r="G880" i="7" l="1"/>
  <c r="D880" i="7" s="1"/>
  <c r="F881" i="7"/>
  <c r="G881" i="7" l="1"/>
  <c r="D881" i="7" s="1"/>
  <c r="F882" i="7"/>
  <c r="G882" i="7" l="1"/>
  <c r="D882" i="7" s="1"/>
  <c r="F883" i="7"/>
  <c r="G883" i="7" l="1"/>
  <c r="D883" i="7" s="1"/>
  <c r="F884" i="7"/>
  <c r="G884" i="7" l="1"/>
  <c r="D884" i="7" s="1"/>
  <c r="F885" i="7"/>
  <c r="G885" i="7" l="1"/>
  <c r="D885" i="7" s="1"/>
  <c r="F886" i="7"/>
  <c r="G886" i="7" l="1"/>
  <c r="D886" i="7" s="1"/>
  <c r="F887" i="7"/>
  <c r="G887" i="7" l="1"/>
  <c r="D887" i="7" s="1"/>
  <c r="F888" i="7"/>
  <c r="G888" i="7" l="1"/>
  <c r="D888" i="7" s="1"/>
  <c r="F889" i="7"/>
  <c r="G889" i="7" l="1"/>
  <c r="D889" i="7" s="1"/>
  <c r="F890" i="7"/>
  <c r="G890" i="7" l="1"/>
  <c r="D890" i="7" s="1"/>
  <c r="F891" i="7"/>
  <c r="G891" i="7" l="1"/>
  <c r="D891" i="7" s="1"/>
  <c r="F892" i="7"/>
  <c r="G892" i="7" l="1"/>
  <c r="D892" i="7" s="1"/>
  <c r="F893" i="7"/>
  <c r="G893" i="7" l="1"/>
  <c r="D893" i="7" s="1"/>
  <c r="F894" i="7"/>
  <c r="G894" i="7" l="1"/>
  <c r="D894" i="7" s="1"/>
  <c r="F895" i="7"/>
  <c r="G895" i="7" l="1"/>
  <c r="D895" i="7" s="1"/>
  <c r="F896" i="7"/>
  <c r="G896" i="7" l="1"/>
  <c r="D896" i="7" s="1"/>
  <c r="F897" i="7"/>
  <c r="G897" i="7" l="1"/>
  <c r="D897" i="7" s="1"/>
  <c r="F898" i="7"/>
  <c r="G898" i="7" l="1"/>
  <c r="D898" i="7" s="1"/>
  <c r="F899" i="7"/>
  <c r="G899" i="7" l="1"/>
  <c r="D899" i="7" s="1"/>
  <c r="F900" i="7"/>
  <c r="G900" i="7" l="1"/>
  <c r="D900" i="7" s="1"/>
  <c r="F901" i="7"/>
  <c r="G901" i="7" l="1"/>
  <c r="D901" i="7" s="1"/>
  <c r="F902" i="7"/>
  <c r="G902" i="7" l="1"/>
  <c r="D902" i="7" s="1"/>
  <c r="F903" i="7"/>
  <c r="G903" i="7" l="1"/>
  <c r="D903" i="7" s="1"/>
  <c r="F904" i="7"/>
  <c r="G904" i="7" l="1"/>
  <c r="D904" i="7" s="1"/>
  <c r="F905" i="7"/>
  <c r="G905" i="7" l="1"/>
  <c r="D905" i="7" s="1"/>
  <c r="F906" i="7"/>
  <c r="G906" i="7" l="1"/>
  <c r="D906" i="7" s="1"/>
  <c r="F907" i="7"/>
  <c r="G907" i="7" l="1"/>
  <c r="D907" i="7" s="1"/>
  <c r="F908" i="7"/>
  <c r="G908" i="7" l="1"/>
  <c r="D908" i="7" s="1"/>
  <c r="F909" i="7"/>
  <c r="G909" i="7" l="1"/>
  <c r="D909" i="7" s="1"/>
  <c r="F910" i="7"/>
  <c r="G910" i="7" l="1"/>
  <c r="D910" i="7" s="1"/>
  <c r="F911" i="7"/>
  <c r="G911" i="7" l="1"/>
  <c r="D911" i="7" s="1"/>
  <c r="F912" i="7"/>
  <c r="G912" i="7" l="1"/>
  <c r="D912" i="7" s="1"/>
  <c r="F913" i="7"/>
  <c r="G913" i="7" l="1"/>
  <c r="D913" i="7" s="1"/>
  <c r="F914" i="7"/>
  <c r="G914" i="7" l="1"/>
  <c r="D914" i="7" s="1"/>
  <c r="F915" i="7"/>
  <c r="G915" i="7" l="1"/>
  <c r="D915" i="7" s="1"/>
  <c r="F916" i="7"/>
  <c r="G916" i="7" l="1"/>
  <c r="D916" i="7" s="1"/>
  <c r="F917" i="7"/>
  <c r="G917" i="7" l="1"/>
  <c r="D917" i="7" s="1"/>
  <c r="F918" i="7"/>
  <c r="G918" i="7" l="1"/>
  <c r="D918" i="7" s="1"/>
  <c r="F919" i="7"/>
  <c r="G919" i="7" l="1"/>
  <c r="D919" i="7" s="1"/>
  <c r="F920" i="7"/>
  <c r="G920" i="7" l="1"/>
  <c r="D920" i="7" s="1"/>
  <c r="F921" i="7"/>
  <c r="G921" i="7" l="1"/>
  <c r="D921" i="7" s="1"/>
  <c r="F922" i="7"/>
  <c r="G922" i="7" l="1"/>
  <c r="D922" i="7" s="1"/>
  <c r="F923" i="7"/>
  <c r="G923" i="7" l="1"/>
  <c r="D923" i="7" s="1"/>
  <c r="F924" i="7"/>
  <c r="G924" i="7" l="1"/>
  <c r="D924" i="7" s="1"/>
  <c r="F925" i="7"/>
  <c r="G925" i="7" l="1"/>
  <c r="D925" i="7" s="1"/>
  <c r="F926" i="7"/>
  <c r="G926" i="7" l="1"/>
  <c r="D926" i="7" s="1"/>
  <c r="F927" i="7"/>
  <c r="G927" i="7" l="1"/>
  <c r="D927" i="7" s="1"/>
  <c r="F928" i="7"/>
  <c r="G928" i="7" l="1"/>
  <c r="D928" i="7" s="1"/>
  <c r="F929" i="7"/>
  <c r="G929" i="7" l="1"/>
  <c r="D929" i="7" s="1"/>
  <c r="F930" i="7"/>
  <c r="G930" i="7" l="1"/>
  <c r="D930" i="7" s="1"/>
  <c r="F931" i="7"/>
  <c r="G931" i="7" l="1"/>
  <c r="D931" i="7" s="1"/>
  <c r="F932" i="7"/>
  <c r="G932" i="7" l="1"/>
  <c r="D932" i="7" s="1"/>
  <c r="F933" i="7"/>
  <c r="G933" i="7" l="1"/>
  <c r="D933" i="7" s="1"/>
  <c r="F934" i="7"/>
  <c r="G934" i="7" l="1"/>
  <c r="D934" i="7" s="1"/>
  <c r="F935" i="7"/>
  <c r="G935" i="7" l="1"/>
  <c r="D935" i="7" s="1"/>
  <c r="F936" i="7"/>
  <c r="G936" i="7" l="1"/>
  <c r="D936" i="7" s="1"/>
  <c r="F937" i="7"/>
  <c r="G937" i="7" l="1"/>
  <c r="D937" i="7" s="1"/>
  <c r="F938" i="7"/>
  <c r="G938" i="7" l="1"/>
  <c r="D938" i="7" s="1"/>
  <c r="F939" i="7"/>
  <c r="G939" i="7" l="1"/>
  <c r="D939" i="7" s="1"/>
  <c r="F940" i="7"/>
  <c r="G940" i="7" l="1"/>
  <c r="D940" i="7" s="1"/>
  <c r="F941" i="7"/>
  <c r="G941" i="7" l="1"/>
  <c r="D941" i="7" s="1"/>
  <c r="F942" i="7"/>
  <c r="G942" i="7" l="1"/>
  <c r="D942" i="7" s="1"/>
  <c r="F943" i="7"/>
  <c r="G943" i="7" l="1"/>
  <c r="D943" i="7" s="1"/>
  <c r="F944" i="7"/>
  <c r="G944" i="7" l="1"/>
  <c r="D944" i="7" s="1"/>
  <c r="F945" i="7"/>
  <c r="G945" i="7" l="1"/>
  <c r="D945" i="7" s="1"/>
  <c r="F946" i="7"/>
  <c r="G946" i="7" l="1"/>
  <c r="D946" i="7" s="1"/>
  <c r="F947" i="7"/>
  <c r="G947" i="7" l="1"/>
  <c r="D947" i="7" s="1"/>
  <c r="F948" i="7"/>
  <c r="G948" i="7" l="1"/>
  <c r="D948" i="7" s="1"/>
  <c r="F949" i="7"/>
  <c r="G949" i="7" l="1"/>
  <c r="D949" i="7" s="1"/>
  <c r="F950" i="7"/>
  <c r="G950" i="7" l="1"/>
  <c r="D950" i="7" s="1"/>
  <c r="F951" i="7"/>
  <c r="G951" i="7" l="1"/>
  <c r="D951" i="7" s="1"/>
  <c r="F952" i="7"/>
  <c r="G952" i="7" l="1"/>
  <c r="D952" i="7" s="1"/>
  <c r="F953" i="7"/>
  <c r="G953" i="7" l="1"/>
  <c r="D953" i="7" s="1"/>
  <c r="F954" i="7"/>
  <c r="G954" i="7" l="1"/>
  <c r="D954" i="7" s="1"/>
  <c r="F955" i="7"/>
  <c r="G955" i="7" l="1"/>
  <c r="D955" i="7" s="1"/>
  <c r="F956" i="7"/>
  <c r="G956" i="7" l="1"/>
  <c r="D956" i="7" s="1"/>
  <c r="F957" i="7"/>
  <c r="G957" i="7" l="1"/>
  <c r="D957" i="7" s="1"/>
  <c r="F958" i="7"/>
  <c r="G958" i="7" l="1"/>
  <c r="D958" i="7" s="1"/>
  <c r="F959" i="7"/>
  <c r="G959" i="7" l="1"/>
  <c r="D959" i="7" s="1"/>
  <c r="F960" i="7"/>
  <c r="G960" i="7" l="1"/>
  <c r="D960" i="7" s="1"/>
  <c r="F961" i="7"/>
  <c r="G961" i="7" l="1"/>
  <c r="D961" i="7" s="1"/>
  <c r="F962" i="7"/>
  <c r="G962" i="7" l="1"/>
  <c r="D962" i="7" s="1"/>
  <c r="F963" i="7"/>
  <c r="G963" i="7" l="1"/>
  <c r="D963" i="7" s="1"/>
  <c r="F964" i="7"/>
  <c r="G964" i="7" l="1"/>
  <c r="D964" i="7" s="1"/>
  <c r="F965" i="7"/>
  <c r="G965" i="7" l="1"/>
  <c r="D965" i="7" s="1"/>
  <c r="F966" i="7"/>
  <c r="G966" i="7" l="1"/>
  <c r="D966" i="7" s="1"/>
  <c r="F967" i="7"/>
  <c r="G967" i="7" l="1"/>
  <c r="D967" i="7" s="1"/>
  <c r="F968" i="7"/>
  <c r="G968" i="7" l="1"/>
  <c r="D968" i="7" s="1"/>
  <c r="F969" i="7"/>
  <c r="G969" i="7" l="1"/>
  <c r="D969" i="7" s="1"/>
  <c r="F970" i="7"/>
  <c r="G970" i="7" l="1"/>
  <c r="D970" i="7" s="1"/>
  <c r="F971" i="7"/>
  <c r="G971" i="7" l="1"/>
  <c r="D971" i="7" s="1"/>
  <c r="F972" i="7"/>
  <c r="G972" i="7" l="1"/>
  <c r="D972" i="7" s="1"/>
  <c r="F973" i="7"/>
  <c r="G973" i="7" l="1"/>
  <c r="D973" i="7" s="1"/>
  <c r="F974" i="7"/>
  <c r="G974" i="7" l="1"/>
  <c r="D974" i="7" s="1"/>
  <c r="F975" i="7"/>
  <c r="G975" i="7" l="1"/>
  <c r="D975" i="7" s="1"/>
  <c r="F976" i="7"/>
  <c r="G976" i="7" l="1"/>
  <c r="D976" i="7" s="1"/>
  <c r="F977" i="7"/>
  <c r="G977" i="7" l="1"/>
  <c r="D977" i="7" s="1"/>
  <c r="F978" i="7"/>
  <c r="G978" i="7" l="1"/>
  <c r="D978" i="7" s="1"/>
  <c r="F979" i="7"/>
  <c r="G979" i="7" l="1"/>
  <c r="D979" i="7" s="1"/>
  <c r="F980" i="7"/>
  <c r="G980" i="7" l="1"/>
  <c r="D980" i="7" s="1"/>
  <c r="F981" i="7"/>
  <c r="G981" i="7" l="1"/>
  <c r="D981" i="7" s="1"/>
  <c r="F982" i="7"/>
  <c r="G982" i="7" l="1"/>
  <c r="D982" i="7" s="1"/>
  <c r="F983" i="7"/>
  <c r="G983" i="7" l="1"/>
  <c r="D983" i="7" s="1"/>
  <c r="F984" i="7"/>
  <c r="G984" i="7" l="1"/>
  <c r="D984" i="7" s="1"/>
  <c r="F985" i="7"/>
  <c r="G985" i="7" l="1"/>
  <c r="D985" i="7" s="1"/>
  <c r="F986" i="7"/>
  <c r="G986" i="7" l="1"/>
  <c r="D986" i="7" s="1"/>
  <c r="F987" i="7"/>
  <c r="G987" i="7" l="1"/>
  <c r="D987" i="7" s="1"/>
  <c r="F988" i="7"/>
  <c r="G988" i="7" l="1"/>
  <c r="D988" i="7" s="1"/>
  <c r="F989" i="7"/>
  <c r="G989" i="7" l="1"/>
  <c r="D989" i="7" s="1"/>
  <c r="F990" i="7"/>
  <c r="G990" i="7" l="1"/>
  <c r="D990" i="7" s="1"/>
  <c r="F991" i="7"/>
  <c r="G991" i="7" l="1"/>
  <c r="D991" i="7" s="1"/>
  <c r="F992" i="7"/>
  <c r="G992" i="7" l="1"/>
  <c r="D992" i="7" s="1"/>
  <c r="F993" i="7"/>
  <c r="G993" i="7" l="1"/>
  <c r="D993" i="7" s="1"/>
  <c r="F994" i="7"/>
  <c r="G994" i="7" l="1"/>
  <c r="D994" i="7" s="1"/>
  <c r="F995" i="7"/>
  <c r="G995" i="7" l="1"/>
  <c r="D995" i="7" s="1"/>
  <c r="F996" i="7"/>
  <c r="G996" i="7" l="1"/>
  <c r="D996" i="7" s="1"/>
  <c r="E995" i="7" s="1"/>
  <c r="F997" i="7"/>
  <c r="G997" i="7" s="1"/>
  <c r="A1" i="8" l="1"/>
  <c r="D997" i="7"/>
  <c r="E993" i="7" s="1"/>
  <c r="E997" i="7"/>
  <c r="E29" i="7"/>
  <c r="E30" i="7"/>
  <c r="E32" i="7"/>
  <c r="E33" i="7"/>
  <c r="E31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23" i="7"/>
  <c r="E18" i="7"/>
  <c r="E20" i="7"/>
  <c r="E15" i="7"/>
  <c r="E53" i="7"/>
  <c r="E25" i="7"/>
  <c r="E13" i="7"/>
  <c r="E17" i="7"/>
  <c r="E14" i="7"/>
  <c r="E19" i="7"/>
  <c r="E10" i="7"/>
  <c r="E6" i="7"/>
  <c r="E9" i="7"/>
  <c r="E21" i="7"/>
  <c r="E24" i="7"/>
  <c r="E4" i="7"/>
  <c r="E5" i="7"/>
  <c r="E12" i="7"/>
  <c r="E28" i="7"/>
  <c r="E11" i="7"/>
  <c r="E7" i="7"/>
  <c r="E22" i="7"/>
  <c r="E8" i="7"/>
  <c r="E27" i="7"/>
  <c r="E3" i="7"/>
  <c r="E26" i="7"/>
  <c r="E16" i="7"/>
  <c r="E54" i="7"/>
  <c r="E2" i="7"/>
  <c r="E55" i="7"/>
  <c r="E57" i="7"/>
  <c r="E56" i="7"/>
  <c r="E59" i="7"/>
  <c r="E58" i="7"/>
  <c r="E60" i="7"/>
  <c r="E61" i="7"/>
  <c r="E63" i="7"/>
  <c r="E62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6" i="7"/>
  <c r="E115" i="7"/>
  <c r="E117" i="7"/>
  <c r="E118" i="7"/>
  <c r="E119" i="7"/>
  <c r="E121" i="7"/>
  <c r="E120" i="7"/>
  <c r="E122" i="7"/>
  <c r="E123" i="7"/>
  <c r="E125" i="7"/>
  <c r="E124" i="7"/>
  <c r="E126" i="7"/>
  <c r="E127" i="7"/>
  <c r="E129" i="7"/>
  <c r="E128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1" i="7"/>
  <c r="E150" i="7"/>
  <c r="E153" i="7"/>
  <c r="E152" i="7"/>
  <c r="E154" i="7"/>
  <c r="E155" i="7"/>
  <c r="E156" i="7"/>
  <c r="E157" i="7"/>
  <c r="E158" i="7"/>
  <c r="E159" i="7"/>
  <c r="E160" i="7"/>
  <c r="E162" i="7"/>
  <c r="E161" i="7"/>
  <c r="E163" i="7"/>
  <c r="E164" i="7"/>
  <c r="E165" i="7"/>
  <c r="E167" i="7"/>
  <c r="E166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5" i="7"/>
  <c r="E204" i="7"/>
  <c r="E207" i="7"/>
  <c r="E206" i="7"/>
  <c r="E209" i="7"/>
  <c r="E208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6" i="7"/>
  <c r="E994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Sana-Malory Rio</author>
  </authors>
  <commentList>
    <comment ref="V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Sana-Malory Rio:</t>
        </r>
        <r>
          <rPr>
            <sz val="9"/>
            <color indexed="81"/>
            <rFont val="Tahoma"/>
            <family val="2"/>
          </rPr>
          <t xml:space="preserve">
Laisser vide</t>
        </r>
      </text>
    </comment>
    <comment ref="AF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Sana-Malory Rio:</t>
        </r>
        <r>
          <rPr>
            <sz val="9"/>
            <color indexed="81"/>
            <rFont val="Tahoma"/>
            <family val="2"/>
          </rPr>
          <t xml:space="preserve">
Copier/Coller la page contrat depuis AGAPE ici</t>
        </r>
      </text>
    </comment>
  </commentList>
</comments>
</file>

<file path=xl/sharedStrings.xml><?xml version="1.0" encoding="utf-8"?>
<sst xmlns="http://schemas.openxmlformats.org/spreadsheetml/2006/main" count="1029" uniqueCount="28">
  <si>
    <t>RNE</t>
  </si>
  <si>
    <t>Entrée AGAPE/EPP</t>
  </si>
  <si>
    <t xml:space="preserve">        </t>
  </si>
  <si>
    <t>Quotité</t>
  </si>
  <si>
    <t>Heures</t>
  </si>
  <si>
    <t>Etablissement</t>
  </si>
  <si>
    <t>Rang</t>
  </si>
  <si>
    <t>Numéro</t>
  </si>
  <si>
    <t>Rail</t>
  </si>
  <si>
    <t>Ville</t>
  </si>
  <si>
    <t>Aperçu</t>
  </si>
  <si>
    <t>Du</t>
  </si>
  <si>
    <t>Au</t>
  </si>
  <si>
    <t>Eff</t>
  </si>
  <si>
    <t>AIRE SUR LA LYS</t>
  </si>
  <si>
    <t>Ecole Privée Sacré Coeur</t>
  </si>
  <si>
    <t>Ecole Primaire Privée Sacré Coeur</t>
  </si>
  <si>
    <r>
      <t>1</t>
    </r>
    <r>
      <rPr>
        <vertAlign val="superscript"/>
        <sz val="10"/>
        <color theme="1"/>
        <rFont val="Arial"/>
        <family val="2"/>
      </rPr>
      <t>er</t>
    </r>
    <r>
      <rPr>
        <sz val="10"/>
        <color theme="1"/>
        <rFont val="Arial"/>
        <family val="2"/>
      </rPr>
      <t xml:space="preserve"> service  
01/09/2022 au 10/09/2022</t>
    </r>
  </si>
  <si>
    <r>
      <t>2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service
11/09/2022 au 30/09/2022</t>
    </r>
  </si>
  <si>
    <r>
      <t>3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service
01/10/2022 au 10/11/2022</t>
    </r>
  </si>
  <si>
    <r>
      <t>4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service
11/11/2022 au 31/12/2022</t>
    </r>
  </si>
  <si>
    <r>
      <t>5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service
01/01/2023 au 30/01/2023</t>
    </r>
  </si>
  <si>
    <r>
      <t>6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service
31/01/2023 au 31/08/2023</t>
    </r>
  </si>
  <si>
    <r>
      <t>Ecole Primaire Privée Sacré Coeur
AIRE SUR LA LYS</t>
    </r>
    <r>
      <rPr>
        <sz val="10"/>
        <color theme="1"/>
        <rFont val="Arial"/>
        <family val="2"/>
      </rPr>
      <t xml:space="preserve">
27h base horaire: 27h (remplacement)</t>
    </r>
  </si>
  <si>
    <r>
      <t>Ecole Privée Sacré Coeur
AIRE SUR LA LYS</t>
    </r>
    <r>
      <rPr>
        <sz val="10"/>
        <color theme="1"/>
        <rFont val="Arial"/>
        <family val="2"/>
      </rPr>
      <t xml:space="preserve">
13h30 base horaire: 27h (remplacement)</t>
    </r>
  </si>
  <si>
    <r>
      <t>Ecole Privée Sacré Coeur
AIRE SUR LA LYS</t>
    </r>
    <r>
      <rPr>
        <sz val="10"/>
        <color theme="1"/>
        <rFont val="Arial"/>
        <family val="2"/>
      </rPr>
      <t xml:space="preserve">
27h base horaire: 27h (remplacement)</t>
    </r>
  </si>
  <si>
    <r>
      <t>Ecole Privée Sacré Coeur
AIRE SUR LA LYS</t>
    </r>
    <r>
      <rPr>
        <sz val="10"/>
        <color theme="1"/>
        <rFont val="Arial"/>
        <family val="2"/>
      </rPr>
      <t xml:space="preserve">
20h15 base horaire: 27h (remplacement)</t>
    </r>
  </si>
  <si>
    <r>
      <t xml:space="preserve">
</t>
    </r>
    <r>
      <rPr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</si>
</sst>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locked="0"/>
    </xf>
    <xf numFmtId="18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0" fontId="0" fillId="5" borderId="3" xfId="0" applyFill="1" applyBorder="1"/>
    <xf numFmtId="0" fontId="0" fillId="6" borderId="3" xfId="0" applyFill="1" applyBorder="1"/>
    <xf numFmtId="0" fontId="0" fillId="6" borderId="3" xfId="0" applyFill="1" applyBorder="1" applyAlignment="1">
      <alignment wrapText="1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3" fillId="7" borderId="0" xfId="0" applyFont="1" applyFill="1" applyAlignment="1">
      <alignment horizontal="center" vertical="center" wrapText="1"/>
    </xf>
    <xf numFmtId="14" fontId="3" fillId="8" borderId="0" xfId="0" applyNumberFormat="1" applyFont="1" applyFill="1" applyAlignment="1">
      <alignment horizontal="left" vertical="center" wrapText="1"/>
    </xf>
    <xf numFmtId="0" fontId="3" fillId="8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5" borderId="0" xfId="0" applyFill="1"/>
    <xf numFmtId="0" fontId="0" fillId="6" borderId="0" xfId="0" applyFill="1"/>
    <xf numFmtId="2" fontId="3" fillId="8" borderId="0" xfId="0" applyNumberFormat="1" applyFont="1" applyFill="1" applyAlignment="1">
      <alignment horizontal="left" vertical="center" wrapText="1"/>
    </xf>
    <xf numFmtId="1" fontId="3" fillId="8" borderId="0" xfId="0" applyNumberFormat="1" applyFont="1" applyFill="1" applyAlignment="1">
      <alignment horizontal="left" vertical="center" wrapText="1"/>
    </xf>
    <xf numFmtId="10" fontId="0" fillId="10" borderId="3" xfId="0" applyNumberFormat="1" applyFill="1" applyBorder="1" applyProtection="1">
      <protection locked="0"/>
    </xf>
    <xf numFmtId="10" fontId="0" fillId="9" borderId="3" xfId="0" applyNumberFormat="1" applyFill="1" applyBorder="1" applyProtection="1">
      <protection locked="0"/>
    </xf>
    <xf numFmtId="14" fontId="0" fillId="9" borderId="3" xfId="0" applyNumberFormat="1" applyFill="1" applyBorder="1" applyProtection="1">
      <protection locked="0"/>
    </xf>
    <xf numFmtId="0" fontId="3" fillId="13" borderId="0" xfId="0" applyFont="1" applyFill="1" applyAlignment="1">
      <alignment horizontal="center" vertical="center" wrapText="1"/>
    </xf>
    <xf numFmtId="14" fontId="3" fillId="1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14" fontId="0" fillId="0" borderId="0" xfId="0" applyNumberFormat="1"/>
    <xf numFmtId="0" fontId="0" fillId="12" borderId="3" xfId="0" applyFill="1" applyBorder="1" applyProtection="1">
      <protection locked="0"/>
    </xf>
    <xf numFmtId="0" fontId="0" fillId="11" borderId="3" xfId="0" applyFill="1" applyBorder="1" applyProtection="1">
      <protection locked="0"/>
    </xf>
    <xf numFmtId="14" fontId="0" fillId="10" borderId="3" xfId="0" applyNumberFormat="1" applyFill="1" applyBorder="1" applyProtection="1">
      <protection locked="0"/>
    </xf>
    <xf numFmtId="49" fontId="0" fillId="9" borderId="3" xfId="0" applyNumberFormat="1" applyFill="1" applyBorder="1" applyAlignment="1" applyProtection="1">
      <alignment horizontal="center" vertical="center" wrapText="1"/>
      <protection locked="0"/>
    </xf>
    <xf numFmtId="49" fontId="0" fillId="9" borderId="3" xfId="0" applyNumberFormat="1" applyFill="1" applyBorder="1" applyProtection="1">
      <protection locked="0"/>
    </xf>
    <xf numFmtId="49" fontId="0" fillId="10" borderId="3" xfId="0" applyNumberFormat="1" applyFill="1" applyBorder="1" applyAlignment="1" applyProtection="1">
      <alignment horizontal="center" vertical="center" wrapText="1"/>
      <protection locked="0"/>
    </xf>
    <xf numFmtId="49" fontId="0" fillId="10" borderId="3" xfId="0" applyNumberFormat="1" applyFill="1" applyBorder="1" applyProtection="1">
      <protection locked="0"/>
    </xf>
    <xf numFmtId="49" fontId="0" fillId="5" borderId="1" xfId="0" applyNumberFormat="1" applyFill="1" applyBorder="1" applyProtection="1">
      <protection locked="0"/>
    </xf>
    <xf numFmtId="49" fontId="0" fillId="6" borderId="1" xfId="0" applyNumberFormat="1" applyFill="1" applyBorder="1" applyProtection="1">
      <protection locked="0"/>
    </xf>
    <xf numFmtId="1" fontId="3" fillId="13" borderId="0" xfId="0" applyNumberFormat="1" applyFont="1" applyFill="1" applyAlignment="1">
      <alignment horizontal="left" vertical="center" wrapText="1"/>
    </xf>
    <xf numFmtId="0" fontId="4" fillId="7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4" fontId="5" fillId="8" borderId="0" xfId="0" applyNumberFormat="1" applyFont="1" applyFill="1" applyAlignment="1">
      <alignment horizontal="left" vertical="center" wrapText="1"/>
    </xf>
  </cellXfs>
  <cellStyles count="1">
    <cellStyle name="Normal" xfId="0" builtinId="0"/>
  </cellStyles>
  <dxfs count="5">
    <dxf>
      <font>
        <color rgb="FF740000"/>
      </font>
      <fill>
        <patternFill>
          <bgColor rgb="FFFFCCCC"/>
        </patternFill>
      </fill>
    </dxf>
    <dxf>
      <font>
        <color rgb="FFC00000"/>
      </font>
      <fill>
        <patternFill>
          <bgColor rgb="FFFF9999"/>
        </patternFill>
      </fill>
    </dxf>
    <dxf>
      <fill>
        <patternFill patternType="gray0625">
          <bgColor theme="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CCCC"/>
      <color rgb="FF740000"/>
      <color rgb="FFFF9999"/>
      <color rgb="FFFF5050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</xdr:row>
      <xdr:rowOff>123825</xdr:rowOff>
    </xdr:from>
    <xdr:to>
      <xdr:col>6</xdr:col>
      <xdr:colOff>476250</xdr:colOff>
      <xdr:row>2</xdr:row>
      <xdr:rowOff>219075</xdr:rowOff>
    </xdr:to>
    <xdr:sp macro="[0]!Mise_en_Forme_Colonnes_AB" textlink="">
      <xdr:nvSpPr>
        <xdr:cNvPr id="2" name="ZoneTexte 1">
          <a:extLst>
            <a:ext uri="{FF2B5EF4-FFF2-40B4-BE49-F238E27FC236}">
              <a16:creationId xmlns:a16="http://schemas.microsoft.com/office/drawing/2014/main" id="{F0816167-A228-C8B3-F85C-861172DFD39A}"/>
            </a:ext>
          </a:extLst>
        </xdr:cNvPr>
        <xdr:cNvSpPr txBox="1"/>
      </xdr:nvSpPr>
      <xdr:spPr>
        <a:xfrm>
          <a:off x="7096125" y="314325"/>
          <a:ext cx="2305050" cy="666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Import des données et mise en forme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%20-%20Dossiers%20agents%20BGR%201er%20degr&#233;\59%2062%20-%20LISTE%20ECOLES%20PRIVEES%202022-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épertoire"/>
    </sheetNames>
    <sheetDataSet>
      <sheetData sheetId="0" refreshError="1">
        <row r="1">
          <cell r="H1" t="str">
            <v>RNE ECOLE</v>
          </cell>
          <cell r="I1" t="str">
            <v>VILLE ECOLE</v>
          </cell>
          <cell r="J1" t="str">
            <v>NOM ETAB</v>
          </cell>
        </row>
        <row r="2">
          <cell r="H2" t="str">
            <v>0622511T</v>
          </cell>
          <cell r="I2" t="str">
            <v xml:space="preserve">GUINES                    </v>
          </cell>
          <cell r="J2" t="str">
            <v xml:space="preserve">JEAN BOSCO                    </v>
          </cell>
        </row>
        <row r="3">
          <cell r="H3" t="str">
            <v>0622568E</v>
          </cell>
          <cell r="I3" t="str">
            <v xml:space="preserve">RANG DU FLIERS            </v>
          </cell>
          <cell r="J3" t="str">
            <v xml:space="preserve">FONDATION AMERICAINE  (MOTEUR)        </v>
          </cell>
        </row>
        <row r="4">
          <cell r="H4" t="str">
            <v>0622582V</v>
          </cell>
          <cell r="I4" t="str">
            <v xml:space="preserve">SAILLY SUR LA LYS         </v>
          </cell>
          <cell r="J4" t="str">
            <v xml:space="preserve">SACRE-COEUR                   </v>
          </cell>
        </row>
        <row r="5">
          <cell r="H5" t="str">
            <v>0622583W</v>
          </cell>
          <cell r="I5" t="str">
            <v xml:space="preserve">ST OMER                   </v>
          </cell>
          <cell r="J5" t="str">
            <v xml:space="preserve">NOTRE-DAME                    </v>
          </cell>
        </row>
        <row r="6">
          <cell r="H6" t="str">
            <v>0622584X</v>
          </cell>
          <cell r="I6" t="str">
            <v xml:space="preserve">ST OMER                   </v>
          </cell>
          <cell r="J6" t="str">
            <v xml:space="preserve">NOTRE-DAME ENCLOS             </v>
          </cell>
        </row>
        <row r="7">
          <cell r="H7" t="str">
            <v>0622587A</v>
          </cell>
          <cell r="I7" t="str">
            <v xml:space="preserve">ST OMER                   </v>
          </cell>
          <cell r="J7" t="str">
            <v xml:space="preserve">IMMACULEE CONCEPTION          </v>
          </cell>
        </row>
        <row r="8">
          <cell r="H8" t="str">
            <v>0622588B</v>
          </cell>
          <cell r="I8" t="str">
            <v xml:space="preserve">ST OMER                   </v>
          </cell>
          <cell r="J8" t="str">
            <v xml:space="preserve">SAINT-BERTIN                  </v>
          </cell>
        </row>
        <row r="9">
          <cell r="H9" t="str">
            <v>0622591E</v>
          </cell>
          <cell r="I9" t="str">
            <v xml:space="preserve">ST POL SUR TERNOISE       </v>
          </cell>
          <cell r="J9" t="str">
            <v xml:space="preserve">SAINTE-ANNE                   </v>
          </cell>
        </row>
        <row r="10">
          <cell r="H10" t="str">
            <v>0622592F</v>
          </cell>
          <cell r="I10" t="str">
            <v xml:space="preserve">SAMER                     </v>
          </cell>
          <cell r="J10" t="str">
            <v xml:space="preserve">SAINT-WULMER                  </v>
          </cell>
        </row>
        <row r="11">
          <cell r="H11" t="str">
            <v>0622594H</v>
          </cell>
          <cell r="I11" t="str">
            <v xml:space="preserve">LE TOUQUET PARIS PLAGE    </v>
          </cell>
          <cell r="J11" t="str">
            <v xml:space="preserve">JEANNE D'ARC                  </v>
          </cell>
        </row>
        <row r="12">
          <cell r="H12" t="str">
            <v>0622601R</v>
          </cell>
          <cell r="I12" t="str">
            <v xml:space="preserve">AIRE SUR LA LYS           </v>
          </cell>
          <cell r="J12" t="str">
            <v xml:space="preserve">SACRE COEUR                   </v>
          </cell>
        </row>
        <row r="13">
          <cell r="H13" t="str">
            <v>0622603T</v>
          </cell>
          <cell r="I13" t="str">
            <v xml:space="preserve">ARQUES                    </v>
          </cell>
          <cell r="J13" t="str">
            <v xml:space="preserve">SAINT.MARTIN-SAINTE.THERESE   </v>
          </cell>
        </row>
        <row r="14">
          <cell r="H14" t="str">
            <v>0622605V</v>
          </cell>
          <cell r="I14" t="str">
            <v xml:space="preserve">AUXI LE CHATEAU           </v>
          </cell>
          <cell r="J14" t="str">
            <v xml:space="preserve">NOTRE-DAME-DE-LOURDES         </v>
          </cell>
        </row>
        <row r="15">
          <cell r="H15" t="str">
            <v>0622608Y</v>
          </cell>
          <cell r="I15" t="str">
            <v xml:space="preserve">BERCK                     </v>
          </cell>
          <cell r="J15" t="str">
            <v xml:space="preserve">NOTRE-DAME                    </v>
          </cell>
        </row>
        <row r="16">
          <cell r="H16" t="str">
            <v>0622610A</v>
          </cell>
          <cell r="I16" t="str">
            <v xml:space="preserve">BETHUNE                   </v>
          </cell>
          <cell r="J16" t="str">
            <v xml:space="preserve">SAINT.VAAST-SAINT.DOMINIQUE   </v>
          </cell>
        </row>
        <row r="17">
          <cell r="H17" t="str">
            <v>0622612C</v>
          </cell>
          <cell r="I17" t="str">
            <v xml:space="preserve">BETHUNE                   </v>
          </cell>
          <cell r="J17" t="str">
            <v xml:space="preserve">SAINTE-FAMILLE                </v>
          </cell>
        </row>
        <row r="18">
          <cell r="H18" t="str">
            <v>0622613D</v>
          </cell>
          <cell r="I18" t="str">
            <v xml:space="preserve">BETHUNE                   </v>
          </cell>
          <cell r="J18" t="str">
            <v xml:space="preserve">NOTRE-DAME-DE-LOURDES         </v>
          </cell>
        </row>
        <row r="19">
          <cell r="H19" t="str">
            <v>0622614E</v>
          </cell>
          <cell r="I19" t="str">
            <v xml:space="preserve">BETHUNE                   </v>
          </cell>
          <cell r="J19" t="str">
            <v xml:space="preserve">SAINT-CHRISTOPHE              </v>
          </cell>
        </row>
        <row r="20">
          <cell r="H20" t="str">
            <v>0622616G</v>
          </cell>
          <cell r="I20" t="str">
            <v xml:space="preserve">BLENDECQUES               </v>
          </cell>
          <cell r="J20" t="str">
            <v xml:space="preserve">SAINTE-FAMILLE                </v>
          </cell>
        </row>
        <row r="21">
          <cell r="H21" t="str">
            <v>0622620L</v>
          </cell>
          <cell r="I21" t="str">
            <v xml:space="preserve">BOUVIGNY BOYEFFLES        </v>
          </cell>
          <cell r="J21" t="str">
            <v xml:space="preserve">SAINTE THERESE                </v>
          </cell>
        </row>
        <row r="22">
          <cell r="H22" t="str">
            <v>0622621M</v>
          </cell>
          <cell r="I22" t="str">
            <v xml:space="preserve">BUSNES                    </v>
          </cell>
          <cell r="J22" t="str">
            <v xml:space="preserve">SAINTE-THERESE                </v>
          </cell>
        </row>
        <row r="23">
          <cell r="H23" t="str">
            <v>0622626T</v>
          </cell>
          <cell r="I23" t="str">
            <v xml:space="preserve">EPERLECQUES               </v>
          </cell>
          <cell r="J23" t="str">
            <v xml:space="preserve">SAINT-JOSEPH                  </v>
          </cell>
        </row>
        <row r="24">
          <cell r="H24" t="str">
            <v>0622628V</v>
          </cell>
          <cell r="I24" t="str">
            <v xml:space="preserve">ETAPLES                   </v>
          </cell>
          <cell r="J24" t="str">
            <v xml:space="preserve">SAINT-MICHEL.SAINT-JOSEPH     </v>
          </cell>
        </row>
        <row r="25">
          <cell r="H25" t="str">
            <v>0622629W</v>
          </cell>
          <cell r="I25" t="str">
            <v xml:space="preserve">ETAPLES                   </v>
          </cell>
          <cell r="J25" t="str">
            <v xml:space="preserve">NOTRE-DAME-DE-FOY             </v>
          </cell>
        </row>
        <row r="26">
          <cell r="H26" t="str">
            <v>0622631Y</v>
          </cell>
          <cell r="I26" t="str">
            <v xml:space="preserve">FREVENT                   </v>
          </cell>
          <cell r="J26" t="str">
            <v xml:space="preserve">SACRE COEUR                   </v>
          </cell>
        </row>
        <row r="27">
          <cell r="H27" t="str">
            <v>0622632Z</v>
          </cell>
          <cell r="I27" t="str">
            <v xml:space="preserve">FRUGES                    </v>
          </cell>
          <cell r="J27" t="str">
            <v xml:space="preserve">JEANNE D'ARC                  </v>
          </cell>
        </row>
        <row r="28">
          <cell r="H28" t="str">
            <v>0622634B</v>
          </cell>
          <cell r="I28" t="str">
            <v xml:space="preserve">GUARBECQUE                </v>
          </cell>
          <cell r="J28" t="str">
            <v xml:space="preserve">SAINTE-BERNADETTE             </v>
          </cell>
        </row>
        <row r="29">
          <cell r="H29" t="str">
            <v>0622638F</v>
          </cell>
          <cell r="I29" t="str">
            <v xml:space="preserve">HUMIERES                  </v>
          </cell>
          <cell r="J29" t="str">
            <v xml:space="preserve">NOTRE-DAME-DE-LOURDES         </v>
          </cell>
        </row>
        <row r="30">
          <cell r="H30" t="str">
            <v>0622640H</v>
          </cell>
          <cell r="I30" t="str">
            <v xml:space="preserve">LAPUGNOY                  </v>
          </cell>
          <cell r="J30" t="str">
            <v xml:space="preserve">NOTRE-DAME                    </v>
          </cell>
        </row>
        <row r="31">
          <cell r="H31" t="str">
            <v>0622645N</v>
          </cell>
          <cell r="I31" t="str">
            <v xml:space="preserve">MARQUISE                  </v>
          </cell>
          <cell r="J31" t="str">
            <v xml:space="preserve">SAINTE-THERESE                </v>
          </cell>
        </row>
        <row r="32">
          <cell r="H32" t="str">
            <v>0622647R</v>
          </cell>
          <cell r="I32" t="str">
            <v xml:space="preserve">MONTREUIL                 </v>
          </cell>
          <cell r="J32" t="str">
            <v xml:space="preserve">SAINTE-AUSTREBERTHE           </v>
          </cell>
        </row>
        <row r="33">
          <cell r="H33" t="str">
            <v>0622648S</v>
          </cell>
          <cell r="I33" t="str">
            <v xml:space="preserve">MOULLE                    </v>
          </cell>
          <cell r="J33" t="str">
            <v xml:space="preserve">NOTRE-DAME                    </v>
          </cell>
        </row>
        <row r="34">
          <cell r="H34" t="str">
            <v>0622650U</v>
          </cell>
          <cell r="I34" t="str">
            <v xml:space="preserve">DUISANS                   </v>
          </cell>
          <cell r="J34" t="str">
            <v xml:space="preserve">SAINTE-MARIE                  </v>
          </cell>
        </row>
        <row r="35">
          <cell r="H35" t="str">
            <v>0622652W</v>
          </cell>
          <cell r="I35" t="str">
            <v xml:space="preserve">FEUCHY                    </v>
          </cell>
          <cell r="J35" t="str">
            <v xml:space="preserve">NOTRE-DAME DU BON CONSEIL     </v>
          </cell>
        </row>
        <row r="36">
          <cell r="H36" t="str">
            <v>0622653X</v>
          </cell>
          <cell r="I36" t="str">
            <v xml:space="preserve">FLEURBAIX                 </v>
          </cell>
          <cell r="J36" t="str">
            <v xml:space="preserve">SACRE COEUR                   </v>
          </cell>
        </row>
        <row r="37">
          <cell r="H37" t="str">
            <v>0622655Z</v>
          </cell>
          <cell r="I37" t="str">
            <v xml:space="preserve">HARDINGHEN                </v>
          </cell>
          <cell r="J37" t="str">
            <v xml:space="preserve">SAINT-JOSEPH                  </v>
          </cell>
        </row>
        <row r="38">
          <cell r="H38" t="str">
            <v>0622657B</v>
          </cell>
          <cell r="I38" t="str">
            <v xml:space="preserve">HENIN BEAUMONT            </v>
          </cell>
          <cell r="J38" t="str">
            <v xml:space="preserve">ST LOUIS-JEANNE D'ARC         </v>
          </cell>
        </row>
        <row r="39">
          <cell r="H39" t="str">
            <v>0622659D</v>
          </cell>
          <cell r="I39" t="str">
            <v xml:space="preserve">LAVENTIE                  </v>
          </cell>
          <cell r="J39" t="str">
            <v xml:space="preserve">JEANNE D'ARC                  </v>
          </cell>
        </row>
        <row r="40">
          <cell r="H40" t="str">
            <v>0622660E</v>
          </cell>
          <cell r="I40" t="str">
            <v xml:space="preserve">LAVENTIE                  </v>
          </cell>
          <cell r="J40" t="str">
            <v xml:space="preserve">SAINTE-THERESE                </v>
          </cell>
        </row>
        <row r="41">
          <cell r="H41" t="str">
            <v>0622664J</v>
          </cell>
          <cell r="I41" t="str">
            <v xml:space="preserve">LESTREM                   </v>
          </cell>
          <cell r="J41" t="str">
            <v xml:space="preserve">ST PAUL  ST JOSEPH            </v>
          </cell>
        </row>
        <row r="42">
          <cell r="H42" t="str">
            <v>0622666L</v>
          </cell>
          <cell r="I42" t="str">
            <v xml:space="preserve">LILLERS                   </v>
          </cell>
          <cell r="J42" t="str">
            <v xml:space="preserve">NOTRE DAME-SAINT JOSEPH       </v>
          </cell>
        </row>
        <row r="43">
          <cell r="H43" t="str">
            <v>0622669P</v>
          </cell>
          <cell r="I43" t="str">
            <v xml:space="preserve">MAROEUIL                  </v>
          </cell>
          <cell r="J43" t="str">
            <v xml:space="preserve">SAINTE-BERTILLE               </v>
          </cell>
        </row>
        <row r="44">
          <cell r="H44" t="str">
            <v>0622671S</v>
          </cell>
          <cell r="I44" t="str">
            <v xml:space="preserve">NEUFCHATEL HARDELOT       </v>
          </cell>
          <cell r="J44" t="str">
            <v xml:space="preserve">SAINTE-MARIE                  </v>
          </cell>
        </row>
        <row r="45">
          <cell r="H45" t="str">
            <v>0622672T</v>
          </cell>
          <cell r="I45" t="str">
            <v xml:space="preserve">NEUVILLE ST VAAST         </v>
          </cell>
          <cell r="J45" t="str">
            <v xml:space="preserve">JEANNE D'ARC                  </v>
          </cell>
        </row>
        <row r="46">
          <cell r="H46" t="str">
            <v>0622673U</v>
          </cell>
          <cell r="I46" t="str">
            <v xml:space="preserve">NEUVIREUIL                </v>
          </cell>
          <cell r="J46" t="str">
            <v xml:space="preserve">SAINTE-THERESE                </v>
          </cell>
        </row>
        <row r="47">
          <cell r="H47" t="str">
            <v>0622674V</v>
          </cell>
          <cell r="I47" t="str">
            <v xml:space="preserve">NORRENT FONTES            </v>
          </cell>
          <cell r="J47" t="str">
            <v xml:space="preserve">NOTRE-DAME                    </v>
          </cell>
        </row>
        <row r="48">
          <cell r="H48" t="str">
            <v>0622675W</v>
          </cell>
          <cell r="I48" t="str">
            <v xml:space="preserve">NOYELLES GODAULT          </v>
          </cell>
          <cell r="J48" t="str">
            <v xml:space="preserve">SACRE COEUR                   </v>
          </cell>
        </row>
        <row r="49">
          <cell r="H49" t="str">
            <v>0622677Y</v>
          </cell>
          <cell r="I49" t="str">
            <v xml:space="preserve">OIGNIES                   </v>
          </cell>
          <cell r="J49" t="str">
            <v xml:space="preserve">SAINTE-HENRIETTE              </v>
          </cell>
        </row>
        <row r="50">
          <cell r="H50" t="str">
            <v>0622678Z</v>
          </cell>
          <cell r="I50" t="str">
            <v xml:space="preserve">OUTREAU                   </v>
          </cell>
          <cell r="J50" t="str">
            <v xml:space="preserve">SAINTE-MARIE                  </v>
          </cell>
        </row>
        <row r="51">
          <cell r="H51" t="str">
            <v>0622679A</v>
          </cell>
          <cell r="I51" t="str">
            <v xml:space="preserve">PAS EN ARTOIS             </v>
          </cell>
          <cell r="J51" t="str">
            <v xml:space="preserve">LA PROVIDENCE                 </v>
          </cell>
        </row>
        <row r="52">
          <cell r="H52" t="str">
            <v>0622680B</v>
          </cell>
          <cell r="I52" t="str">
            <v xml:space="preserve">PERNES                    </v>
          </cell>
          <cell r="J52" t="str">
            <v xml:space="preserve">NOTRE-DAME                    </v>
          </cell>
        </row>
        <row r="53">
          <cell r="H53" t="str">
            <v>0622683E</v>
          </cell>
          <cell r="I53" t="str">
            <v xml:space="preserve">RICHEBOURG                </v>
          </cell>
          <cell r="J53" t="str">
            <v xml:space="preserve">SACRE COEUR                   </v>
          </cell>
        </row>
        <row r="54">
          <cell r="H54" t="str">
            <v>0622684F</v>
          </cell>
          <cell r="I54" t="str">
            <v xml:space="preserve">ROUVROY                   </v>
          </cell>
          <cell r="J54" t="str">
            <v xml:space="preserve">SAINT-ROCH                    </v>
          </cell>
        </row>
        <row r="55">
          <cell r="H55" t="str">
            <v>0622686H</v>
          </cell>
          <cell r="I55" t="str">
            <v xml:space="preserve">ST ETIENNE AU MONT        </v>
          </cell>
          <cell r="J55" t="str">
            <v xml:space="preserve">SAINTE-THERESE                </v>
          </cell>
        </row>
        <row r="56">
          <cell r="H56" t="str">
            <v>0622687J</v>
          </cell>
          <cell r="I56" t="str">
            <v xml:space="preserve">ST FOLQUIN                </v>
          </cell>
          <cell r="J56" t="str">
            <v xml:space="preserve">SACRE COEUR                   </v>
          </cell>
        </row>
        <row r="57">
          <cell r="H57" t="str">
            <v>0622689L</v>
          </cell>
          <cell r="I57" t="str">
            <v xml:space="preserve">ST MARTIN BOULOGNE        </v>
          </cell>
          <cell r="J57" t="str">
            <v xml:space="preserve">SAINT-CHARLES                 </v>
          </cell>
        </row>
        <row r="58">
          <cell r="H58" t="str">
            <v>0622690M</v>
          </cell>
          <cell r="I58" t="str">
            <v xml:space="preserve">SAULTY                    </v>
          </cell>
          <cell r="J58" t="str">
            <v xml:space="preserve">NOTRE-DAME                    </v>
          </cell>
        </row>
        <row r="59">
          <cell r="H59" t="str">
            <v>0622693R</v>
          </cell>
          <cell r="I59" t="str">
            <v xml:space="preserve">VIMY                      </v>
          </cell>
          <cell r="J59" t="str">
            <v xml:space="preserve">SAINTE-THERESE                </v>
          </cell>
        </row>
        <row r="60">
          <cell r="H60" t="str">
            <v>0622695T</v>
          </cell>
          <cell r="I60" t="str">
            <v xml:space="preserve">WIMEREUX                  </v>
          </cell>
          <cell r="J60" t="str">
            <v xml:space="preserve">JEANNE D'ARC                  </v>
          </cell>
        </row>
        <row r="61">
          <cell r="H61" t="str">
            <v>0622696U</v>
          </cell>
          <cell r="I61" t="str">
            <v xml:space="preserve">WIMILLE                   </v>
          </cell>
          <cell r="J61" t="str">
            <v xml:space="preserve">JEANNE D'ARC                  </v>
          </cell>
        </row>
        <row r="62">
          <cell r="H62" t="str">
            <v>0622699X</v>
          </cell>
          <cell r="I62" t="str">
            <v xml:space="preserve">ZUTKERQUE                 </v>
          </cell>
          <cell r="J62" t="str">
            <v xml:space="preserve">SAINT-JOSEPH                  </v>
          </cell>
        </row>
        <row r="63">
          <cell r="H63" t="str">
            <v>0622701Z</v>
          </cell>
          <cell r="I63" t="str">
            <v xml:space="preserve">ALLOUAGNE                 </v>
          </cell>
          <cell r="J63" t="str">
            <v xml:space="preserve">MARIE AUXILIATRICE            </v>
          </cell>
        </row>
        <row r="64">
          <cell r="H64" t="str">
            <v>0622704C</v>
          </cell>
          <cell r="I64" t="str">
            <v xml:space="preserve">ARDRES                    </v>
          </cell>
          <cell r="J64" t="str">
            <v xml:space="preserve">NOTRE-DAME DE GRACE           </v>
          </cell>
        </row>
        <row r="65">
          <cell r="H65" t="str">
            <v>0622708G</v>
          </cell>
          <cell r="I65" t="str">
            <v xml:space="preserve">ARRAS                     </v>
          </cell>
          <cell r="J65" t="str">
            <v xml:space="preserve">NOTRE-DAME                    </v>
          </cell>
        </row>
        <row r="66">
          <cell r="H66" t="str">
            <v>0622709H</v>
          </cell>
          <cell r="I66" t="str">
            <v xml:space="preserve">ARRAS                     </v>
          </cell>
          <cell r="J66" t="str">
            <v xml:space="preserve">ST.JEAN-BAPTISTE-SAINTE.CROIX </v>
          </cell>
        </row>
        <row r="67">
          <cell r="H67" t="str">
            <v>0622711K</v>
          </cell>
          <cell r="I67" t="str">
            <v xml:space="preserve">ARRAS                     </v>
          </cell>
          <cell r="J67" t="str">
            <v xml:space="preserve">SAINT-JOSEPH                  </v>
          </cell>
        </row>
        <row r="68">
          <cell r="H68" t="str">
            <v>0622713M</v>
          </cell>
          <cell r="I68" t="str">
            <v xml:space="preserve">ARRAS                     </v>
          </cell>
          <cell r="J68" t="str">
            <v xml:space="preserve">STE-MARIE-DE-LA-PRESENTATION  </v>
          </cell>
        </row>
        <row r="69">
          <cell r="H69" t="str">
            <v>0622714N</v>
          </cell>
          <cell r="I69" t="str">
            <v xml:space="preserve">ARRAS                     </v>
          </cell>
          <cell r="J69" t="str">
            <v xml:space="preserve">LES LOUEZ DIEU                </v>
          </cell>
        </row>
        <row r="70">
          <cell r="H70" t="str">
            <v>0622715P</v>
          </cell>
          <cell r="I70" t="str">
            <v xml:space="preserve">ARRAS                     </v>
          </cell>
          <cell r="J70" t="str">
            <v xml:space="preserve">SAINTE-BERNADETTE             </v>
          </cell>
        </row>
        <row r="71">
          <cell r="H71" t="str">
            <v>0622717S</v>
          </cell>
          <cell r="I71" t="str">
            <v xml:space="preserve">AUDRUICQ                  </v>
          </cell>
          <cell r="J71" t="str">
            <v xml:space="preserve">LA SAINTE FAMILLE             </v>
          </cell>
        </row>
        <row r="72">
          <cell r="H72" t="str">
            <v>0622718T</v>
          </cell>
          <cell r="I72" t="str">
            <v xml:space="preserve">AVESNES LE COMTE          </v>
          </cell>
          <cell r="J72" t="str">
            <v xml:space="preserve">NOTRE-DAME                    </v>
          </cell>
        </row>
        <row r="73">
          <cell r="H73" t="str">
            <v>0622719U</v>
          </cell>
          <cell r="I73" t="str">
            <v xml:space="preserve">BAPAUME                   </v>
          </cell>
          <cell r="J73" t="str">
            <v xml:space="preserve">NOTRE-DAME                    </v>
          </cell>
        </row>
        <row r="74">
          <cell r="H74" t="str">
            <v>0622726B</v>
          </cell>
          <cell r="I74" t="str">
            <v xml:space="preserve">BOULOGNE SUR MER          </v>
          </cell>
          <cell r="J74" t="str">
            <v xml:space="preserve">NOTRE-DAME                    </v>
          </cell>
        </row>
        <row r="75">
          <cell r="H75" t="str">
            <v>0622727C</v>
          </cell>
          <cell r="I75" t="str">
            <v xml:space="preserve">BOULOGNE SUR MER          </v>
          </cell>
          <cell r="J75" t="str">
            <v xml:space="preserve">SAINT-AUGUSTIN                </v>
          </cell>
        </row>
        <row r="76">
          <cell r="H76" t="str">
            <v>0622728D</v>
          </cell>
          <cell r="I76" t="str">
            <v xml:space="preserve">BOULOGNE SUR MER          </v>
          </cell>
          <cell r="J76" t="str">
            <v xml:space="preserve">SAINTE-THERESE                </v>
          </cell>
        </row>
        <row r="77">
          <cell r="H77" t="str">
            <v>0622730F</v>
          </cell>
          <cell r="I77" t="str">
            <v xml:space="preserve">BOULOGNE SUR MER          </v>
          </cell>
          <cell r="J77" t="str">
            <v xml:space="preserve">SAINT-PATRICK                 </v>
          </cell>
        </row>
        <row r="78">
          <cell r="H78" t="str">
            <v>0622731G</v>
          </cell>
          <cell r="I78" t="str">
            <v xml:space="preserve">BOURLON                   </v>
          </cell>
          <cell r="J78" t="str">
            <v xml:space="preserve">SAINT-JOSEPH                  </v>
          </cell>
        </row>
        <row r="79">
          <cell r="H79" t="str">
            <v>0622732H</v>
          </cell>
          <cell r="I79" t="str">
            <v xml:space="preserve">BUCQUOY                   </v>
          </cell>
          <cell r="J79" t="str">
            <v xml:space="preserve">SAINT-JOSEPH                  </v>
          </cell>
        </row>
        <row r="80">
          <cell r="H80" t="str">
            <v>0622733J</v>
          </cell>
          <cell r="I80" t="str">
            <v xml:space="preserve">CALAIS                    </v>
          </cell>
          <cell r="J80" t="str">
            <v xml:space="preserve">NOTRE-DAME                    </v>
          </cell>
        </row>
        <row r="81">
          <cell r="H81" t="str">
            <v>0622734K</v>
          </cell>
          <cell r="I81" t="str">
            <v xml:space="preserve">CALAIS                    </v>
          </cell>
          <cell r="J81" t="str">
            <v xml:space="preserve">SACRE COEUR                   </v>
          </cell>
        </row>
        <row r="82">
          <cell r="H82" t="str">
            <v>0622737N</v>
          </cell>
          <cell r="I82" t="str">
            <v xml:space="preserve">CALAIS                    </v>
          </cell>
          <cell r="J82" t="str">
            <v xml:space="preserve">SAINT-PIERRE                  </v>
          </cell>
        </row>
        <row r="83">
          <cell r="H83" t="str">
            <v>0622738P</v>
          </cell>
          <cell r="I83" t="str">
            <v xml:space="preserve">CALAIS                    </v>
          </cell>
          <cell r="J83" t="str">
            <v xml:space="preserve">JEANNE D'ARC                  </v>
          </cell>
        </row>
        <row r="84">
          <cell r="H84" t="str">
            <v>0622739R</v>
          </cell>
          <cell r="I84" t="str">
            <v xml:space="preserve">CALAIS                    </v>
          </cell>
          <cell r="J84" t="str">
            <v xml:space="preserve">SAINTE-AGNES                  </v>
          </cell>
        </row>
        <row r="85">
          <cell r="H85" t="str">
            <v>0622740S</v>
          </cell>
          <cell r="I85" t="str">
            <v xml:space="preserve">CALAIS                    </v>
          </cell>
          <cell r="J85" t="str">
            <v xml:space="preserve">SAINTE-GERMAINE               </v>
          </cell>
        </row>
        <row r="86">
          <cell r="H86" t="str">
            <v>0622741T</v>
          </cell>
          <cell r="I86" t="str">
            <v xml:space="preserve">CALAIS                    </v>
          </cell>
          <cell r="J86" t="str">
            <v xml:space="preserve">SAINT.VINCENT-SAINT.CHARLES   </v>
          </cell>
        </row>
        <row r="87">
          <cell r="H87" t="str">
            <v>0622742U</v>
          </cell>
          <cell r="I87" t="str">
            <v xml:space="preserve">CALONNE SUR LA LYS        </v>
          </cell>
          <cell r="J87" t="str">
            <v xml:space="preserve">SACRE COEUR                   </v>
          </cell>
        </row>
        <row r="88">
          <cell r="H88" t="str">
            <v>0622743V</v>
          </cell>
          <cell r="I88" t="str">
            <v xml:space="preserve">LA CAPELLE LES BOULOGNE   </v>
          </cell>
          <cell r="J88" t="str">
            <v xml:space="preserve">SAINT-JOSEPH                  </v>
          </cell>
        </row>
        <row r="89">
          <cell r="H89" t="str">
            <v>0622744W</v>
          </cell>
          <cell r="I89" t="str">
            <v xml:space="preserve">CARVIN                    </v>
          </cell>
          <cell r="J89" t="str">
            <v xml:space="preserve">SACRE COEUR                   </v>
          </cell>
        </row>
        <row r="90">
          <cell r="H90" t="str">
            <v>0622745X</v>
          </cell>
          <cell r="I90" t="str">
            <v xml:space="preserve">CONDETTE                  </v>
          </cell>
          <cell r="J90" t="str">
            <v xml:space="preserve">NOTRE-DAME DU ROSAIRE         </v>
          </cell>
        </row>
        <row r="91">
          <cell r="H91" t="str">
            <v>0622746Y</v>
          </cell>
          <cell r="I91" t="str">
            <v xml:space="preserve">COULOGNE                  </v>
          </cell>
          <cell r="J91" t="str">
            <v xml:space="preserve">SAINTE-ANNE                   </v>
          </cell>
        </row>
        <row r="92">
          <cell r="H92" t="str">
            <v>0622747Z</v>
          </cell>
          <cell r="I92" t="str">
            <v xml:space="preserve">COURRIERES                </v>
          </cell>
          <cell r="J92" t="str">
            <v xml:space="preserve">CLAIR ACCUEIL                 </v>
          </cell>
        </row>
        <row r="93">
          <cell r="H93" t="str">
            <v>0622748A</v>
          </cell>
          <cell r="I93" t="str">
            <v xml:space="preserve">DOUVRIN                   </v>
          </cell>
          <cell r="J93" t="str">
            <v xml:space="preserve">SAINTE-FLORINE                </v>
          </cell>
        </row>
        <row r="94">
          <cell r="H94" t="str">
            <v>0623082N</v>
          </cell>
          <cell r="I94" t="str">
            <v xml:space="preserve">COURSET                   </v>
          </cell>
          <cell r="J94" t="str">
            <v xml:space="preserve">SAINTE-ODILE                  </v>
          </cell>
        </row>
        <row r="95">
          <cell r="H95" t="str">
            <v>0623384S</v>
          </cell>
          <cell r="I95" t="str">
            <v xml:space="preserve">AMETTES                   </v>
          </cell>
          <cell r="J95" t="str">
            <v xml:space="preserve">SAINT-BENOIT-LABRE            </v>
          </cell>
        </row>
        <row r="96">
          <cell r="H96" t="str">
            <v>0623385T</v>
          </cell>
          <cell r="I96" t="str">
            <v xml:space="preserve">LUMBRES                   </v>
          </cell>
          <cell r="J96" t="str">
            <v xml:space="preserve">NOTRE DAME                    </v>
          </cell>
        </row>
        <row r="97">
          <cell r="H97" t="str">
            <v>0623476S</v>
          </cell>
          <cell r="I97" t="str">
            <v xml:space="preserve">DESVRES                   </v>
          </cell>
          <cell r="J97" t="str">
            <v xml:space="preserve">SAINT-NICOLAS                 </v>
          </cell>
        </row>
        <row r="98">
          <cell r="H98" t="str">
            <v>0623477T</v>
          </cell>
          <cell r="I98" t="str">
            <v xml:space="preserve">HESDIN                    </v>
          </cell>
          <cell r="J98" t="str">
            <v xml:space="preserve">SAINT-JOSEPH                  </v>
          </cell>
        </row>
        <row r="99">
          <cell r="H99" t="str">
            <v>0623756W</v>
          </cell>
          <cell r="I99" t="str">
            <v xml:space="preserve">BEAURAINS                 </v>
          </cell>
          <cell r="J99" t="str">
            <v xml:space="preserve">SAINT-JEAN-NOTRE DAME         </v>
          </cell>
        </row>
        <row r="100">
          <cell r="H100" t="str">
            <v>0623757X</v>
          </cell>
          <cell r="I100" t="str">
            <v xml:space="preserve">BERCK                     </v>
          </cell>
          <cell r="J100" t="str">
            <v xml:space="preserve">ST.JOSEPH-ST.DOMINIQUE SAVIO  </v>
          </cell>
        </row>
        <row r="101">
          <cell r="H101" t="str">
            <v>0623758Y</v>
          </cell>
          <cell r="I101" t="str">
            <v xml:space="preserve">ISBERGUES                 </v>
          </cell>
          <cell r="J101" t="str">
            <v xml:space="preserve">SAINT.ELOI-SAINTE.ISBERGUE    </v>
          </cell>
        </row>
        <row r="102">
          <cell r="H102" t="str">
            <v>0623783A</v>
          </cell>
          <cell r="I102" t="str">
            <v xml:space="preserve">LENS                      </v>
          </cell>
          <cell r="J102" t="str">
            <v xml:space="preserve">SAINTE THERESE                </v>
          </cell>
        </row>
        <row r="103">
          <cell r="H103" t="str">
            <v>0623821S</v>
          </cell>
          <cell r="I103" t="str">
            <v xml:space="preserve">ST MICHEL SUR TERNOISE    </v>
          </cell>
          <cell r="J103" t="str">
            <v xml:space="preserve">I.M.E  AU MOULIN DE SAINT MICHEL     </v>
          </cell>
        </row>
        <row r="104">
          <cell r="H104" t="str">
            <v>0623904G</v>
          </cell>
          <cell r="I104" t="str">
            <v xml:space="preserve">LE PORTEL                 </v>
          </cell>
          <cell r="J104" t="str">
            <v xml:space="preserve">ST.JEAN-BAPTISTE.DE.LA.SALLE  </v>
          </cell>
        </row>
        <row r="105">
          <cell r="H105" t="str">
            <v>0593742X</v>
          </cell>
          <cell r="I105" t="str">
            <v>ANNOEULLIN</v>
          </cell>
          <cell r="J105" t="str">
            <v>Sainte Anne</v>
          </cell>
        </row>
        <row r="106">
          <cell r="H106" t="str">
            <v>0593743Y</v>
          </cell>
          <cell r="I106" t="str">
            <v>ANOR</v>
          </cell>
          <cell r="J106" t="str">
            <v>Saint Joseph</v>
          </cell>
        </row>
        <row r="107">
          <cell r="H107" t="str">
            <v>0593994W</v>
          </cell>
          <cell r="I107" t="str">
            <v>ANZIN</v>
          </cell>
          <cell r="J107" t="str">
            <v>Sacré Coeur</v>
          </cell>
        </row>
        <row r="108">
          <cell r="H108" t="str">
            <v>0594757A</v>
          </cell>
          <cell r="I108" t="str">
            <v>ARMENTIERES</v>
          </cell>
          <cell r="J108" t="str">
            <v>I.T.E.P.</v>
          </cell>
        </row>
        <row r="109">
          <cell r="H109" t="str">
            <v>0593748D</v>
          </cell>
          <cell r="I109" t="str">
            <v>ARMENTIERES</v>
          </cell>
          <cell r="J109" t="str">
            <v>Ste Famille</v>
          </cell>
        </row>
        <row r="110">
          <cell r="H110" t="str">
            <v>0596214J</v>
          </cell>
          <cell r="I110" t="str">
            <v>ARMENTIERES</v>
          </cell>
          <cell r="J110" t="str">
            <v>Sainte Colombe</v>
          </cell>
        </row>
        <row r="111">
          <cell r="H111" t="str">
            <v>0593755L</v>
          </cell>
          <cell r="I111" t="str">
            <v>ARNEKE</v>
          </cell>
          <cell r="J111" t="str">
            <v>Saint Gohard</v>
          </cell>
        </row>
        <row r="112">
          <cell r="H112" t="str">
            <v>0593756M</v>
          </cell>
          <cell r="I112" t="str">
            <v>AUBERS</v>
          </cell>
          <cell r="J112" t="str">
            <v>Sainte Jeanne d'Arc</v>
          </cell>
        </row>
        <row r="113">
          <cell r="H113" t="str">
            <v>0593757N</v>
          </cell>
          <cell r="I113" t="str">
            <v>AUCHY LEZ ORCHIES</v>
          </cell>
          <cell r="J113" t="str">
            <v>Sacré Coeur</v>
          </cell>
        </row>
        <row r="114">
          <cell r="H114" t="str">
            <v>0593758P</v>
          </cell>
          <cell r="I114" t="str">
            <v>AULNOYE/AYMERIES</v>
          </cell>
          <cell r="J114" t="str">
            <v>Sacré Coeur</v>
          </cell>
        </row>
        <row r="115">
          <cell r="H115" t="str">
            <v>0593759R</v>
          </cell>
          <cell r="I115" t="str">
            <v>AVELIN</v>
          </cell>
          <cell r="J115" t="str">
            <v>Sacré Coeur</v>
          </cell>
        </row>
        <row r="116">
          <cell r="H116" t="str">
            <v>0593760S</v>
          </cell>
          <cell r="I116" t="str">
            <v>AVESNES SUR HELPE</v>
          </cell>
          <cell r="J116" t="str">
            <v>Jeanne d'Arc Fénélon</v>
          </cell>
        </row>
        <row r="117">
          <cell r="H117" t="str">
            <v>0593762U</v>
          </cell>
          <cell r="I117" t="str">
            <v>BAILLEUL</v>
          </cell>
          <cell r="J117" t="str">
            <v>Saint Albert</v>
          </cell>
        </row>
        <row r="118">
          <cell r="H118" t="str">
            <v>0596491K</v>
          </cell>
          <cell r="I118" t="str">
            <v>BAILLEUL</v>
          </cell>
          <cell r="J118" t="str">
            <v>Saint Amand Sainte Marie</v>
          </cell>
        </row>
        <row r="119">
          <cell r="H119" t="str">
            <v>0593763V</v>
          </cell>
          <cell r="I119" t="str">
            <v>BAISIEUX</v>
          </cell>
          <cell r="J119" t="str">
            <v>Saint Jean Baptiste</v>
          </cell>
        </row>
        <row r="120">
          <cell r="H120" t="str">
            <v>0593764W</v>
          </cell>
          <cell r="I120" t="str">
            <v>BAISIEUX</v>
          </cell>
          <cell r="J120" t="str">
            <v>Sacré Coeur</v>
          </cell>
        </row>
        <row r="121">
          <cell r="H121" t="str">
            <v>0593767Z</v>
          </cell>
          <cell r="I121" t="str">
            <v>BAMBECQUE</v>
          </cell>
          <cell r="J121" t="str">
            <v>Saint Joseph</v>
          </cell>
        </row>
        <row r="122">
          <cell r="H122" t="str">
            <v>0593769B</v>
          </cell>
          <cell r="I122" t="str">
            <v>BAVAY</v>
          </cell>
          <cell r="J122" t="str">
            <v>Notre Dame de l'Assomption</v>
          </cell>
        </row>
        <row r="123">
          <cell r="H123" t="str">
            <v>0593771D</v>
          </cell>
          <cell r="I123" t="str">
            <v>BEAUCAMPS LIGNY</v>
          </cell>
          <cell r="J123" t="str">
            <v>Sainte Marie</v>
          </cell>
        </row>
        <row r="124">
          <cell r="H124" t="str">
            <v>0593774G</v>
          </cell>
          <cell r="I124" t="str">
            <v>BERGUES</v>
          </cell>
          <cell r="J124" t="str">
            <v>Saint Pierre</v>
          </cell>
        </row>
        <row r="125">
          <cell r="H125" t="str">
            <v>0593773F</v>
          </cell>
          <cell r="I125" t="str">
            <v>BERGUES</v>
          </cell>
          <cell r="J125" t="str">
            <v>Sainte Thérèse</v>
          </cell>
        </row>
        <row r="126">
          <cell r="H126" t="str">
            <v>0593776J</v>
          </cell>
          <cell r="I126" t="str">
            <v>BERLAIMONT</v>
          </cell>
          <cell r="J126" t="str">
            <v>Saint Michel</v>
          </cell>
        </row>
        <row r="127">
          <cell r="H127" t="str">
            <v>0593996Y</v>
          </cell>
          <cell r="I127" t="str">
            <v>BERSEE</v>
          </cell>
          <cell r="J127" t="str">
            <v>Sainte Thérèse</v>
          </cell>
        </row>
        <row r="128">
          <cell r="H128" t="str">
            <v>0593778L</v>
          </cell>
          <cell r="I128" t="str">
            <v>BOIS GRENIER</v>
          </cell>
          <cell r="J128" t="str">
            <v>Saint Louis</v>
          </cell>
        </row>
        <row r="129">
          <cell r="H129" t="str">
            <v>0593780N</v>
          </cell>
          <cell r="I129" t="str">
            <v>BOLLEZEELE</v>
          </cell>
          <cell r="J129" t="str">
            <v>Saint Coeur de Marie</v>
          </cell>
        </row>
        <row r="130">
          <cell r="H130" t="str">
            <v>0593781P</v>
          </cell>
          <cell r="I130" t="str">
            <v>BONDUES</v>
          </cell>
          <cell r="J130" t="str">
            <v>Ste Marie / St Joseph</v>
          </cell>
        </row>
        <row r="131">
          <cell r="H131" t="str">
            <v>0593783S</v>
          </cell>
          <cell r="I131" t="str">
            <v>BONDUES</v>
          </cell>
          <cell r="J131" t="str">
            <v>La Croix Blanche</v>
          </cell>
        </row>
        <row r="132">
          <cell r="H132" t="str">
            <v>0593784T</v>
          </cell>
          <cell r="I132" t="str">
            <v>BOURBOURG</v>
          </cell>
          <cell r="J132" t="str">
            <v>Saint Joseph</v>
          </cell>
        </row>
        <row r="133">
          <cell r="H133" t="str">
            <v>0595976A</v>
          </cell>
          <cell r="I133" t="str">
            <v>BOUSBECQUE</v>
          </cell>
          <cell r="J133" t="str">
            <v>Saint Ignace</v>
          </cell>
        </row>
        <row r="134">
          <cell r="H134" t="str">
            <v>0593690R</v>
          </cell>
          <cell r="I134" t="str">
            <v>BOUVIGNIES</v>
          </cell>
          <cell r="J134" t="str">
            <v>Sacré Coeur</v>
          </cell>
        </row>
        <row r="135">
          <cell r="H135" t="str">
            <v>0593692T</v>
          </cell>
          <cell r="I135" t="str">
            <v>CAESTRE</v>
          </cell>
          <cell r="J135" t="str">
            <v>Notre Dame de Grâce</v>
          </cell>
        </row>
        <row r="136">
          <cell r="H136" t="str">
            <v>0593694V</v>
          </cell>
          <cell r="I136" t="str">
            <v>CAMBRAI</v>
          </cell>
          <cell r="J136" t="str">
            <v>Immaculée Conception</v>
          </cell>
        </row>
        <row r="137">
          <cell r="H137" t="str">
            <v>0593693U</v>
          </cell>
          <cell r="I137" t="str">
            <v>CAMBRAI</v>
          </cell>
          <cell r="J137" t="str">
            <v>Sainte Anne</v>
          </cell>
        </row>
        <row r="138">
          <cell r="H138" t="str">
            <v>0596494N</v>
          </cell>
          <cell r="I138" t="str">
            <v>CAMBRAI</v>
          </cell>
          <cell r="J138" t="str">
            <v>Saint François</v>
          </cell>
        </row>
        <row r="139">
          <cell r="H139" t="str">
            <v>0593699A</v>
          </cell>
          <cell r="I139" t="str">
            <v>CAMBRAI</v>
          </cell>
          <cell r="J139" t="str">
            <v>Saint Joseph</v>
          </cell>
        </row>
        <row r="140">
          <cell r="H140" t="str">
            <v>0593697Y</v>
          </cell>
          <cell r="I140" t="str">
            <v>CAMBRAI</v>
          </cell>
          <cell r="J140" t="str">
            <v>Saint Bernard</v>
          </cell>
        </row>
        <row r="141">
          <cell r="H141" t="str">
            <v>0593695W</v>
          </cell>
          <cell r="I141" t="str">
            <v>CAMBRAI</v>
          </cell>
          <cell r="J141" t="str">
            <v>Saint Roch</v>
          </cell>
        </row>
        <row r="142">
          <cell r="H142" t="str">
            <v>0593700B</v>
          </cell>
          <cell r="I142" t="str">
            <v>CAMPHIN EN PEVELE</v>
          </cell>
          <cell r="J142" t="str">
            <v>Sacré Coeur</v>
          </cell>
        </row>
        <row r="143">
          <cell r="H143" t="str">
            <v>0593703E</v>
          </cell>
          <cell r="I143" t="str">
            <v>CASSEL</v>
          </cell>
          <cell r="J143" t="str">
            <v>Saint Joseph</v>
          </cell>
        </row>
        <row r="144">
          <cell r="H144" t="str">
            <v>0593705G</v>
          </cell>
          <cell r="I144" t="str">
            <v>CAUDRY</v>
          </cell>
          <cell r="J144" t="str">
            <v>Sainte Maxellende</v>
          </cell>
        </row>
        <row r="145">
          <cell r="H145" t="str">
            <v>0593708K</v>
          </cell>
          <cell r="I145" t="str">
            <v>CHERENG</v>
          </cell>
          <cell r="J145" t="str">
            <v>Sainte Marie</v>
          </cell>
        </row>
        <row r="146">
          <cell r="H146" t="str">
            <v>0593711N</v>
          </cell>
          <cell r="I146" t="str">
            <v>COMINES</v>
          </cell>
          <cell r="J146" t="str">
            <v>Notre Dame</v>
          </cell>
        </row>
        <row r="147">
          <cell r="H147" t="str">
            <v>0593713R</v>
          </cell>
          <cell r="I147" t="str">
            <v>COMINES</v>
          </cell>
          <cell r="J147" t="str">
            <v>St Chrysole</v>
          </cell>
        </row>
        <row r="148">
          <cell r="H148" t="str">
            <v>0593714S</v>
          </cell>
          <cell r="I148" t="str">
            <v>CONDE SUR ESCAUT</v>
          </cell>
          <cell r="J148" t="str">
            <v>Ste Jeanne d'Arc</v>
          </cell>
        </row>
        <row r="149">
          <cell r="H149" t="str">
            <v>0593717V</v>
          </cell>
          <cell r="I149" t="str">
            <v>COUDEKERQUE BRANCHE</v>
          </cell>
          <cell r="J149" t="str">
            <v>Sacré Coeur</v>
          </cell>
        </row>
        <row r="150">
          <cell r="H150" t="str">
            <v>0593715T</v>
          </cell>
          <cell r="I150" t="str">
            <v>COUDEKERQUE BRANCHE</v>
          </cell>
          <cell r="J150" t="str">
            <v>De La Salle</v>
          </cell>
        </row>
        <row r="151">
          <cell r="H151" t="str">
            <v>0593719X</v>
          </cell>
          <cell r="I151" t="str">
            <v>COUTICHES</v>
          </cell>
          <cell r="J151" t="str">
            <v>Saint Joseph</v>
          </cell>
        </row>
        <row r="152">
          <cell r="H152" t="str">
            <v>0594736C</v>
          </cell>
          <cell r="I152" t="str">
            <v>CREVECOEUR/ESCAUT</v>
          </cell>
          <cell r="J152" t="str">
            <v>I.M.E. Lucien Coolzaet</v>
          </cell>
        </row>
        <row r="153">
          <cell r="H153" t="str">
            <v>0593720Y</v>
          </cell>
          <cell r="I153" t="str">
            <v>CROIX</v>
          </cell>
          <cell r="J153" t="str">
            <v>Don Bosco</v>
          </cell>
        </row>
        <row r="154">
          <cell r="H154" t="str">
            <v>0593723B</v>
          </cell>
          <cell r="I154" t="str">
            <v>CROIX</v>
          </cell>
          <cell r="J154" t="str">
            <v>Sainte Anne</v>
          </cell>
        </row>
        <row r="155">
          <cell r="H155" t="str">
            <v>0593722A</v>
          </cell>
          <cell r="I155" t="str">
            <v>CROIX</v>
          </cell>
          <cell r="J155" t="str">
            <v>Saint Gabriel</v>
          </cell>
        </row>
        <row r="156">
          <cell r="H156" t="str">
            <v>0593590G</v>
          </cell>
          <cell r="I156" t="str">
            <v>CROIX</v>
          </cell>
          <cell r="J156" t="str">
            <v>ITEP du C.M.P. (N.D.des Anges)</v>
          </cell>
        </row>
        <row r="157">
          <cell r="H157" t="str">
            <v>0593724C</v>
          </cell>
          <cell r="I157" t="str">
            <v>CYSOING</v>
          </cell>
          <cell r="J157" t="str">
            <v>Saint Joseph</v>
          </cell>
        </row>
        <row r="158">
          <cell r="H158" t="str">
            <v>0593997Z</v>
          </cell>
          <cell r="I158" t="str">
            <v>DENAIN</v>
          </cell>
          <cell r="J158" t="str">
            <v>Jean Paul ll</v>
          </cell>
        </row>
        <row r="159">
          <cell r="H159" t="str">
            <v>0593729H</v>
          </cell>
          <cell r="I159" t="str">
            <v>DEULEMONT</v>
          </cell>
          <cell r="J159" t="str">
            <v>Sacré Coeur</v>
          </cell>
        </row>
        <row r="160">
          <cell r="H160" t="str">
            <v>0593999B</v>
          </cell>
          <cell r="I160" t="str">
            <v>DORIGNIES LEZ DOUAI</v>
          </cell>
          <cell r="J160" t="str">
            <v>Saint Vincent de Paul</v>
          </cell>
        </row>
        <row r="161">
          <cell r="H161" t="str">
            <v>0593998A</v>
          </cell>
          <cell r="I161" t="str">
            <v>DOUAI</v>
          </cell>
          <cell r="J161" t="str">
            <v>Ecole de la Sainte Union</v>
          </cell>
        </row>
        <row r="162">
          <cell r="H162" t="str">
            <v>0593733M</v>
          </cell>
          <cell r="I162" t="str">
            <v>DOUAI</v>
          </cell>
          <cell r="J162" t="str">
            <v>Saint Jean</v>
          </cell>
        </row>
        <row r="163">
          <cell r="H163" t="str">
            <v>0593212W</v>
          </cell>
          <cell r="I163" t="str">
            <v>DOUAI</v>
          </cell>
          <cell r="J163" t="str">
            <v>I.M.E. Papillons Blancs</v>
          </cell>
        </row>
        <row r="164">
          <cell r="H164" t="str">
            <v>0594002E</v>
          </cell>
          <cell r="I164" t="str">
            <v>DUNKERQUE</v>
          </cell>
          <cell r="J164" t="str">
            <v>Sainte Claire d'Assise</v>
          </cell>
        </row>
        <row r="165">
          <cell r="H165" t="str">
            <v>0594001D</v>
          </cell>
          <cell r="I165" t="str">
            <v>DUNKERQUE</v>
          </cell>
          <cell r="J165" t="str">
            <v>Sainte Thérèse/Sainte Marie</v>
          </cell>
        </row>
        <row r="166">
          <cell r="H166" t="str">
            <v>0596304G</v>
          </cell>
          <cell r="I166" t="str">
            <v>DUNKERQUE</v>
          </cell>
          <cell r="J166" t="str">
            <v>Saint Christophe</v>
          </cell>
        </row>
        <row r="167">
          <cell r="H167" t="str">
            <v>0596115B</v>
          </cell>
          <cell r="I167" t="str">
            <v>DUNKERQUE</v>
          </cell>
          <cell r="J167" t="str">
            <v>Saint Joseph (Ex :ND de la Paix)</v>
          </cell>
        </row>
        <row r="168">
          <cell r="H168" t="str">
            <v>0595429F</v>
          </cell>
          <cell r="I168" t="str">
            <v>DUNKERQUE</v>
          </cell>
          <cell r="J168" t="str">
            <v>La Providence</v>
          </cell>
        </row>
        <row r="169">
          <cell r="H169" t="str">
            <v>0594051H</v>
          </cell>
          <cell r="I169" t="str">
            <v>DUNKERQUE CEDEX 1</v>
          </cell>
          <cell r="J169" t="str">
            <v>Nicolas Barré</v>
          </cell>
        </row>
        <row r="170">
          <cell r="H170" t="str">
            <v>0593735P</v>
          </cell>
          <cell r="I170" t="str">
            <v>ERQUINGHEM/LYS</v>
          </cell>
          <cell r="J170" t="str">
            <v>Saint Martin</v>
          </cell>
        </row>
        <row r="171">
          <cell r="H171" t="str">
            <v>0594011P</v>
          </cell>
          <cell r="I171" t="str">
            <v>ESQUELBECQ</v>
          </cell>
          <cell r="J171" t="str">
            <v>Saint Joseph</v>
          </cell>
        </row>
        <row r="172">
          <cell r="H172" t="str">
            <v>0595977B</v>
          </cell>
          <cell r="I172" t="str">
            <v>ESTAIRES</v>
          </cell>
          <cell r="J172" t="str">
            <v>Notre Dame de Lourdes</v>
          </cell>
        </row>
        <row r="173">
          <cell r="H173" t="str">
            <v>0593789Y</v>
          </cell>
          <cell r="I173" t="str">
            <v>ETROEUNGT</v>
          </cell>
          <cell r="J173" t="str">
            <v>Saint Joseph</v>
          </cell>
        </row>
        <row r="174">
          <cell r="H174" t="str">
            <v>0593790Z</v>
          </cell>
          <cell r="I174" t="str">
            <v>FACHES THUMESNIL</v>
          </cell>
          <cell r="J174" t="str">
            <v>Notre Dame de la Treille</v>
          </cell>
        </row>
        <row r="175">
          <cell r="H175" t="str">
            <v>0593791A</v>
          </cell>
          <cell r="I175" t="str">
            <v>FERRIERE LA GRANDE</v>
          </cell>
          <cell r="J175" t="str">
            <v>Notre Dame</v>
          </cell>
        </row>
        <row r="176">
          <cell r="H176" t="str">
            <v>0595978C</v>
          </cell>
          <cell r="I176" t="str">
            <v>FLINES LES RACHES</v>
          </cell>
          <cell r="J176" t="str">
            <v>Saint Michel</v>
          </cell>
        </row>
        <row r="177">
          <cell r="H177" t="str">
            <v>0593795E</v>
          </cell>
          <cell r="I177" t="str">
            <v>FOREST SUR MARQUE</v>
          </cell>
          <cell r="J177" t="str">
            <v>Sainte Marie</v>
          </cell>
        </row>
        <row r="178">
          <cell r="H178" t="str">
            <v>0593797G</v>
          </cell>
          <cell r="I178" t="str">
            <v>FOURMIES</v>
          </cell>
          <cell r="J178" t="str">
            <v>Notre Dame Saint Louis</v>
          </cell>
        </row>
        <row r="179">
          <cell r="H179" t="str">
            <v>0594014T</v>
          </cell>
          <cell r="I179" t="str">
            <v>FOURNES EN WEPPES</v>
          </cell>
          <cell r="J179" t="str">
            <v>Jeanne d'Arc</v>
          </cell>
        </row>
        <row r="180">
          <cell r="H180" t="str">
            <v>0594015U</v>
          </cell>
          <cell r="I180" t="str">
            <v>FRELINGHIEN</v>
          </cell>
          <cell r="J180" t="str">
            <v>Sacré Coeur</v>
          </cell>
        </row>
        <row r="181">
          <cell r="H181" t="str">
            <v>0593799J</v>
          </cell>
          <cell r="I181" t="str">
            <v>FRESNES SUR ESCAUT</v>
          </cell>
          <cell r="J181" t="str">
            <v>Sacré Coeur</v>
          </cell>
        </row>
        <row r="182">
          <cell r="H182" t="str">
            <v>0596418F</v>
          </cell>
          <cell r="I182" t="str">
            <v>GODEWAERSVELDE</v>
          </cell>
          <cell r="J182" t="str">
            <v>Saint Gérard Saint Constance</v>
          </cell>
        </row>
        <row r="183">
          <cell r="H183" t="str">
            <v>0594021A</v>
          </cell>
          <cell r="I183" t="str">
            <v>GOUZEAUCOURT</v>
          </cell>
          <cell r="J183" t="str">
            <v>Sacré Coeur</v>
          </cell>
        </row>
        <row r="184">
          <cell r="H184" t="str">
            <v>0594022B</v>
          </cell>
          <cell r="I184" t="str">
            <v>GRAND FORT PHILIPPE</v>
          </cell>
          <cell r="J184" t="str">
            <v>Saint Paul</v>
          </cell>
        </row>
        <row r="185">
          <cell r="H185" t="str">
            <v>0594493N</v>
          </cell>
          <cell r="I185" t="str">
            <v>GRANDE SYNTHE</v>
          </cell>
          <cell r="J185" t="str">
            <v>René Bonpain</v>
          </cell>
        </row>
        <row r="186">
          <cell r="H186" t="str">
            <v>0594023C</v>
          </cell>
          <cell r="I186" t="str">
            <v>GRAVELINES</v>
          </cell>
          <cell r="J186" t="str">
            <v>Sacré Coeur</v>
          </cell>
        </row>
        <row r="187">
          <cell r="H187" t="str">
            <v>0594025E</v>
          </cell>
          <cell r="I187" t="str">
            <v>GRUSON</v>
          </cell>
          <cell r="J187" t="str">
            <v>Notre Dame de la Visitation</v>
          </cell>
        </row>
        <row r="188">
          <cell r="H188" t="str">
            <v>0594028H</v>
          </cell>
          <cell r="I188" t="str">
            <v>HALLUIN</v>
          </cell>
          <cell r="J188" t="str">
            <v>Saint Alphonse</v>
          </cell>
        </row>
        <row r="189">
          <cell r="H189" t="str">
            <v>0594026F</v>
          </cell>
          <cell r="I189" t="str">
            <v>HALLUIN</v>
          </cell>
          <cell r="J189" t="str">
            <v>Notre Dame des fièvres</v>
          </cell>
        </row>
        <row r="190">
          <cell r="H190" t="str">
            <v>0593802M</v>
          </cell>
          <cell r="I190" t="str">
            <v>HALLUIN</v>
          </cell>
          <cell r="J190" t="str">
            <v>Sainte Marie/Sacré Cœur</v>
          </cell>
        </row>
        <row r="191">
          <cell r="H191" t="str">
            <v>0594030K</v>
          </cell>
          <cell r="I191" t="str">
            <v>HAUBOURDIN</v>
          </cell>
          <cell r="J191" t="str">
            <v>La Sagesse/Saint Michel</v>
          </cell>
        </row>
        <row r="192">
          <cell r="H192" t="str">
            <v>0594033N</v>
          </cell>
          <cell r="I192" t="str">
            <v>HAUTMONT</v>
          </cell>
          <cell r="J192" t="str">
            <v>Sacré Coeur</v>
          </cell>
        </row>
        <row r="193">
          <cell r="H193" t="str">
            <v>0593807T</v>
          </cell>
          <cell r="I193" t="str">
            <v>HAZEBROUCK</v>
          </cell>
          <cell r="J193" t="str">
            <v>Abbé Lemire</v>
          </cell>
        </row>
        <row r="194">
          <cell r="H194" t="str">
            <v>0593806S</v>
          </cell>
          <cell r="I194" t="str">
            <v>HAZEBROUCK</v>
          </cell>
          <cell r="J194" t="str">
            <v>Saint Vincent</v>
          </cell>
        </row>
        <row r="195">
          <cell r="H195" t="str">
            <v>0594035R</v>
          </cell>
          <cell r="I195" t="str">
            <v>HAZEBROUCK</v>
          </cell>
          <cell r="J195" t="str">
            <v>Saint Jules</v>
          </cell>
        </row>
        <row r="196">
          <cell r="H196" t="str">
            <v>0594034P</v>
          </cell>
          <cell r="I196" t="str">
            <v>HAZEBROUCK</v>
          </cell>
          <cell r="J196" t="str">
            <v>Sainte Anne</v>
          </cell>
        </row>
        <row r="197">
          <cell r="H197" t="str">
            <v>0593810W</v>
          </cell>
          <cell r="I197" t="str">
            <v>HEM</v>
          </cell>
          <cell r="J197" t="str">
            <v>Sainte Thérèse</v>
          </cell>
        </row>
        <row r="198">
          <cell r="H198" t="str">
            <v>0594037T</v>
          </cell>
          <cell r="I198" t="str">
            <v>HEM</v>
          </cell>
          <cell r="J198" t="str">
            <v xml:space="preserve">N D de Lourdes </v>
          </cell>
        </row>
        <row r="199">
          <cell r="H199" t="str">
            <v>0595011B</v>
          </cell>
          <cell r="I199" t="str">
            <v>HEM</v>
          </cell>
          <cell r="J199" t="str">
            <v>Sainte Geneviève</v>
          </cell>
        </row>
        <row r="200">
          <cell r="H200" t="str">
            <v>0593812Y</v>
          </cell>
          <cell r="I200" t="str">
            <v>HEM</v>
          </cell>
          <cell r="J200" t="str">
            <v>Saint Charles/Sainte Marie</v>
          </cell>
        </row>
        <row r="201">
          <cell r="H201" t="str">
            <v>0595979D</v>
          </cell>
          <cell r="I201" t="str">
            <v>HONDSCHOOTE</v>
          </cell>
          <cell r="J201" t="str">
            <v>Sainte Jeanne d'Arc</v>
          </cell>
        </row>
        <row r="202">
          <cell r="H202" t="str">
            <v>0594041X</v>
          </cell>
          <cell r="I202" t="str">
            <v>HORNAING</v>
          </cell>
          <cell r="J202" t="str">
            <v>Sainte Anne</v>
          </cell>
        </row>
        <row r="203">
          <cell r="H203" t="str">
            <v>0593814A</v>
          </cell>
          <cell r="I203" t="str">
            <v>HOUPLINES</v>
          </cell>
          <cell r="J203" t="str">
            <v>Saint André</v>
          </cell>
        </row>
        <row r="204">
          <cell r="H204" t="str">
            <v>0594042Y</v>
          </cell>
          <cell r="I204" t="str">
            <v>HOUPLINES</v>
          </cell>
          <cell r="J204" t="str">
            <v>Sainte Anastasie</v>
          </cell>
        </row>
        <row r="205">
          <cell r="H205" t="str">
            <v>0594043Z</v>
          </cell>
          <cell r="I205" t="str">
            <v>JEUMONT</v>
          </cell>
          <cell r="J205" t="str">
            <v>Sainte Bernadette</v>
          </cell>
        </row>
        <row r="206">
          <cell r="H206" t="str">
            <v>0593768A</v>
          </cell>
          <cell r="I206" t="str">
            <v>LA BASSEE</v>
          </cell>
          <cell r="J206" t="str">
            <v>Notre Dame</v>
          </cell>
        </row>
        <row r="207">
          <cell r="H207" t="str">
            <v>0593707J</v>
          </cell>
          <cell r="I207" t="str">
            <v>LA CHAPELLE D'ARMENTIERES</v>
          </cell>
          <cell r="J207" t="str">
            <v xml:space="preserve">Notre Dame de Lourdes </v>
          </cell>
        </row>
        <row r="208">
          <cell r="H208" t="str">
            <v>0594020Z</v>
          </cell>
          <cell r="I208" t="str">
            <v>LA GORGUE</v>
          </cell>
          <cell r="J208" t="str">
            <v>Saint Martin</v>
          </cell>
        </row>
        <row r="209">
          <cell r="H209" t="str">
            <v>0593899T</v>
          </cell>
          <cell r="I209" t="str">
            <v>LA MADELEINE</v>
          </cell>
          <cell r="J209" t="str">
            <v>Jeanne d'Arc</v>
          </cell>
        </row>
        <row r="210">
          <cell r="H210" t="str">
            <v>0593978D</v>
          </cell>
          <cell r="I210" t="str">
            <v>LA MADELEINE</v>
          </cell>
          <cell r="J210" t="str">
            <v>Sainte Geneviève</v>
          </cell>
        </row>
        <row r="211">
          <cell r="H211" t="str">
            <v>0593816C</v>
          </cell>
          <cell r="I211" t="str">
            <v>LALLAING</v>
          </cell>
          <cell r="J211" t="str">
            <v>Sainte Jeanne d'Arc</v>
          </cell>
        </row>
        <row r="212">
          <cell r="H212" t="str">
            <v>0593819F</v>
          </cell>
          <cell r="I212" t="str">
            <v>LAMBERSART</v>
          </cell>
          <cell r="J212" t="str">
            <v>Sainte Odile</v>
          </cell>
        </row>
        <row r="213">
          <cell r="H213" t="str">
            <v>0593821H</v>
          </cell>
          <cell r="I213" t="str">
            <v>LAMBERSART</v>
          </cell>
          <cell r="J213" t="str">
            <v>Sacré Coeur</v>
          </cell>
        </row>
        <row r="214">
          <cell r="H214" t="str">
            <v>0593817D</v>
          </cell>
          <cell r="I214" t="str">
            <v>LAMBERSART</v>
          </cell>
          <cell r="J214" t="str">
            <v>Saint Nicolas</v>
          </cell>
        </row>
        <row r="215">
          <cell r="H215" t="str">
            <v>0593824L</v>
          </cell>
          <cell r="I215" t="str">
            <v>LANDAS</v>
          </cell>
          <cell r="J215" t="str">
            <v>Sainte Bernadette</v>
          </cell>
        </row>
        <row r="216">
          <cell r="H216" t="str">
            <v>0594147M</v>
          </cell>
          <cell r="I216" t="str">
            <v>LE CATEAU CAMBRESIS</v>
          </cell>
          <cell r="J216" t="str">
            <v>Saint Joseph</v>
          </cell>
        </row>
        <row r="217">
          <cell r="H217" t="str">
            <v>0594000C</v>
          </cell>
          <cell r="I217" t="str">
            <v>LE DOULIEU</v>
          </cell>
          <cell r="J217" t="str">
            <v>Louise Jonglez</v>
          </cell>
        </row>
        <row r="218">
          <cell r="H218" t="str">
            <v>0594054L</v>
          </cell>
          <cell r="I218" t="str">
            <v>LE QUESNOY</v>
          </cell>
          <cell r="J218" t="str">
            <v>Ste Thérèse de l'enfant Jésus</v>
          </cell>
        </row>
        <row r="219">
          <cell r="H219" t="str">
            <v>0593950Y</v>
          </cell>
          <cell r="I219" t="str">
            <v>LECELLES</v>
          </cell>
          <cell r="J219" t="str">
            <v>Sainte Marie</v>
          </cell>
        </row>
        <row r="220">
          <cell r="H220" t="str">
            <v>0593826N</v>
          </cell>
          <cell r="I220" t="str">
            <v>LEERS</v>
          </cell>
          <cell r="J220" t="str">
            <v>Jeanne d'Arc</v>
          </cell>
        </row>
        <row r="221">
          <cell r="H221" t="str">
            <v>0594017W</v>
          </cell>
          <cell r="I221" t="str">
            <v>LESQUIN</v>
          </cell>
          <cell r="J221" t="str">
            <v>Sainte Philomène</v>
          </cell>
        </row>
        <row r="222">
          <cell r="H222" t="str">
            <v>0593954C</v>
          </cell>
          <cell r="I222" t="str">
            <v>LILLE</v>
          </cell>
          <cell r="J222" t="str">
            <v>Sainte Thérèse</v>
          </cell>
        </row>
        <row r="223">
          <cell r="H223" t="str">
            <v>0593828R</v>
          </cell>
          <cell r="I223" t="str">
            <v>LILLE</v>
          </cell>
          <cell r="J223" t="str">
            <v>Saint Paul</v>
          </cell>
        </row>
        <row r="224">
          <cell r="H224" t="str">
            <v>0596461C</v>
          </cell>
          <cell r="I224" t="str">
            <v>LILLE</v>
          </cell>
          <cell r="J224" t="str">
            <v>Saint Sauveur Saint Eubert</v>
          </cell>
        </row>
        <row r="225">
          <cell r="H225" t="str">
            <v>0593830T</v>
          </cell>
          <cell r="I225" t="str">
            <v>LILLE</v>
          </cell>
          <cell r="J225" t="str">
            <v>Saint Joseph</v>
          </cell>
        </row>
        <row r="226">
          <cell r="H226" t="str">
            <v>0593959H</v>
          </cell>
          <cell r="I226" t="str">
            <v>LILLE</v>
          </cell>
          <cell r="J226" t="str">
            <v>Saint Denis</v>
          </cell>
        </row>
        <row r="227">
          <cell r="H227" t="str">
            <v>0593946U</v>
          </cell>
          <cell r="I227" t="str">
            <v>LILLE</v>
          </cell>
          <cell r="J227" t="str">
            <v>Saint Louis</v>
          </cell>
        </row>
        <row r="228">
          <cell r="H228" t="str">
            <v>0593968T</v>
          </cell>
          <cell r="I228" t="str">
            <v>LILLE</v>
          </cell>
          <cell r="J228" t="str">
            <v>Sainte Anne/Saint Joachim</v>
          </cell>
        </row>
        <row r="229">
          <cell r="H229" t="str">
            <v>0593953B</v>
          </cell>
          <cell r="I229" t="str">
            <v>LILLE</v>
          </cell>
          <cell r="J229" t="str">
            <v>Sacré Coeur</v>
          </cell>
        </row>
        <row r="230">
          <cell r="H230" t="str">
            <v>0593833W</v>
          </cell>
          <cell r="I230" t="str">
            <v>LILLE</v>
          </cell>
          <cell r="J230" t="str">
            <v>Notre Dame de la Paix</v>
          </cell>
        </row>
        <row r="231">
          <cell r="H231" t="str">
            <v>0596116C</v>
          </cell>
          <cell r="I231" t="str">
            <v>LILLE</v>
          </cell>
          <cell r="J231" t="str">
            <v>Saint Vincent de Paul</v>
          </cell>
        </row>
        <row r="232">
          <cell r="H232" t="str">
            <v>0596419G</v>
          </cell>
          <cell r="I232" t="str">
            <v>LILLE</v>
          </cell>
          <cell r="J232" t="str">
            <v>Ecole La Salle</v>
          </cell>
        </row>
        <row r="233">
          <cell r="H233" t="str">
            <v>0593964N</v>
          </cell>
          <cell r="I233" t="str">
            <v>LILLE</v>
          </cell>
          <cell r="J233" t="str">
            <v>Thérèse d'Avila</v>
          </cell>
        </row>
        <row r="234">
          <cell r="H234" t="str">
            <v>0593943R</v>
          </cell>
          <cell r="I234" t="str">
            <v>LILLE</v>
          </cell>
          <cell r="J234" t="str">
            <v>Don Bosco</v>
          </cell>
        </row>
        <row r="235">
          <cell r="H235" t="str">
            <v>0593829S</v>
          </cell>
          <cell r="I235" t="str">
            <v>LILLE</v>
          </cell>
          <cell r="J235" t="str">
            <v>Sainte Elisabeth</v>
          </cell>
        </row>
        <row r="236">
          <cell r="H236" t="str">
            <v>0594753W</v>
          </cell>
          <cell r="I236" t="str">
            <v>LILLE</v>
          </cell>
          <cell r="J236" t="str">
            <v>Institut des Jeunes Aveugles</v>
          </cell>
        </row>
        <row r="237">
          <cell r="H237" t="str">
            <v>0593809V</v>
          </cell>
          <cell r="I237" t="str">
            <v>LILLE-HELLEMMES</v>
          </cell>
          <cell r="J237" t="str">
            <v>Saint Joseph</v>
          </cell>
        </row>
        <row r="238">
          <cell r="H238" t="str">
            <v>0593595M</v>
          </cell>
          <cell r="I238" t="str">
            <v>LINSELLES</v>
          </cell>
          <cell r="J238" t="str">
            <v>C.M.P.</v>
          </cell>
        </row>
        <row r="239">
          <cell r="H239" t="str">
            <v>0593970V</v>
          </cell>
          <cell r="I239" t="str">
            <v>LINSELLES</v>
          </cell>
          <cell r="J239" t="str">
            <v>Ste Marie/St Joseph</v>
          </cell>
        </row>
        <row r="240">
          <cell r="H240" t="str">
            <v>0593893L</v>
          </cell>
          <cell r="I240" t="str">
            <v>LOMME</v>
          </cell>
          <cell r="J240" t="str">
            <v>Sainte Anne</v>
          </cell>
        </row>
        <row r="241">
          <cell r="H241" t="str">
            <v>0593973Y</v>
          </cell>
          <cell r="I241" t="str">
            <v>LOMME</v>
          </cell>
          <cell r="J241" t="str">
            <v>Saint Jean</v>
          </cell>
        </row>
        <row r="242">
          <cell r="H242" t="str">
            <v>0593971W</v>
          </cell>
          <cell r="I242" t="str">
            <v>LOMME</v>
          </cell>
          <cell r="J242" t="str">
            <v>Dominique Savio</v>
          </cell>
        </row>
        <row r="243">
          <cell r="H243" t="str">
            <v>0593895N</v>
          </cell>
          <cell r="I243" t="str">
            <v>LOOBERGHE</v>
          </cell>
          <cell r="J243" t="str">
            <v>Sainte Germaine</v>
          </cell>
        </row>
        <row r="244">
          <cell r="H244" t="str">
            <v>0593974Z</v>
          </cell>
          <cell r="I244" t="str">
            <v>LOON PLAGE</v>
          </cell>
          <cell r="J244" t="str">
            <v>Sacré Coeur</v>
          </cell>
        </row>
        <row r="245">
          <cell r="H245" t="str">
            <v>0593897R</v>
          </cell>
          <cell r="I245" t="str">
            <v>LOOS</v>
          </cell>
          <cell r="J245" t="str">
            <v>Saint Vincent</v>
          </cell>
        </row>
        <row r="246">
          <cell r="H246" t="str">
            <v>0593592J</v>
          </cell>
          <cell r="I246" t="str">
            <v>LOOS</v>
          </cell>
          <cell r="J246" t="str">
            <v>I.M.E. L'Eveil</v>
          </cell>
        </row>
        <row r="247">
          <cell r="H247" t="str">
            <v>0593977C</v>
          </cell>
          <cell r="I247" t="str">
            <v>LOOS CEDEX</v>
          </cell>
          <cell r="J247" t="str">
            <v>Notre Dame</v>
          </cell>
        </row>
        <row r="248">
          <cell r="H248" t="str">
            <v>0593898S</v>
          </cell>
          <cell r="I248" t="str">
            <v>LYS LEZ LANNOY</v>
          </cell>
          <cell r="J248" t="str">
            <v>Saint Luc</v>
          </cell>
        </row>
        <row r="249">
          <cell r="H249" t="str">
            <v>0593902W</v>
          </cell>
          <cell r="I249" t="str">
            <v>MARCHIENNES</v>
          </cell>
          <cell r="J249" t="str">
            <v>Ste Thérèse de l'enfant Jésus</v>
          </cell>
        </row>
        <row r="250">
          <cell r="H250" t="str">
            <v>0593904Y</v>
          </cell>
          <cell r="I250" t="str">
            <v>MARCQ EN BAROEUL</v>
          </cell>
          <cell r="J250" t="str">
            <v>Jean Bosco/Notre Dame des Jeunes</v>
          </cell>
        </row>
        <row r="251">
          <cell r="H251" t="str">
            <v>0596778X</v>
          </cell>
          <cell r="I251" t="str">
            <v>MARCQ EN BAROEUL</v>
          </cell>
          <cell r="J251" t="str">
            <v>Jeannine Manuel</v>
          </cell>
        </row>
        <row r="252">
          <cell r="H252" t="str">
            <v>0593903X</v>
          </cell>
          <cell r="I252" t="str">
            <v>MARCQ EN BAROEUL</v>
          </cell>
          <cell r="J252" t="str">
            <v>Notre Dame des Victoires</v>
          </cell>
        </row>
        <row r="253">
          <cell r="H253" t="str">
            <v>0593982H</v>
          </cell>
          <cell r="I253" t="str">
            <v>MARCQ EN BAROEUL</v>
          </cell>
          <cell r="J253" t="str">
            <v>Saint Aignan</v>
          </cell>
        </row>
        <row r="254">
          <cell r="H254" t="str">
            <v>0593905Z</v>
          </cell>
          <cell r="I254" t="str">
            <v>MARCQ EN BAROEUL</v>
          </cell>
          <cell r="J254" t="str">
            <v>Notre Dame de Lourdes</v>
          </cell>
        </row>
        <row r="255">
          <cell r="H255" t="str">
            <v>0596616W</v>
          </cell>
          <cell r="I255" t="str">
            <v>MARCQ EN BAROEUL</v>
          </cell>
          <cell r="J255" t="str">
            <v>Saint Christophe</v>
          </cell>
        </row>
        <row r="256">
          <cell r="H256" t="str">
            <v>0593908C</v>
          </cell>
          <cell r="I256" t="str">
            <v>MARQUETTE</v>
          </cell>
          <cell r="J256" t="str">
            <v>Saint Joseph</v>
          </cell>
        </row>
        <row r="257">
          <cell r="H257" t="str">
            <v>0593909D</v>
          </cell>
          <cell r="I257" t="str">
            <v>MAUBEUGE</v>
          </cell>
          <cell r="J257" t="str">
            <v>Notre Dame du Tilleul</v>
          </cell>
        </row>
        <row r="258">
          <cell r="H258" t="str">
            <v>0593910E</v>
          </cell>
          <cell r="I258" t="str">
            <v>MAUBEUGE</v>
          </cell>
          <cell r="J258" t="str">
            <v>Notre Dame de Grâce</v>
          </cell>
        </row>
        <row r="259">
          <cell r="H259" t="str">
            <v>0593911F</v>
          </cell>
          <cell r="I259" t="str">
            <v>MERVILLE</v>
          </cell>
          <cell r="J259" t="str">
            <v>Notre Dame</v>
          </cell>
        </row>
        <row r="260">
          <cell r="H260" t="str">
            <v>0593912G</v>
          </cell>
          <cell r="I260" t="str">
            <v>METEREN</v>
          </cell>
          <cell r="J260" t="str">
            <v>Sainte Marthe</v>
          </cell>
        </row>
        <row r="261">
          <cell r="H261" t="str">
            <v>0593913H</v>
          </cell>
          <cell r="I261" t="str">
            <v>MONS EN BAROEUL</v>
          </cell>
          <cell r="J261" t="str">
            <v>Saint Honoré La Treille</v>
          </cell>
        </row>
        <row r="262">
          <cell r="H262" t="str">
            <v>0593988P</v>
          </cell>
          <cell r="I262" t="str">
            <v>MORBECQUE</v>
          </cell>
          <cell r="J262" t="str">
            <v>Saint Joseph</v>
          </cell>
        </row>
        <row r="263">
          <cell r="H263" t="str">
            <v>0593915K</v>
          </cell>
          <cell r="I263" t="str">
            <v>MOUCHIN</v>
          </cell>
          <cell r="J263" t="str">
            <v>Sacré Coeur</v>
          </cell>
        </row>
        <row r="264">
          <cell r="H264" t="str">
            <v>0594044A</v>
          </cell>
          <cell r="I264" t="str">
            <v>MOUVAUX</v>
          </cell>
          <cell r="J264" t="str">
            <v>Saint François</v>
          </cell>
        </row>
        <row r="265">
          <cell r="H265" t="str">
            <v>0594045B</v>
          </cell>
          <cell r="I265" t="str">
            <v>MOUVAUX</v>
          </cell>
          <cell r="J265" t="str">
            <v>Sacré Coeur/Saint Paul</v>
          </cell>
        </row>
        <row r="266">
          <cell r="H266" t="str">
            <v>0593916L</v>
          </cell>
          <cell r="I266" t="str">
            <v>MOUVAUX</v>
          </cell>
          <cell r="J266" t="str">
            <v>Sainte Jeanne d'Arc</v>
          </cell>
        </row>
        <row r="267">
          <cell r="H267" t="str">
            <v>0594859L</v>
          </cell>
          <cell r="I267" t="str">
            <v>NEUVILLE EN FERRAIN</v>
          </cell>
          <cell r="J267" t="str">
            <v>Lacordaire</v>
          </cell>
        </row>
        <row r="268">
          <cell r="H268" t="str">
            <v>0593917M</v>
          </cell>
          <cell r="I268" t="str">
            <v>NEUVILLE EN FERRAIN</v>
          </cell>
          <cell r="J268" t="str">
            <v>St Joseph / Sacré Cœur</v>
          </cell>
        </row>
        <row r="269">
          <cell r="H269" t="str">
            <v>0596215K</v>
          </cell>
          <cell r="I269" t="str">
            <v>NIEPPE</v>
          </cell>
          <cell r="J269" t="str">
            <v>Saint Louis/Sacré Coeur</v>
          </cell>
        </row>
        <row r="270">
          <cell r="H270" t="str">
            <v>0594047D</v>
          </cell>
          <cell r="I270" t="str">
            <v>NIEPPE</v>
          </cell>
          <cell r="J270" t="str">
            <v>Saint Charles</v>
          </cell>
        </row>
        <row r="271">
          <cell r="H271" t="str">
            <v>0594049F</v>
          </cell>
          <cell r="I271" t="str">
            <v>NOMAIN</v>
          </cell>
          <cell r="J271" t="str">
            <v>Saint Martin</v>
          </cell>
        </row>
        <row r="272">
          <cell r="H272" t="str">
            <v>0594050G</v>
          </cell>
          <cell r="I272" t="str">
            <v>ORCHIES Cédex</v>
          </cell>
          <cell r="J272" t="str">
            <v>ND La Providence St Michel</v>
          </cell>
        </row>
        <row r="273">
          <cell r="H273" t="str">
            <v>0593921S</v>
          </cell>
          <cell r="I273" t="str">
            <v>PERENCHIES</v>
          </cell>
          <cell r="J273" t="str">
            <v>Sainte Marie</v>
          </cell>
        </row>
        <row r="274">
          <cell r="H274" t="str">
            <v>0595306X</v>
          </cell>
          <cell r="I274" t="str">
            <v>PONT A MARCQ</v>
          </cell>
          <cell r="J274" t="str">
            <v>CRESDA</v>
          </cell>
        </row>
        <row r="275">
          <cell r="H275" t="str">
            <v>0594052J</v>
          </cell>
          <cell r="I275" t="str">
            <v>PRESEAU</v>
          </cell>
          <cell r="J275" t="str">
            <v>Ste Thérèse de l'enfant Jésus</v>
          </cell>
        </row>
        <row r="276">
          <cell r="H276" t="str">
            <v>0594053K</v>
          </cell>
          <cell r="I276" t="str">
            <v>PROVIN</v>
          </cell>
          <cell r="J276" t="str">
            <v>Notre Dame</v>
          </cell>
        </row>
        <row r="277">
          <cell r="H277" t="str">
            <v>0593922T</v>
          </cell>
          <cell r="I277" t="str">
            <v>QUAROUBLE</v>
          </cell>
          <cell r="J277" t="str">
            <v>Notre Dame du Sacré Coeur</v>
          </cell>
        </row>
        <row r="278">
          <cell r="H278" t="str">
            <v>0596336S</v>
          </cell>
          <cell r="I278" t="str">
            <v>QUESNOY SUR DEULE</v>
          </cell>
          <cell r="J278" t="str">
            <v>Sainte Marie</v>
          </cell>
        </row>
        <row r="279">
          <cell r="H279" t="str">
            <v>0593925W</v>
          </cell>
          <cell r="I279" t="str">
            <v>RAISMES</v>
          </cell>
          <cell r="J279" t="str">
            <v>Sainte Famille</v>
          </cell>
        </row>
        <row r="280">
          <cell r="H280" t="str">
            <v>0595980E</v>
          </cell>
          <cell r="I280" t="str">
            <v>RENESCURE</v>
          </cell>
          <cell r="J280" t="str">
            <v>Sainte Marie</v>
          </cell>
        </row>
        <row r="281">
          <cell r="H281" t="str">
            <v>0594057P</v>
          </cell>
          <cell r="I281" t="str">
            <v>REXPOEDE</v>
          </cell>
          <cell r="J281" t="str">
            <v>Sainte Gertrude</v>
          </cell>
        </row>
        <row r="282">
          <cell r="H282" t="str">
            <v>0594058R</v>
          </cell>
          <cell r="I282" t="str">
            <v>ROEULX</v>
          </cell>
          <cell r="J282" t="str">
            <v>Saint Rémy</v>
          </cell>
        </row>
        <row r="283">
          <cell r="H283" t="str">
            <v>0594061U</v>
          </cell>
          <cell r="I283" t="str">
            <v>RONCHIN</v>
          </cell>
          <cell r="J283" t="str">
            <v>Notre Dame de Lourdes</v>
          </cell>
        </row>
        <row r="284">
          <cell r="H284" t="str">
            <v>0594063W</v>
          </cell>
          <cell r="I284" t="str">
            <v>RONCQ</v>
          </cell>
          <cell r="J284" t="str">
            <v>Saint Roch</v>
          </cell>
        </row>
        <row r="285">
          <cell r="H285" t="str">
            <v>0596459A</v>
          </cell>
          <cell r="I285" t="str">
            <v>RONCQ</v>
          </cell>
          <cell r="J285" t="str">
            <v>Saint François</v>
          </cell>
        </row>
        <row r="286">
          <cell r="H286" t="str">
            <v>0594068B</v>
          </cell>
          <cell r="I286" t="str">
            <v>ROUBAIX</v>
          </cell>
          <cell r="J286" t="str">
            <v>Saint Louis</v>
          </cell>
        </row>
        <row r="287">
          <cell r="H287" t="str">
            <v>0594075J</v>
          </cell>
          <cell r="I287" t="str">
            <v>ROUBAIX</v>
          </cell>
          <cell r="J287" t="str">
            <v>Mère Térèsa</v>
          </cell>
        </row>
        <row r="288">
          <cell r="H288" t="str">
            <v>0596726R</v>
          </cell>
          <cell r="I288" t="str">
            <v>ROUBAIX</v>
          </cell>
          <cell r="J288" t="str">
            <v>Saint Jean-Baptiste</v>
          </cell>
        </row>
        <row r="289">
          <cell r="H289" t="str">
            <v>0596117D</v>
          </cell>
          <cell r="I289" t="str">
            <v>ROUBAIX</v>
          </cell>
          <cell r="J289" t="str">
            <v>St François d'Assise/Ste Famille</v>
          </cell>
        </row>
        <row r="290">
          <cell r="H290" t="str">
            <v>0593935G</v>
          </cell>
          <cell r="I290" t="str">
            <v>ROUBAIX</v>
          </cell>
          <cell r="J290" t="str">
            <v>Saint Eloi</v>
          </cell>
        </row>
        <row r="291">
          <cell r="H291" t="str">
            <v>0594066Z</v>
          </cell>
          <cell r="I291" t="str">
            <v>ROUBAIX</v>
          </cell>
          <cell r="J291" t="str">
            <v>Jeanne d Arc</v>
          </cell>
        </row>
        <row r="292">
          <cell r="H292" t="str">
            <v>0593811X</v>
          </cell>
          <cell r="I292" t="str">
            <v>ROUBAIX</v>
          </cell>
          <cell r="J292" t="str">
            <v>Sainte Bernadette (282)</v>
          </cell>
        </row>
        <row r="293">
          <cell r="H293" t="str">
            <v>0594373H</v>
          </cell>
          <cell r="I293" t="str">
            <v>ROUBAIX</v>
          </cell>
          <cell r="J293" t="str">
            <v>Saint Nicolas</v>
          </cell>
        </row>
        <row r="294">
          <cell r="H294" t="str">
            <v>0594067A</v>
          </cell>
          <cell r="I294" t="str">
            <v>ROUBAIX</v>
          </cell>
          <cell r="J294" t="str">
            <v>Marie Auxiliatrice</v>
          </cell>
        </row>
        <row r="295">
          <cell r="H295" t="str">
            <v>0593938K</v>
          </cell>
          <cell r="I295" t="str">
            <v>ROUBAIX</v>
          </cell>
          <cell r="J295" t="str">
            <v xml:space="preserve"> Charles de Foucauld</v>
          </cell>
        </row>
        <row r="296">
          <cell r="H296" t="str">
            <v>0593937J</v>
          </cell>
          <cell r="I296" t="str">
            <v>ROUBAIX</v>
          </cell>
          <cell r="J296" t="str">
            <v>Notre Dame de Lourdes</v>
          </cell>
        </row>
        <row r="297">
          <cell r="H297" t="str">
            <v>0594069C</v>
          </cell>
          <cell r="I297" t="str">
            <v>ROUBAIX</v>
          </cell>
          <cell r="J297" t="str">
            <v>Sainte Marie</v>
          </cell>
        </row>
        <row r="298">
          <cell r="H298" t="str">
            <v>0596305H</v>
          </cell>
          <cell r="I298" t="str">
            <v>ROUBAIX</v>
          </cell>
          <cell r="J298" t="str">
            <v>Saint Augustin</v>
          </cell>
        </row>
        <row r="299">
          <cell r="H299" t="str">
            <v>0594080P</v>
          </cell>
          <cell r="I299" t="str">
            <v>RUMEGIES</v>
          </cell>
          <cell r="J299" t="str">
            <v>Immaculée Conception</v>
          </cell>
        </row>
        <row r="300">
          <cell r="H300" t="str">
            <v>0594081R</v>
          </cell>
          <cell r="I300" t="str">
            <v>SAINGHIN EN MELANTOIS</v>
          </cell>
          <cell r="J300" t="str">
            <v>Saint Joseph</v>
          </cell>
        </row>
        <row r="301">
          <cell r="H301" t="str">
            <v>0594118F</v>
          </cell>
          <cell r="I301" t="str">
            <v>SAINGHIN EN WEPPES</v>
          </cell>
          <cell r="J301" t="str">
            <v>Sainte Marie</v>
          </cell>
        </row>
        <row r="302">
          <cell r="H302" t="str">
            <v>0593840D</v>
          </cell>
          <cell r="I302" t="str">
            <v>SAINT AMAND LES EAUX</v>
          </cell>
          <cell r="J302" t="str">
            <v>Notre Dame des Anges</v>
          </cell>
        </row>
        <row r="303">
          <cell r="H303" t="str">
            <v>0593842F</v>
          </cell>
          <cell r="I303" t="str">
            <v>SAINT ANDRE</v>
          </cell>
          <cell r="J303" t="str">
            <v>La Cessoie</v>
          </cell>
        </row>
        <row r="304">
          <cell r="H304" t="str">
            <v>0593841E</v>
          </cell>
          <cell r="I304" t="str">
            <v>SAINT ANDRE</v>
          </cell>
          <cell r="J304" t="str">
            <v>Saint Joseph</v>
          </cell>
        </row>
        <row r="305">
          <cell r="H305" t="str">
            <v>0594085V</v>
          </cell>
          <cell r="I305" t="str">
            <v>SAINT JANS CAPPEL</v>
          </cell>
          <cell r="J305" t="str">
            <v>Saint Joseph</v>
          </cell>
        </row>
        <row r="306">
          <cell r="H306" t="str">
            <v>0594086W</v>
          </cell>
          <cell r="I306" t="str">
            <v>SAINT POL SUR MER</v>
          </cell>
          <cell r="J306" t="str">
            <v>Sacré Coeur</v>
          </cell>
        </row>
        <row r="307">
          <cell r="H307" t="str">
            <v>0593843G</v>
          </cell>
          <cell r="I307" t="str">
            <v>SAINT SAULVE</v>
          </cell>
          <cell r="J307" t="str">
            <v>Saint Joseph</v>
          </cell>
        </row>
        <row r="308">
          <cell r="H308" t="str">
            <v>0594087X</v>
          </cell>
          <cell r="I308" t="str">
            <v>SANTES</v>
          </cell>
          <cell r="J308" t="str">
            <v>N Dame du perpétuel secours/Ste Thérèse</v>
          </cell>
        </row>
        <row r="309">
          <cell r="H309" t="str">
            <v>0594088Y</v>
          </cell>
          <cell r="I309" t="str">
            <v>SEBOURG</v>
          </cell>
          <cell r="J309" t="str">
            <v>Sainte Anne</v>
          </cell>
        </row>
        <row r="310">
          <cell r="H310" t="str">
            <v>0595981F</v>
          </cell>
          <cell r="I310" t="str">
            <v>SECLIN</v>
          </cell>
          <cell r="J310" t="str">
            <v>Immaculée Conception</v>
          </cell>
        </row>
        <row r="311">
          <cell r="H311" t="str">
            <v>0593849N</v>
          </cell>
          <cell r="I311" t="str">
            <v>SIN LE NOBLE</v>
          </cell>
          <cell r="J311" t="str">
            <v>Saint Vincent de Paul</v>
          </cell>
        </row>
        <row r="312">
          <cell r="H312" t="str">
            <v>0596420H</v>
          </cell>
          <cell r="I312" t="str">
            <v>SOLESMES</v>
          </cell>
          <cell r="J312" t="str">
            <v>Saint Joseph</v>
          </cell>
        </row>
        <row r="313">
          <cell r="H313" t="str">
            <v>0597056Z</v>
          </cell>
          <cell r="I313" t="str">
            <v>SOMAIN</v>
          </cell>
          <cell r="J313" t="str">
            <v>Notre Dame de la Renaissance</v>
          </cell>
        </row>
        <row r="314">
          <cell r="H314" t="str">
            <v>0593853T</v>
          </cell>
          <cell r="I314" t="str">
            <v>STEENBECQUE</v>
          </cell>
          <cell r="J314" t="str">
            <v>Saint Pierre</v>
          </cell>
        </row>
        <row r="315">
          <cell r="H315" t="str">
            <v>0594092C</v>
          </cell>
          <cell r="I315" t="str">
            <v>STEENVOORDE</v>
          </cell>
          <cell r="J315" t="str">
            <v xml:space="preserve">Notre Dame de Lourdes </v>
          </cell>
        </row>
        <row r="316">
          <cell r="H316" t="str">
            <v>0594093D</v>
          </cell>
          <cell r="I316" t="str">
            <v>STEENWERCK</v>
          </cell>
          <cell r="J316" t="str">
            <v>Saint Joseph</v>
          </cell>
        </row>
        <row r="317">
          <cell r="H317" t="str">
            <v>0596492L</v>
          </cell>
          <cell r="I317" t="str">
            <v>TEMPLEUVE</v>
          </cell>
          <cell r="J317" t="str">
            <v>Saint Martin</v>
          </cell>
        </row>
        <row r="318">
          <cell r="H318" t="str">
            <v>0594096G</v>
          </cell>
          <cell r="I318" t="str">
            <v>THIENNES</v>
          </cell>
          <cell r="J318" t="str">
            <v>Notre Dame du Joyel</v>
          </cell>
        </row>
        <row r="319">
          <cell r="H319" t="str">
            <v>0593854U</v>
          </cell>
          <cell r="I319" t="str">
            <v>TOUFFLERS</v>
          </cell>
          <cell r="J319" t="str">
            <v>Saint Pierre</v>
          </cell>
        </row>
        <row r="320">
          <cell r="H320" t="str">
            <v>0595859Y</v>
          </cell>
          <cell r="I320" t="str">
            <v>TOURCOING</v>
          </cell>
          <cell r="J320" t="str">
            <v>L'école à la maison</v>
          </cell>
        </row>
        <row r="321">
          <cell r="H321" t="str">
            <v>0596306J</v>
          </cell>
          <cell r="I321" t="str">
            <v>TOURCOING</v>
          </cell>
          <cell r="J321" t="str">
            <v>Sainte Marie</v>
          </cell>
        </row>
        <row r="322">
          <cell r="H322" t="str">
            <v>0593859Z</v>
          </cell>
          <cell r="I322" t="str">
            <v>TOURCOING</v>
          </cell>
          <cell r="J322" t="str">
            <v>Notre Dame Immaculée</v>
          </cell>
        </row>
        <row r="323">
          <cell r="H323" t="str">
            <v>0593855V</v>
          </cell>
          <cell r="I323" t="str">
            <v>TOURCOING</v>
          </cell>
          <cell r="J323" t="str">
            <v>N D des petits et de la consolation</v>
          </cell>
        </row>
        <row r="324">
          <cell r="H324" t="str">
            <v>0594248X</v>
          </cell>
          <cell r="I324" t="str">
            <v>TOURCOING</v>
          </cell>
          <cell r="J324" t="str">
            <v>Notre Dame</v>
          </cell>
        </row>
        <row r="325">
          <cell r="H325" t="str">
            <v>0593856W</v>
          </cell>
          <cell r="I325" t="str">
            <v>TOURCOING</v>
          </cell>
          <cell r="J325" t="str">
            <v>Cardinal Lienart</v>
          </cell>
        </row>
        <row r="326">
          <cell r="H326" t="str">
            <v>0594101M</v>
          </cell>
          <cell r="I326" t="str">
            <v>TOURCOING</v>
          </cell>
          <cell r="J326" t="str">
            <v>Sainte Adèle</v>
          </cell>
        </row>
        <row r="327">
          <cell r="H327" t="str">
            <v>0596017V</v>
          </cell>
          <cell r="I327" t="str">
            <v>TOURCOING</v>
          </cell>
          <cell r="J327" t="str">
            <v>Saint Blaise</v>
          </cell>
        </row>
        <row r="328">
          <cell r="H328" t="str">
            <v>0593862C</v>
          </cell>
          <cell r="I328" t="str">
            <v>TOURCOING</v>
          </cell>
          <cell r="J328" t="str">
            <v>Notre Dame de la marlière</v>
          </cell>
        </row>
        <row r="329">
          <cell r="H329" t="str">
            <v>0596617X</v>
          </cell>
          <cell r="I329" t="str">
            <v>TOURCOING</v>
          </cell>
          <cell r="J329" t="str">
            <v>Saint Matthieu</v>
          </cell>
        </row>
        <row r="330">
          <cell r="H330" t="str">
            <v>0594114B</v>
          </cell>
          <cell r="I330" t="str">
            <v>TOURCOING</v>
          </cell>
          <cell r="J330" t="str">
            <v>Saint Jean</v>
          </cell>
        </row>
        <row r="331">
          <cell r="H331" t="str">
            <v>0593864E</v>
          </cell>
          <cell r="I331" t="str">
            <v>TOURCOING</v>
          </cell>
          <cell r="J331" t="str">
            <v>Notre Dame de Lourdes</v>
          </cell>
        </row>
        <row r="332">
          <cell r="H332" t="str">
            <v>0594097H</v>
          </cell>
          <cell r="I332" t="str">
            <v>TOURCOING</v>
          </cell>
          <cell r="J332" t="str">
            <v>Sainte Clotilde</v>
          </cell>
        </row>
        <row r="333">
          <cell r="H333" t="str">
            <v>0594104R</v>
          </cell>
          <cell r="I333" t="str">
            <v>TOURCOING</v>
          </cell>
          <cell r="J333" t="str">
            <v>Saint Christophe</v>
          </cell>
        </row>
        <row r="334">
          <cell r="H334" t="str">
            <v>0594115C</v>
          </cell>
          <cell r="I334" t="str">
            <v>TOURCOING</v>
          </cell>
          <cell r="J334" t="str">
            <v>Saint Pierre</v>
          </cell>
        </row>
        <row r="335">
          <cell r="H335" t="str">
            <v>0594108V</v>
          </cell>
          <cell r="I335" t="str">
            <v>TOURCOING</v>
          </cell>
          <cell r="J335" t="str">
            <v>Françoise Dolto</v>
          </cell>
        </row>
        <row r="336">
          <cell r="H336" t="str">
            <v>0596493M</v>
          </cell>
          <cell r="I336" t="str">
            <v>TOURCOING</v>
          </cell>
          <cell r="J336" t="str">
            <v>Saint Eloi</v>
          </cell>
        </row>
        <row r="337">
          <cell r="H337" t="str">
            <v>0593863D</v>
          </cell>
          <cell r="I337" t="str">
            <v>TOURCOING</v>
          </cell>
          <cell r="J337" t="str">
            <v>Saint Louis</v>
          </cell>
        </row>
        <row r="338">
          <cell r="H338" t="str">
            <v>0593858Y</v>
          </cell>
          <cell r="I338" t="str">
            <v>TOURCOING</v>
          </cell>
          <cell r="J338" t="str">
            <v>Sainte Lucie</v>
          </cell>
        </row>
        <row r="339">
          <cell r="H339" t="str">
            <v>0594109W</v>
          </cell>
          <cell r="I339" t="str">
            <v>TOURCOING</v>
          </cell>
          <cell r="J339" t="str">
            <v>Saint Raphael</v>
          </cell>
        </row>
        <row r="340">
          <cell r="H340" t="str">
            <v>0595305W</v>
          </cell>
          <cell r="I340" t="str">
            <v>TOURCOING</v>
          </cell>
          <cell r="J340" t="str">
            <v>I.R.P. Le Relais</v>
          </cell>
        </row>
        <row r="341">
          <cell r="H341" t="str">
            <v>0594121J</v>
          </cell>
          <cell r="I341" t="str">
            <v>VALENCIENNES</v>
          </cell>
          <cell r="J341" t="str">
            <v>Saint J-B de la Salle</v>
          </cell>
        </row>
        <row r="342">
          <cell r="H342" t="str">
            <v>0596018W</v>
          </cell>
          <cell r="I342" t="str">
            <v>VALENCIENNES</v>
          </cell>
          <cell r="J342" t="str">
            <v xml:space="preserve">Marie Immaculée </v>
          </cell>
        </row>
        <row r="343">
          <cell r="H343" t="str">
            <v>0593870L</v>
          </cell>
          <cell r="I343" t="str">
            <v>VALENCIENNES</v>
          </cell>
          <cell r="J343" t="str">
            <v>Sainte Marie</v>
          </cell>
        </row>
        <row r="344">
          <cell r="H344" t="str">
            <v>0594120H</v>
          </cell>
          <cell r="I344" t="str">
            <v>VALENCIENNES</v>
          </cell>
          <cell r="J344" t="str">
            <v>Notre Dame</v>
          </cell>
        </row>
        <row r="345">
          <cell r="H345" t="str">
            <v>0594122K</v>
          </cell>
          <cell r="I345" t="str">
            <v>VERLINGHEM</v>
          </cell>
          <cell r="J345" t="str">
            <v>Sainte Marie</v>
          </cell>
        </row>
        <row r="346">
          <cell r="H346" t="str">
            <v>0594123L</v>
          </cell>
          <cell r="I346" t="str">
            <v>VIEUX BERQUIN</v>
          </cell>
          <cell r="J346" t="str">
            <v>Sainte Marguerite Marie</v>
          </cell>
        </row>
        <row r="347">
          <cell r="H347" t="str">
            <v>0593872N</v>
          </cell>
          <cell r="I347" t="str">
            <v>VILLENEUVE D'ASCQ</v>
          </cell>
          <cell r="J347" t="str">
            <v xml:space="preserve">Saint Henri </v>
          </cell>
        </row>
        <row r="348">
          <cell r="H348" t="str">
            <v>0594995J</v>
          </cell>
          <cell r="I348" t="str">
            <v>VILLENEUVE D'ASCQ</v>
          </cell>
          <cell r="J348" t="str">
            <v xml:space="preserve">Cardinal Lienart </v>
          </cell>
        </row>
        <row r="349">
          <cell r="H349" t="str">
            <v>0596528A</v>
          </cell>
          <cell r="I349" t="str">
            <v>VILLENEUVE D'ASCQ</v>
          </cell>
          <cell r="J349" t="str">
            <v>Saint Pierre d'Ascq</v>
          </cell>
        </row>
        <row r="350">
          <cell r="H350" t="str">
            <v>0594126P</v>
          </cell>
          <cell r="I350" t="str">
            <v>VILLENEUVE D'ASCQ</v>
          </cell>
          <cell r="J350" t="str">
            <v>Saint Adrien La Salle</v>
          </cell>
        </row>
        <row r="351">
          <cell r="H351" t="str">
            <v>0594125N</v>
          </cell>
          <cell r="I351" t="str">
            <v>VILLENEUVE D'ASCQ</v>
          </cell>
          <cell r="J351" t="str">
            <v>Notre Dame</v>
          </cell>
        </row>
        <row r="352">
          <cell r="H352" t="str">
            <v>0594127R</v>
          </cell>
          <cell r="I352" t="str">
            <v>VILLERS OUTREAUX</v>
          </cell>
          <cell r="J352" t="str">
            <v>Saint Joseph</v>
          </cell>
        </row>
        <row r="353">
          <cell r="H353" t="str">
            <v>0594128S</v>
          </cell>
          <cell r="I353" t="str">
            <v>WALLERS</v>
          </cell>
          <cell r="J353" t="str">
            <v>Saint Joseph</v>
          </cell>
        </row>
        <row r="354">
          <cell r="H354" t="str">
            <v>0594130U</v>
          </cell>
          <cell r="I354" t="str">
            <v>WAMBRECHIES</v>
          </cell>
          <cell r="J354" t="str">
            <v>La Providence</v>
          </cell>
        </row>
        <row r="355">
          <cell r="H355" t="str">
            <v>0594129T</v>
          </cell>
          <cell r="I355" t="str">
            <v>WAMBRECHIES</v>
          </cell>
          <cell r="J355" t="str">
            <v>Saint Vaast-Robersart</v>
          </cell>
        </row>
        <row r="356">
          <cell r="H356" t="str">
            <v>0593879W</v>
          </cell>
          <cell r="I356" t="str">
            <v>WARHEM</v>
          </cell>
          <cell r="J356" t="str">
            <v>Notre Dame</v>
          </cell>
        </row>
        <row r="357">
          <cell r="H357" t="str">
            <v>0594131V</v>
          </cell>
          <cell r="I357" t="str">
            <v>WASQUEHAL</v>
          </cell>
          <cell r="J357" t="str">
            <v>Notre Dame</v>
          </cell>
        </row>
        <row r="358">
          <cell r="H358" t="str">
            <v>0593880X</v>
          </cell>
          <cell r="I358" t="str">
            <v>WASQUEHAL</v>
          </cell>
          <cell r="J358" t="str">
            <v>Saint Edmond</v>
          </cell>
        </row>
        <row r="359">
          <cell r="H359" t="str">
            <v>0593882Z</v>
          </cell>
          <cell r="I359" t="str">
            <v>WATTEN</v>
          </cell>
          <cell r="J359" t="str">
            <v>Institution du Sacré-Cœur</v>
          </cell>
        </row>
        <row r="360">
          <cell r="H360" t="str">
            <v>0594132W</v>
          </cell>
          <cell r="I360" t="str">
            <v>WATTIGNIES</v>
          </cell>
          <cell r="J360" t="str">
            <v>Notre Dame</v>
          </cell>
        </row>
        <row r="361">
          <cell r="H361" t="str">
            <v>0595350V</v>
          </cell>
          <cell r="I361" t="str">
            <v>WATTRELOS</v>
          </cell>
          <cell r="J361" t="str">
            <v>Lacordaire</v>
          </cell>
        </row>
        <row r="362">
          <cell r="H362" t="str">
            <v>0593886D</v>
          </cell>
          <cell r="I362" t="str">
            <v>WATTRELOS</v>
          </cell>
          <cell r="J362" t="str">
            <v>Notre Dame de Lourdes</v>
          </cell>
        </row>
        <row r="363">
          <cell r="H363" t="str">
            <v>0594133X</v>
          </cell>
          <cell r="I363" t="str">
            <v>WATTRELOS</v>
          </cell>
          <cell r="J363" t="str">
            <v>Notre Dame de la mousserie</v>
          </cell>
        </row>
        <row r="364">
          <cell r="H364" t="str">
            <v>0595982G</v>
          </cell>
          <cell r="I364" t="str">
            <v>WATTRELOS</v>
          </cell>
          <cell r="J364" t="str">
            <v>Enfant Jésus</v>
          </cell>
        </row>
        <row r="365">
          <cell r="H365" t="str">
            <v>0593594L</v>
          </cell>
          <cell r="I365" t="str">
            <v>WAVRIN</v>
          </cell>
          <cell r="J365" t="str">
            <v>I.T.E.P. La Cordée</v>
          </cell>
        </row>
        <row r="366">
          <cell r="H366" t="str">
            <v>0594137B</v>
          </cell>
          <cell r="I366" t="str">
            <v>WAVRIN</v>
          </cell>
          <cell r="J366" t="str">
            <v>Immaculée Conception</v>
          </cell>
        </row>
        <row r="367">
          <cell r="H367" t="str">
            <v>0596118E</v>
          </cell>
          <cell r="I367" t="str">
            <v>WERVICQ-SUD</v>
          </cell>
          <cell r="J367" t="str">
            <v>Saint Joseph</v>
          </cell>
        </row>
        <row r="368">
          <cell r="H368" t="str">
            <v>0594140E</v>
          </cell>
          <cell r="I368" t="str">
            <v>WILLEMS</v>
          </cell>
          <cell r="J368" t="str">
            <v>Sainte Marie</v>
          </cell>
        </row>
        <row r="369">
          <cell r="H369" t="str">
            <v>0594142G</v>
          </cell>
          <cell r="I369" t="str">
            <v>WORMHOUT</v>
          </cell>
          <cell r="J369" t="str">
            <v>Saint Joseph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997"/>
  <sheetViews>
    <sheetView tabSelected="1" workbookViewId="0">
      <selection activeCell="K7" sqref="K7"/>
    </sheetView>
  </sheetViews>
  <sheetFormatPr baseColWidth="10" defaultRowHeight="15" x14ac:dyDescent="0.25"/>
  <cols>
    <col min="1" max="1" width="40.42578125" style="17" customWidth="1"/>
    <col min="2" max="2" width="47.7109375" style="18" customWidth="1"/>
  </cols>
  <sheetData>
    <row r="1" spans="1:2" x14ac:dyDescent="0.25">
      <c r="A1" s="44" t="str">
        <f>IF(ISNUMBER(VLOOKUP(Réglage!XFD1,Réglage!$F:$G,1,FALSE)),VLOOKUP(Réglage!XFD1,Réglage!$F:$H,3,FALSE),"")</f>
        <v/>
      </c>
      <c r="B1" s="44"/>
    </row>
    <row r="2" spans="1:2" ht="45" customHeight="1" x14ac:dyDescent="0.25">
      <c r="A2" s="13" t="s">
        <v>17</v>
      </c>
      <c r="B2" s="45" t="s">
        <v>23</v>
      </c>
    </row>
    <row r="3" spans="1:2" ht="45" customHeight="1" x14ac:dyDescent="0.25">
      <c r="A3" s="13" t="s">
        <v>18</v>
      </c>
      <c r="B3" s="45" t="s">
        <v>24</v>
      </c>
    </row>
    <row r="4" spans="1:2" ht="45" customHeight="1" x14ac:dyDescent="0.25">
      <c r="A4" s="13" t="s">
        <v>19</v>
      </c>
      <c r="B4" s="45" t="s">
        <v>25</v>
      </c>
    </row>
    <row r="5" spans="1:2" ht="45" customHeight="1" x14ac:dyDescent="0.25">
      <c r="A5" s="13" t="s">
        <v>20</v>
      </c>
      <c r="B5" s="45" t="s">
        <v>26</v>
      </c>
    </row>
    <row r="6" spans="1:2" ht="45" customHeight="1" x14ac:dyDescent="0.25">
      <c r="A6" s="13" t="s">
        <v>21</v>
      </c>
      <c r="B6" s="45" t="s">
        <v>24</v>
      </c>
    </row>
    <row r="7" spans="1:2" ht="45" customHeight="1" x14ac:dyDescent="0.25">
      <c r="A7" s="13" t="s">
        <v>22</v>
      </c>
      <c r="B7" s="45" t="s">
        <v>24</v>
      </c>
    </row>
    <row r="8" spans="1:2" ht="45" customHeight="1" x14ac:dyDescent="0.25">
      <c r="A8" s="43"/>
      <c r="B8" s="45" t="s">
        <v>27</v>
      </c>
    </row>
    <row r="9" spans="1:2" ht="45" customHeight="1" x14ac:dyDescent="0.25">
      <c r="A9" s="43"/>
      <c r="B9" s="45" t="s">
        <v>27</v>
      </c>
    </row>
    <row r="10" spans="1:2" ht="45" customHeight="1" x14ac:dyDescent="0.25">
      <c r="A10" s="43"/>
      <c r="B10" s="45" t="s">
        <v>27</v>
      </c>
    </row>
    <row r="11" spans="1:2" ht="45" customHeight="1" x14ac:dyDescent="0.25">
      <c r="A11" s="43"/>
      <c r="B11" s="45" t="s">
        <v>27</v>
      </c>
    </row>
    <row r="12" spans="1:2" ht="45" customHeight="1" x14ac:dyDescent="0.25">
      <c r="A12" s="43"/>
      <c r="B12" s="45" t="s">
        <v>27</v>
      </c>
    </row>
    <row r="13" spans="1:2" ht="45" customHeight="1" x14ac:dyDescent="0.25">
      <c r="A13" s="43"/>
      <c r="B13" s="45" t="s">
        <v>27</v>
      </c>
    </row>
    <row r="14" spans="1:2" ht="45" customHeight="1" x14ac:dyDescent="0.25">
      <c r="A14" s="43"/>
      <c r="B14" s="45" t="s">
        <v>27</v>
      </c>
    </row>
    <row r="15" spans="1:2" ht="45" customHeight="1" x14ac:dyDescent="0.25">
      <c r="A15" s="43"/>
      <c r="B15" s="45" t="s">
        <v>27</v>
      </c>
    </row>
    <row r="16" spans="1:2" ht="45" customHeight="1" x14ac:dyDescent="0.25">
      <c r="A16" s="43"/>
      <c r="B16" s="45" t="s">
        <v>27</v>
      </c>
    </row>
    <row r="17" spans="1:2" ht="45" customHeight="1" x14ac:dyDescent="0.25">
      <c r="A17" s="43"/>
      <c r="B17" s="45" t="s">
        <v>27</v>
      </c>
    </row>
    <row r="18" spans="1:2" ht="45" customHeight="1" x14ac:dyDescent="0.25">
      <c r="A18" s="43"/>
      <c r="B18" s="45" t="s">
        <v>27</v>
      </c>
    </row>
    <row r="19" spans="1:2" ht="45" customHeight="1" x14ac:dyDescent="0.25">
      <c r="A19" s="43"/>
      <c r="B19" s="45" t="s">
        <v>27</v>
      </c>
    </row>
    <row r="20" spans="1:2" ht="45" customHeight="1" x14ac:dyDescent="0.25">
      <c r="A20" s="43"/>
      <c r="B20" s="45" t="s">
        <v>27</v>
      </c>
    </row>
    <row r="21" spans="1:2" ht="45" customHeight="1" x14ac:dyDescent="0.25">
      <c r="A21" s="43"/>
      <c r="B21" s="45" t="s">
        <v>27</v>
      </c>
    </row>
    <row r="22" spans="1:2" ht="45" customHeight="1" x14ac:dyDescent="0.25">
      <c r="A22" s="43"/>
      <c r="B22" s="45" t="s">
        <v>27</v>
      </c>
    </row>
    <row r="23" spans="1:2" ht="45" customHeight="1" x14ac:dyDescent="0.25">
      <c r="A23" s="43"/>
      <c r="B23" s="45" t="s">
        <v>27</v>
      </c>
    </row>
    <row r="24" spans="1:2" ht="45" customHeight="1" x14ac:dyDescent="0.25">
      <c r="A24" s="43"/>
      <c r="B24" s="45" t="s">
        <v>27</v>
      </c>
    </row>
    <row r="25" spans="1:2" ht="45" customHeight="1" x14ac:dyDescent="0.25">
      <c r="A25" s="43"/>
      <c r="B25" s="45" t="s">
        <v>27</v>
      </c>
    </row>
    <row r="26" spans="1:2" ht="45" customHeight="1" x14ac:dyDescent="0.25">
      <c r="A26" s="43"/>
      <c r="B26" s="45" t="s">
        <v>27</v>
      </c>
    </row>
    <row r="27" spans="1:2" ht="45" customHeight="1" x14ac:dyDescent="0.25">
      <c r="A27" s="43"/>
      <c r="B27" s="45" t="s">
        <v>27</v>
      </c>
    </row>
    <row r="28" spans="1:2" ht="45" customHeight="1" x14ac:dyDescent="0.25">
      <c r="A28" s="43"/>
      <c r="B28" s="45" t="s">
        <v>27</v>
      </c>
    </row>
    <row r="29" spans="1:2" ht="45" customHeight="1" x14ac:dyDescent="0.25">
      <c r="A29" s="43"/>
      <c r="B29" s="45" t="s">
        <v>27</v>
      </c>
    </row>
    <row r="30" spans="1:2" ht="45" customHeight="1" x14ac:dyDescent="0.25">
      <c r="A30" s="43"/>
      <c r="B30" s="45" t="s">
        <v>27</v>
      </c>
    </row>
    <row r="31" spans="1:2" ht="45" customHeight="1" x14ac:dyDescent="0.25">
      <c r="A31" s="43"/>
      <c r="B31" s="45" t="s">
        <v>27</v>
      </c>
    </row>
    <row r="32" spans="1:2" ht="45" customHeight="1" x14ac:dyDescent="0.25">
      <c r="A32" s="43"/>
      <c r="B32" s="45" t="s">
        <v>27</v>
      </c>
    </row>
    <row r="33" spans="1:2" ht="45" customHeight="1" x14ac:dyDescent="0.25">
      <c r="A33" s="43"/>
      <c r="B33" s="45" t="s">
        <v>27</v>
      </c>
    </row>
    <row r="34" spans="1:2" ht="45" customHeight="1" x14ac:dyDescent="0.25">
      <c r="A34" s="43"/>
      <c r="B34" s="45" t="s">
        <v>27</v>
      </c>
    </row>
    <row r="35" spans="1:2" ht="45" customHeight="1" x14ac:dyDescent="0.25">
      <c r="A35" s="43"/>
      <c r="B35" s="45" t="s">
        <v>27</v>
      </c>
    </row>
    <row r="36" spans="1:2" ht="45" customHeight="1" x14ac:dyDescent="0.25">
      <c r="A36" s="43"/>
      <c r="B36" s="45" t="s">
        <v>27</v>
      </c>
    </row>
    <row r="37" spans="1:2" ht="45" customHeight="1" x14ac:dyDescent="0.25">
      <c r="A37" s="43"/>
      <c r="B37" s="45" t="s">
        <v>27</v>
      </c>
    </row>
    <row r="38" spans="1:2" ht="45" customHeight="1" x14ac:dyDescent="0.25">
      <c r="A38" s="43"/>
      <c r="B38" s="45" t="s">
        <v>27</v>
      </c>
    </row>
    <row r="39" spans="1:2" ht="45" customHeight="1" x14ac:dyDescent="0.25">
      <c r="A39" s="43"/>
      <c r="B39" s="45" t="s">
        <v>27</v>
      </c>
    </row>
    <row r="40" spans="1:2" ht="45" customHeight="1" x14ac:dyDescent="0.25">
      <c r="A40" s="43"/>
      <c r="B40" s="45" t="s">
        <v>27</v>
      </c>
    </row>
    <row r="41" spans="1:2" ht="45" customHeight="1" x14ac:dyDescent="0.25">
      <c r="A41" s="43"/>
      <c r="B41" s="45" t="s">
        <v>27</v>
      </c>
    </row>
    <row r="42" spans="1:2" ht="45" customHeight="1" x14ac:dyDescent="0.25">
      <c r="A42" s="43"/>
      <c r="B42" s="45" t="s">
        <v>27</v>
      </c>
    </row>
    <row r="43" spans="1:2" ht="45" customHeight="1" x14ac:dyDescent="0.25">
      <c r="A43" s="43"/>
      <c r="B43" s="45" t="s">
        <v>27</v>
      </c>
    </row>
    <row r="44" spans="1:2" ht="45" customHeight="1" x14ac:dyDescent="0.25">
      <c r="A44" s="43"/>
      <c r="B44" s="45" t="s">
        <v>27</v>
      </c>
    </row>
    <row r="45" spans="1:2" ht="45" customHeight="1" x14ac:dyDescent="0.25">
      <c r="A45" s="43"/>
      <c r="B45" s="45" t="s">
        <v>27</v>
      </c>
    </row>
    <row r="46" spans="1:2" ht="45" customHeight="1" x14ac:dyDescent="0.25">
      <c r="A46" s="43"/>
      <c r="B46" s="45" t="s">
        <v>27</v>
      </c>
    </row>
    <row r="47" spans="1:2" ht="45" customHeight="1" x14ac:dyDescent="0.25">
      <c r="A47" s="43"/>
      <c r="B47" s="45" t="s">
        <v>27</v>
      </c>
    </row>
    <row r="48" spans="1:2" ht="45" customHeight="1" x14ac:dyDescent="0.25">
      <c r="A48" s="43"/>
      <c r="B48" s="45" t="s">
        <v>27</v>
      </c>
    </row>
    <row r="49" spans="1:2" ht="45" customHeight="1" x14ac:dyDescent="0.25">
      <c r="A49" s="43"/>
      <c r="B49" s="45" t="s">
        <v>27</v>
      </c>
    </row>
    <row r="50" spans="1:2" ht="45" customHeight="1" x14ac:dyDescent="0.25">
      <c r="A50" s="43"/>
      <c r="B50" s="45" t="s">
        <v>27</v>
      </c>
    </row>
    <row r="51" spans="1:2" ht="45" customHeight="1" x14ac:dyDescent="0.25">
      <c r="A51" s="43"/>
      <c r="B51" s="45" t="s">
        <v>27</v>
      </c>
    </row>
    <row r="52" spans="1:2" ht="45" customHeight="1" x14ac:dyDescent="0.25">
      <c r="A52" s="43"/>
      <c r="B52" s="45" t="s">
        <v>27</v>
      </c>
    </row>
    <row r="53" spans="1:2" ht="45" customHeight="1" x14ac:dyDescent="0.25">
      <c r="A53" s="43"/>
      <c r="B53" s="45" t="s">
        <v>27</v>
      </c>
    </row>
    <row r="54" spans="1:2" ht="45" customHeight="1" x14ac:dyDescent="0.25">
      <c r="A54" s="43"/>
      <c r="B54" s="45" t="s">
        <v>27</v>
      </c>
    </row>
    <row r="55" spans="1:2" ht="45" customHeight="1" x14ac:dyDescent="0.25">
      <c r="A55" s="43"/>
      <c r="B55" s="45" t="s">
        <v>27</v>
      </c>
    </row>
    <row r="56" spans="1:2" ht="45" customHeight="1" x14ac:dyDescent="0.25">
      <c r="A56" s="43"/>
      <c r="B56" s="45" t="s">
        <v>27</v>
      </c>
    </row>
    <row r="57" spans="1:2" ht="45" customHeight="1" x14ac:dyDescent="0.25">
      <c r="A57" s="43"/>
      <c r="B57" s="45" t="s">
        <v>27</v>
      </c>
    </row>
    <row r="58" spans="1:2" ht="45" customHeight="1" x14ac:dyDescent="0.25">
      <c r="A58" s="43"/>
      <c r="B58" s="45" t="s">
        <v>27</v>
      </c>
    </row>
    <row r="59" spans="1:2" ht="45" customHeight="1" x14ac:dyDescent="0.25">
      <c r="A59" s="43"/>
      <c r="B59" s="45" t="s">
        <v>27</v>
      </c>
    </row>
    <row r="60" spans="1:2" ht="45" customHeight="1" x14ac:dyDescent="0.25">
      <c r="A60" s="43"/>
      <c r="B60" s="45" t="s">
        <v>27</v>
      </c>
    </row>
    <row r="61" spans="1:2" ht="45" customHeight="1" x14ac:dyDescent="0.25">
      <c r="A61" s="43"/>
      <c r="B61" s="45" t="s">
        <v>27</v>
      </c>
    </row>
    <row r="62" spans="1:2" ht="45" customHeight="1" x14ac:dyDescent="0.25">
      <c r="A62" s="43"/>
      <c r="B62" s="45" t="s">
        <v>27</v>
      </c>
    </row>
    <row r="63" spans="1:2" ht="45" customHeight="1" x14ac:dyDescent="0.25">
      <c r="A63" s="43"/>
      <c r="B63" s="45" t="s">
        <v>27</v>
      </c>
    </row>
    <row r="64" spans="1:2" ht="45" customHeight="1" x14ac:dyDescent="0.25">
      <c r="A64" s="43"/>
      <c r="B64" s="45" t="s">
        <v>27</v>
      </c>
    </row>
    <row r="65" spans="1:2" ht="45" customHeight="1" x14ac:dyDescent="0.25">
      <c r="A65" s="43"/>
      <c r="B65" s="45" t="s">
        <v>27</v>
      </c>
    </row>
    <row r="66" spans="1:2" ht="45" customHeight="1" x14ac:dyDescent="0.25">
      <c r="A66" s="43"/>
      <c r="B66" s="45" t="s">
        <v>27</v>
      </c>
    </row>
    <row r="67" spans="1:2" ht="45" customHeight="1" x14ac:dyDescent="0.25">
      <c r="A67" s="43"/>
      <c r="B67" s="45" t="s">
        <v>27</v>
      </c>
    </row>
    <row r="68" spans="1:2" ht="45" customHeight="1" x14ac:dyDescent="0.25">
      <c r="A68" s="43"/>
      <c r="B68" s="45" t="s">
        <v>27</v>
      </c>
    </row>
    <row r="69" spans="1:2" ht="45" customHeight="1" x14ac:dyDescent="0.25">
      <c r="A69" s="43"/>
      <c r="B69" s="45" t="s">
        <v>27</v>
      </c>
    </row>
    <row r="70" spans="1:2" ht="45" customHeight="1" x14ac:dyDescent="0.25">
      <c r="A70" s="43"/>
      <c r="B70" s="45" t="s">
        <v>27</v>
      </c>
    </row>
    <row r="71" spans="1:2" ht="45" customHeight="1" x14ac:dyDescent="0.25">
      <c r="A71" s="43"/>
      <c r="B71" s="45" t="s">
        <v>27</v>
      </c>
    </row>
    <row r="72" spans="1:2" ht="45" customHeight="1" x14ac:dyDescent="0.25">
      <c r="A72" s="43"/>
      <c r="B72" s="45" t="s">
        <v>27</v>
      </c>
    </row>
    <row r="73" spans="1:2" ht="45" customHeight="1" x14ac:dyDescent="0.25">
      <c r="A73" s="43"/>
      <c r="B73" s="45" t="s">
        <v>27</v>
      </c>
    </row>
    <row r="74" spans="1:2" ht="45" customHeight="1" x14ac:dyDescent="0.25">
      <c r="A74" s="43"/>
      <c r="B74" s="45" t="s">
        <v>27</v>
      </c>
    </row>
    <row r="75" spans="1:2" ht="45" customHeight="1" x14ac:dyDescent="0.25">
      <c r="A75" s="43"/>
      <c r="B75" s="45" t="s">
        <v>27</v>
      </c>
    </row>
    <row r="76" spans="1:2" ht="45" customHeight="1" x14ac:dyDescent="0.25">
      <c r="A76" s="43"/>
      <c r="B76" s="45" t="s">
        <v>27</v>
      </c>
    </row>
    <row r="77" spans="1:2" ht="45" customHeight="1" x14ac:dyDescent="0.25">
      <c r="A77" s="43"/>
      <c r="B77" s="45" t="s">
        <v>27</v>
      </c>
    </row>
    <row r="78" spans="1:2" ht="45" customHeight="1" x14ac:dyDescent="0.25">
      <c r="A78" s="43"/>
      <c r="B78" s="45" t="s">
        <v>27</v>
      </c>
    </row>
    <row r="79" spans="1:2" ht="45" customHeight="1" x14ac:dyDescent="0.25">
      <c r="A79" s="43"/>
      <c r="B79" s="45" t="s">
        <v>27</v>
      </c>
    </row>
    <row r="80" spans="1:2" ht="45" customHeight="1" x14ac:dyDescent="0.25">
      <c r="A80" s="43"/>
      <c r="B80" s="45" t="s">
        <v>27</v>
      </c>
    </row>
    <row r="81" spans="1:2" ht="45" customHeight="1" x14ac:dyDescent="0.25">
      <c r="A81" s="43"/>
      <c r="B81" s="45" t="s">
        <v>27</v>
      </c>
    </row>
    <row r="82" spans="1:2" ht="45" customHeight="1" x14ac:dyDescent="0.25">
      <c r="A82" s="43"/>
      <c r="B82" s="45" t="s">
        <v>27</v>
      </c>
    </row>
    <row r="83" spans="1:2" ht="45" customHeight="1" x14ac:dyDescent="0.25">
      <c r="A83" s="43"/>
      <c r="B83" s="45" t="s">
        <v>27</v>
      </c>
    </row>
    <row r="84" spans="1:2" ht="45" customHeight="1" x14ac:dyDescent="0.25">
      <c r="A84" s="43"/>
      <c r="B84" s="45" t="s">
        <v>27</v>
      </c>
    </row>
    <row r="85" spans="1:2" ht="45" customHeight="1" x14ac:dyDescent="0.25">
      <c r="A85" s="43"/>
      <c r="B85" s="45" t="s">
        <v>27</v>
      </c>
    </row>
    <row r="86" spans="1:2" ht="45" customHeight="1" x14ac:dyDescent="0.25">
      <c r="A86" s="43"/>
      <c r="B86" s="45" t="s">
        <v>27</v>
      </c>
    </row>
    <row r="87" spans="1:2" ht="45" customHeight="1" x14ac:dyDescent="0.25">
      <c r="A87" s="43"/>
      <c r="B87" s="45" t="s">
        <v>27</v>
      </c>
    </row>
    <row r="88" spans="1:2" ht="45" customHeight="1" x14ac:dyDescent="0.25">
      <c r="A88" s="43"/>
      <c r="B88" s="45" t="s">
        <v>27</v>
      </c>
    </row>
    <row r="89" spans="1:2" ht="45" customHeight="1" x14ac:dyDescent="0.25">
      <c r="A89" s="43"/>
      <c r="B89" s="45" t="s">
        <v>27</v>
      </c>
    </row>
    <row r="90" spans="1:2" ht="45" customHeight="1" x14ac:dyDescent="0.25">
      <c r="A90" s="43"/>
      <c r="B90" s="45" t="s">
        <v>27</v>
      </c>
    </row>
    <row r="91" spans="1:2" ht="45" customHeight="1" x14ac:dyDescent="0.25">
      <c r="A91" s="43"/>
      <c r="B91" s="45" t="s">
        <v>27</v>
      </c>
    </row>
    <row r="92" spans="1:2" ht="45" customHeight="1" x14ac:dyDescent="0.25">
      <c r="A92" s="43"/>
      <c r="B92" s="45" t="s">
        <v>27</v>
      </c>
    </row>
    <row r="93" spans="1:2" ht="45" customHeight="1" x14ac:dyDescent="0.25">
      <c r="A93" s="43"/>
      <c r="B93" s="45" t="s">
        <v>27</v>
      </c>
    </row>
    <row r="94" spans="1:2" ht="45" customHeight="1" x14ac:dyDescent="0.25">
      <c r="A94" s="43"/>
      <c r="B94" s="45" t="s">
        <v>27</v>
      </c>
    </row>
    <row r="95" spans="1:2" ht="45" customHeight="1" x14ac:dyDescent="0.25">
      <c r="A95" s="43"/>
      <c r="B95" s="45" t="s">
        <v>27</v>
      </c>
    </row>
    <row r="96" spans="1:2" ht="45" customHeight="1" x14ac:dyDescent="0.25">
      <c r="A96" s="43"/>
      <c r="B96" s="45" t="s">
        <v>27</v>
      </c>
    </row>
    <row r="97" spans="1:2" ht="45" customHeight="1" x14ac:dyDescent="0.25">
      <c r="A97" s="43"/>
      <c r="B97" s="45" t="s">
        <v>27</v>
      </c>
    </row>
    <row r="98" spans="1:2" ht="45" customHeight="1" x14ac:dyDescent="0.25">
      <c r="A98" s="43"/>
      <c r="B98" s="45" t="s">
        <v>27</v>
      </c>
    </row>
    <row r="99" spans="1:2" ht="45" customHeight="1" x14ac:dyDescent="0.25">
      <c r="A99" s="43"/>
      <c r="B99" s="45" t="s">
        <v>27</v>
      </c>
    </row>
    <row r="100" spans="1:2" ht="45" customHeight="1" x14ac:dyDescent="0.25">
      <c r="A100" s="43"/>
      <c r="B100" s="45" t="s">
        <v>27</v>
      </c>
    </row>
    <row r="101" spans="1:2" ht="45" customHeight="1" x14ac:dyDescent="0.25">
      <c r="A101" s="43"/>
      <c r="B101" s="45" t="s">
        <v>27</v>
      </c>
    </row>
    <row r="102" spans="1:2" ht="45" customHeight="1" x14ac:dyDescent="0.25">
      <c r="A102" s="43"/>
      <c r="B102" s="45" t="s">
        <v>27</v>
      </c>
    </row>
    <row r="103" spans="1:2" ht="45" customHeight="1" x14ac:dyDescent="0.25">
      <c r="A103" s="43"/>
      <c r="B103" s="45" t="s">
        <v>27</v>
      </c>
    </row>
    <row r="104" spans="1:2" ht="45" customHeight="1" x14ac:dyDescent="0.25">
      <c r="A104" s="43"/>
      <c r="B104" s="45" t="s">
        <v>27</v>
      </c>
    </row>
    <row r="105" spans="1:2" ht="45" customHeight="1" x14ac:dyDescent="0.25">
      <c r="A105" s="43"/>
      <c r="B105" s="45" t="s">
        <v>27</v>
      </c>
    </row>
    <row r="106" spans="1:2" ht="45" customHeight="1" x14ac:dyDescent="0.25">
      <c r="A106" s="43"/>
      <c r="B106" s="45" t="s">
        <v>27</v>
      </c>
    </row>
    <row r="107" spans="1:2" ht="45" customHeight="1" x14ac:dyDescent="0.25">
      <c r="A107" s="43"/>
      <c r="B107" s="45" t="s">
        <v>27</v>
      </c>
    </row>
    <row r="108" spans="1:2" ht="45" customHeight="1" x14ac:dyDescent="0.25">
      <c r="A108" s="43"/>
      <c r="B108" s="45" t="s">
        <v>27</v>
      </c>
    </row>
    <row r="109" spans="1:2" ht="45" customHeight="1" x14ac:dyDescent="0.25">
      <c r="A109" s="43"/>
      <c r="B109" s="45" t="s">
        <v>27</v>
      </c>
    </row>
    <row r="110" spans="1:2" ht="45" customHeight="1" x14ac:dyDescent="0.25">
      <c r="A110" s="43"/>
      <c r="B110" s="45" t="s">
        <v>27</v>
      </c>
    </row>
    <row r="111" spans="1:2" ht="45" customHeight="1" x14ac:dyDescent="0.25">
      <c r="A111" s="43"/>
      <c r="B111" s="45" t="s">
        <v>27</v>
      </c>
    </row>
    <row r="112" spans="1:2" ht="45" customHeight="1" x14ac:dyDescent="0.25">
      <c r="A112" s="43"/>
      <c r="B112" s="45" t="s">
        <v>27</v>
      </c>
    </row>
    <row r="113" spans="1:2" ht="45" customHeight="1" x14ac:dyDescent="0.25">
      <c r="A113" s="43"/>
      <c r="B113" s="45" t="s">
        <v>27</v>
      </c>
    </row>
    <row r="114" spans="1:2" ht="45" customHeight="1" x14ac:dyDescent="0.25">
      <c r="A114" s="43"/>
      <c r="B114" s="45" t="s">
        <v>27</v>
      </c>
    </row>
    <row r="115" spans="1:2" ht="45" customHeight="1" x14ac:dyDescent="0.25">
      <c r="A115" s="43"/>
      <c r="B115" s="45" t="s">
        <v>27</v>
      </c>
    </row>
    <row r="116" spans="1:2" ht="45" customHeight="1" x14ac:dyDescent="0.25">
      <c r="A116" s="43"/>
      <c r="B116" s="45" t="s">
        <v>27</v>
      </c>
    </row>
    <row r="117" spans="1:2" ht="45" customHeight="1" x14ac:dyDescent="0.25">
      <c r="A117" s="43"/>
      <c r="B117" s="45" t="s">
        <v>27</v>
      </c>
    </row>
    <row r="118" spans="1:2" ht="45" customHeight="1" x14ac:dyDescent="0.25">
      <c r="A118" s="43"/>
      <c r="B118" s="45" t="s">
        <v>27</v>
      </c>
    </row>
    <row r="119" spans="1:2" ht="45" customHeight="1" x14ac:dyDescent="0.25">
      <c r="A119" s="43"/>
      <c r="B119" s="45" t="s">
        <v>27</v>
      </c>
    </row>
    <row r="120" spans="1:2" ht="45" customHeight="1" x14ac:dyDescent="0.25">
      <c r="A120" s="43"/>
      <c r="B120" s="45" t="s">
        <v>27</v>
      </c>
    </row>
    <row r="121" spans="1:2" ht="45" customHeight="1" x14ac:dyDescent="0.25">
      <c r="A121" s="43"/>
      <c r="B121" s="45" t="s">
        <v>27</v>
      </c>
    </row>
    <row r="122" spans="1:2" ht="45" customHeight="1" x14ac:dyDescent="0.25">
      <c r="A122" s="43"/>
      <c r="B122" s="45" t="s">
        <v>27</v>
      </c>
    </row>
    <row r="123" spans="1:2" ht="45" customHeight="1" x14ac:dyDescent="0.25">
      <c r="A123" s="43"/>
      <c r="B123" s="45" t="s">
        <v>27</v>
      </c>
    </row>
    <row r="124" spans="1:2" ht="45" customHeight="1" x14ac:dyDescent="0.25">
      <c r="A124" s="43"/>
      <c r="B124" s="45" t="s">
        <v>27</v>
      </c>
    </row>
    <row r="125" spans="1:2" ht="45" customHeight="1" x14ac:dyDescent="0.25">
      <c r="A125" s="43"/>
      <c r="B125" s="45" t="s">
        <v>27</v>
      </c>
    </row>
    <row r="126" spans="1:2" ht="45" customHeight="1" x14ac:dyDescent="0.25">
      <c r="A126" s="43"/>
      <c r="B126" s="45" t="s">
        <v>27</v>
      </c>
    </row>
    <row r="127" spans="1:2" ht="45" customHeight="1" x14ac:dyDescent="0.25">
      <c r="A127" s="43"/>
      <c r="B127" s="45" t="s">
        <v>27</v>
      </c>
    </row>
    <row r="128" spans="1:2" ht="45" customHeight="1" x14ac:dyDescent="0.25">
      <c r="A128" s="43"/>
      <c r="B128" s="45" t="s">
        <v>27</v>
      </c>
    </row>
    <row r="129" spans="1:2" ht="45" customHeight="1" x14ac:dyDescent="0.25">
      <c r="A129" s="43"/>
      <c r="B129" s="45" t="s">
        <v>27</v>
      </c>
    </row>
    <row r="130" spans="1:2" ht="45" customHeight="1" x14ac:dyDescent="0.25">
      <c r="A130" s="43"/>
      <c r="B130" s="45" t="s">
        <v>27</v>
      </c>
    </row>
    <row r="131" spans="1:2" ht="45" customHeight="1" x14ac:dyDescent="0.25">
      <c r="A131" s="43"/>
      <c r="B131" s="45" t="s">
        <v>27</v>
      </c>
    </row>
    <row r="132" spans="1:2" ht="45" customHeight="1" x14ac:dyDescent="0.25">
      <c r="A132" s="43"/>
      <c r="B132" s="45" t="s">
        <v>27</v>
      </c>
    </row>
    <row r="133" spans="1:2" ht="45" customHeight="1" x14ac:dyDescent="0.25">
      <c r="A133" s="43"/>
      <c r="B133" s="45" t="s">
        <v>27</v>
      </c>
    </row>
    <row r="134" spans="1:2" ht="45" customHeight="1" x14ac:dyDescent="0.25">
      <c r="A134" s="43"/>
      <c r="B134" s="45" t="s">
        <v>27</v>
      </c>
    </row>
    <row r="135" spans="1:2" ht="45" customHeight="1" x14ac:dyDescent="0.25">
      <c r="A135" s="43"/>
      <c r="B135" s="45" t="s">
        <v>27</v>
      </c>
    </row>
    <row r="136" spans="1:2" ht="45" customHeight="1" x14ac:dyDescent="0.25">
      <c r="A136" s="43"/>
      <c r="B136" s="45" t="s">
        <v>27</v>
      </c>
    </row>
    <row r="137" spans="1:2" ht="45" customHeight="1" x14ac:dyDescent="0.25">
      <c r="A137" s="43"/>
      <c r="B137" s="45" t="s">
        <v>27</v>
      </c>
    </row>
    <row r="138" spans="1:2" ht="45" customHeight="1" x14ac:dyDescent="0.25">
      <c r="A138" s="43"/>
      <c r="B138" s="45" t="s">
        <v>27</v>
      </c>
    </row>
    <row r="139" spans="1:2" ht="45" customHeight="1" x14ac:dyDescent="0.25">
      <c r="A139" s="43"/>
      <c r="B139" s="45" t="s">
        <v>27</v>
      </c>
    </row>
    <row r="140" spans="1:2" ht="45" customHeight="1" x14ac:dyDescent="0.25">
      <c r="A140" s="43"/>
      <c r="B140" s="45" t="s">
        <v>27</v>
      </c>
    </row>
    <row r="141" spans="1:2" ht="45" customHeight="1" x14ac:dyDescent="0.25">
      <c r="A141" s="43"/>
      <c r="B141" s="45" t="s">
        <v>27</v>
      </c>
    </row>
    <row r="142" spans="1:2" ht="45" customHeight="1" x14ac:dyDescent="0.25">
      <c r="A142" s="43"/>
      <c r="B142" s="45" t="s">
        <v>27</v>
      </c>
    </row>
    <row r="143" spans="1:2" ht="45" customHeight="1" x14ac:dyDescent="0.25">
      <c r="A143" s="43"/>
      <c r="B143" s="45" t="s">
        <v>27</v>
      </c>
    </row>
    <row r="144" spans="1:2" ht="45" customHeight="1" x14ac:dyDescent="0.25">
      <c r="A144" s="43"/>
      <c r="B144" s="45" t="s">
        <v>27</v>
      </c>
    </row>
    <row r="145" spans="1:2" ht="45" customHeight="1" x14ac:dyDescent="0.25">
      <c r="A145" s="43"/>
      <c r="B145" s="45" t="s">
        <v>27</v>
      </c>
    </row>
    <row r="146" spans="1:2" ht="45" customHeight="1" x14ac:dyDescent="0.25">
      <c r="A146" s="43"/>
      <c r="B146" s="45" t="s">
        <v>27</v>
      </c>
    </row>
    <row r="147" spans="1:2" ht="45" customHeight="1" x14ac:dyDescent="0.25">
      <c r="A147" s="43"/>
      <c r="B147" s="45" t="s">
        <v>27</v>
      </c>
    </row>
    <row r="148" spans="1:2" ht="45" customHeight="1" x14ac:dyDescent="0.25">
      <c r="A148" s="43"/>
      <c r="B148" s="45" t="s">
        <v>27</v>
      </c>
    </row>
    <row r="149" spans="1:2" ht="45" customHeight="1" x14ac:dyDescent="0.25">
      <c r="A149" s="43"/>
      <c r="B149" s="45" t="s">
        <v>27</v>
      </c>
    </row>
    <row r="150" spans="1:2" ht="45" customHeight="1" x14ac:dyDescent="0.25">
      <c r="A150" s="43"/>
      <c r="B150" s="45" t="s">
        <v>27</v>
      </c>
    </row>
    <row r="151" spans="1:2" ht="45" customHeight="1" x14ac:dyDescent="0.25">
      <c r="A151" s="43"/>
      <c r="B151" s="45" t="s">
        <v>27</v>
      </c>
    </row>
    <row r="152" spans="1:2" ht="45" customHeight="1" x14ac:dyDescent="0.25">
      <c r="A152" s="43"/>
      <c r="B152" s="45" t="s">
        <v>27</v>
      </c>
    </row>
    <row r="153" spans="1:2" ht="45" customHeight="1" x14ac:dyDescent="0.25">
      <c r="A153" s="43"/>
      <c r="B153" s="45" t="s">
        <v>27</v>
      </c>
    </row>
    <row r="154" spans="1:2" ht="45" customHeight="1" x14ac:dyDescent="0.25">
      <c r="A154" s="43"/>
      <c r="B154" s="45" t="s">
        <v>27</v>
      </c>
    </row>
    <row r="155" spans="1:2" ht="45" customHeight="1" x14ac:dyDescent="0.25">
      <c r="A155" s="43"/>
      <c r="B155" s="45" t="s">
        <v>27</v>
      </c>
    </row>
    <row r="156" spans="1:2" ht="45" customHeight="1" x14ac:dyDescent="0.25">
      <c r="A156" s="43"/>
      <c r="B156" s="45" t="s">
        <v>27</v>
      </c>
    </row>
    <row r="157" spans="1:2" ht="45" customHeight="1" x14ac:dyDescent="0.25">
      <c r="A157" s="43"/>
      <c r="B157" s="45" t="s">
        <v>27</v>
      </c>
    </row>
    <row r="158" spans="1:2" ht="45" customHeight="1" x14ac:dyDescent="0.25">
      <c r="A158" s="43"/>
      <c r="B158" s="45" t="s">
        <v>27</v>
      </c>
    </row>
    <row r="159" spans="1:2" ht="45" customHeight="1" x14ac:dyDescent="0.25">
      <c r="A159" s="43"/>
      <c r="B159" s="45" t="s">
        <v>27</v>
      </c>
    </row>
    <row r="160" spans="1:2" ht="45" customHeight="1" x14ac:dyDescent="0.25">
      <c r="A160" s="43"/>
      <c r="B160" s="45" t="s">
        <v>27</v>
      </c>
    </row>
    <row r="161" spans="1:2" ht="45" customHeight="1" x14ac:dyDescent="0.25">
      <c r="A161" s="43"/>
      <c r="B161" s="45" t="s">
        <v>27</v>
      </c>
    </row>
    <row r="162" spans="1:2" ht="45" customHeight="1" x14ac:dyDescent="0.25">
      <c r="A162" s="43"/>
      <c r="B162" s="45" t="s">
        <v>27</v>
      </c>
    </row>
    <row r="163" spans="1:2" ht="45" customHeight="1" x14ac:dyDescent="0.25">
      <c r="A163" s="43"/>
      <c r="B163" s="45" t="s">
        <v>27</v>
      </c>
    </row>
    <row r="164" spans="1:2" ht="45" customHeight="1" x14ac:dyDescent="0.25">
      <c r="A164" s="43"/>
      <c r="B164" s="45" t="s">
        <v>27</v>
      </c>
    </row>
    <row r="165" spans="1:2" ht="45" customHeight="1" x14ac:dyDescent="0.25">
      <c r="A165" s="43"/>
      <c r="B165" s="45" t="s">
        <v>27</v>
      </c>
    </row>
    <row r="166" spans="1:2" ht="45" customHeight="1" x14ac:dyDescent="0.25">
      <c r="A166" s="43"/>
      <c r="B166" s="45" t="s">
        <v>27</v>
      </c>
    </row>
    <row r="167" spans="1:2" ht="45" customHeight="1" x14ac:dyDescent="0.25">
      <c r="A167" s="43"/>
      <c r="B167" s="45" t="s">
        <v>27</v>
      </c>
    </row>
    <row r="168" spans="1:2" ht="45" customHeight="1" x14ac:dyDescent="0.25">
      <c r="A168" s="43"/>
      <c r="B168" s="45" t="s">
        <v>27</v>
      </c>
    </row>
    <row r="169" spans="1:2" ht="45" customHeight="1" x14ac:dyDescent="0.25">
      <c r="A169" s="43"/>
      <c r="B169" s="45" t="s">
        <v>27</v>
      </c>
    </row>
    <row r="170" spans="1:2" ht="45" customHeight="1" x14ac:dyDescent="0.25">
      <c r="A170" s="43"/>
      <c r="B170" s="45" t="s">
        <v>27</v>
      </c>
    </row>
    <row r="171" spans="1:2" ht="45" customHeight="1" x14ac:dyDescent="0.25">
      <c r="A171" s="43"/>
      <c r="B171" s="45" t="s">
        <v>27</v>
      </c>
    </row>
    <row r="172" spans="1:2" ht="45" customHeight="1" x14ac:dyDescent="0.25">
      <c r="A172" s="43"/>
      <c r="B172" s="45" t="s">
        <v>27</v>
      </c>
    </row>
    <row r="173" spans="1:2" ht="45" customHeight="1" x14ac:dyDescent="0.25">
      <c r="A173" s="43"/>
      <c r="B173" s="45" t="s">
        <v>27</v>
      </c>
    </row>
    <row r="174" spans="1:2" ht="45" customHeight="1" x14ac:dyDescent="0.25">
      <c r="A174" s="43"/>
      <c r="B174" s="45" t="s">
        <v>27</v>
      </c>
    </row>
    <row r="175" spans="1:2" ht="45" customHeight="1" x14ac:dyDescent="0.25">
      <c r="A175" s="43"/>
      <c r="B175" s="45" t="s">
        <v>27</v>
      </c>
    </row>
    <row r="176" spans="1:2" ht="45" customHeight="1" x14ac:dyDescent="0.25">
      <c r="A176" s="43"/>
      <c r="B176" s="45" t="s">
        <v>27</v>
      </c>
    </row>
    <row r="177" spans="1:2" ht="45" customHeight="1" x14ac:dyDescent="0.25">
      <c r="A177" s="43"/>
      <c r="B177" s="45" t="s">
        <v>27</v>
      </c>
    </row>
    <row r="178" spans="1:2" ht="45" customHeight="1" x14ac:dyDescent="0.25">
      <c r="A178" s="43"/>
      <c r="B178" s="45" t="s">
        <v>27</v>
      </c>
    </row>
    <row r="179" spans="1:2" ht="45" customHeight="1" x14ac:dyDescent="0.25">
      <c r="A179" s="43"/>
      <c r="B179" s="45" t="s">
        <v>27</v>
      </c>
    </row>
    <row r="180" spans="1:2" ht="45" customHeight="1" x14ac:dyDescent="0.25">
      <c r="A180" s="43"/>
      <c r="B180" s="45" t="s">
        <v>27</v>
      </c>
    </row>
    <row r="181" spans="1:2" ht="45" customHeight="1" x14ac:dyDescent="0.25">
      <c r="A181" s="43"/>
      <c r="B181" s="45" t="s">
        <v>27</v>
      </c>
    </row>
    <row r="182" spans="1:2" ht="45" customHeight="1" x14ac:dyDescent="0.25">
      <c r="A182" s="43"/>
      <c r="B182" s="45" t="s">
        <v>27</v>
      </c>
    </row>
    <row r="183" spans="1:2" ht="45" customHeight="1" x14ac:dyDescent="0.25">
      <c r="A183" s="43"/>
      <c r="B183" s="45" t="s">
        <v>27</v>
      </c>
    </row>
    <row r="184" spans="1:2" ht="45" customHeight="1" x14ac:dyDescent="0.25">
      <c r="A184" s="43"/>
      <c r="B184" s="45" t="s">
        <v>27</v>
      </c>
    </row>
    <row r="185" spans="1:2" ht="45" customHeight="1" x14ac:dyDescent="0.25">
      <c r="A185" s="43"/>
      <c r="B185" s="45" t="s">
        <v>27</v>
      </c>
    </row>
    <row r="186" spans="1:2" ht="45" customHeight="1" x14ac:dyDescent="0.25">
      <c r="A186" s="43"/>
      <c r="B186" s="45" t="s">
        <v>27</v>
      </c>
    </row>
    <row r="187" spans="1:2" ht="45" customHeight="1" x14ac:dyDescent="0.25">
      <c r="A187" s="43"/>
      <c r="B187" s="45" t="s">
        <v>27</v>
      </c>
    </row>
    <row r="188" spans="1:2" ht="45" customHeight="1" x14ac:dyDescent="0.25">
      <c r="A188" s="43"/>
      <c r="B188" s="45" t="s">
        <v>27</v>
      </c>
    </row>
    <row r="189" spans="1:2" ht="45" customHeight="1" x14ac:dyDescent="0.25">
      <c r="A189" s="43"/>
      <c r="B189" s="45" t="s">
        <v>27</v>
      </c>
    </row>
    <row r="190" spans="1:2" ht="45" customHeight="1" x14ac:dyDescent="0.25">
      <c r="A190" s="43"/>
      <c r="B190" s="45" t="s">
        <v>27</v>
      </c>
    </row>
    <row r="191" spans="1:2" ht="45" customHeight="1" x14ac:dyDescent="0.25">
      <c r="A191" s="43"/>
      <c r="B191" s="45" t="s">
        <v>27</v>
      </c>
    </row>
    <row r="192" spans="1:2" ht="45" customHeight="1" x14ac:dyDescent="0.25">
      <c r="A192" s="43"/>
      <c r="B192" s="45" t="s">
        <v>27</v>
      </c>
    </row>
    <row r="193" spans="1:2" ht="45" customHeight="1" x14ac:dyDescent="0.25">
      <c r="A193" s="43"/>
      <c r="B193" s="45" t="s">
        <v>27</v>
      </c>
    </row>
    <row r="194" spans="1:2" ht="45" customHeight="1" x14ac:dyDescent="0.25">
      <c r="A194" s="43"/>
      <c r="B194" s="45" t="s">
        <v>27</v>
      </c>
    </row>
    <row r="195" spans="1:2" ht="45" customHeight="1" x14ac:dyDescent="0.25">
      <c r="A195" s="43"/>
      <c r="B195" s="45" t="s">
        <v>27</v>
      </c>
    </row>
    <row r="196" spans="1:2" ht="45" customHeight="1" x14ac:dyDescent="0.25">
      <c r="A196" s="43"/>
      <c r="B196" s="45" t="s">
        <v>27</v>
      </c>
    </row>
    <row r="197" spans="1:2" ht="45" customHeight="1" x14ac:dyDescent="0.25">
      <c r="A197" s="43"/>
      <c r="B197" s="45" t="s">
        <v>27</v>
      </c>
    </row>
    <row r="198" spans="1:2" ht="45" customHeight="1" x14ac:dyDescent="0.25">
      <c r="A198" s="43"/>
      <c r="B198" s="45" t="s">
        <v>27</v>
      </c>
    </row>
    <row r="199" spans="1:2" ht="45" customHeight="1" x14ac:dyDescent="0.25">
      <c r="A199" s="43"/>
      <c r="B199" s="45" t="s">
        <v>27</v>
      </c>
    </row>
    <row r="200" spans="1:2" ht="45" customHeight="1" x14ac:dyDescent="0.25">
      <c r="A200" s="43"/>
      <c r="B200" s="45" t="s">
        <v>27</v>
      </c>
    </row>
    <row r="201" spans="1:2" ht="45" customHeight="1" x14ac:dyDescent="0.25">
      <c r="A201" s="43"/>
      <c r="B201" s="45" t="s">
        <v>27</v>
      </c>
    </row>
    <row r="202" spans="1:2" ht="45" customHeight="1" x14ac:dyDescent="0.25">
      <c r="A202" s="43"/>
      <c r="B202" s="45" t="s">
        <v>27</v>
      </c>
    </row>
    <row r="203" spans="1:2" ht="45" customHeight="1" x14ac:dyDescent="0.25">
      <c r="A203" s="43"/>
      <c r="B203" s="45" t="s">
        <v>27</v>
      </c>
    </row>
    <row r="204" spans="1:2" ht="45" customHeight="1" x14ac:dyDescent="0.25">
      <c r="A204" s="43"/>
      <c r="B204" s="45" t="s">
        <v>27</v>
      </c>
    </row>
    <row r="205" spans="1:2" ht="45" customHeight="1" x14ac:dyDescent="0.25">
      <c r="A205" s="43"/>
      <c r="B205" s="45" t="s">
        <v>27</v>
      </c>
    </row>
    <row r="206" spans="1:2" ht="45" customHeight="1" x14ac:dyDescent="0.25">
      <c r="A206" s="43"/>
      <c r="B206" s="45" t="s">
        <v>27</v>
      </c>
    </row>
    <row r="207" spans="1:2" ht="45" customHeight="1" x14ac:dyDescent="0.25">
      <c r="A207" s="43"/>
      <c r="B207" s="45" t="s">
        <v>27</v>
      </c>
    </row>
    <row r="208" spans="1:2" ht="45" customHeight="1" x14ac:dyDescent="0.25">
      <c r="A208" s="43"/>
      <c r="B208" s="45" t="s">
        <v>27</v>
      </c>
    </row>
    <row r="209" spans="1:2" ht="45" customHeight="1" x14ac:dyDescent="0.25">
      <c r="A209" s="43"/>
      <c r="B209" s="45" t="s">
        <v>27</v>
      </c>
    </row>
    <row r="210" spans="1:2" ht="45" customHeight="1" x14ac:dyDescent="0.25">
      <c r="A210" s="43"/>
      <c r="B210" s="45" t="s">
        <v>27</v>
      </c>
    </row>
    <row r="211" spans="1:2" ht="45" customHeight="1" x14ac:dyDescent="0.25">
      <c r="A211" s="43"/>
      <c r="B211" s="45" t="s">
        <v>27</v>
      </c>
    </row>
    <row r="212" spans="1:2" ht="45" customHeight="1" x14ac:dyDescent="0.25">
      <c r="A212" s="43"/>
      <c r="B212" s="45" t="s">
        <v>27</v>
      </c>
    </row>
    <row r="213" spans="1:2" ht="45" customHeight="1" x14ac:dyDescent="0.25">
      <c r="A213" s="43"/>
      <c r="B213" s="45" t="s">
        <v>27</v>
      </c>
    </row>
    <row r="214" spans="1:2" ht="45" customHeight="1" x14ac:dyDescent="0.25">
      <c r="A214" s="43"/>
      <c r="B214" s="45" t="s">
        <v>27</v>
      </c>
    </row>
    <row r="215" spans="1:2" ht="45" customHeight="1" x14ac:dyDescent="0.25">
      <c r="A215" s="43"/>
      <c r="B215" s="45" t="s">
        <v>27</v>
      </c>
    </row>
    <row r="216" spans="1:2" ht="45" customHeight="1" x14ac:dyDescent="0.25">
      <c r="A216" s="43"/>
      <c r="B216" s="45" t="s">
        <v>27</v>
      </c>
    </row>
    <row r="217" spans="1:2" ht="45" customHeight="1" x14ac:dyDescent="0.25">
      <c r="A217" s="43"/>
      <c r="B217" s="45" t="s">
        <v>27</v>
      </c>
    </row>
    <row r="218" spans="1:2" ht="45" customHeight="1" x14ac:dyDescent="0.25">
      <c r="A218" s="43"/>
      <c r="B218" s="45" t="s">
        <v>27</v>
      </c>
    </row>
    <row r="219" spans="1:2" ht="45" customHeight="1" x14ac:dyDescent="0.25">
      <c r="A219" s="43"/>
      <c r="B219" s="45" t="s">
        <v>27</v>
      </c>
    </row>
    <row r="220" spans="1:2" ht="45" customHeight="1" x14ac:dyDescent="0.25">
      <c r="A220" s="43"/>
      <c r="B220" s="45" t="s">
        <v>27</v>
      </c>
    </row>
    <row r="221" spans="1:2" ht="45" customHeight="1" x14ac:dyDescent="0.25">
      <c r="A221" s="43"/>
      <c r="B221" s="45" t="s">
        <v>27</v>
      </c>
    </row>
    <row r="222" spans="1:2" ht="45" customHeight="1" x14ac:dyDescent="0.25">
      <c r="A222" s="43"/>
      <c r="B222" s="45" t="s">
        <v>27</v>
      </c>
    </row>
    <row r="223" spans="1:2" ht="45" customHeight="1" x14ac:dyDescent="0.25">
      <c r="A223" s="43"/>
      <c r="B223" s="45" t="s">
        <v>27</v>
      </c>
    </row>
    <row r="224" spans="1:2" ht="45" customHeight="1" x14ac:dyDescent="0.25">
      <c r="A224" s="43"/>
      <c r="B224" s="45" t="s">
        <v>27</v>
      </c>
    </row>
    <row r="225" spans="1:2" ht="45" customHeight="1" x14ac:dyDescent="0.25">
      <c r="A225" s="43"/>
      <c r="B225" s="45" t="s">
        <v>27</v>
      </c>
    </row>
    <row r="226" spans="1:2" ht="45" customHeight="1" x14ac:dyDescent="0.25">
      <c r="A226" s="43"/>
      <c r="B226" s="45" t="s">
        <v>27</v>
      </c>
    </row>
    <row r="227" spans="1:2" ht="45" customHeight="1" x14ac:dyDescent="0.25">
      <c r="A227" s="43"/>
      <c r="B227" s="45" t="s">
        <v>27</v>
      </c>
    </row>
    <row r="228" spans="1:2" ht="45" customHeight="1" x14ac:dyDescent="0.25">
      <c r="A228" s="43"/>
      <c r="B228" s="45" t="s">
        <v>27</v>
      </c>
    </row>
    <row r="229" spans="1:2" ht="45" customHeight="1" x14ac:dyDescent="0.25">
      <c r="A229" s="43"/>
      <c r="B229" s="45" t="s">
        <v>27</v>
      </c>
    </row>
    <row r="230" spans="1:2" ht="45" customHeight="1" x14ac:dyDescent="0.25">
      <c r="A230" s="43"/>
      <c r="B230" s="45" t="s">
        <v>27</v>
      </c>
    </row>
    <row r="231" spans="1:2" ht="45" customHeight="1" x14ac:dyDescent="0.25">
      <c r="A231" s="43"/>
      <c r="B231" s="45" t="s">
        <v>27</v>
      </c>
    </row>
    <row r="232" spans="1:2" ht="45" customHeight="1" x14ac:dyDescent="0.25">
      <c r="A232" s="43"/>
      <c r="B232" s="45" t="s">
        <v>27</v>
      </c>
    </row>
    <row r="233" spans="1:2" ht="45" customHeight="1" x14ac:dyDescent="0.25">
      <c r="A233" s="43"/>
      <c r="B233" s="45" t="s">
        <v>27</v>
      </c>
    </row>
    <row r="234" spans="1:2" ht="45" customHeight="1" x14ac:dyDescent="0.25">
      <c r="A234" s="43"/>
      <c r="B234" s="45" t="s">
        <v>27</v>
      </c>
    </row>
    <row r="235" spans="1:2" ht="45" customHeight="1" x14ac:dyDescent="0.25">
      <c r="A235" s="43"/>
      <c r="B235" s="45" t="s">
        <v>27</v>
      </c>
    </row>
    <row r="236" spans="1:2" ht="45" customHeight="1" x14ac:dyDescent="0.25">
      <c r="A236" s="43"/>
      <c r="B236" s="45" t="s">
        <v>27</v>
      </c>
    </row>
    <row r="237" spans="1:2" ht="45" customHeight="1" x14ac:dyDescent="0.25">
      <c r="A237" s="43"/>
      <c r="B237" s="45" t="s">
        <v>27</v>
      </c>
    </row>
    <row r="238" spans="1:2" ht="45" customHeight="1" x14ac:dyDescent="0.25">
      <c r="A238" s="43"/>
      <c r="B238" s="45" t="s">
        <v>27</v>
      </c>
    </row>
    <row r="239" spans="1:2" ht="45" customHeight="1" x14ac:dyDescent="0.25">
      <c r="A239" s="43"/>
      <c r="B239" s="45" t="s">
        <v>27</v>
      </c>
    </row>
    <row r="240" spans="1:2" ht="45" customHeight="1" x14ac:dyDescent="0.25">
      <c r="A240" s="43"/>
      <c r="B240" s="45" t="s">
        <v>27</v>
      </c>
    </row>
    <row r="241" spans="1:2" ht="45" customHeight="1" x14ac:dyDescent="0.25">
      <c r="A241" s="43"/>
      <c r="B241" s="45" t="s">
        <v>27</v>
      </c>
    </row>
    <row r="242" spans="1:2" ht="45" customHeight="1" x14ac:dyDescent="0.25">
      <c r="A242" s="43"/>
      <c r="B242" s="45" t="s">
        <v>27</v>
      </c>
    </row>
    <row r="243" spans="1:2" ht="45" customHeight="1" x14ac:dyDescent="0.25">
      <c r="A243" s="43"/>
      <c r="B243" s="45" t="s">
        <v>27</v>
      </c>
    </row>
    <row r="244" spans="1:2" ht="45" customHeight="1" x14ac:dyDescent="0.25">
      <c r="A244" s="43"/>
      <c r="B244" s="45" t="s">
        <v>27</v>
      </c>
    </row>
    <row r="245" spans="1:2" ht="45" customHeight="1" x14ac:dyDescent="0.25">
      <c r="A245" s="43"/>
      <c r="B245" s="45" t="s">
        <v>27</v>
      </c>
    </row>
    <row r="246" spans="1:2" ht="45" customHeight="1" x14ac:dyDescent="0.25">
      <c r="A246" s="43"/>
      <c r="B246" s="45" t="s">
        <v>27</v>
      </c>
    </row>
    <row r="247" spans="1:2" ht="45" customHeight="1" x14ac:dyDescent="0.25">
      <c r="A247" s="43"/>
      <c r="B247" s="45" t="s">
        <v>27</v>
      </c>
    </row>
    <row r="248" spans="1:2" ht="45" customHeight="1" x14ac:dyDescent="0.25">
      <c r="A248" s="43"/>
      <c r="B248" s="45" t="s">
        <v>27</v>
      </c>
    </row>
    <row r="249" spans="1:2" ht="45" customHeight="1" x14ac:dyDescent="0.25">
      <c r="A249" s="43"/>
      <c r="B249" s="45" t="s">
        <v>27</v>
      </c>
    </row>
    <row r="250" spans="1:2" ht="45" customHeight="1" x14ac:dyDescent="0.25">
      <c r="A250" s="43"/>
      <c r="B250" s="45" t="s">
        <v>27</v>
      </c>
    </row>
    <row r="251" spans="1:2" ht="45" customHeight="1" x14ac:dyDescent="0.25">
      <c r="A251" s="43"/>
      <c r="B251" s="45" t="s">
        <v>27</v>
      </c>
    </row>
    <row r="252" spans="1:2" ht="45" customHeight="1" x14ac:dyDescent="0.25">
      <c r="A252" s="43"/>
      <c r="B252" s="45" t="s">
        <v>27</v>
      </c>
    </row>
    <row r="253" spans="1:2" ht="45" customHeight="1" x14ac:dyDescent="0.25">
      <c r="A253" s="43"/>
      <c r="B253" s="45" t="s">
        <v>27</v>
      </c>
    </row>
    <row r="254" spans="1:2" ht="45" customHeight="1" x14ac:dyDescent="0.25">
      <c r="A254" s="43"/>
      <c r="B254" s="45" t="s">
        <v>27</v>
      </c>
    </row>
    <row r="255" spans="1:2" ht="45" customHeight="1" x14ac:dyDescent="0.25">
      <c r="A255" s="43"/>
      <c r="B255" s="45" t="s">
        <v>27</v>
      </c>
    </row>
    <row r="256" spans="1:2" ht="45" customHeight="1" x14ac:dyDescent="0.25">
      <c r="A256" s="43"/>
      <c r="B256" s="45" t="s">
        <v>27</v>
      </c>
    </row>
    <row r="257" spans="1:2" ht="45" customHeight="1" x14ac:dyDescent="0.25">
      <c r="A257" s="43"/>
      <c r="B257" s="45" t="s">
        <v>27</v>
      </c>
    </row>
    <row r="258" spans="1:2" ht="45" customHeight="1" x14ac:dyDescent="0.25">
      <c r="A258" s="43"/>
      <c r="B258" s="45" t="s">
        <v>27</v>
      </c>
    </row>
    <row r="259" spans="1:2" ht="45" customHeight="1" x14ac:dyDescent="0.25">
      <c r="A259" s="43"/>
      <c r="B259" s="45" t="s">
        <v>27</v>
      </c>
    </row>
    <row r="260" spans="1:2" ht="45" customHeight="1" x14ac:dyDescent="0.25">
      <c r="A260" s="43"/>
      <c r="B260" s="45" t="s">
        <v>27</v>
      </c>
    </row>
    <row r="261" spans="1:2" ht="45" customHeight="1" x14ac:dyDescent="0.25">
      <c r="A261" s="43"/>
      <c r="B261" s="45" t="s">
        <v>27</v>
      </c>
    </row>
    <row r="262" spans="1:2" ht="45" customHeight="1" x14ac:dyDescent="0.25">
      <c r="A262" s="43"/>
      <c r="B262" s="45" t="s">
        <v>27</v>
      </c>
    </row>
    <row r="263" spans="1:2" ht="45" customHeight="1" x14ac:dyDescent="0.25">
      <c r="A263" s="43"/>
      <c r="B263" s="45" t="s">
        <v>27</v>
      </c>
    </row>
    <row r="264" spans="1:2" ht="45" customHeight="1" x14ac:dyDescent="0.25">
      <c r="A264" s="43"/>
      <c r="B264" s="45" t="s">
        <v>27</v>
      </c>
    </row>
    <row r="265" spans="1:2" ht="45" customHeight="1" x14ac:dyDescent="0.25">
      <c r="A265" s="43"/>
      <c r="B265" s="45" t="s">
        <v>27</v>
      </c>
    </row>
    <row r="266" spans="1:2" ht="45" customHeight="1" x14ac:dyDescent="0.25">
      <c r="A266" s="43"/>
      <c r="B266" s="45" t="s">
        <v>27</v>
      </c>
    </row>
    <row r="267" spans="1:2" ht="45" customHeight="1" x14ac:dyDescent="0.25">
      <c r="A267" s="43"/>
      <c r="B267" s="45" t="s">
        <v>27</v>
      </c>
    </row>
    <row r="268" spans="1:2" ht="45" customHeight="1" x14ac:dyDescent="0.25">
      <c r="A268" s="43"/>
      <c r="B268" s="45" t="s">
        <v>27</v>
      </c>
    </row>
    <row r="269" spans="1:2" ht="45" customHeight="1" x14ac:dyDescent="0.25">
      <c r="A269" s="43"/>
      <c r="B269" s="45" t="s">
        <v>27</v>
      </c>
    </row>
    <row r="270" spans="1:2" ht="45" customHeight="1" x14ac:dyDescent="0.25">
      <c r="A270" s="43"/>
      <c r="B270" s="45" t="s">
        <v>27</v>
      </c>
    </row>
    <row r="271" spans="1:2" ht="45" customHeight="1" x14ac:dyDescent="0.25">
      <c r="A271" s="43"/>
      <c r="B271" s="45" t="s">
        <v>27</v>
      </c>
    </row>
    <row r="272" spans="1:2" ht="45" customHeight="1" x14ac:dyDescent="0.25">
      <c r="A272" s="43"/>
      <c r="B272" s="45" t="s">
        <v>27</v>
      </c>
    </row>
    <row r="273" spans="1:2" ht="45" customHeight="1" x14ac:dyDescent="0.25">
      <c r="A273" s="43"/>
      <c r="B273" s="45" t="s">
        <v>27</v>
      </c>
    </row>
    <row r="274" spans="1:2" ht="45" customHeight="1" x14ac:dyDescent="0.25">
      <c r="A274" s="43"/>
      <c r="B274" s="45" t="s">
        <v>27</v>
      </c>
    </row>
    <row r="275" spans="1:2" ht="45" customHeight="1" x14ac:dyDescent="0.25">
      <c r="A275" s="43"/>
      <c r="B275" s="45" t="s">
        <v>27</v>
      </c>
    </row>
    <row r="276" spans="1:2" ht="45" customHeight="1" x14ac:dyDescent="0.25">
      <c r="A276" s="43"/>
      <c r="B276" s="45" t="s">
        <v>27</v>
      </c>
    </row>
    <row r="277" spans="1:2" ht="45" customHeight="1" x14ac:dyDescent="0.25">
      <c r="A277" s="43"/>
      <c r="B277" s="45" t="s">
        <v>27</v>
      </c>
    </row>
    <row r="278" spans="1:2" ht="45" customHeight="1" x14ac:dyDescent="0.25">
      <c r="A278" s="43"/>
      <c r="B278" s="45" t="s">
        <v>27</v>
      </c>
    </row>
    <row r="279" spans="1:2" ht="45" customHeight="1" x14ac:dyDescent="0.25">
      <c r="A279" s="43"/>
      <c r="B279" s="45" t="s">
        <v>27</v>
      </c>
    </row>
    <row r="280" spans="1:2" ht="45" customHeight="1" x14ac:dyDescent="0.25">
      <c r="A280" s="43"/>
      <c r="B280" s="45" t="s">
        <v>27</v>
      </c>
    </row>
    <row r="281" spans="1:2" ht="45" customHeight="1" x14ac:dyDescent="0.25">
      <c r="A281" s="43"/>
      <c r="B281" s="45" t="s">
        <v>27</v>
      </c>
    </row>
    <row r="282" spans="1:2" ht="45" customHeight="1" x14ac:dyDescent="0.25">
      <c r="A282" s="43"/>
      <c r="B282" s="45" t="s">
        <v>27</v>
      </c>
    </row>
    <row r="283" spans="1:2" ht="45" customHeight="1" x14ac:dyDescent="0.25">
      <c r="A283" s="43"/>
      <c r="B283" s="45" t="s">
        <v>27</v>
      </c>
    </row>
    <row r="284" spans="1:2" ht="45" customHeight="1" x14ac:dyDescent="0.25">
      <c r="A284" s="43"/>
      <c r="B284" s="45" t="s">
        <v>27</v>
      </c>
    </row>
    <row r="285" spans="1:2" ht="45" customHeight="1" x14ac:dyDescent="0.25">
      <c r="A285" s="43"/>
      <c r="B285" s="45" t="s">
        <v>27</v>
      </c>
    </row>
    <row r="286" spans="1:2" ht="45" customHeight="1" x14ac:dyDescent="0.25">
      <c r="A286" s="43"/>
      <c r="B286" s="45" t="s">
        <v>27</v>
      </c>
    </row>
    <row r="287" spans="1:2" ht="45" customHeight="1" x14ac:dyDescent="0.25">
      <c r="A287" s="43"/>
      <c r="B287" s="45" t="s">
        <v>27</v>
      </c>
    </row>
    <row r="288" spans="1:2" ht="45" customHeight="1" x14ac:dyDescent="0.25">
      <c r="A288" s="43"/>
      <c r="B288" s="45" t="s">
        <v>27</v>
      </c>
    </row>
    <row r="289" spans="1:2" ht="45" customHeight="1" x14ac:dyDescent="0.25">
      <c r="A289" s="43"/>
      <c r="B289" s="45" t="s">
        <v>27</v>
      </c>
    </row>
    <row r="290" spans="1:2" ht="45" customHeight="1" x14ac:dyDescent="0.25">
      <c r="A290" s="43"/>
      <c r="B290" s="45" t="s">
        <v>27</v>
      </c>
    </row>
    <row r="291" spans="1:2" ht="45" customHeight="1" x14ac:dyDescent="0.25">
      <c r="A291" s="43"/>
      <c r="B291" s="45" t="s">
        <v>27</v>
      </c>
    </row>
    <row r="292" spans="1:2" ht="45" customHeight="1" x14ac:dyDescent="0.25">
      <c r="A292" s="43"/>
      <c r="B292" s="45" t="s">
        <v>27</v>
      </c>
    </row>
    <row r="293" spans="1:2" ht="45" customHeight="1" x14ac:dyDescent="0.25">
      <c r="A293" s="43"/>
      <c r="B293" s="45" t="s">
        <v>27</v>
      </c>
    </row>
    <row r="294" spans="1:2" ht="45" customHeight="1" x14ac:dyDescent="0.25">
      <c r="A294" s="43"/>
      <c r="B294" s="45" t="s">
        <v>27</v>
      </c>
    </row>
    <row r="295" spans="1:2" ht="45" customHeight="1" x14ac:dyDescent="0.25">
      <c r="A295" s="43"/>
      <c r="B295" s="45" t="s">
        <v>27</v>
      </c>
    </row>
    <row r="296" spans="1:2" ht="45" customHeight="1" x14ac:dyDescent="0.25">
      <c r="A296" s="43"/>
      <c r="B296" s="45" t="s">
        <v>27</v>
      </c>
    </row>
    <row r="297" spans="1:2" ht="45" customHeight="1" x14ac:dyDescent="0.25">
      <c r="A297" s="43"/>
      <c r="B297" s="45" t="s">
        <v>27</v>
      </c>
    </row>
    <row r="298" spans="1:2" ht="45" customHeight="1" x14ac:dyDescent="0.25">
      <c r="A298" s="43"/>
      <c r="B298" s="45" t="s">
        <v>27</v>
      </c>
    </row>
    <row r="299" spans="1:2" ht="45" customHeight="1" x14ac:dyDescent="0.25">
      <c r="A299" s="43"/>
      <c r="B299" s="45" t="s">
        <v>27</v>
      </c>
    </row>
    <row r="300" spans="1:2" ht="45" customHeight="1" x14ac:dyDescent="0.25">
      <c r="A300" s="43"/>
      <c r="B300" s="45" t="s">
        <v>27</v>
      </c>
    </row>
    <row r="301" spans="1:2" ht="45" customHeight="1" x14ac:dyDescent="0.25">
      <c r="A301" s="43"/>
      <c r="B301" s="45" t="s">
        <v>27</v>
      </c>
    </row>
    <row r="302" spans="1:2" ht="45" customHeight="1" x14ac:dyDescent="0.25">
      <c r="A302" s="43"/>
      <c r="B302" s="45" t="s">
        <v>27</v>
      </c>
    </row>
    <row r="303" spans="1:2" ht="45" customHeight="1" x14ac:dyDescent="0.25">
      <c r="A303" s="43"/>
      <c r="B303" s="45" t="s">
        <v>27</v>
      </c>
    </row>
    <row r="304" spans="1:2" ht="45" customHeight="1" x14ac:dyDescent="0.25">
      <c r="A304" s="43"/>
      <c r="B304" s="45" t="s">
        <v>27</v>
      </c>
    </row>
    <row r="305" spans="1:2" ht="45" customHeight="1" x14ac:dyDescent="0.25">
      <c r="A305" s="43"/>
      <c r="B305" s="45" t="s">
        <v>27</v>
      </c>
    </row>
    <row r="306" spans="1:2" ht="45" customHeight="1" x14ac:dyDescent="0.25">
      <c r="A306" s="43"/>
      <c r="B306" s="45" t="s">
        <v>27</v>
      </c>
    </row>
    <row r="307" spans="1:2" ht="45" customHeight="1" x14ac:dyDescent="0.25">
      <c r="A307" s="43"/>
      <c r="B307" s="45" t="s">
        <v>27</v>
      </c>
    </row>
    <row r="308" spans="1:2" ht="45" customHeight="1" x14ac:dyDescent="0.25">
      <c r="A308" s="43"/>
      <c r="B308" s="45" t="s">
        <v>27</v>
      </c>
    </row>
    <row r="309" spans="1:2" ht="45" customHeight="1" x14ac:dyDescent="0.25">
      <c r="A309" s="43"/>
      <c r="B309" s="45" t="s">
        <v>27</v>
      </c>
    </row>
    <row r="310" spans="1:2" ht="45" customHeight="1" x14ac:dyDescent="0.25">
      <c r="A310" s="43"/>
      <c r="B310" s="45" t="s">
        <v>27</v>
      </c>
    </row>
    <row r="311" spans="1:2" ht="45" customHeight="1" x14ac:dyDescent="0.25">
      <c r="A311" s="43"/>
      <c r="B311" s="45" t="s">
        <v>27</v>
      </c>
    </row>
    <row r="312" spans="1:2" ht="45" customHeight="1" x14ac:dyDescent="0.25">
      <c r="A312" s="43"/>
      <c r="B312" s="45" t="s">
        <v>27</v>
      </c>
    </row>
    <row r="313" spans="1:2" ht="45" customHeight="1" x14ac:dyDescent="0.25">
      <c r="A313" s="43"/>
      <c r="B313" s="45" t="s">
        <v>27</v>
      </c>
    </row>
    <row r="314" spans="1:2" ht="45" customHeight="1" x14ac:dyDescent="0.25">
      <c r="A314" s="43"/>
      <c r="B314" s="45" t="s">
        <v>27</v>
      </c>
    </row>
    <row r="315" spans="1:2" ht="45" customHeight="1" x14ac:dyDescent="0.25">
      <c r="A315" s="43"/>
      <c r="B315" s="45" t="s">
        <v>27</v>
      </c>
    </row>
    <row r="316" spans="1:2" ht="45" customHeight="1" x14ac:dyDescent="0.25">
      <c r="A316" s="43"/>
      <c r="B316" s="45" t="s">
        <v>27</v>
      </c>
    </row>
    <row r="317" spans="1:2" ht="45" customHeight="1" x14ac:dyDescent="0.25">
      <c r="A317" s="43"/>
      <c r="B317" s="45" t="s">
        <v>27</v>
      </c>
    </row>
    <row r="318" spans="1:2" ht="45" customHeight="1" x14ac:dyDescent="0.25">
      <c r="A318" s="43"/>
      <c r="B318" s="45" t="s">
        <v>27</v>
      </c>
    </row>
    <row r="319" spans="1:2" ht="45" customHeight="1" x14ac:dyDescent="0.25">
      <c r="A319" s="43"/>
      <c r="B319" s="45" t="s">
        <v>27</v>
      </c>
    </row>
    <row r="320" spans="1:2" ht="45" customHeight="1" x14ac:dyDescent="0.25">
      <c r="A320" s="43"/>
      <c r="B320" s="45" t="s">
        <v>27</v>
      </c>
    </row>
    <row r="321" spans="1:2" ht="45" customHeight="1" x14ac:dyDescent="0.25">
      <c r="A321" s="43"/>
      <c r="B321" s="45" t="s">
        <v>27</v>
      </c>
    </row>
    <row r="322" spans="1:2" ht="45" customHeight="1" x14ac:dyDescent="0.25">
      <c r="A322" s="43"/>
      <c r="B322" s="45" t="s">
        <v>27</v>
      </c>
    </row>
    <row r="323" spans="1:2" ht="45" customHeight="1" x14ac:dyDescent="0.25">
      <c r="A323" s="43"/>
      <c r="B323" s="45" t="s">
        <v>27</v>
      </c>
    </row>
    <row r="324" spans="1:2" ht="45" customHeight="1" x14ac:dyDescent="0.25">
      <c r="A324" s="43"/>
      <c r="B324" s="45" t="s">
        <v>27</v>
      </c>
    </row>
    <row r="325" spans="1:2" ht="45" customHeight="1" x14ac:dyDescent="0.25">
      <c r="A325" s="43"/>
      <c r="B325" s="45" t="s">
        <v>27</v>
      </c>
    </row>
    <row r="326" spans="1:2" ht="45" customHeight="1" x14ac:dyDescent="0.25">
      <c r="A326" s="43"/>
      <c r="B326" s="45" t="s">
        <v>27</v>
      </c>
    </row>
    <row r="327" spans="1:2" ht="45" customHeight="1" x14ac:dyDescent="0.25">
      <c r="A327" s="43"/>
      <c r="B327" s="45" t="s">
        <v>27</v>
      </c>
    </row>
    <row r="328" spans="1:2" ht="45" customHeight="1" x14ac:dyDescent="0.25">
      <c r="A328" s="43"/>
      <c r="B328" s="45" t="s">
        <v>27</v>
      </c>
    </row>
    <row r="329" spans="1:2" ht="45" customHeight="1" x14ac:dyDescent="0.25">
      <c r="A329" s="43"/>
      <c r="B329" s="45" t="s">
        <v>27</v>
      </c>
    </row>
    <row r="330" spans="1:2" ht="45" customHeight="1" x14ac:dyDescent="0.25">
      <c r="A330" s="43"/>
      <c r="B330" s="45" t="s">
        <v>27</v>
      </c>
    </row>
    <row r="331" spans="1:2" ht="45" customHeight="1" x14ac:dyDescent="0.25">
      <c r="A331" s="43"/>
      <c r="B331" s="45" t="s">
        <v>27</v>
      </c>
    </row>
    <row r="332" spans="1:2" ht="45" customHeight="1" x14ac:dyDescent="0.25">
      <c r="A332" s="43"/>
      <c r="B332" s="45" t="s">
        <v>27</v>
      </c>
    </row>
    <row r="333" spans="1:2" ht="45" customHeight="1" x14ac:dyDescent="0.25">
      <c r="A333" s="43"/>
      <c r="B333" s="45" t="s">
        <v>27</v>
      </c>
    </row>
    <row r="334" spans="1:2" ht="45" customHeight="1" x14ac:dyDescent="0.25">
      <c r="A334" s="43"/>
      <c r="B334" s="45" t="s">
        <v>27</v>
      </c>
    </row>
    <row r="335" spans="1:2" ht="45" customHeight="1" x14ac:dyDescent="0.25">
      <c r="A335" s="43"/>
      <c r="B335" s="45" t="s">
        <v>27</v>
      </c>
    </row>
    <row r="336" spans="1:2" ht="45" customHeight="1" x14ac:dyDescent="0.25">
      <c r="A336" s="43"/>
      <c r="B336" s="45" t="s">
        <v>27</v>
      </c>
    </row>
    <row r="337" spans="1:2" ht="45" customHeight="1" x14ac:dyDescent="0.25">
      <c r="A337" s="43"/>
      <c r="B337" s="45" t="s">
        <v>27</v>
      </c>
    </row>
    <row r="338" spans="1:2" ht="45" customHeight="1" x14ac:dyDescent="0.25">
      <c r="A338" s="43"/>
      <c r="B338" s="45" t="s">
        <v>27</v>
      </c>
    </row>
    <row r="339" spans="1:2" ht="45" customHeight="1" x14ac:dyDescent="0.25">
      <c r="A339" s="43"/>
      <c r="B339" s="45" t="s">
        <v>27</v>
      </c>
    </row>
    <row r="340" spans="1:2" ht="45" customHeight="1" x14ac:dyDescent="0.25">
      <c r="A340" s="43"/>
      <c r="B340" s="45" t="s">
        <v>27</v>
      </c>
    </row>
    <row r="341" spans="1:2" ht="45" customHeight="1" x14ac:dyDescent="0.25">
      <c r="A341" s="43"/>
      <c r="B341" s="45" t="s">
        <v>27</v>
      </c>
    </row>
    <row r="342" spans="1:2" ht="45" customHeight="1" x14ac:dyDescent="0.25">
      <c r="A342" s="43"/>
      <c r="B342" s="45" t="s">
        <v>27</v>
      </c>
    </row>
    <row r="343" spans="1:2" ht="45" customHeight="1" x14ac:dyDescent="0.25">
      <c r="A343" s="43"/>
      <c r="B343" s="45" t="s">
        <v>27</v>
      </c>
    </row>
    <row r="344" spans="1:2" ht="45" customHeight="1" x14ac:dyDescent="0.25">
      <c r="A344" s="43"/>
      <c r="B344" s="45" t="s">
        <v>27</v>
      </c>
    </row>
    <row r="345" spans="1:2" ht="45" customHeight="1" x14ac:dyDescent="0.25">
      <c r="A345" s="43"/>
      <c r="B345" s="45" t="s">
        <v>27</v>
      </c>
    </row>
    <row r="346" spans="1:2" ht="45" customHeight="1" x14ac:dyDescent="0.25">
      <c r="A346" s="43"/>
      <c r="B346" s="45" t="s">
        <v>27</v>
      </c>
    </row>
    <row r="347" spans="1:2" ht="45" customHeight="1" x14ac:dyDescent="0.25">
      <c r="A347" s="43"/>
      <c r="B347" s="45" t="s">
        <v>27</v>
      </c>
    </row>
    <row r="348" spans="1:2" ht="45" customHeight="1" x14ac:dyDescent="0.25">
      <c r="A348" s="43"/>
      <c r="B348" s="45" t="s">
        <v>27</v>
      </c>
    </row>
    <row r="349" spans="1:2" ht="45" customHeight="1" x14ac:dyDescent="0.25">
      <c r="A349" s="43"/>
      <c r="B349" s="45" t="s">
        <v>27</v>
      </c>
    </row>
    <row r="350" spans="1:2" ht="45" customHeight="1" x14ac:dyDescent="0.25">
      <c r="A350" s="43"/>
      <c r="B350" s="45" t="s">
        <v>27</v>
      </c>
    </row>
    <row r="351" spans="1:2" ht="45" customHeight="1" x14ac:dyDescent="0.25">
      <c r="A351" s="43"/>
      <c r="B351" s="45" t="s">
        <v>27</v>
      </c>
    </row>
    <row r="352" spans="1:2" ht="45" customHeight="1" x14ac:dyDescent="0.25">
      <c r="A352" s="43"/>
      <c r="B352" s="45" t="s">
        <v>27</v>
      </c>
    </row>
    <row r="353" spans="1:2" ht="45" customHeight="1" x14ac:dyDescent="0.25">
      <c r="A353" s="43"/>
      <c r="B353" s="45" t="s">
        <v>27</v>
      </c>
    </row>
    <row r="354" spans="1:2" ht="45" customHeight="1" x14ac:dyDescent="0.25">
      <c r="A354" s="43"/>
      <c r="B354" s="45" t="s">
        <v>27</v>
      </c>
    </row>
    <row r="355" spans="1:2" ht="45" customHeight="1" x14ac:dyDescent="0.25">
      <c r="A355" s="43"/>
      <c r="B355" s="45" t="s">
        <v>27</v>
      </c>
    </row>
    <row r="356" spans="1:2" ht="45" customHeight="1" x14ac:dyDescent="0.25">
      <c r="A356" s="43"/>
      <c r="B356" s="45" t="s">
        <v>27</v>
      </c>
    </row>
    <row r="357" spans="1:2" ht="45" customHeight="1" x14ac:dyDescent="0.25">
      <c r="A357" s="43"/>
      <c r="B357" s="45" t="s">
        <v>27</v>
      </c>
    </row>
    <row r="358" spans="1:2" ht="45" customHeight="1" x14ac:dyDescent="0.25">
      <c r="A358" s="43"/>
      <c r="B358" s="45" t="s">
        <v>27</v>
      </c>
    </row>
    <row r="359" spans="1:2" ht="45" customHeight="1" x14ac:dyDescent="0.25">
      <c r="A359" s="43"/>
      <c r="B359" s="45" t="s">
        <v>27</v>
      </c>
    </row>
    <row r="360" spans="1:2" ht="45" customHeight="1" x14ac:dyDescent="0.25">
      <c r="A360" s="43"/>
      <c r="B360" s="45" t="s">
        <v>27</v>
      </c>
    </row>
    <row r="361" spans="1:2" ht="45" customHeight="1" x14ac:dyDescent="0.25">
      <c r="A361" s="43"/>
      <c r="B361" s="45" t="s">
        <v>27</v>
      </c>
    </row>
    <row r="362" spans="1:2" ht="45" customHeight="1" x14ac:dyDescent="0.25">
      <c r="A362" s="43"/>
      <c r="B362" s="45" t="s">
        <v>27</v>
      </c>
    </row>
    <row r="363" spans="1:2" ht="45" customHeight="1" x14ac:dyDescent="0.25">
      <c r="A363" s="43"/>
      <c r="B363" s="45" t="s">
        <v>27</v>
      </c>
    </row>
    <row r="364" spans="1:2" ht="45" customHeight="1" x14ac:dyDescent="0.25">
      <c r="A364" s="43"/>
      <c r="B364" s="45" t="s">
        <v>27</v>
      </c>
    </row>
    <row r="365" spans="1:2" ht="45" customHeight="1" x14ac:dyDescent="0.25">
      <c r="A365" s="43"/>
      <c r="B365" s="45" t="s">
        <v>27</v>
      </c>
    </row>
    <row r="366" spans="1:2" ht="45" customHeight="1" x14ac:dyDescent="0.25">
      <c r="A366" s="43"/>
      <c r="B366" s="45" t="s">
        <v>27</v>
      </c>
    </row>
    <row r="367" spans="1:2" ht="45" customHeight="1" x14ac:dyDescent="0.25">
      <c r="A367" s="43"/>
      <c r="B367" s="45" t="s">
        <v>27</v>
      </c>
    </row>
    <row r="368" spans="1:2" ht="45" customHeight="1" x14ac:dyDescent="0.25">
      <c r="A368" s="43"/>
      <c r="B368" s="45" t="s">
        <v>27</v>
      </c>
    </row>
    <row r="369" spans="1:2" ht="45" customHeight="1" x14ac:dyDescent="0.25">
      <c r="A369" s="43"/>
      <c r="B369" s="45" t="s">
        <v>27</v>
      </c>
    </row>
    <row r="370" spans="1:2" ht="45" customHeight="1" x14ac:dyDescent="0.25">
      <c r="A370" s="43"/>
      <c r="B370" s="45" t="s">
        <v>27</v>
      </c>
    </row>
    <row r="371" spans="1:2" ht="45" customHeight="1" x14ac:dyDescent="0.25">
      <c r="A371" s="43"/>
      <c r="B371" s="45" t="s">
        <v>27</v>
      </c>
    </row>
    <row r="372" spans="1:2" ht="45" customHeight="1" x14ac:dyDescent="0.25">
      <c r="A372" s="43"/>
      <c r="B372" s="45" t="s">
        <v>27</v>
      </c>
    </row>
    <row r="373" spans="1:2" ht="45" customHeight="1" x14ac:dyDescent="0.25">
      <c r="A373" s="43"/>
      <c r="B373" s="45" t="s">
        <v>27</v>
      </c>
    </row>
    <row r="374" spans="1:2" ht="45" customHeight="1" x14ac:dyDescent="0.25">
      <c r="A374" s="43"/>
      <c r="B374" s="45" t="s">
        <v>27</v>
      </c>
    </row>
    <row r="375" spans="1:2" ht="45" customHeight="1" x14ac:dyDescent="0.25">
      <c r="A375" s="43"/>
      <c r="B375" s="45" t="s">
        <v>27</v>
      </c>
    </row>
    <row r="376" spans="1:2" ht="45" customHeight="1" x14ac:dyDescent="0.25">
      <c r="A376" s="43"/>
      <c r="B376" s="45" t="s">
        <v>27</v>
      </c>
    </row>
    <row r="377" spans="1:2" ht="45" customHeight="1" x14ac:dyDescent="0.25">
      <c r="A377" s="43"/>
      <c r="B377" s="45" t="s">
        <v>27</v>
      </c>
    </row>
    <row r="378" spans="1:2" ht="45" customHeight="1" x14ac:dyDescent="0.25">
      <c r="A378" s="43"/>
      <c r="B378" s="45" t="s">
        <v>27</v>
      </c>
    </row>
    <row r="379" spans="1:2" ht="45" customHeight="1" x14ac:dyDescent="0.25">
      <c r="A379" s="43"/>
      <c r="B379" s="45" t="s">
        <v>27</v>
      </c>
    </row>
    <row r="380" spans="1:2" ht="45" customHeight="1" x14ac:dyDescent="0.25">
      <c r="A380" s="43"/>
      <c r="B380" s="45" t="s">
        <v>27</v>
      </c>
    </row>
    <row r="381" spans="1:2" ht="45" customHeight="1" x14ac:dyDescent="0.25">
      <c r="A381" s="43"/>
      <c r="B381" s="45" t="s">
        <v>27</v>
      </c>
    </row>
    <row r="382" spans="1:2" ht="45" customHeight="1" x14ac:dyDescent="0.25">
      <c r="A382" s="43"/>
      <c r="B382" s="45" t="s">
        <v>27</v>
      </c>
    </row>
    <row r="383" spans="1:2" ht="45" customHeight="1" x14ac:dyDescent="0.25">
      <c r="A383" s="43"/>
      <c r="B383" s="45" t="s">
        <v>27</v>
      </c>
    </row>
    <row r="384" spans="1:2" ht="45" customHeight="1" x14ac:dyDescent="0.25">
      <c r="A384" s="43"/>
      <c r="B384" s="45" t="s">
        <v>27</v>
      </c>
    </row>
    <row r="385" spans="1:2" ht="45" customHeight="1" x14ac:dyDescent="0.25">
      <c r="A385" s="43"/>
      <c r="B385" s="45" t="s">
        <v>27</v>
      </c>
    </row>
    <row r="386" spans="1:2" ht="45" customHeight="1" x14ac:dyDescent="0.25">
      <c r="A386" s="43"/>
      <c r="B386" s="45" t="s">
        <v>27</v>
      </c>
    </row>
    <row r="387" spans="1:2" ht="45" customHeight="1" x14ac:dyDescent="0.25">
      <c r="A387" s="43"/>
      <c r="B387" s="45" t="s">
        <v>27</v>
      </c>
    </row>
    <row r="388" spans="1:2" ht="45" customHeight="1" x14ac:dyDescent="0.25">
      <c r="A388" s="43"/>
      <c r="B388" s="45" t="s">
        <v>27</v>
      </c>
    </row>
    <row r="389" spans="1:2" ht="45" customHeight="1" x14ac:dyDescent="0.25">
      <c r="A389" s="43"/>
      <c r="B389" s="45" t="s">
        <v>27</v>
      </c>
    </row>
    <row r="390" spans="1:2" ht="45" customHeight="1" x14ac:dyDescent="0.25">
      <c r="A390" s="43"/>
      <c r="B390" s="45" t="s">
        <v>27</v>
      </c>
    </row>
    <row r="391" spans="1:2" ht="45" customHeight="1" x14ac:dyDescent="0.25">
      <c r="A391" s="43"/>
      <c r="B391" s="45" t="s">
        <v>27</v>
      </c>
    </row>
    <row r="392" spans="1:2" ht="45" customHeight="1" x14ac:dyDescent="0.25">
      <c r="A392" s="43"/>
      <c r="B392" s="45" t="s">
        <v>27</v>
      </c>
    </row>
    <row r="393" spans="1:2" ht="45" customHeight="1" x14ac:dyDescent="0.25">
      <c r="A393" s="43"/>
      <c r="B393" s="45" t="s">
        <v>27</v>
      </c>
    </row>
    <row r="394" spans="1:2" ht="45" customHeight="1" x14ac:dyDescent="0.25">
      <c r="A394" s="43"/>
      <c r="B394" s="45" t="s">
        <v>27</v>
      </c>
    </row>
    <row r="395" spans="1:2" ht="45" customHeight="1" x14ac:dyDescent="0.25">
      <c r="A395" s="43"/>
      <c r="B395" s="45" t="s">
        <v>27</v>
      </c>
    </row>
    <row r="396" spans="1:2" ht="45" customHeight="1" x14ac:dyDescent="0.25">
      <c r="A396" s="43"/>
      <c r="B396" s="45" t="s">
        <v>27</v>
      </c>
    </row>
    <row r="397" spans="1:2" ht="45" customHeight="1" x14ac:dyDescent="0.25">
      <c r="A397" s="43"/>
      <c r="B397" s="45" t="s">
        <v>27</v>
      </c>
    </row>
    <row r="398" spans="1:2" ht="45" customHeight="1" x14ac:dyDescent="0.25">
      <c r="A398" s="43"/>
      <c r="B398" s="45" t="s">
        <v>27</v>
      </c>
    </row>
    <row r="399" spans="1:2" ht="45" customHeight="1" x14ac:dyDescent="0.25">
      <c r="A399" s="43"/>
      <c r="B399" s="45" t="s">
        <v>27</v>
      </c>
    </row>
    <row r="400" spans="1:2" ht="45" customHeight="1" x14ac:dyDescent="0.25">
      <c r="A400" s="43"/>
      <c r="B400" s="45" t="s">
        <v>27</v>
      </c>
    </row>
    <row r="401" spans="1:2" ht="45" customHeight="1" x14ac:dyDescent="0.25">
      <c r="A401" s="43"/>
      <c r="B401" s="45" t="s">
        <v>27</v>
      </c>
    </row>
    <row r="402" spans="1:2" ht="45" customHeight="1" x14ac:dyDescent="0.25">
      <c r="A402" s="43"/>
      <c r="B402" s="45" t="s">
        <v>27</v>
      </c>
    </row>
    <row r="403" spans="1:2" ht="45" customHeight="1" x14ac:dyDescent="0.25">
      <c r="A403" s="43"/>
      <c r="B403" s="45" t="s">
        <v>27</v>
      </c>
    </row>
    <row r="404" spans="1:2" ht="45" customHeight="1" x14ac:dyDescent="0.25">
      <c r="A404" s="43"/>
      <c r="B404" s="45" t="s">
        <v>27</v>
      </c>
    </row>
    <row r="405" spans="1:2" ht="45" customHeight="1" x14ac:dyDescent="0.25">
      <c r="A405" s="43"/>
      <c r="B405" s="45" t="s">
        <v>27</v>
      </c>
    </row>
    <row r="406" spans="1:2" ht="45" customHeight="1" x14ac:dyDescent="0.25">
      <c r="A406" s="43"/>
      <c r="B406" s="45" t="s">
        <v>27</v>
      </c>
    </row>
    <row r="407" spans="1:2" ht="45" customHeight="1" x14ac:dyDescent="0.25">
      <c r="A407" s="43"/>
      <c r="B407" s="45" t="s">
        <v>27</v>
      </c>
    </row>
    <row r="408" spans="1:2" ht="45" customHeight="1" x14ac:dyDescent="0.25">
      <c r="A408" s="43"/>
      <c r="B408" s="45" t="s">
        <v>27</v>
      </c>
    </row>
    <row r="409" spans="1:2" ht="45" customHeight="1" x14ac:dyDescent="0.25">
      <c r="A409" s="43"/>
      <c r="B409" s="45" t="s">
        <v>27</v>
      </c>
    </row>
    <row r="410" spans="1:2" ht="45" customHeight="1" x14ac:dyDescent="0.25">
      <c r="A410" s="43"/>
      <c r="B410" s="45" t="s">
        <v>27</v>
      </c>
    </row>
    <row r="411" spans="1:2" ht="45" customHeight="1" x14ac:dyDescent="0.25">
      <c r="A411" s="43"/>
      <c r="B411" s="45" t="s">
        <v>27</v>
      </c>
    </row>
    <row r="412" spans="1:2" ht="45" customHeight="1" x14ac:dyDescent="0.25">
      <c r="A412" s="43"/>
      <c r="B412" s="45" t="s">
        <v>27</v>
      </c>
    </row>
    <row r="413" spans="1:2" ht="45" customHeight="1" x14ac:dyDescent="0.25">
      <c r="A413" s="43"/>
      <c r="B413" s="45" t="s">
        <v>27</v>
      </c>
    </row>
    <row r="414" spans="1:2" ht="45" customHeight="1" x14ac:dyDescent="0.25">
      <c r="A414" s="43"/>
      <c r="B414" s="45" t="s">
        <v>27</v>
      </c>
    </row>
    <row r="415" spans="1:2" ht="45" customHeight="1" x14ac:dyDescent="0.25">
      <c r="A415" s="43"/>
      <c r="B415" s="45" t="s">
        <v>27</v>
      </c>
    </row>
    <row r="416" spans="1:2" ht="45" customHeight="1" x14ac:dyDescent="0.25">
      <c r="A416" s="43"/>
      <c r="B416" s="45" t="s">
        <v>27</v>
      </c>
    </row>
    <row r="417" spans="1:2" ht="45" customHeight="1" x14ac:dyDescent="0.25">
      <c r="A417" s="43"/>
      <c r="B417" s="45" t="s">
        <v>27</v>
      </c>
    </row>
    <row r="418" spans="1:2" ht="45" customHeight="1" x14ac:dyDescent="0.25">
      <c r="A418" s="43"/>
      <c r="B418" s="45" t="s">
        <v>27</v>
      </c>
    </row>
    <row r="419" spans="1:2" ht="45" customHeight="1" x14ac:dyDescent="0.25">
      <c r="A419" s="43"/>
      <c r="B419" s="45" t="s">
        <v>27</v>
      </c>
    </row>
    <row r="420" spans="1:2" ht="45" customHeight="1" x14ac:dyDescent="0.25">
      <c r="A420" s="43"/>
      <c r="B420" s="45" t="s">
        <v>27</v>
      </c>
    </row>
    <row r="421" spans="1:2" ht="45" customHeight="1" x14ac:dyDescent="0.25">
      <c r="A421" s="43"/>
      <c r="B421" s="45" t="s">
        <v>27</v>
      </c>
    </row>
    <row r="422" spans="1:2" ht="45" customHeight="1" x14ac:dyDescent="0.25">
      <c r="A422" s="43"/>
      <c r="B422" s="45" t="s">
        <v>27</v>
      </c>
    </row>
    <row r="423" spans="1:2" ht="45" customHeight="1" x14ac:dyDescent="0.25">
      <c r="A423" s="43"/>
      <c r="B423" s="45" t="s">
        <v>27</v>
      </c>
    </row>
    <row r="424" spans="1:2" ht="45" customHeight="1" x14ac:dyDescent="0.25">
      <c r="A424" s="43"/>
      <c r="B424" s="45" t="s">
        <v>27</v>
      </c>
    </row>
    <row r="425" spans="1:2" ht="45" customHeight="1" x14ac:dyDescent="0.25">
      <c r="A425" s="43"/>
      <c r="B425" s="45" t="s">
        <v>27</v>
      </c>
    </row>
    <row r="426" spans="1:2" ht="45" customHeight="1" x14ac:dyDescent="0.25">
      <c r="A426" s="43"/>
      <c r="B426" s="45" t="s">
        <v>27</v>
      </c>
    </row>
    <row r="427" spans="1:2" ht="45" customHeight="1" x14ac:dyDescent="0.25">
      <c r="A427" s="43"/>
      <c r="B427" s="45" t="s">
        <v>27</v>
      </c>
    </row>
    <row r="428" spans="1:2" ht="45" customHeight="1" x14ac:dyDescent="0.25">
      <c r="A428" s="43"/>
      <c r="B428" s="45" t="s">
        <v>27</v>
      </c>
    </row>
    <row r="429" spans="1:2" ht="45" customHeight="1" x14ac:dyDescent="0.25">
      <c r="A429" s="43"/>
      <c r="B429" s="45" t="s">
        <v>27</v>
      </c>
    </row>
    <row r="430" spans="1:2" ht="45" customHeight="1" x14ac:dyDescent="0.25">
      <c r="A430" s="43"/>
      <c r="B430" s="45" t="s">
        <v>27</v>
      </c>
    </row>
    <row r="431" spans="1:2" ht="45" customHeight="1" x14ac:dyDescent="0.25">
      <c r="A431" s="43"/>
      <c r="B431" s="45" t="s">
        <v>27</v>
      </c>
    </row>
    <row r="432" spans="1:2" ht="45" customHeight="1" x14ac:dyDescent="0.25">
      <c r="A432" s="43"/>
      <c r="B432" s="45" t="s">
        <v>27</v>
      </c>
    </row>
    <row r="433" spans="1:2" ht="45" customHeight="1" x14ac:dyDescent="0.25">
      <c r="A433" s="43"/>
      <c r="B433" s="45" t="s">
        <v>27</v>
      </c>
    </row>
    <row r="434" spans="1:2" ht="45" customHeight="1" x14ac:dyDescent="0.25">
      <c r="A434" s="43"/>
      <c r="B434" s="45" t="s">
        <v>27</v>
      </c>
    </row>
    <row r="435" spans="1:2" ht="45" customHeight="1" x14ac:dyDescent="0.25">
      <c r="A435" s="43"/>
      <c r="B435" s="45" t="s">
        <v>27</v>
      </c>
    </row>
    <row r="436" spans="1:2" ht="45" customHeight="1" x14ac:dyDescent="0.25">
      <c r="A436" s="43"/>
      <c r="B436" s="45" t="s">
        <v>27</v>
      </c>
    </row>
    <row r="437" spans="1:2" ht="45" customHeight="1" x14ac:dyDescent="0.25">
      <c r="A437" s="43"/>
      <c r="B437" s="45" t="s">
        <v>27</v>
      </c>
    </row>
    <row r="438" spans="1:2" ht="45" customHeight="1" x14ac:dyDescent="0.25">
      <c r="A438" s="43"/>
      <c r="B438" s="45" t="s">
        <v>27</v>
      </c>
    </row>
    <row r="439" spans="1:2" ht="45" customHeight="1" x14ac:dyDescent="0.25">
      <c r="A439" s="43"/>
      <c r="B439" s="45" t="s">
        <v>27</v>
      </c>
    </row>
    <row r="440" spans="1:2" ht="45" customHeight="1" x14ac:dyDescent="0.25">
      <c r="A440" s="43"/>
      <c r="B440" s="45" t="s">
        <v>27</v>
      </c>
    </row>
    <row r="441" spans="1:2" ht="45" customHeight="1" x14ac:dyDescent="0.25">
      <c r="A441" s="43"/>
      <c r="B441" s="45" t="s">
        <v>27</v>
      </c>
    </row>
    <row r="442" spans="1:2" ht="45" customHeight="1" x14ac:dyDescent="0.25">
      <c r="A442" s="43"/>
      <c r="B442" s="45" t="s">
        <v>27</v>
      </c>
    </row>
    <row r="443" spans="1:2" ht="45" customHeight="1" x14ac:dyDescent="0.25">
      <c r="A443" s="43"/>
      <c r="B443" s="45" t="s">
        <v>27</v>
      </c>
    </row>
    <row r="444" spans="1:2" ht="45" customHeight="1" x14ac:dyDescent="0.25">
      <c r="A444" s="43"/>
      <c r="B444" s="45" t="s">
        <v>27</v>
      </c>
    </row>
    <row r="445" spans="1:2" ht="45" customHeight="1" x14ac:dyDescent="0.25">
      <c r="A445" s="43"/>
      <c r="B445" s="45" t="s">
        <v>27</v>
      </c>
    </row>
    <row r="446" spans="1:2" ht="45" customHeight="1" x14ac:dyDescent="0.25">
      <c r="A446" s="43"/>
      <c r="B446" s="45" t="s">
        <v>27</v>
      </c>
    </row>
    <row r="447" spans="1:2" ht="45" customHeight="1" x14ac:dyDescent="0.25">
      <c r="A447" s="43"/>
      <c r="B447" s="45" t="s">
        <v>27</v>
      </c>
    </row>
    <row r="448" spans="1:2" ht="45" customHeight="1" x14ac:dyDescent="0.25">
      <c r="A448" s="43"/>
      <c r="B448" s="45" t="s">
        <v>27</v>
      </c>
    </row>
    <row r="449" spans="1:2" ht="45" customHeight="1" x14ac:dyDescent="0.25">
      <c r="A449" s="43"/>
      <c r="B449" s="45" t="s">
        <v>27</v>
      </c>
    </row>
    <row r="450" spans="1:2" ht="45" customHeight="1" x14ac:dyDescent="0.25">
      <c r="A450" s="43"/>
      <c r="B450" s="45" t="s">
        <v>27</v>
      </c>
    </row>
    <row r="451" spans="1:2" ht="45" customHeight="1" x14ac:dyDescent="0.25">
      <c r="A451" s="43"/>
      <c r="B451" s="45" t="s">
        <v>27</v>
      </c>
    </row>
    <row r="452" spans="1:2" ht="45" customHeight="1" x14ac:dyDescent="0.25">
      <c r="A452" s="43"/>
      <c r="B452" s="45" t="s">
        <v>27</v>
      </c>
    </row>
    <row r="453" spans="1:2" ht="45" customHeight="1" x14ac:dyDescent="0.25">
      <c r="A453" s="43"/>
      <c r="B453" s="45" t="s">
        <v>27</v>
      </c>
    </row>
    <row r="454" spans="1:2" ht="45" customHeight="1" x14ac:dyDescent="0.25">
      <c r="A454" s="43"/>
      <c r="B454" s="45" t="s">
        <v>27</v>
      </c>
    </row>
    <row r="455" spans="1:2" ht="45" customHeight="1" x14ac:dyDescent="0.25">
      <c r="A455" s="43"/>
      <c r="B455" s="45" t="s">
        <v>27</v>
      </c>
    </row>
    <row r="456" spans="1:2" ht="45" customHeight="1" x14ac:dyDescent="0.25">
      <c r="A456" s="43"/>
      <c r="B456" s="45" t="s">
        <v>27</v>
      </c>
    </row>
    <row r="457" spans="1:2" ht="45" customHeight="1" x14ac:dyDescent="0.25">
      <c r="A457" s="43"/>
      <c r="B457" s="45" t="s">
        <v>27</v>
      </c>
    </row>
    <row r="458" spans="1:2" ht="45" customHeight="1" x14ac:dyDescent="0.25">
      <c r="A458" s="43"/>
      <c r="B458" s="45" t="s">
        <v>27</v>
      </c>
    </row>
    <row r="459" spans="1:2" ht="45" customHeight="1" x14ac:dyDescent="0.25">
      <c r="A459" s="43"/>
      <c r="B459" s="45" t="s">
        <v>27</v>
      </c>
    </row>
    <row r="460" spans="1:2" ht="45" customHeight="1" x14ac:dyDescent="0.25">
      <c r="A460" s="43"/>
      <c r="B460" s="45" t="s">
        <v>27</v>
      </c>
    </row>
    <row r="461" spans="1:2" ht="45" customHeight="1" x14ac:dyDescent="0.25">
      <c r="A461" s="43"/>
      <c r="B461" s="45" t="s">
        <v>27</v>
      </c>
    </row>
    <row r="462" spans="1:2" ht="45" customHeight="1" x14ac:dyDescent="0.25">
      <c r="A462" s="43"/>
      <c r="B462" s="45" t="s">
        <v>27</v>
      </c>
    </row>
    <row r="463" spans="1:2" ht="45" customHeight="1" x14ac:dyDescent="0.25">
      <c r="A463" s="43"/>
      <c r="B463" s="45" t="s">
        <v>27</v>
      </c>
    </row>
    <row r="464" spans="1:2" ht="45" customHeight="1" x14ac:dyDescent="0.25">
      <c r="A464" s="43"/>
      <c r="B464" s="45" t="s">
        <v>27</v>
      </c>
    </row>
    <row r="465" spans="1:2" ht="45" customHeight="1" x14ac:dyDescent="0.25">
      <c r="A465" s="43"/>
      <c r="B465" s="45" t="s">
        <v>27</v>
      </c>
    </row>
    <row r="466" spans="1:2" ht="45" customHeight="1" x14ac:dyDescent="0.25">
      <c r="A466" s="43"/>
      <c r="B466" s="45" t="s">
        <v>27</v>
      </c>
    </row>
    <row r="467" spans="1:2" ht="45" customHeight="1" x14ac:dyDescent="0.25">
      <c r="A467" s="43"/>
      <c r="B467" s="45" t="s">
        <v>27</v>
      </c>
    </row>
    <row r="468" spans="1:2" ht="45" customHeight="1" x14ac:dyDescent="0.25">
      <c r="A468" s="43"/>
      <c r="B468" s="45" t="s">
        <v>27</v>
      </c>
    </row>
    <row r="469" spans="1:2" ht="45" customHeight="1" x14ac:dyDescent="0.25">
      <c r="A469" s="43"/>
      <c r="B469" s="45" t="s">
        <v>27</v>
      </c>
    </row>
    <row r="470" spans="1:2" ht="45" customHeight="1" x14ac:dyDescent="0.25">
      <c r="A470" s="43"/>
      <c r="B470" s="45" t="s">
        <v>27</v>
      </c>
    </row>
    <row r="471" spans="1:2" ht="45" customHeight="1" x14ac:dyDescent="0.25">
      <c r="A471" s="43"/>
      <c r="B471" s="45" t="s">
        <v>27</v>
      </c>
    </row>
    <row r="472" spans="1:2" ht="45" customHeight="1" x14ac:dyDescent="0.25">
      <c r="A472" s="43"/>
      <c r="B472" s="45" t="s">
        <v>27</v>
      </c>
    </row>
    <row r="473" spans="1:2" ht="45" customHeight="1" x14ac:dyDescent="0.25">
      <c r="A473" s="43"/>
      <c r="B473" s="45" t="s">
        <v>27</v>
      </c>
    </row>
    <row r="474" spans="1:2" ht="45" customHeight="1" x14ac:dyDescent="0.25">
      <c r="A474" s="43"/>
      <c r="B474" s="45" t="s">
        <v>27</v>
      </c>
    </row>
    <row r="475" spans="1:2" ht="45" customHeight="1" x14ac:dyDescent="0.25">
      <c r="A475" s="43"/>
      <c r="B475" s="45" t="s">
        <v>27</v>
      </c>
    </row>
    <row r="476" spans="1:2" ht="45" customHeight="1" x14ac:dyDescent="0.25">
      <c r="A476" s="43"/>
      <c r="B476" s="45" t="s">
        <v>27</v>
      </c>
    </row>
    <row r="477" spans="1:2" ht="45" customHeight="1" x14ac:dyDescent="0.25">
      <c r="A477" s="43"/>
      <c r="B477" s="45" t="s">
        <v>27</v>
      </c>
    </row>
    <row r="478" spans="1:2" ht="45" customHeight="1" x14ac:dyDescent="0.25">
      <c r="A478" s="43"/>
      <c r="B478" s="45" t="s">
        <v>27</v>
      </c>
    </row>
    <row r="479" spans="1:2" ht="45" customHeight="1" x14ac:dyDescent="0.25">
      <c r="A479" s="43"/>
      <c r="B479" s="45" t="s">
        <v>27</v>
      </c>
    </row>
    <row r="480" spans="1:2" ht="45" customHeight="1" x14ac:dyDescent="0.25">
      <c r="A480" s="43"/>
      <c r="B480" s="45" t="s">
        <v>27</v>
      </c>
    </row>
    <row r="481" spans="1:2" ht="45" customHeight="1" x14ac:dyDescent="0.25">
      <c r="A481" s="43"/>
      <c r="B481" s="45" t="s">
        <v>27</v>
      </c>
    </row>
    <row r="482" spans="1:2" ht="45" customHeight="1" x14ac:dyDescent="0.25">
      <c r="A482" s="43"/>
      <c r="B482" s="45" t="s">
        <v>27</v>
      </c>
    </row>
    <row r="483" spans="1:2" ht="45" customHeight="1" x14ac:dyDescent="0.25">
      <c r="A483" s="43"/>
      <c r="B483" s="45" t="s">
        <v>27</v>
      </c>
    </row>
    <row r="484" spans="1:2" ht="45" customHeight="1" x14ac:dyDescent="0.25">
      <c r="A484" s="43"/>
      <c r="B484" s="45" t="s">
        <v>27</v>
      </c>
    </row>
    <row r="485" spans="1:2" ht="45" customHeight="1" x14ac:dyDescent="0.25">
      <c r="A485" s="43"/>
      <c r="B485" s="45" t="s">
        <v>27</v>
      </c>
    </row>
    <row r="486" spans="1:2" ht="45" customHeight="1" x14ac:dyDescent="0.25">
      <c r="A486" s="43"/>
      <c r="B486" s="45" t="s">
        <v>27</v>
      </c>
    </row>
    <row r="487" spans="1:2" ht="45" customHeight="1" x14ac:dyDescent="0.25">
      <c r="A487" s="43"/>
      <c r="B487" s="45" t="s">
        <v>27</v>
      </c>
    </row>
    <row r="488" spans="1:2" ht="45" customHeight="1" x14ac:dyDescent="0.25">
      <c r="A488" s="43"/>
      <c r="B488" s="45" t="s">
        <v>27</v>
      </c>
    </row>
    <row r="489" spans="1:2" ht="45" customHeight="1" x14ac:dyDescent="0.25">
      <c r="A489" s="43"/>
      <c r="B489" s="45" t="s">
        <v>27</v>
      </c>
    </row>
    <row r="490" spans="1:2" ht="45" customHeight="1" x14ac:dyDescent="0.25">
      <c r="A490" s="43"/>
      <c r="B490" s="45" t="s">
        <v>27</v>
      </c>
    </row>
    <row r="491" spans="1:2" ht="45" customHeight="1" x14ac:dyDescent="0.25">
      <c r="A491" s="43"/>
      <c r="B491" s="45" t="s">
        <v>27</v>
      </c>
    </row>
    <row r="492" spans="1:2" ht="45" customHeight="1" x14ac:dyDescent="0.25">
      <c r="A492" s="43"/>
      <c r="B492" s="45" t="s">
        <v>27</v>
      </c>
    </row>
    <row r="493" spans="1:2" ht="45" customHeight="1" x14ac:dyDescent="0.25">
      <c r="A493" s="43"/>
      <c r="B493" s="45" t="s">
        <v>27</v>
      </c>
    </row>
    <row r="494" spans="1:2" ht="45" customHeight="1" x14ac:dyDescent="0.25">
      <c r="A494" s="43"/>
      <c r="B494" s="45" t="s">
        <v>27</v>
      </c>
    </row>
    <row r="495" spans="1:2" ht="45" customHeight="1" x14ac:dyDescent="0.25">
      <c r="A495" s="43"/>
      <c r="B495" s="45" t="s">
        <v>27</v>
      </c>
    </row>
    <row r="496" spans="1:2" ht="45" customHeight="1" x14ac:dyDescent="0.25">
      <c r="A496" s="43"/>
      <c r="B496" s="45" t="s">
        <v>27</v>
      </c>
    </row>
    <row r="497" spans="1:2" ht="45" customHeight="1" x14ac:dyDescent="0.25">
      <c r="A497" s="43"/>
      <c r="B497" s="45" t="s">
        <v>27</v>
      </c>
    </row>
    <row r="498" spans="1:2" ht="45" customHeight="1" x14ac:dyDescent="0.25">
      <c r="A498" s="43"/>
      <c r="B498" s="45" t="s">
        <v>27</v>
      </c>
    </row>
    <row r="499" spans="1:2" ht="45" customHeight="1" x14ac:dyDescent="0.25">
      <c r="A499" s="43"/>
      <c r="B499" s="45" t="s">
        <v>27</v>
      </c>
    </row>
    <row r="500" spans="1:2" ht="45" customHeight="1" x14ac:dyDescent="0.25">
      <c r="A500" s="43"/>
      <c r="B500" s="45" t="s">
        <v>27</v>
      </c>
    </row>
    <row r="501" spans="1:2" ht="45" customHeight="1" x14ac:dyDescent="0.25">
      <c r="A501" s="43"/>
      <c r="B501" s="45" t="s">
        <v>27</v>
      </c>
    </row>
    <row r="502" spans="1:2" ht="45" customHeight="1" x14ac:dyDescent="0.25">
      <c r="A502" s="43"/>
      <c r="B502" s="45" t="s">
        <v>27</v>
      </c>
    </row>
    <row r="503" spans="1:2" ht="45" customHeight="1" x14ac:dyDescent="0.25">
      <c r="A503" s="43"/>
      <c r="B503" s="45" t="s">
        <v>27</v>
      </c>
    </row>
    <row r="504" spans="1:2" ht="45" customHeight="1" x14ac:dyDescent="0.25">
      <c r="A504" s="43"/>
      <c r="B504" s="45" t="s">
        <v>27</v>
      </c>
    </row>
    <row r="505" spans="1:2" ht="45" customHeight="1" x14ac:dyDescent="0.25">
      <c r="A505" s="43"/>
      <c r="B505" s="45" t="s">
        <v>27</v>
      </c>
    </row>
    <row r="506" spans="1:2" ht="45" customHeight="1" x14ac:dyDescent="0.25">
      <c r="A506" s="43"/>
      <c r="B506" s="45" t="s">
        <v>27</v>
      </c>
    </row>
    <row r="507" spans="1:2" ht="45" customHeight="1" x14ac:dyDescent="0.25">
      <c r="A507" s="43"/>
      <c r="B507" s="45" t="s">
        <v>27</v>
      </c>
    </row>
    <row r="508" spans="1:2" ht="45" customHeight="1" x14ac:dyDescent="0.25">
      <c r="A508" s="43"/>
      <c r="B508" s="45" t="s">
        <v>27</v>
      </c>
    </row>
    <row r="509" spans="1:2" ht="45" customHeight="1" x14ac:dyDescent="0.25">
      <c r="A509" s="43"/>
      <c r="B509" s="45" t="s">
        <v>27</v>
      </c>
    </row>
    <row r="510" spans="1:2" ht="45" customHeight="1" x14ac:dyDescent="0.25">
      <c r="A510" s="43"/>
      <c r="B510" s="45" t="s">
        <v>27</v>
      </c>
    </row>
    <row r="511" spans="1:2" ht="45" customHeight="1" x14ac:dyDescent="0.25">
      <c r="A511" s="43"/>
      <c r="B511" s="45" t="s">
        <v>27</v>
      </c>
    </row>
    <row r="512" spans="1:2" ht="45" customHeight="1" x14ac:dyDescent="0.25">
      <c r="A512" s="43"/>
      <c r="B512" s="45" t="s">
        <v>27</v>
      </c>
    </row>
    <row r="513" spans="1:2" ht="45" customHeight="1" x14ac:dyDescent="0.25">
      <c r="A513" s="43"/>
      <c r="B513" s="45" t="s">
        <v>27</v>
      </c>
    </row>
    <row r="514" spans="1:2" ht="45" customHeight="1" x14ac:dyDescent="0.25">
      <c r="A514" s="43"/>
      <c r="B514" s="45" t="s">
        <v>27</v>
      </c>
    </row>
    <row r="515" spans="1:2" ht="45" customHeight="1" x14ac:dyDescent="0.25">
      <c r="A515" s="43"/>
      <c r="B515" s="45" t="s">
        <v>27</v>
      </c>
    </row>
    <row r="516" spans="1:2" ht="45" customHeight="1" x14ac:dyDescent="0.25">
      <c r="A516" s="43"/>
      <c r="B516" s="45" t="s">
        <v>27</v>
      </c>
    </row>
    <row r="517" spans="1:2" ht="45" customHeight="1" x14ac:dyDescent="0.25">
      <c r="A517" s="43"/>
      <c r="B517" s="45" t="s">
        <v>27</v>
      </c>
    </row>
    <row r="518" spans="1:2" ht="45" customHeight="1" x14ac:dyDescent="0.25">
      <c r="A518" s="43"/>
      <c r="B518" s="45" t="s">
        <v>27</v>
      </c>
    </row>
    <row r="519" spans="1:2" ht="45" customHeight="1" x14ac:dyDescent="0.25">
      <c r="A519" s="43"/>
      <c r="B519" s="45" t="s">
        <v>27</v>
      </c>
    </row>
    <row r="520" spans="1:2" ht="45" customHeight="1" x14ac:dyDescent="0.25">
      <c r="A520" s="43"/>
      <c r="B520" s="45" t="s">
        <v>27</v>
      </c>
    </row>
    <row r="521" spans="1:2" ht="45" customHeight="1" x14ac:dyDescent="0.25">
      <c r="A521" s="43"/>
      <c r="B521" s="45" t="s">
        <v>27</v>
      </c>
    </row>
    <row r="522" spans="1:2" ht="45" customHeight="1" x14ac:dyDescent="0.25">
      <c r="A522" s="43"/>
      <c r="B522" s="45" t="s">
        <v>27</v>
      </c>
    </row>
    <row r="523" spans="1:2" ht="45" customHeight="1" x14ac:dyDescent="0.25">
      <c r="A523" s="43"/>
      <c r="B523" s="45" t="s">
        <v>27</v>
      </c>
    </row>
    <row r="524" spans="1:2" ht="45" customHeight="1" x14ac:dyDescent="0.25">
      <c r="A524" s="43"/>
      <c r="B524" s="45" t="s">
        <v>27</v>
      </c>
    </row>
    <row r="525" spans="1:2" ht="45" customHeight="1" x14ac:dyDescent="0.25">
      <c r="A525" s="43"/>
      <c r="B525" s="45" t="s">
        <v>27</v>
      </c>
    </row>
    <row r="526" spans="1:2" ht="45" customHeight="1" x14ac:dyDescent="0.25">
      <c r="A526" s="43"/>
      <c r="B526" s="45" t="s">
        <v>27</v>
      </c>
    </row>
    <row r="527" spans="1:2" ht="45" customHeight="1" x14ac:dyDescent="0.25">
      <c r="A527" s="43"/>
      <c r="B527" s="45" t="s">
        <v>27</v>
      </c>
    </row>
    <row r="528" spans="1:2" ht="45" customHeight="1" x14ac:dyDescent="0.25">
      <c r="A528" s="43"/>
      <c r="B528" s="45" t="s">
        <v>27</v>
      </c>
    </row>
    <row r="529" spans="1:2" ht="45" customHeight="1" x14ac:dyDescent="0.25">
      <c r="A529" s="43"/>
      <c r="B529" s="45" t="s">
        <v>27</v>
      </c>
    </row>
    <row r="530" spans="1:2" ht="45" customHeight="1" x14ac:dyDescent="0.25">
      <c r="A530" s="43"/>
      <c r="B530" s="45" t="s">
        <v>27</v>
      </c>
    </row>
    <row r="531" spans="1:2" ht="45" customHeight="1" x14ac:dyDescent="0.25">
      <c r="A531" s="43"/>
      <c r="B531" s="45" t="s">
        <v>27</v>
      </c>
    </row>
    <row r="532" spans="1:2" ht="45" customHeight="1" x14ac:dyDescent="0.25">
      <c r="A532" s="43"/>
      <c r="B532" s="45" t="s">
        <v>27</v>
      </c>
    </row>
    <row r="533" spans="1:2" ht="45" customHeight="1" x14ac:dyDescent="0.25">
      <c r="A533" s="43"/>
      <c r="B533" s="45" t="s">
        <v>27</v>
      </c>
    </row>
    <row r="534" spans="1:2" ht="45" customHeight="1" x14ac:dyDescent="0.25">
      <c r="A534" s="43"/>
      <c r="B534" s="45" t="s">
        <v>27</v>
      </c>
    </row>
    <row r="535" spans="1:2" ht="45" customHeight="1" x14ac:dyDescent="0.25">
      <c r="A535" s="43"/>
      <c r="B535" s="45" t="s">
        <v>27</v>
      </c>
    </row>
    <row r="536" spans="1:2" ht="45" customHeight="1" x14ac:dyDescent="0.25">
      <c r="A536" s="43"/>
      <c r="B536" s="45" t="s">
        <v>27</v>
      </c>
    </row>
    <row r="537" spans="1:2" ht="45" customHeight="1" x14ac:dyDescent="0.25">
      <c r="A537" s="43"/>
      <c r="B537" s="45" t="s">
        <v>27</v>
      </c>
    </row>
    <row r="538" spans="1:2" ht="45" customHeight="1" x14ac:dyDescent="0.25">
      <c r="A538" s="43"/>
      <c r="B538" s="45" t="s">
        <v>27</v>
      </c>
    </row>
    <row r="539" spans="1:2" ht="45" customHeight="1" x14ac:dyDescent="0.25">
      <c r="A539" s="43"/>
      <c r="B539" s="45" t="s">
        <v>27</v>
      </c>
    </row>
    <row r="540" spans="1:2" ht="45" customHeight="1" x14ac:dyDescent="0.25">
      <c r="A540" s="43"/>
      <c r="B540" s="45" t="s">
        <v>27</v>
      </c>
    </row>
    <row r="541" spans="1:2" ht="45" customHeight="1" x14ac:dyDescent="0.25">
      <c r="A541" s="43"/>
      <c r="B541" s="45" t="s">
        <v>27</v>
      </c>
    </row>
    <row r="542" spans="1:2" ht="45" customHeight="1" x14ac:dyDescent="0.25">
      <c r="A542" s="43"/>
      <c r="B542" s="45" t="s">
        <v>27</v>
      </c>
    </row>
    <row r="543" spans="1:2" ht="45" customHeight="1" x14ac:dyDescent="0.25">
      <c r="A543" s="43"/>
      <c r="B543" s="45" t="s">
        <v>27</v>
      </c>
    </row>
    <row r="544" spans="1:2" ht="45" customHeight="1" x14ac:dyDescent="0.25">
      <c r="A544" s="43"/>
      <c r="B544" s="45" t="s">
        <v>27</v>
      </c>
    </row>
    <row r="545" spans="1:2" ht="45" customHeight="1" x14ac:dyDescent="0.25">
      <c r="A545" s="43"/>
      <c r="B545" s="45" t="s">
        <v>27</v>
      </c>
    </row>
    <row r="546" spans="1:2" ht="45" customHeight="1" x14ac:dyDescent="0.25">
      <c r="A546" s="43"/>
      <c r="B546" s="45" t="s">
        <v>27</v>
      </c>
    </row>
    <row r="547" spans="1:2" ht="45" customHeight="1" x14ac:dyDescent="0.25">
      <c r="A547" s="43"/>
      <c r="B547" s="45" t="s">
        <v>27</v>
      </c>
    </row>
    <row r="548" spans="1:2" ht="45" customHeight="1" x14ac:dyDescent="0.25">
      <c r="A548" s="43"/>
      <c r="B548" s="45" t="s">
        <v>27</v>
      </c>
    </row>
    <row r="549" spans="1:2" ht="45" customHeight="1" x14ac:dyDescent="0.25">
      <c r="A549" s="43"/>
      <c r="B549" s="45" t="s">
        <v>27</v>
      </c>
    </row>
    <row r="550" spans="1:2" ht="45" customHeight="1" x14ac:dyDescent="0.25">
      <c r="A550" s="43"/>
      <c r="B550" s="45" t="s">
        <v>27</v>
      </c>
    </row>
    <row r="551" spans="1:2" ht="45" customHeight="1" x14ac:dyDescent="0.25">
      <c r="A551" s="43"/>
      <c r="B551" s="45" t="s">
        <v>27</v>
      </c>
    </row>
    <row r="552" spans="1:2" ht="45" customHeight="1" x14ac:dyDescent="0.25">
      <c r="A552" s="43"/>
      <c r="B552" s="45" t="s">
        <v>27</v>
      </c>
    </row>
    <row r="553" spans="1:2" ht="45" customHeight="1" x14ac:dyDescent="0.25">
      <c r="A553" s="43"/>
      <c r="B553" s="45" t="s">
        <v>27</v>
      </c>
    </row>
    <row r="554" spans="1:2" ht="45" customHeight="1" x14ac:dyDescent="0.25">
      <c r="A554" s="43"/>
      <c r="B554" s="45" t="s">
        <v>27</v>
      </c>
    </row>
    <row r="555" spans="1:2" ht="45" customHeight="1" x14ac:dyDescent="0.25">
      <c r="A555" s="43"/>
      <c r="B555" s="45" t="s">
        <v>27</v>
      </c>
    </row>
    <row r="556" spans="1:2" ht="45" customHeight="1" x14ac:dyDescent="0.25">
      <c r="A556" s="43"/>
      <c r="B556" s="45" t="s">
        <v>27</v>
      </c>
    </row>
    <row r="557" spans="1:2" ht="45" customHeight="1" x14ac:dyDescent="0.25">
      <c r="A557" s="43"/>
      <c r="B557" s="45" t="s">
        <v>27</v>
      </c>
    </row>
    <row r="558" spans="1:2" ht="45" customHeight="1" x14ac:dyDescent="0.25">
      <c r="A558" s="43"/>
      <c r="B558" s="45" t="s">
        <v>27</v>
      </c>
    </row>
    <row r="559" spans="1:2" ht="45" customHeight="1" x14ac:dyDescent="0.25">
      <c r="A559" s="43"/>
      <c r="B559" s="45" t="s">
        <v>27</v>
      </c>
    </row>
    <row r="560" spans="1:2" ht="45" customHeight="1" x14ac:dyDescent="0.25">
      <c r="A560" s="43"/>
      <c r="B560" s="45" t="s">
        <v>27</v>
      </c>
    </row>
    <row r="561" spans="1:2" ht="45" customHeight="1" x14ac:dyDescent="0.25">
      <c r="A561" s="43"/>
      <c r="B561" s="45" t="s">
        <v>27</v>
      </c>
    </row>
    <row r="562" spans="1:2" ht="45" customHeight="1" x14ac:dyDescent="0.25">
      <c r="A562" s="43"/>
      <c r="B562" s="45" t="s">
        <v>27</v>
      </c>
    </row>
    <row r="563" spans="1:2" ht="45" customHeight="1" x14ac:dyDescent="0.25">
      <c r="A563" s="43"/>
      <c r="B563" s="45" t="s">
        <v>27</v>
      </c>
    </row>
    <row r="564" spans="1:2" ht="45" customHeight="1" x14ac:dyDescent="0.25">
      <c r="A564" s="43"/>
      <c r="B564" s="45" t="s">
        <v>27</v>
      </c>
    </row>
    <row r="565" spans="1:2" ht="45" customHeight="1" x14ac:dyDescent="0.25">
      <c r="A565" s="43"/>
      <c r="B565" s="45" t="s">
        <v>27</v>
      </c>
    </row>
    <row r="566" spans="1:2" ht="45" customHeight="1" x14ac:dyDescent="0.25">
      <c r="A566" s="43"/>
      <c r="B566" s="45" t="s">
        <v>27</v>
      </c>
    </row>
    <row r="567" spans="1:2" ht="45" customHeight="1" x14ac:dyDescent="0.25">
      <c r="A567" s="43"/>
      <c r="B567" s="45" t="s">
        <v>27</v>
      </c>
    </row>
    <row r="568" spans="1:2" ht="45" customHeight="1" x14ac:dyDescent="0.25">
      <c r="A568" s="43"/>
      <c r="B568" s="45" t="s">
        <v>27</v>
      </c>
    </row>
    <row r="569" spans="1:2" ht="45" customHeight="1" x14ac:dyDescent="0.25">
      <c r="A569" s="43"/>
      <c r="B569" s="45" t="s">
        <v>27</v>
      </c>
    </row>
    <row r="570" spans="1:2" ht="45" customHeight="1" x14ac:dyDescent="0.25">
      <c r="A570" s="43"/>
      <c r="B570" s="45" t="s">
        <v>27</v>
      </c>
    </row>
    <row r="571" spans="1:2" ht="45" customHeight="1" x14ac:dyDescent="0.25">
      <c r="A571" s="43"/>
      <c r="B571" s="45" t="s">
        <v>27</v>
      </c>
    </row>
    <row r="572" spans="1:2" ht="45" customHeight="1" x14ac:dyDescent="0.25">
      <c r="A572" s="43"/>
      <c r="B572" s="45" t="s">
        <v>27</v>
      </c>
    </row>
    <row r="573" spans="1:2" ht="45" customHeight="1" x14ac:dyDescent="0.25">
      <c r="A573" s="43"/>
      <c r="B573" s="45" t="s">
        <v>27</v>
      </c>
    </row>
    <row r="574" spans="1:2" ht="45" customHeight="1" x14ac:dyDescent="0.25">
      <c r="A574" s="43"/>
      <c r="B574" s="45" t="s">
        <v>27</v>
      </c>
    </row>
    <row r="575" spans="1:2" ht="45" customHeight="1" x14ac:dyDescent="0.25">
      <c r="A575" s="43"/>
      <c r="B575" s="45" t="s">
        <v>27</v>
      </c>
    </row>
    <row r="576" spans="1:2" ht="45" customHeight="1" x14ac:dyDescent="0.25">
      <c r="A576" s="43"/>
      <c r="B576" s="45" t="s">
        <v>27</v>
      </c>
    </row>
    <row r="577" spans="1:2" ht="45" customHeight="1" x14ac:dyDescent="0.25">
      <c r="A577" s="43"/>
      <c r="B577" s="45" t="s">
        <v>27</v>
      </c>
    </row>
    <row r="578" spans="1:2" ht="45" customHeight="1" x14ac:dyDescent="0.25">
      <c r="A578" s="43"/>
      <c r="B578" s="45" t="s">
        <v>27</v>
      </c>
    </row>
    <row r="579" spans="1:2" ht="45" customHeight="1" x14ac:dyDescent="0.25">
      <c r="A579" s="43"/>
      <c r="B579" s="45" t="s">
        <v>27</v>
      </c>
    </row>
    <row r="580" spans="1:2" ht="45" customHeight="1" x14ac:dyDescent="0.25">
      <c r="A580" s="43"/>
      <c r="B580" s="45" t="s">
        <v>27</v>
      </c>
    </row>
    <row r="581" spans="1:2" ht="45" customHeight="1" x14ac:dyDescent="0.25">
      <c r="A581" s="43"/>
      <c r="B581" s="45" t="s">
        <v>27</v>
      </c>
    </row>
    <row r="582" spans="1:2" ht="45" customHeight="1" x14ac:dyDescent="0.25">
      <c r="A582" s="43"/>
      <c r="B582" s="45" t="s">
        <v>27</v>
      </c>
    </row>
    <row r="583" spans="1:2" ht="45" customHeight="1" x14ac:dyDescent="0.25">
      <c r="A583" s="43"/>
      <c r="B583" s="45" t="s">
        <v>27</v>
      </c>
    </row>
    <row r="584" spans="1:2" ht="45" customHeight="1" x14ac:dyDescent="0.25">
      <c r="A584" s="43"/>
      <c r="B584" s="45" t="s">
        <v>27</v>
      </c>
    </row>
    <row r="585" spans="1:2" ht="45" customHeight="1" x14ac:dyDescent="0.25">
      <c r="A585" s="43"/>
      <c r="B585" s="45" t="s">
        <v>27</v>
      </c>
    </row>
    <row r="586" spans="1:2" ht="45" customHeight="1" x14ac:dyDescent="0.25">
      <c r="A586" s="43"/>
      <c r="B586" s="45" t="s">
        <v>27</v>
      </c>
    </row>
    <row r="587" spans="1:2" ht="45" customHeight="1" x14ac:dyDescent="0.25">
      <c r="A587" s="43"/>
      <c r="B587" s="45" t="s">
        <v>27</v>
      </c>
    </row>
    <row r="588" spans="1:2" ht="45" customHeight="1" x14ac:dyDescent="0.25">
      <c r="A588" s="43"/>
      <c r="B588" s="45" t="s">
        <v>27</v>
      </c>
    </row>
    <row r="589" spans="1:2" ht="45" customHeight="1" x14ac:dyDescent="0.25">
      <c r="A589" s="43"/>
      <c r="B589" s="45" t="s">
        <v>27</v>
      </c>
    </row>
    <row r="590" spans="1:2" ht="45" customHeight="1" x14ac:dyDescent="0.25">
      <c r="A590" s="43"/>
      <c r="B590" s="45" t="s">
        <v>27</v>
      </c>
    </row>
    <row r="591" spans="1:2" ht="45" customHeight="1" x14ac:dyDescent="0.25">
      <c r="A591" s="43"/>
      <c r="B591" s="45" t="s">
        <v>27</v>
      </c>
    </row>
    <row r="592" spans="1:2" ht="45" customHeight="1" x14ac:dyDescent="0.25">
      <c r="A592" s="43"/>
      <c r="B592" s="45" t="s">
        <v>27</v>
      </c>
    </row>
    <row r="593" spans="1:2" ht="45" customHeight="1" x14ac:dyDescent="0.25">
      <c r="A593" s="43"/>
      <c r="B593" s="45" t="s">
        <v>27</v>
      </c>
    </row>
    <row r="594" spans="1:2" ht="45" customHeight="1" x14ac:dyDescent="0.25">
      <c r="A594" s="43"/>
      <c r="B594" s="45" t="s">
        <v>27</v>
      </c>
    </row>
    <row r="595" spans="1:2" ht="45" customHeight="1" x14ac:dyDescent="0.25">
      <c r="A595" s="43"/>
      <c r="B595" s="45" t="s">
        <v>27</v>
      </c>
    </row>
    <row r="596" spans="1:2" ht="45" customHeight="1" x14ac:dyDescent="0.25">
      <c r="A596" s="43"/>
      <c r="B596" s="45" t="s">
        <v>27</v>
      </c>
    </row>
    <row r="597" spans="1:2" ht="45" customHeight="1" x14ac:dyDescent="0.25">
      <c r="A597" s="43"/>
      <c r="B597" s="45" t="s">
        <v>27</v>
      </c>
    </row>
    <row r="598" spans="1:2" ht="45" customHeight="1" x14ac:dyDescent="0.25">
      <c r="A598" s="43"/>
      <c r="B598" s="45" t="s">
        <v>27</v>
      </c>
    </row>
    <row r="599" spans="1:2" ht="45" customHeight="1" x14ac:dyDescent="0.25">
      <c r="A599" s="43"/>
      <c r="B599" s="45" t="s">
        <v>27</v>
      </c>
    </row>
    <row r="600" spans="1:2" ht="45" customHeight="1" x14ac:dyDescent="0.25">
      <c r="A600" s="43"/>
      <c r="B600" s="45" t="s">
        <v>27</v>
      </c>
    </row>
    <row r="601" spans="1:2" ht="45" customHeight="1" x14ac:dyDescent="0.25">
      <c r="A601" s="43"/>
      <c r="B601" s="45" t="s">
        <v>27</v>
      </c>
    </row>
    <row r="602" spans="1:2" ht="45" customHeight="1" x14ac:dyDescent="0.25">
      <c r="A602" s="43"/>
      <c r="B602" s="45" t="s">
        <v>27</v>
      </c>
    </row>
    <row r="603" spans="1:2" ht="45" customHeight="1" x14ac:dyDescent="0.25">
      <c r="A603" s="43"/>
      <c r="B603" s="45" t="s">
        <v>27</v>
      </c>
    </row>
    <row r="604" spans="1:2" ht="45" customHeight="1" x14ac:dyDescent="0.25">
      <c r="A604" s="43"/>
      <c r="B604" s="45" t="s">
        <v>27</v>
      </c>
    </row>
    <row r="605" spans="1:2" ht="45" customHeight="1" x14ac:dyDescent="0.25">
      <c r="A605" s="43"/>
      <c r="B605" s="45" t="s">
        <v>27</v>
      </c>
    </row>
    <row r="606" spans="1:2" ht="45" customHeight="1" x14ac:dyDescent="0.25">
      <c r="A606" s="43"/>
      <c r="B606" s="45" t="s">
        <v>27</v>
      </c>
    </row>
    <row r="607" spans="1:2" ht="45" customHeight="1" x14ac:dyDescent="0.25">
      <c r="A607" s="43"/>
      <c r="B607" s="45" t="s">
        <v>27</v>
      </c>
    </row>
    <row r="608" spans="1:2" ht="45" customHeight="1" x14ac:dyDescent="0.25">
      <c r="A608" s="43"/>
      <c r="B608" s="45" t="s">
        <v>27</v>
      </c>
    </row>
    <row r="609" spans="1:2" ht="45" customHeight="1" x14ac:dyDescent="0.25">
      <c r="A609" s="43"/>
      <c r="B609" s="45" t="s">
        <v>27</v>
      </c>
    </row>
    <row r="610" spans="1:2" ht="45" customHeight="1" x14ac:dyDescent="0.25">
      <c r="A610" s="43"/>
      <c r="B610" s="45" t="s">
        <v>27</v>
      </c>
    </row>
    <row r="611" spans="1:2" ht="45" customHeight="1" x14ac:dyDescent="0.25">
      <c r="A611" s="43"/>
      <c r="B611" s="45" t="s">
        <v>27</v>
      </c>
    </row>
    <row r="612" spans="1:2" ht="45" customHeight="1" x14ac:dyDescent="0.25">
      <c r="A612" s="43"/>
      <c r="B612" s="45" t="s">
        <v>27</v>
      </c>
    </row>
    <row r="613" spans="1:2" ht="45" customHeight="1" x14ac:dyDescent="0.25">
      <c r="A613" s="43"/>
      <c r="B613" s="45" t="s">
        <v>27</v>
      </c>
    </row>
    <row r="614" spans="1:2" ht="45" customHeight="1" x14ac:dyDescent="0.25">
      <c r="A614" s="43"/>
      <c r="B614" s="45" t="s">
        <v>27</v>
      </c>
    </row>
    <row r="615" spans="1:2" ht="45" customHeight="1" x14ac:dyDescent="0.25">
      <c r="A615" s="43"/>
      <c r="B615" s="45" t="s">
        <v>27</v>
      </c>
    </row>
    <row r="616" spans="1:2" ht="45" customHeight="1" x14ac:dyDescent="0.25">
      <c r="A616" s="43"/>
      <c r="B616" s="45" t="s">
        <v>27</v>
      </c>
    </row>
    <row r="617" spans="1:2" ht="45" customHeight="1" x14ac:dyDescent="0.25">
      <c r="A617" s="43"/>
      <c r="B617" s="45" t="s">
        <v>27</v>
      </c>
    </row>
    <row r="618" spans="1:2" ht="45" customHeight="1" x14ac:dyDescent="0.25">
      <c r="A618" s="43"/>
      <c r="B618" s="45" t="s">
        <v>27</v>
      </c>
    </row>
    <row r="619" spans="1:2" ht="45" customHeight="1" x14ac:dyDescent="0.25">
      <c r="A619" s="43"/>
      <c r="B619" s="45" t="s">
        <v>27</v>
      </c>
    </row>
    <row r="620" spans="1:2" ht="45" customHeight="1" x14ac:dyDescent="0.25">
      <c r="A620" s="43"/>
      <c r="B620" s="45" t="s">
        <v>27</v>
      </c>
    </row>
    <row r="621" spans="1:2" ht="45" customHeight="1" x14ac:dyDescent="0.25">
      <c r="A621" s="43"/>
      <c r="B621" s="45" t="s">
        <v>27</v>
      </c>
    </row>
    <row r="622" spans="1:2" ht="45" customHeight="1" x14ac:dyDescent="0.25">
      <c r="A622" s="43"/>
      <c r="B622" s="45" t="s">
        <v>27</v>
      </c>
    </row>
    <row r="623" spans="1:2" ht="45" customHeight="1" x14ac:dyDescent="0.25">
      <c r="A623" s="43"/>
      <c r="B623" s="45" t="s">
        <v>27</v>
      </c>
    </row>
    <row r="624" spans="1:2" ht="45" customHeight="1" x14ac:dyDescent="0.25">
      <c r="A624" s="43"/>
      <c r="B624" s="45" t="s">
        <v>27</v>
      </c>
    </row>
    <row r="625" spans="1:2" ht="45" customHeight="1" x14ac:dyDescent="0.25">
      <c r="A625" s="43"/>
      <c r="B625" s="45" t="s">
        <v>27</v>
      </c>
    </row>
    <row r="626" spans="1:2" ht="45" customHeight="1" x14ac:dyDescent="0.25">
      <c r="A626" s="43"/>
      <c r="B626" s="45" t="s">
        <v>27</v>
      </c>
    </row>
    <row r="627" spans="1:2" ht="45" customHeight="1" x14ac:dyDescent="0.25">
      <c r="A627" s="43"/>
      <c r="B627" s="45" t="s">
        <v>27</v>
      </c>
    </row>
    <row r="628" spans="1:2" ht="45" customHeight="1" x14ac:dyDescent="0.25">
      <c r="A628" s="43"/>
      <c r="B628" s="45" t="s">
        <v>27</v>
      </c>
    </row>
    <row r="629" spans="1:2" ht="45" customHeight="1" x14ac:dyDescent="0.25">
      <c r="A629" s="43"/>
      <c r="B629" s="45" t="s">
        <v>27</v>
      </c>
    </row>
    <row r="630" spans="1:2" ht="45" customHeight="1" x14ac:dyDescent="0.25">
      <c r="A630" s="43"/>
      <c r="B630" s="45" t="s">
        <v>27</v>
      </c>
    </row>
    <row r="631" spans="1:2" ht="45" customHeight="1" x14ac:dyDescent="0.25">
      <c r="A631" s="43"/>
      <c r="B631" s="45" t="s">
        <v>27</v>
      </c>
    </row>
    <row r="632" spans="1:2" ht="45" customHeight="1" x14ac:dyDescent="0.25">
      <c r="A632" s="43"/>
      <c r="B632" s="45" t="s">
        <v>27</v>
      </c>
    </row>
    <row r="633" spans="1:2" ht="45" customHeight="1" x14ac:dyDescent="0.25">
      <c r="A633" s="43"/>
      <c r="B633" s="45" t="s">
        <v>27</v>
      </c>
    </row>
    <row r="634" spans="1:2" ht="45" customHeight="1" x14ac:dyDescent="0.25">
      <c r="A634" s="43"/>
      <c r="B634" s="45" t="s">
        <v>27</v>
      </c>
    </row>
    <row r="635" spans="1:2" ht="45" customHeight="1" x14ac:dyDescent="0.25">
      <c r="A635" s="43"/>
      <c r="B635" s="45" t="s">
        <v>27</v>
      </c>
    </row>
    <row r="636" spans="1:2" ht="45" customHeight="1" x14ac:dyDescent="0.25">
      <c r="A636" s="43"/>
      <c r="B636" s="45" t="s">
        <v>27</v>
      </c>
    </row>
    <row r="637" spans="1:2" ht="45" customHeight="1" x14ac:dyDescent="0.25">
      <c r="A637" s="43"/>
      <c r="B637" s="45" t="s">
        <v>27</v>
      </c>
    </row>
    <row r="638" spans="1:2" ht="45" customHeight="1" x14ac:dyDescent="0.25">
      <c r="A638" s="43"/>
      <c r="B638" s="45" t="s">
        <v>27</v>
      </c>
    </row>
    <row r="639" spans="1:2" ht="45" customHeight="1" x14ac:dyDescent="0.25">
      <c r="A639" s="43"/>
      <c r="B639" s="45" t="s">
        <v>27</v>
      </c>
    </row>
    <row r="640" spans="1:2" ht="45" customHeight="1" x14ac:dyDescent="0.25">
      <c r="A640" s="43"/>
      <c r="B640" s="45" t="s">
        <v>27</v>
      </c>
    </row>
    <row r="641" spans="1:2" ht="45" customHeight="1" x14ac:dyDescent="0.25">
      <c r="A641" s="43"/>
      <c r="B641" s="45" t="s">
        <v>27</v>
      </c>
    </row>
    <row r="642" spans="1:2" ht="45" customHeight="1" x14ac:dyDescent="0.25">
      <c r="A642" s="43"/>
      <c r="B642" s="45" t="s">
        <v>27</v>
      </c>
    </row>
    <row r="643" spans="1:2" ht="45" customHeight="1" x14ac:dyDescent="0.25">
      <c r="A643" s="43"/>
      <c r="B643" s="45" t="s">
        <v>27</v>
      </c>
    </row>
    <row r="644" spans="1:2" ht="45" customHeight="1" x14ac:dyDescent="0.25">
      <c r="A644" s="43"/>
      <c r="B644" s="45" t="s">
        <v>27</v>
      </c>
    </row>
    <row r="645" spans="1:2" ht="45" customHeight="1" x14ac:dyDescent="0.25">
      <c r="A645" s="43"/>
      <c r="B645" s="45" t="s">
        <v>27</v>
      </c>
    </row>
    <row r="646" spans="1:2" ht="45" customHeight="1" x14ac:dyDescent="0.25">
      <c r="A646" s="43"/>
      <c r="B646" s="45" t="s">
        <v>27</v>
      </c>
    </row>
    <row r="647" spans="1:2" ht="45" customHeight="1" x14ac:dyDescent="0.25">
      <c r="A647" s="43"/>
      <c r="B647" s="45" t="s">
        <v>27</v>
      </c>
    </row>
    <row r="648" spans="1:2" ht="45" customHeight="1" x14ac:dyDescent="0.25">
      <c r="A648" s="43"/>
      <c r="B648" s="45" t="s">
        <v>27</v>
      </c>
    </row>
    <row r="649" spans="1:2" ht="45" customHeight="1" x14ac:dyDescent="0.25">
      <c r="A649" s="43"/>
      <c r="B649" s="45" t="s">
        <v>27</v>
      </c>
    </row>
    <row r="650" spans="1:2" ht="45" customHeight="1" x14ac:dyDescent="0.25">
      <c r="A650" s="43"/>
      <c r="B650" s="45" t="s">
        <v>27</v>
      </c>
    </row>
    <row r="651" spans="1:2" ht="45" customHeight="1" x14ac:dyDescent="0.25">
      <c r="A651" s="43"/>
      <c r="B651" s="45" t="s">
        <v>27</v>
      </c>
    </row>
    <row r="652" spans="1:2" ht="45" customHeight="1" x14ac:dyDescent="0.25">
      <c r="A652" s="43"/>
      <c r="B652" s="45" t="s">
        <v>27</v>
      </c>
    </row>
    <row r="653" spans="1:2" ht="45" customHeight="1" x14ac:dyDescent="0.25">
      <c r="A653" s="43"/>
      <c r="B653" s="45" t="s">
        <v>27</v>
      </c>
    </row>
    <row r="654" spans="1:2" ht="45" customHeight="1" x14ac:dyDescent="0.25">
      <c r="A654" s="43"/>
      <c r="B654" s="45" t="s">
        <v>27</v>
      </c>
    </row>
    <row r="655" spans="1:2" ht="45" customHeight="1" x14ac:dyDescent="0.25">
      <c r="A655" s="43"/>
      <c r="B655" s="45" t="s">
        <v>27</v>
      </c>
    </row>
    <row r="656" spans="1:2" ht="45" customHeight="1" x14ac:dyDescent="0.25">
      <c r="A656" s="43"/>
      <c r="B656" s="45" t="s">
        <v>27</v>
      </c>
    </row>
    <row r="657" spans="1:2" ht="45" customHeight="1" x14ac:dyDescent="0.25">
      <c r="A657" s="43"/>
      <c r="B657" s="45" t="s">
        <v>27</v>
      </c>
    </row>
    <row r="658" spans="1:2" ht="45" customHeight="1" x14ac:dyDescent="0.25">
      <c r="A658" s="43"/>
      <c r="B658" s="45" t="s">
        <v>27</v>
      </c>
    </row>
    <row r="659" spans="1:2" ht="45" customHeight="1" x14ac:dyDescent="0.25">
      <c r="A659" s="43"/>
      <c r="B659" s="45" t="s">
        <v>27</v>
      </c>
    </row>
    <row r="660" spans="1:2" ht="45" customHeight="1" x14ac:dyDescent="0.25">
      <c r="A660" s="43"/>
      <c r="B660" s="45" t="s">
        <v>27</v>
      </c>
    </row>
    <row r="661" spans="1:2" ht="45" customHeight="1" x14ac:dyDescent="0.25">
      <c r="A661" s="43"/>
      <c r="B661" s="45" t="s">
        <v>27</v>
      </c>
    </row>
    <row r="662" spans="1:2" ht="45" customHeight="1" x14ac:dyDescent="0.25">
      <c r="A662" s="43"/>
      <c r="B662" s="45" t="s">
        <v>27</v>
      </c>
    </row>
    <row r="663" spans="1:2" ht="45" customHeight="1" x14ac:dyDescent="0.25">
      <c r="A663" s="43"/>
      <c r="B663" s="45" t="s">
        <v>27</v>
      </c>
    </row>
    <row r="664" spans="1:2" ht="45" customHeight="1" x14ac:dyDescent="0.25">
      <c r="A664" s="43"/>
      <c r="B664" s="45" t="s">
        <v>27</v>
      </c>
    </row>
    <row r="665" spans="1:2" ht="45" customHeight="1" x14ac:dyDescent="0.25">
      <c r="A665" s="43"/>
      <c r="B665" s="45" t="s">
        <v>27</v>
      </c>
    </row>
    <row r="666" spans="1:2" ht="45" customHeight="1" x14ac:dyDescent="0.25">
      <c r="A666" s="43"/>
      <c r="B666" s="45" t="s">
        <v>27</v>
      </c>
    </row>
    <row r="667" spans="1:2" ht="45" customHeight="1" x14ac:dyDescent="0.25">
      <c r="A667" s="43"/>
      <c r="B667" s="45" t="s">
        <v>27</v>
      </c>
    </row>
    <row r="668" spans="1:2" ht="45" customHeight="1" x14ac:dyDescent="0.25">
      <c r="A668" s="43"/>
      <c r="B668" s="45" t="s">
        <v>27</v>
      </c>
    </row>
    <row r="669" spans="1:2" ht="45" customHeight="1" x14ac:dyDescent="0.25">
      <c r="A669" s="43"/>
      <c r="B669" s="45" t="s">
        <v>27</v>
      </c>
    </row>
    <row r="670" spans="1:2" ht="45" customHeight="1" x14ac:dyDescent="0.25">
      <c r="A670" s="43"/>
      <c r="B670" s="45" t="s">
        <v>27</v>
      </c>
    </row>
    <row r="671" spans="1:2" ht="45" customHeight="1" x14ac:dyDescent="0.25">
      <c r="A671" s="43"/>
      <c r="B671" s="45" t="s">
        <v>27</v>
      </c>
    </row>
    <row r="672" spans="1:2" ht="45" customHeight="1" x14ac:dyDescent="0.25">
      <c r="A672" s="43"/>
      <c r="B672" s="45" t="s">
        <v>27</v>
      </c>
    </row>
    <row r="673" spans="1:2" ht="45" customHeight="1" x14ac:dyDescent="0.25">
      <c r="A673" s="43"/>
      <c r="B673" s="45" t="s">
        <v>27</v>
      </c>
    </row>
    <row r="674" spans="1:2" ht="45" customHeight="1" x14ac:dyDescent="0.25">
      <c r="A674" s="43"/>
      <c r="B674" s="45" t="s">
        <v>27</v>
      </c>
    </row>
    <row r="675" spans="1:2" ht="45" customHeight="1" x14ac:dyDescent="0.25">
      <c r="A675" s="43"/>
      <c r="B675" s="45" t="s">
        <v>27</v>
      </c>
    </row>
    <row r="676" spans="1:2" ht="45" customHeight="1" x14ac:dyDescent="0.25">
      <c r="A676" s="43"/>
      <c r="B676" s="45" t="s">
        <v>27</v>
      </c>
    </row>
    <row r="677" spans="1:2" ht="45" customHeight="1" x14ac:dyDescent="0.25">
      <c r="A677" s="43"/>
      <c r="B677" s="45" t="s">
        <v>27</v>
      </c>
    </row>
    <row r="678" spans="1:2" ht="45" customHeight="1" x14ac:dyDescent="0.25">
      <c r="A678" s="43"/>
      <c r="B678" s="45" t="s">
        <v>27</v>
      </c>
    </row>
    <row r="679" spans="1:2" ht="45" customHeight="1" x14ac:dyDescent="0.25">
      <c r="A679" s="43"/>
      <c r="B679" s="45" t="s">
        <v>27</v>
      </c>
    </row>
    <row r="680" spans="1:2" ht="45" customHeight="1" x14ac:dyDescent="0.25">
      <c r="A680" s="43"/>
      <c r="B680" s="45" t="s">
        <v>27</v>
      </c>
    </row>
    <row r="681" spans="1:2" ht="45" customHeight="1" x14ac:dyDescent="0.25">
      <c r="A681" s="43"/>
      <c r="B681" s="45" t="s">
        <v>27</v>
      </c>
    </row>
    <row r="682" spans="1:2" ht="45" customHeight="1" x14ac:dyDescent="0.25">
      <c r="A682" s="43"/>
      <c r="B682" s="45" t="s">
        <v>27</v>
      </c>
    </row>
    <row r="683" spans="1:2" ht="45" customHeight="1" x14ac:dyDescent="0.25">
      <c r="A683" s="43"/>
      <c r="B683" s="45" t="s">
        <v>27</v>
      </c>
    </row>
    <row r="684" spans="1:2" ht="45" customHeight="1" x14ac:dyDescent="0.25">
      <c r="A684" s="43"/>
      <c r="B684" s="45" t="s">
        <v>27</v>
      </c>
    </row>
    <row r="685" spans="1:2" ht="45" customHeight="1" x14ac:dyDescent="0.25">
      <c r="A685" s="43"/>
      <c r="B685" s="45" t="s">
        <v>27</v>
      </c>
    </row>
    <row r="686" spans="1:2" ht="45" customHeight="1" x14ac:dyDescent="0.25">
      <c r="A686" s="43"/>
      <c r="B686" s="45" t="s">
        <v>27</v>
      </c>
    </row>
    <row r="687" spans="1:2" ht="45" customHeight="1" x14ac:dyDescent="0.25">
      <c r="A687" s="43"/>
      <c r="B687" s="45" t="s">
        <v>27</v>
      </c>
    </row>
    <row r="688" spans="1:2" ht="45" customHeight="1" x14ac:dyDescent="0.25">
      <c r="A688" s="43"/>
      <c r="B688" s="45" t="s">
        <v>27</v>
      </c>
    </row>
    <row r="689" spans="1:2" ht="45" customHeight="1" x14ac:dyDescent="0.25">
      <c r="A689" s="43"/>
      <c r="B689" s="45" t="s">
        <v>27</v>
      </c>
    </row>
    <row r="690" spans="1:2" ht="45" customHeight="1" x14ac:dyDescent="0.25">
      <c r="A690" s="43"/>
      <c r="B690" s="45" t="s">
        <v>27</v>
      </c>
    </row>
    <row r="691" spans="1:2" ht="45" customHeight="1" x14ac:dyDescent="0.25">
      <c r="A691" s="43"/>
      <c r="B691" s="45" t="s">
        <v>27</v>
      </c>
    </row>
    <row r="692" spans="1:2" ht="45" customHeight="1" x14ac:dyDescent="0.25">
      <c r="A692" s="43"/>
      <c r="B692" s="45" t="s">
        <v>27</v>
      </c>
    </row>
    <row r="693" spans="1:2" ht="45" customHeight="1" x14ac:dyDescent="0.25">
      <c r="A693" s="43"/>
      <c r="B693" s="45" t="s">
        <v>27</v>
      </c>
    </row>
    <row r="694" spans="1:2" ht="45" customHeight="1" x14ac:dyDescent="0.25">
      <c r="A694" s="43"/>
      <c r="B694" s="45" t="s">
        <v>27</v>
      </c>
    </row>
    <row r="695" spans="1:2" ht="45" customHeight="1" x14ac:dyDescent="0.25">
      <c r="A695" s="43"/>
      <c r="B695" s="45" t="s">
        <v>27</v>
      </c>
    </row>
    <row r="696" spans="1:2" ht="45" customHeight="1" x14ac:dyDescent="0.25">
      <c r="A696" s="43"/>
      <c r="B696" s="45" t="s">
        <v>27</v>
      </c>
    </row>
    <row r="697" spans="1:2" ht="45" customHeight="1" x14ac:dyDescent="0.25">
      <c r="A697" s="43"/>
      <c r="B697" s="45" t="s">
        <v>27</v>
      </c>
    </row>
    <row r="698" spans="1:2" ht="45" customHeight="1" x14ac:dyDescent="0.25">
      <c r="A698" s="43"/>
      <c r="B698" s="45" t="s">
        <v>27</v>
      </c>
    </row>
    <row r="699" spans="1:2" ht="45" customHeight="1" x14ac:dyDescent="0.25">
      <c r="A699" s="43"/>
      <c r="B699" s="45" t="s">
        <v>27</v>
      </c>
    </row>
    <row r="700" spans="1:2" ht="45" customHeight="1" x14ac:dyDescent="0.25">
      <c r="A700" s="43"/>
      <c r="B700" s="45" t="s">
        <v>27</v>
      </c>
    </row>
    <row r="701" spans="1:2" ht="45" customHeight="1" x14ac:dyDescent="0.25">
      <c r="A701" s="43"/>
      <c r="B701" s="45" t="s">
        <v>27</v>
      </c>
    </row>
    <row r="702" spans="1:2" ht="45" customHeight="1" x14ac:dyDescent="0.25">
      <c r="A702" s="43"/>
      <c r="B702" s="45" t="s">
        <v>27</v>
      </c>
    </row>
    <row r="703" spans="1:2" ht="45" customHeight="1" x14ac:dyDescent="0.25">
      <c r="A703" s="43"/>
      <c r="B703" s="45" t="s">
        <v>27</v>
      </c>
    </row>
    <row r="704" spans="1:2" ht="45" customHeight="1" x14ac:dyDescent="0.25">
      <c r="A704" s="43"/>
      <c r="B704" s="45" t="s">
        <v>27</v>
      </c>
    </row>
    <row r="705" spans="1:2" ht="45" customHeight="1" x14ac:dyDescent="0.25">
      <c r="A705" s="43"/>
      <c r="B705" s="45" t="s">
        <v>27</v>
      </c>
    </row>
    <row r="706" spans="1:2" ht="45" customHeight="1" x14ac:dyDescent="0.25">
      <c r="A706" s="43"/>
      <c r="B706" s="45" t="s">
        <v>27</v>
      </c>
    </row>
    <row r="707" spans="1:2" ht="45" customHeight="1" x14ac:dyDescent="0.25">
      <c r="A707" s="43"/>
      <c r="B707" s="45" t="s">
        <v>27</v>
      </c>
    </row>
    <row r="708" spans="1:2" ht="45" customHeight="1" x14ac:dyDescent="0.25">
      <c r="A708" s="43"/>
      <c r="B708" s="45" t="s">
        <v>27</v>
      </c>
    </row>
    <row r="709" spans="1:2" ht="45" customHeight="1" x14ac:dyDescent="0.25">
      <c r="A709" s="43"/>
      <c r="B709" s="45" t="s">
        <v>27</v>
      </c>
    </row>
    <row r="710" spans="1:2" ht="45" customHeight="1" x14ac:dyDescent="0.25">
      <c r="A710" s="43"/>
      <c r="B710" s="45" t="s">
        <v>27</v>
      </c>
    </row>
    <row r="711" spans="1:2" ht="45" customHeight="1" x14ac:dyDescent="0.25">
      <c r="A711" s="43"/>
      <c r="B711" s="45" t="s">
        <v>27</v>
      </c>
    </row>
    <row r="712" spans="1:2" ht="45" customHeight="1" x14ac:dyDescent="0.25">
      <c r="A712" s="43"/>
      <c r="B712" s="45" t="s">
        <v>27</v>
      </c>
    </row>
    <row r="713" spans="1:2" ht="45" customHeight="1" x14ac:dyDescent="0.25">
      <c r="A713" s="43"/>
      <c r="B713" s="45" t="s">
        <v>27</v>
      </c>
    </row>
    <row r="714" spans="1:2" ht="45" customHeight="1" x14ac:dyDescent="0.25">
      <c r="A714" s="43"/>
      <c r="B714" s="45" t="s">
        <v>27</v>
      </c>
    </row>
    <row r="715" spans="1:2" ht="45" customHeight="1" x14ac:dyDescent="0.25">
      <c r="A715" s="43"/>
      <c r="B715" s="45" t="s">
        <v>27</v>
      </c>
    </row>
    <row r="716" spans="1:2" ht="45" customHeight="1" x14ac:dyDescent="0.25">
      <c r="A716" s="43"/>
      <c r="B716" s="45" t="s">
        <v>27</v>
      </c>
    </row>
    <row r="717" spans="1:2" ht="45" customHeight="1" x14ac:dyDescent="0.25">
      <c r="A717" s="43"/>
      <c r="B717" s="45" t="s">
        <v>27</v>
      </c>
    </row>
    <row r="718" spans="1:2" ht="45" customHeight="1" x14ac:dyDescent="0.25">
      <c r="A718" s="43"/>
      <c r="B718" s="45" t="s">
        <v>27</v>
      </c>
    </row>
    <row r="719" spans="1:2" ht="45" customHeight="1" x14ac:dyDescent="0.25">
      <c r="A719" s="43"/>
      <c r="B719" s="45" t="s">
        <v>27</v>
      </c>
    </row>
    <row r="720" spans="1:2" ht="45" customHeight="1" x14ac:dyDescent="0.25">
      <c r="A720" s="43"/>
      <c r="B720" s="45" t="s">
        <v>27</v>
      </c>
    </row>
    <row r="721" spans="1:2" ht="45" customHeight="1" x14ac:dyDescent="0.25">
      <c r="A721" s="43"/>
      <c r="B721" s="45" t="s">
        <v>27</v>
      </c>
    </row>
    <row r="722" spans="1:2" ht="45" customHeight="1" x14ac:dyDescent="0.25">
      <c r="A722" s="43"/>
      <c r="B722" s="45" t="s">
        <v>27</v>
      </c>
    </row>
    <row r="723" spans="1:2" ht="45" customHeight="1" x14ac:dyDescent="0.25">
      <c r="A723" s="43"/>
      <c r="B723" s="45" t="s">
        <v>27</v>
      </c>
    </row>
    <row r="724" spans="1:2" ht="45" customHeight="1" x14ac:dyDescent="0.25">
      <c r="A724" s="43"/>
      <c r="B724" s="45" t="s">
        <v>27</v>
      </c>
    </row>
    <row r="725" spans="1:2" ht="45" customHeight="1" x14ac:dyDescent="0.25">
      <c r="A725" s="43"/>
      <c r="B725" s="45" t="s">
        <v>27</v>
      </c>
    </row>
    <row r="726" spans="1:2" ht="45" customHeight="1" x14ac:dyDescent="0.25">
      <c r="A726" s="43"/>
      <c r="B726" s="45" t="s">
        <v>27</v>
      </c>
    </row>
    <row r="727" spans="1:2" ht="45" customHeight="1" x14ac:dyDescent="0.25">
      <c r="A727" s="43"/>
      <c r="B727" s="45" t="s">
        <v>27</v>
      </c>
    </row>
    <row r="728" spans="1:2" ht="45" customHeight="1" x14ac:dyDescent="0.25">
      <c r="A728" s="43"/>
      <c r="B728" s="45" t="s">
        <v>27</v>
      </c>
    </row>
    <row r="729" spans="1:2" ht="45" customHeight="1" x14ac:dyDescent="0.25">
      <c r="A729" s="43"/>
      <c r="B729" s="45" t="s">
        <v>27</v>
      </c>
    </row>
    <row r="730" spans="1:2" ht="45" customHeight="1" x14ac:dyDescent="0.25">
      <c r="A730" s="43"/>
      <c r="B730" s="45" t="s">
        <v>27</v>
      </c>
    </row>
    <row r="731" spans="1:2" ht="45" customHeight="1" x14ac:dyDescent="0.25">
      <c r="A731" s="43"/>
      <c r="B731" s="45" t="s">
        <v>27</v>
      </c>
    </row>
    <row r="732" spans="1:2" ht="45" customHeight="1" x14ac:dyDescent="0.25">
      <c r="A732" s="43"/>
      <c r="B732" s="45" t="s">
        <v>27</v>
      </c>
    </row>
    <row r="733" spans="1:2" ht="45" customHeight="1" x14ac:dyDescent="0.25">
      <c r="A733" s="43"/>
      <c r="B733" s="45" t="s">
        <v>27</v>
      </c>
    </row>
    <row r="734" spans="1:2" ht="45" customHeight="1" x14ac:dyDescent="0.25">
      <c r="A734" s="43"/>
      <c r="B734" s="45" t="s">
        <v>27</v>
      </c>
    </row>
    <row r="735" spans="1:2" ht="45" customHeight="1" x14ac:dyDescent="0.25">
      <c r="A735" s="43"/>
      <c r="B735" s="45" t="s">
        <v>27</v>
      </c>
    </row>
    <row r="736" spans="1:2" ht="45" customHeight="1" x14ac:dyDescent="0.25">
      <c r="A736" s="43"/>
      <c r="B736" s="45" t="s">
        <v>27</v>
      </c>
    </row>
    <row r="737" spans="1:2" ht="45" customHeight="1" x14ac:dyDescent="0.25">
      <c r="A737" s="43"/>
      <c r="B737" s="45" t="s">
        <v>27</v>
      </c>
    </row>
    <row r="738" spans="1:2" ht="45" customHeight="1" x14ac:dyDescent="0.25">
      <c r="A738" s="43"/>
      <c r="B738" s="45" t="s">
        <v>27</v>
      </c>
    </row>
    <row r="739" spans="1:2" ht="45" customHeight="1" x14ac:dyDescent="0.25">
      <c r="A739" s="43"/>
      <c r="B739" s="45" t="s">
        <v>27</v>
      </c>
    </row>
    <row r="740" spans="1:2" ht="45" customHeight="1" x14ac:dyDescent="0.25">
      <c r="A740" s="43"/>
      <c r="B740" s="45" t="s">
        <v>27</v>
      </c>
    </row>
    <row r="741" spans="1:2" ht="45" customHeight="1" x14ac:dyDescent="0.25">
      <c r="A741" s="43"/>
      <c r="B741" s="45" t="s">
        <v>27</v>
      </c>
    </row>
    <row r="742" spans="1:2" ht="45" customHeight="1" x14ac:dyDescent="0.25">
      <c r="A742" s="43"/>
      <c r="B742" s="45" t="s">
        <v>27</v>
      </c>
    </row>
    <row r="743" spans="1:2" ht="45" customHeight="1" x14ac:dyDescent="0.25">
      <c r="A743" s="43"/>
      <c r="B743" s="45" t="s">
        <v>27</v>
      </c>
    </row>
    <row r="744" spans="1:2" ht="45" customHeight="1" x14ac:dyDescent="0.25">
      <c r="A744" s="43"/>
      <c r="B744" s="45" t="s">
        <v>27</v>
      </c>
    </row>
    <row r="745" spans="1:2" ht="45" customHeight="1" x14ac:dyDescent="0.25">
      <c r="A745" s="43"/>
      <c r="B745" s="45" t="s">
        <v>27</v>
      </c>
    </row>
    <row r="746" spans="1:2" ht="45" customHeight="1" x14ac:dyDescent="0.25">
      <c r="A746" s="43"/>
      <c r="B746" s="45" t="s">
        <v>27</v>
      </c>
    </row>
    <row r="747" spans="1:2" ht="45" customHeight="1" x14ac:dyDescent="0.25">
      <c r="A747" s="43"/>
      <c r="B747" s="45" t="s">
        <v>27</v>
      </c>
    </row>
    <row r="748" spans="1:2" ht="45" customHeight="1" x14ac:dyDescent="0.25">
      <c r="A748" s="43"/>
      <c r="B748" s="45" t="s">
        <v>27</v>
      </c>
    </row>
    <row r="749" spans="1:2" ht="45" customHeight="1" x14ac:dyDescent="0.25">
      <c r="A749" s="43"/>
      <c r="B749" s="45" t="s">
        <v>27</v>
      </c>
    </row>
    <row r="750" spans="1:2" ht="45" customHeight="1" x14ac:dyDescent="0.25">
      <c r="A750" s="43"/>
      <c r="B750" s="45" t="s">
        <v>27</v>
      </c>
    </row>
    <row r="751" spans="1:2" ht="45" customHeight="1" x14ac:dyDescent="0.25">
      <c r="A751" s="43"/>
      <c r="B751" s="45" t="s">
        <v>27</v>
      </c>
    </row>
    <row r="752" spans="1:2" ht="45" customHeight="1" x14ac:dyDescent="0.25">
      <c r="A752" s="43"/>
      <c r="B752" s="45" t="s">
        <v>27</v>
      </c>
    </row>
    <row r="753" spans="1:2" ht="45" customHeight="1" x14ac:dyDescent="0.25">
      <c r="A753" s="43"/>
      <c r="B753" s="45" t="s">
        <v>27</v>
      </c>
    </row>
    <row r="754" spans="1:2" ht="45" customHeight="1" x14ac:dyDescent="0.25">
      <c r="A754" s="43"/>
      <c r="B754" s="45" t="s">
        <v>27</v>
      </c>
    </row>
    <row r="755" spans="1:2" ht="45" customHeight="1" x14ac:dyDescent="0.25">
      <c r="A755" s="43"/>
      <c r="B755" s="45" t="s">
        <v>27</v>
      </c>
    </row>
    <row r="756" spans="1:2" ht="45" customHeight="1" x14ac:dyDescent="0.25">
      <c r="A756" s="43"/>
      <c r="B756" s="45" t="s">
        <v>27</v>
      </c>
    </row>
    <row r="757" spans="1:2" ht="45" customHeight="1" x14ac:dyDescent="0.25">
      <c r="A757" s="43"/>
      <c r="B757" s="45" t="s">
        <v>27</v>
      </c>
    </row>
    <row r="758" spans="1:2" ht="45" customHeight="1" x14ac:dyDescent="0.25">
      <c r="A758" s="43"/>
      <c r="B758" s="45" t="s">
        <v>27</v>
      </c>
    </row>
    <row r="759" spans="1:2" ht="45" customHeight="1" x14ac:dyDescent="0.25">
      <c r="A759" s="43"/>
      <c r="B759" s="45" t="s">
        <v>27</v>
      </c>
    </row>
    <row r="760" spans="1:2" ht="45" customHeight="1" x14ac:dyDescent="0.25">
      <c r="A760" s="43"/>
      <c r="B760" s="45" t="s">
        <v>27</v>
      </c>
    </row>
    <row r="761" spans="1:2" ht="45" customHeight="1" x14ac:dyDescent="0.25">
      <c r="A761" s="43"/>
      <c r="B761" s="45" t="s">
        <v>27</v>
      </c>
    </row>
    <row r="762" spans="1:2" ht="45" customHeight="1" x14ac:dyDescent="0.25">
      <c r="A762" s="43"/>
      <c r="B762" s="45" t="s">
        <v>27</v>
      </c>
    </row>
    <row r="763" spans="1:2" ht="45" customHeight="1" x14ac:dyDescent="0.25">
      <c r="A763" s="43"/>
      <c r="B763" s="45" t="s">
        <v>27</v>
      </c>
    </row>
    <row r="764" spans="1:2" ht="45" customHeight="1" x14ac:dyDescent="0.25">
      <c r="A764" s="43"/>
      <c r="B764" s="45" t="s">
        <v>27</v>
      </c>
    </row>
    <row r="765" spans="1:2" ht="45" customHeight="1" x14ac:dyDescent="0.25">
      <c r="A765" s="43"/>
      <c r="B765" s="45" t="s">
        <v>27</v>
      </c>
    </row>
    <row r="766" spans="1:2" ht="45" customHeight="1" x14ac:dyDescent="0.25">
      <c r="A766" s="43"/>
      <c r="B766" s="45" t="s">
        <v>27</v>
      </c>
    </row>
    <row r="767" spans="1:2" ht="45" customHeight="1" x14ac:dyDescent="0.25">
      <c r="A767" s="43"/>
      <c r="B767" s="45" t="s">
        <v>27</v>
      </c>
    </row>
    <row r="768" spans="1:2" ht="45" customHeight="1" x14ac:dyDescent="0.25">
      <c r="A768" s="43"/>
      <c r="B768" s="45" t="s">
        <v>27</v>
      </c>
    </row>
    <row r="769" spans="1:2" ht="45" customHeight="1" x14ac:dyDescent="0.25">
      <c r="A769" s="43"/>
      <c r="B769" s="45" t="s">
        <v>27</v>
      </c>
    </row>
    <row r="770" spans="1:2" ht="45" customHeight="1" x14ac:dyDescent="0.25">
      <c r="A770" s="43"/>
      <c r="B770" s="45" t="s">
        <v>27</v>
      </c>
    </row>
    <row r="771" spans="1:2" ht="45" customHeight="1" x14ac:dyDescent="0.25">
      <c r="A771" s="43"/>
      <c r="B771" s="45" t="s">
        <v>27</v>
      </c>
    </row>
    <row r="772" spans="1:2" ht="45" customHeight="1" x14ac:dyDescent="0.25">
      <c r="A772" s="43"/>
      <c r="B772" s="45" t="s">
        <v>27</v>
      </c>
    </row>
    <row r="773" spans="1:2" ht="45" customHeight="1" x14ac:dyDescent="0.25">
      <c r="A773" s="43"/>
      <c r="B773" s="45" t="s">
        <v>27</v>
      </c>
    </row>
    <row r="774" spans="1:2" ht="45" customHeight="1" x14ac:dyDescent="0.25">
      <c r="A774" s="43"/>
      <c r="B774" s="45" t="s">
        <v>27</v>
      </c>
    </row>
    <row r="775" spans="1:2" ht="45" customHeight="1" x14ac:dyDescent="0.25">
      <c r="A775" s="43"/>
      <c r="B775" s="45" t="s">
        <v>27</v>
      </c>
    </row>
    <row r="776" spans="1:2" ht="45" customHeight="1" x14ac:dyDescent="0.25">
      <c r="A776" s="43"/>
      <c r="B776" s="45" t="s">
        <v>27</v>
      </c>
    </row>
    <row r="777" spans="1:2" ht="45" customHeight="1" x14ac:dyDescent="0.25">
      <c r="A777" s="43"/>
      <c r="B777" s="45" t="s">
        <v>27</v>
      </c>
    </row>
    <row r="778" spans="1:2" ht="45" customHeight="1" x14ac:dyDescent="0.25">
      <c r="A778" s="43"/>
      <c r="B778" s="45" t="s">
        <v>27</v>
      </c>
    </row>
    <row r="779" spans="1:2" ht="45" customHeight="1" x14ac:dyDescent="0.25">
      <c r="A779" s="43"/>
      <c r="B779" s="45" t="s">
        <v>27</v>
      </c>
    </row>
    <row r="780" spans="1:2" ht="45" customHeight="1" x14ac:dyDescent="0.25">
      <c r="A780" s="43"/>
      <c r="B780" s="45" t="s">
        <v>27</v>
      </c>
    </row>
    <row r="781" spans="1:2" ht="45" customHeight="1" x14ac:dyDescent="0.25">
      <c r="A781" s="43"/>
      <c r="B781" s="45" t="s">
        <v>27</v>
      </c>
    </row>
    <row r="782" spans="1:2" ht="45" customHeight="1" x14ac:dyDescent="0.25">
      <c r="A782" s="43"/>
      <c r="B782" s="45" t="s">
        <v>27</v>
      </c>
    </row>
    <row r="783" spans="1:2" ht="45" customHeight="1" x14ac:dyDescent="0.25">
      <c r="A783" s="43"/>
      <c r="B783" s="45" t="s">
        <v>27</v>
      </c>
    </row>
    <row r="784" spans="1:2" ht="45" customHeight="1" x14ac:dyDescent="0.25">
      <c r="A784" s="43"/>
      <c r="B784" s="45" t="s">
        <v>27</v>
      </c>
    </row>
    <row r="785" spans="1:2" ht="45" customHeight="1" x14ac:dyDescent="0.25">
      <c r="A785" s="43"/>
      <c r="B785" s="45" t="s">
        <v>27</v>
      </c>
    </row>
    <row r="786" spans="1:2" ht="45" customHeight="1" x14ac:dyDescent="0.25">
      <c r="A786" s="43"/>
      <c r="B786" s="45" t="s">
        <v>27</v>
      </c>
    </row>
    <row r="787" spans="1:2" ht="45" customHeight="1" x14ac:dyDescent="0.25">
      <c r="A787" s="43"/>
      <c r="B787" s="45" t="s">
        <v>27</v>
      </c>
    </row>
    <row r="788" spans="1:2" ht="45" customHeight="1" x14ac:dyDescent="0.25">
      <c r="A788" s="43"/>
      <c r="B788" s="45" t="s">
        <v>27</v>
      </c>
    </row>
    <row r="789" spans="1:2" ht="45" customHeight="1" x14ac:dyDescent="0.25">
      <c r="A789" s="43"/>
      <c r="B789" s="45" t="s">
        <v>27</v>
      </c>
    </row>
    <row r="790" spans="1:2" ht="45" customHeight="1" x14ac:dyDescent="0.25">
      <c r="A790" s="43"/>
      <c r="B790" s="45" t="s">
        <v>27</v>
      </c>
    </row>
    <row r="791" spans="1:2" ht="45" customHeight="1" x14ac:dyDescent="0.25">
      <c r="A791" s="43"/>
      <c r="B791" s="45" t="s">
        <v>27</v>
      </c>
    </row>
    <row r="792" spans="1:2" ht="45" customHeight="1" x14ac:dyDescent="0.25">
      <c r="A792" s="43"/>
      <c r="B792" s="45" t="s">
        <v>27</v>
      </c>
    </row>
    <row r="793" spans="1:2" ht="45" customHeight="1" x14ac:dyDescent="0.25">
      <c r="A793" s="43"/>
      <c r="B793" s="45" t="s">
        <v>27</v>
      </c>
    </row>
    <row r="794" spans="1:2" ht="45" customHeight="1" x14ac:dyDescent="0.25">
      <c r="A794" s="43"/>
      <c r="B794" s="45" t="s">
        <v>27</v>
      </c>
    </row>
    <row r="795" spans="1:2" ht="45" customHeight="1" x14ac:dyDescent="0.25">
      <c r="A795" s="43"/>
      <c r="B795" s="45" t="s">
        <v>27</v>
      </c>
    </row>
    <row r="796" spans="1:2" ht="45" customHeight="1" x14ac:dyDescent="0.25">
      <c r="A796" s="43"/>
      <c r="B796" s="45" t="s">
        <v>27</v>
      </c>
    </row>
    <row r="797" spans="1:2" ht="45" customHeight="1" x14ac:dyDescent="0.25">
      <c r="A797" s="43"/>
      <c r="B797" s="45" t="s">
        <v>27</v>
      </c>
    </row>
    <row r="798" spans="1:2" ht="45" customHeight="1" x14ac:dyDescent="0.25">
      <c r="A798" s="43"/>
      <c r="B798" s="45" t="s">
        <v>27</v>
      </c>
    </row>
    <row r="799" spans="1:2" ht="45" customHeight="1" x14ac:dyDescent="0.25">
      <c r="A799" s="43"/>
      <c r="B799" s="45" t="s">
        <v>27</v>
      </c>
    </row>
    <row r="800" spans="1:2" ht="45" customHeight="1" x14ac:dyDescent="0.25">
      <c r="A800" s="43"/>
      <c r="B800" s="45" t="s">
        <v>27</v>
      </c>
    </row>
    <row r="801" spans="1:2" ht="45" customHeight="1" x14ac:dyDescent="0.25">
      <c r="A801" s="43"/>
      <c r="B801" s="45" t="s">
        <v>27</v>
      </c>
    </row>
    <row r="802" spans="1:2" ht="45" customHeight="1" x14ac:dyDescent="0.25">
      <c r="A802" s="43"/>
      <c r="B802" s="45" t="s">
        <v>27</v>
      </c>
    </row>
    <row r="803" spans="1:2" ht="45" customHeight="1" x14ac:dyDescent="0.25">
      <c r="A803" s="43"/>
      <c r="B803" s="45" t="s">
        <v>27</v>
      </c>
    </row>
    <row r="804" spans="1:2" ht="45" customHeight="1" x14ac:dyDescent="0.25">
      <c r="A804" s="43"/>
      <c r="B804" s="45" t="s">
        <v>27</v>
      </c>
    </row>
    <row r="805" spans="1:2" ht="45" customHeight="1" x14ac:dyDescent="0.25">
      <c r="A805" s="43"/>
      <c r="B805" s="45" t="s">
        <v>27</v>
      </c>
    </row>
    <row r="806" spans="1:2" ht="45" customHeight="1" x14ac:dyDescent="0.25">
      <c r="A806" s="43"/>
      <c r="B806" s="45" t="s">
        <v>27</v>
      </c>
    </row>
    <row r="807" spans="1:2" ht="45" customHeight="1" x14ac:dyDescent="0.25">
      <c r="A807" s="43"/>
      <c r="B807" s="45" t="s">
        <v>27</v>
      </c>
    </row>
    <row r="808" spans="1:2" ht="45" customHeight="1" x14ac:dyDescent="0.25">
      <c r="A808" s="43"/>
      <c r="B808" s="45" t="s">
        <v>27</v>
      </c>
    </row>
    <row r="809" spans="1:2" ht="45" customHeight="1" x14ac:dyDescent="0.25">
      <c r="A809" s="43"/>
      <c r="B809" s="45" t="s">
        <v>27</v>
      </c>
    </row>
    <row r="810" spans="1:2" ht="45" customHeight="1" x14ac:dyDescent="0.25">
      <c r="A810" s="43"/>
      <c r="B810" s="45" t="s">
        <v>27</v>
      </c>
    </row>
    <row r="811" spans="1:2" ht="45" customHeight="1" x14ac:dyDescent="0.25">
      <c r="A811" s="43"/>
      <c r="B811" s="45" t="s">
        <v>27</v>
      </c>
    </row>
    <row r="812" spans="1:2" ht="45" customHeight="1" x14ac:dyDescent="0.25">
      <c r="A812" s="43"/>
      <c r="B812" s="45" t="s">
        <v>27</v>
      </c>
    </row>
    <row r="813" spans="1:2" ht="45" customHeight="1" x14ac:dyDescent="0.25">
      <c r="A813" s="43"/>
      <c r="B813" s="45" t="s">
        <v>27</v>
      </c>
    </row>
    <row r="814" spans="1:2" ht="45" customHeight="1" x14ac:dyDescent="0.25">
      <c r="A814" s="43"/>
      <c r="B814" s="45" t="s">
        <v>27</v>
      </c>
    </row>
    <row r="815" spans="1:2" ht="45" customHeight="1" x14ac:dyDescent="0.25">
      <c r="A815" s="43"/>
      <c r="B815" s="45" t="s">
        <v>27</v>
      </c>
    </row>
    <row r="816" spans="1:2" ht="45" customHeight="1" x14ac:dyDescent="0.25">
      <c r="A816" s="43"/>
      <c r="B816" s="45" t="s">
        <v>27</v>
      </c>
    </row>
    <row r="817" spans="1:2" ht="45" customHeight="1" x14ac:dyDescent="0.25">
      <c r="A817" s="43"/>
      <c r="B817" s="45" t="s">
        <v>27</v>
      </c>
    </row>
    <row r="818" spans="1:2" ht="45" customHeight="1" x14ac:dyDescent="0.25">
      <c r="A818" s="43"/>
      <c r="B818" s="45" t="s">
        <v>27</v>
      </c>
    </row>
    <row r="819" spans="1:2" ht="45" customHeight="1" x14ac:dyDescent="0.25">
      <c r="A819" s="43"/>
      <c r="B819" s="45" t="s">
        <v>27</v>
      </c>
    </row>
    <row r="820" spans="1:2" ht="45" customHeight="1" x14ac:dyDescent="0.25">
      <c r="A820" s="43"/>
      <c r="B820" s="45" t="s">
        <v>27</v>
      </c>
    </row>
    <row r="821" spans="1:2" ht="45" customHeight="1" x14ac:dyDescent="0.25">
      <c r="A821" s="43"/>
      <c r="B821" s="45" t="s">
        <v>27</v>
      </c>
    </row>
    <row r="822" spans="1:2" ht="45" customHeight="1" x14ac:dyDescent="0.25">
      <c r="A822" s="43"/>
      <c r="B822" s="45" t="s">
        <v>27</v>
      </c>
    </row>
    <row r="823" spans="1:2" ht="45" customHeight="1" x14ac:dyDescent="0.25">
      <c r="A823" s="43"/>
      <c r="B823" s="45" t="s">
        <v>27</v>
      </c>
    </row>
    <row r="824" spans="1:2" ht="45" customHeight="1" x14ac:dyDescent="0.25">
      <c r="A824" s="43"/>
      <c r="B824" s="45" t="s">
        <v>27</v>
      </c>
    </row>
    <row r="825" spans="1:2" ht="45" customHeight="1" x14ac:dyDescent="0.25">
      <c r="A825" s="43"/>
      <c r="B825" s="45" t="s">
        <v>27</v>
      </c>
    </row>
    <row r="826" spans="1:2" ht="45" customHeight="1" x14ac:dyDescent="0.25">
      <c r="A826" s="43"/>
      <c r="B826" s="45" t="s">
        <v>27</v>
      </c>
    </row>
    <row r="827" spans="1:2" ht="45" customHeight="1" x14ac:dyDescent="0.25">
      <c r="A827" s="43"/>
      <c r="B827" s="45" t="s">
        <v>27</v>
      </c>
    </row>
    <row r="828" spans="1:2" ht="45" customHeight="1" x14ac:dyDescent="0.25">
      <c r="A828" s="43"/>
      <c r="B828" s="45" t="s">
        <v>27</v>
      </c>
    </row>
    <row r="829" spans="1:2" ht="45" customHeight="1" x14ac:dyDescent="0.25">
      <c r="A829" s="43"/>
      <c r="B829" s="45" t="s">
        <v>27</v>
      </c>
    </row>
    <row r="830" spans="1:2" ht="45" customHeight="1" x14ac:dyDescent="0.25">
      <c r="A830" s="43"/>
      <c r="B830" s="45" t="s">
        <v>27</v>
      </c>
    </row>
    <row r="831" spans="1:2" ht="45" customHeight="1" x14ac:dyDescent="0.25">
      <c r="A831" s="43"/>
      <c r="B831" s="45" t="s">
        <v>27</v>
      </c>
    </row>
    <row r="832" spans="1:2" ht="45" customHeight="1" x14ac:dyDescent="0.25">
      <c r="A832" s="43"/>
      <c r="B832" s="45" t="s">
        <v>27</v>
      </c>
    </row>
    <row r="833" spans="1:2" ht="45" customHeight="1" x14ac:dyDescent="0.25">
      <c r="A833" s="43"/>
      <c r="B833" s="45" t="s">
        <v>27</v>
      </c>
    </row>
    <row r="834" spans="1:2" ht="45" customHeight="1" x14ac:dyDescent="0.25">
      <c r="A834" s="43"/>
      <c r="B834" s="45" t="s">
        <v>27</v>
      </c>
    </row>
    <row r="835" spans="1:2" ht="45" customHeight="1" x14ac:dyDescent="0.25">
      <c r="A835" s="43"/>
      <c r="B835" s="45" t="s">
        <v>27</v>
      </c>
    </row>
    <row r="836" spans="1:2" ht="45" customHeight="1" x14ac:dyDescent="0.25">
      <c r="A836" s="43"/>
      <c r="B836" s="45" t="s">
        <v>27</v>
      </c>
    </row>
    <row r="837" spans="1:2" ht="45" customHeight="1" x14ac:dyDescent="0.25">
      <c r="A837" s="43"/>
      <c r="B837" s="45" t="s">
        <v>27</v>
      </c>
    </row>
    <row r="838" spans="1:2" ht="45" customHeight="1" x14ac:dyDescent="0.25">
      <c r="A838" s="43"/>
      <c r="B838" s="45" t="s">
        <v>27</v>
      </c>
    </row>
    <row r="839" spans="1:2" ht="45" customHeight="1" x14ac:dyDescent="0.25">
      <c r="A839" s="43"/>
      <c r="B839" s="45" t="s">
        <v>27</v>
      </c>
    </row>
    <row r="840" spans="1:2" ht="45" customHeight="1" x14ac:dyDescent="0.25">
      <c r="A840" s="43"/>
      <c r="B840" s="45" t="s">
        <v>27</v>
      </c>
    </row>
    <row r="841" spans="1:2" ht="45" customHeight="1" x14ac:dyDescent="0.25">
      <c r="A841" s="43"/>
      <c r="B841" s="45" t="s">
        <v>27</v>
      </c>
    </row>
    <row r="842" spans="1:2" ht="45" customHeight="1" x14ac:dyDescent="0.25">
      <c r="A842" s="43"/>
      <c r="B842" s="45" t="s">
        <v>27</v>
      </c>
    </row>
    <row r="843" spans="1:2" ht="45" customHeight="1" x14ac:dyDescent="0.25">
      <c r="A843" s="43"/>
      <c r="B843" s="45" t="s">
        <v>27</v>
      </c>
    </row>
    <row r="844" spans="1:2" ht="45" customHeight="1" x14ac:dyDescent="0.25">
      <c r="A844" s="43"/>
      <c r="B844" s="45" t="s">
        <v>27</v>
      </c>
    </row>
    <row r="845" spans="1:2" ht="45" customHeight="1" x14ac:dyDescent="0.25">
      <c r="A845" s="43"/>
      <c r="B845" s="45" t="s">
        <v>27</v>
      </c>
    </row>
    <row r="846" spans="1:2" ht="45" customHeight="1" x14ac:dyDescent="0.25">
      <c r="A846" s="43"/>
      <c r="B846" s="45" t="s">
        <v>27</v>
      </c>
    </row>
    <row r="847" spans="1:2" ht="45" customHeight="1" x14ac:dyDescent="0.25">
      <c r="A847" s="43"/>
      <c r="B847" s="45" t="s">
        <v>27</v>
      </c>
    </row>
    <row r="848" spans="1:2" ht="45" customHeight="1" x14ac:dyDescent="0.25">
      <c r="A848" s="43"/>
      <c r="B848" s="45" t="s">
        <v>27</v>
      </c>
    </row>
    <row r="849" spans="1:2" ht="45" customHeight="1" x14ac:dyDescent="0.25">
      <c r="A849" s="43"/>
      <c r="B849" s="45" t="s">
        <v>27</v>
      </c>
    </row>
    <row r="850" spans="1:2" ht="45" customHeight="1" x14ac:dyDescent="0.25">
      <c r="A850" s="43"/>
      <c r="B850" s="45" t="s">
        <v>27</v>
      </c>
    </row>
    <row r="851" spans="1:2" ht="45" customHeight="1" x14ac:dyDescent="0.25">
      <c r="A851" s="43"/>
      <c r="B851" s="45" t="s">
        <v>27</v>
      </c>
    </row>
    <row r="852" spans="1:2" ht="45" customHeight="1" x14ac:dyDescent="0.25">
      <c r="A852" s="43"/>
      <c r="B852" s="45" t="s">
        <v>27</v>
      </c>
    </row>
    <row r="853" spans="1:2" ht="45" customHeight="1" x14ac:dyDescent="0.25">
      <c r="A853" s="43"/>
      <c r="B853" s="45" t="s">
        <v>27</v>
      </c>
    </row>
    <row r="854" spans="1:2" ht="45" customHeight="1" x14ac:dyDescent="0.25">
      <c r="A854" s="43"/>
      <c r="B854" s="45" t="s">
        <v>27</v>
      </c>
    </row>
    <row r="855" spans="1:2" ht="45" customHeight="1" x14ac:dyDescent="0.25">
      <c r="A855" s="43"/>
      <c r="B855" s="45" t="s">
        <v>27</v>
      </c>
    </row>
    <row r="856" spans="1:2" ht="45" customHeight="1" x14ac:dyDescent="0.25">
      <c r="A856" s="43"/>
      <c r="B856" s="45" t="s">
        <v>27</v>
      </c>
    </row>
    <row r="857" spans="1:2" ht="45" customHeight="1" x14ac:dyDescent="0.25">
      <c r="A857" s="43"/>
      <c r="B857" s="45" t="s">
        <v>27</v>
      </c>
    </row>
    <row r="858" spans="1:2" ht="45" customHeight="1" x14ac:dyDescent="0.25">
      <c r="A858" s="43"/>
      <c r="B858" s="45" t="s">
        <v>27</v>
      </c>
    </row>
    <row r="859" spans="1:2" ht="45" customHeight="1" x14ac:dyDescent="0.25">
      <c r="A859" s="43"/>
      <c r="B859" s="45" t="s">
        <v>27</v>
      </c>
    </row>
    <row r="860" spans="1:2" ht="45" customHeight="1" x14ac:dyDescent="0.25">
      <c r="A860" s="43"/>
      <c r="B860" s="45" t="s">
        <v>27</v>
      </c>
    </row>
    <row r="861" spans="1:2" ht="45" customHeight="1" x14ac:dyDescent="0.25">
      <c r="A861" s="43"/>
      <c r="B861" s="45" t="s">
        <v>27</v>
      </c>
    </row>
    <row r="862" spans="1:2" ht="45" customHeight="1" x14ac:dyDescent="0.25">
      <c r="A862" s="43"/>
      <c r="B862" s="45" t="s">
        <v>27</v>
      </c>
    </row>
    <row r="863" spans="1:2" ht="45" customHeight="1" x14ac:dyDescent="0.25">
      <c r="A863" s="43"/>
      <c r="B863" s="45" t="s">
        <v>27</v>
      </c>
    </row>
    <row r="864" spans="1:2" ht="45" customHeight="1" x14ac:dyDescent="0.25">
      <c r="A864" s="43"/>
      <c r="B864" s="45" t="s">
        <v>27</v>
      </c>
    </row>
    <row r="865" spans="1:2" ht="45" customHeight="1" x14ac:dyDescent="0.25">
      <c r="A865" s="43"/>
      <c r="B865" s="45" t="s">
        <v>27</v>
      </c>
    </row>
    <row r="866" spans="1:2" ht="45" customHeight="1" x14ac:dyDescent="0.25">
      <c r="A866" s="43"/>
      <c r="B866" s="45" t="s">
        <v>27</v>
      </c>
    </row>
    <row r="867" spans="1:2" ht="45" customHeight="1" x14ac:dyDescent="0.25">
      <c r="A867" s="43"/>
      <c r="B867" s="45" t="s">
        <v>27</v>
      </c>
    </row>
    <row r="868" spans="1:2" ht="45" customHeight="1" x14ac:dyDescent="0.25">
      <c r="A868" s="43"/>
      <c r="B868" s="45" t="s">
        <v>27</v>
      </c>
    </row>
    <row r="869" spans="1:2" ht="45" customHeight="1" x14ac:dyDescent="0.25">
      <c r="A869" s="43"/>
      <c r="B869" s="45" t="s">
        <v>27</v>
      </c>
    </row>
    <row r="870" spans="1:2" ht="45" customHeight="1" x14ac:dyDescent="0.25">
      <c r="A870" s="43"/>
      <c r="B870" s="45" t="s">
        <v>27</v>
      </c>
    </row>
    <row r="871" spans="1:2" ht="45" customHeight="1" x14ac:dyDescent="0.25">
      <c r="A871" s="43"/>
      <c r="B871" s="45" t="s">
        <v>27</v>
      </c>
    </row>
    <row r="872" spans="1:2" ht="45" customHeight="1" x14ac:dyDescent="0.25">
      <c r="A872" s="43"/>
      <c r="B872" s="45" t="s">
        <v>27</v>
      </c>
    </row>
    <row r="873" spans="1:2" ht="45" customHeight="1" x14ac:dyDescent="0.25">
      <c r="A873" s="43"/>
      <c r="B873" s="45" t="s">
        <v>27</v>
      </c>
    </row>
    <row r="874" spans="1:2" ht="45" customHeight="1" x14ac:dyDescent="0.25">
      <c r="A874" s="43"/>
      <c r="B874" s="45" t="s">
        <v>27</v>
      </c>
    </row>
    <row r="875" spans="1:2" ht="45" customHeight="1" x14ac:dyDescent="0.25">
      <c r="A875" s="43"/>
      <c r="B875" s="45" t="s">
        <v>27</v>
      </c>
    </row>
    <row r="876" spans="1:2" ht="45" customHeight="1" x14ac:dyDescent="0.25">
      <c r="A876" s="43"/>
      <c r="B876" s="45" t="s">
        <v>27</v>
      </c>
    </row>
    <row r="877" spans="1:2" ht="45" customHeight="1" x14ac:dyDescent="0.25">
      <c r="A877" s="43"/>
      <c r="B877" s="45" t="s">
        <v>27</v>
      </c>
    </row>
    <row r="878" spans="1:2" ht="45" customHeight="1" x14ac:dyDescent="0.25">
      <c r="A878" s="43"/>
      <c r="B878" s="45" t="s">
        <v>27</v>
      </c>
    </row>
    <row r="879" spans="1:2" ht="45" customHeight="1" x14ac:dyDescent="0.25">
      <c r="A879" s="43"/>
      <c r="B879" s="45" t="s">
        <v>27</v>
      </c>
    </row>
    <row r="880" spans="1:2" ht="45" customHeight="1" x14ac:dyDescent="0.25">
      <c r="A880" s="43"/>
      <c r="B880" s="45" t="s">
        <v>27</v>
      </c>
    </row>
    <row r="881" spans="1:2" ht="45" customHeight="1" x14ac:dyDescent="0.25">
      <c r="A881" s="43"/>
      <c r="B881" s="45" t="s">
        <v>27</v>
      </c>
    </row>
    <row r="882" spans="1:2" ht="45" customHeight="1" x14ac:dyDescent="0.25">
      <c r="A882" s="43"/>
      <c r="B882" s="45" t="s">
        <v>27</v>
      </c>
    </row>
    <row r="883" spans="1:2" ht="45" customHeight="1" x14ac:dyDescent="0.25">
      <c r="A883" s="43"/>
      <c r="B883" s="45" t="s">
        <v>27</v>
      </c>
    </row>
    <row r="884" spans="1:2" ht="45" customHeight="1" x14ac:dyDescent="0.25">
      <c r="A884" s="43"/>
      <c r="B884" s="45" t="s">
        <v>27</v>
      </c>
    </row>
    <row r="885" spans="1:2" ht="45" customHeight="1" x14ac:dyDescent="0.25">
      <c r="A885" s="43"/>
      <c r="B885" s="45" t="s">
        <v>27</v>
      </c>
    </row>
    <row r="886" spans="1:2" ht="45" customHeight="1" x14ac:dyDescent="0.25">
      <c r="A886" s="43"/>
      <c r="B886" s="45" t="s">
        <v>27</v>
      </c>
    </row>
    <row r="887" spans="1:2" ht="45" customHeight="1" x14ac:dyDescent="0.25">
      <c r="A887" s="43"/>
      <c r="B887" s="45" t="s">
        <v>27</v>
      </c>
    </row>
    <row r="888" spans="1:2" ht="45" customHeight="1" x14ac:dyDescent="0.25">
      <c r="A888" s="43"/>
      <c r="B888" s="45" t="s">
        <v>27</v>
      </c>
    </row>
    <row r="889" spans="1:2" ht="45" customHeight="1" x14ac:dyDescent="0.25">
      <c r="A889" s="43"/>
      <c r="B889" s="45" t="s">
        <v>27</v>
      </c>
    </row>
    <row r="890" spans="1:2" ht="45" customHeight="1" x14ac:dyDescent="0.25">
      <c r="A890" s="43"/>
      <c r="B890" s="45" t="s">
        <v>27</v>
      </c>
    </row>
    <row r="891" spans="1:2" ht="45" customHeight="1" x14ac:dyDescent="0.25">
      <c r="A891" s="43"/>
      <c r="B891" s="45" t="s">
        <v>27</v>
      </c>
    </row>
    <row r="892" spans="1:2" ht="45" customHeight="1" x14ac:dyDescent="0.25">
      <c r="A892" s="43"/>
      <c r="B892" s="45" t="s">
        <v>27</v>
      </c>
    </row>
    <row r="893" spans="1:2" ht="45" customHeight="1" x14ac:dyDescent="0.25">
      <c r="A893" s="43"/>
      <c r="B893" s="45" t="s">
        <v>27</v>
      </c>
    </row>
    <row r="894" spans="1:2" ht="45" customHeight="1" x14ac:dyDescent="0.25">
      <c r="A894" s="43"/>
      <c r="B894" s="45" t="s">
        <v>27</v>
      </c>
    </row>
    <row r="895" spans="1:2" ht="45" customHeight="1" x14ac:dyDescent="0.25">
      <c r="A895" s="43"/>
      <c r="B895" s="45" t="s">
        <v>27</v>
      </c>
    </row>
    <row r="896" spans="1:2" ht="45" customHeight="1" x14ac:dyDescent="0.25">
      <c r="A896" s="43"/>
      <c r="B896" s="45" t="s">
        <v>27</v>
      </c>
    </row>
    <row r="897" spans="1:2" ht="45" customHeight="1" x14ac:dyDescent="0.25">
      <c r="A897" s="43"/>
      <c r="B897" s="45" t="s">
        <v>27</v>
      </c>
    </row>
    <row r="898" spans="1:2" ht="45" customHeight="1" x14ac:dyDescent="0.25">
      <c r="A898" s="43"/>
      <c r="B898" s="45" t="s">
        <v>27</v>
      </c>
    </row>
    <row r="899" spans="1:2" ht="45" customHeight="1" x14ac:dyDescent="0.25">
      <c r="A899" s="43"/>
      <c r="B899" s="45" t="s">
        <v>27</v>
      </c>
    </row>
    <row r="900" spans="1:2" ht="45" customHeight="1" x14ac:dyDescent="0.25">
      <c r="A900" s="43"/>
      <c r="B900" s="45" t="s">
        <v>27</v>
      </c>
    </row>
    <row r="901" spans="1:2" ht="45" customHeight="1" x14ac:dyDescent="0.25">
      <c r="A901" s="43"/>
      <c r="B901" s="45" t="s">
        <v>27</v>
      </c>
    </row>
    <row r="902" spans="1:2" ht="45" customHeight="1" x14ac:dyDescent="0.25">
      <c r="A902" s="43"/>
      <c r="B902" s="45" t="s">
        <v>27</v>
      </c>
    </row>
    <row r="903" spans="1:2" ht="45" customHeight="1" x14ac:dyDescent="0.25">
      <c r="A903" s="43"/>
      <c r="B903" s="45" t="s">
        <v>27</v>
      </c>
    </row>
    <row r="904" spans="1:2" ht="45" customHeight="1" x14ac:dyDescent="0.25">
      <c r="A904" s="43"/>
      <c r="B904" s="45" t="s">
        <v>27</v>
      </c>
    </row>
    <row r="905" spans="1:2" ht="45" customHeight="1" x14ac:dyDescent="0.25">
      <c r="A905" s="43"/>
      <c r="B905" s="45" t="s">
        <v>27</v>
      </c>
    </row>
    <row r="906" spans="1:2" ht="45" customHeight="1" x14ac:dyDescent="0.25">
      <c r="A906" s="43"/>
      <c r="B906" s="45" t="s">
        <v>27</v>
      </c>
    </row>
    <row r="907" spans="1:2" ht="45" customHeight="1" x14ac:dyDescent="0.25">
      <c r="A907" s="43"/>
      <c r="B907" s="45" t="s">
        <v>27</v>
      </c>
    </row>
    <row r="908" spans="1:2" ht="45" customHeight="1" x14ac:dyDescent="0.25">
      <c r="A908" s="43"/>
      <c r="B908" s="45" t="s">
        <v>27</v>
      </c>
    </row>
    <row r="909" spans="1:2" ht="45" customHeight="1" x14ac:dyDescent="0.25">
      <c r="A909" s="43"/>
      <c r="B909" s="45" t="s">
        <v>27</v>
      </c>
    </row>
    <row r="910" spans="1:2" ht="45" customHeight="1" x14ac:dyDescent="0.25">
      <c r="A910" s="43"/>
      <c r="B910" s="45" t="s">
        <v>27</v>
      </c>
    </row>
    <row r="911" spans="1:2" ht="45" customHeight="1" x14ac:dyDescent="0.25">
      <c r="A911" s="43"/>
      <c r="B911" s="45" t="s">
        <v>27</v>
      </c>
    </row>
    <row r="912" spans="1:2" ht="45" customHeight="1" x14ac:dyDescent="0.25">
      <c r="A912" s="43"/>
      <c r="B912" s="45" t="s">
        <v>27</v>
      </c>
    </row>
    <row r="913" spans="1:2" ht="45" customHeight="1" x14ac:dyDescent="0.25">
      <c r="A913" s="43"/>
      <c r="B913" s="45" t="s">
        <v>27</v>
      </c>
    </row>
    <row r="914" spans="1:2" ht="45" customHeight="1" x14ac:dyDescent="0.25">
      <c r="A914" s="43"/>
      <c r="B914" s="45" t="s">
        <v>27</v>
      </c>
    </row>
    <row r="915" spans="1:2" ht="45" customHeight="1" x14ac:dyDescent="0.25">
      <c r="A915" s="43"/>
      <c r="B915" s="45" t="s">
        <v>27</v>
      </c>
    </row>
    <row r="916" spans="1:2" ht="45" customHeight="1" x14ac:dyDescent="0.25">
      <c r="A916" s="43"/>
      <c r="B916" s="45" t="s">
        <v>27</v>
      </c>
    </row>
    <row r="917" spans="1:2" ht="45" customHeight="1" x14ac:dyDescent="0.25">
      <c r="A917" s="43"/>
      <c r="B917" s="45" t="s">
        <v>27</v>
      </c>
    </row>
    <row r="918" spans="1:2" ht="45" customHeight="1" x14ac:dyDescent="0.25">
      <c r="A918" s="43"/>
      <c r="B918" s="45" t="s">
        <v>27</v>
      </c>
    </row>
    <row r="919" spans="1:2" ht="45" customHeight="1" x14ac:dyDescent="0.25">
      <c r="A919" s="43"/>
      <c r="B919" s="45" t="s">
        <v>27</v>
      </c>
    </row>
    <row r="920" spans="1:2" ht="45" customHeight="1" x14ac:dyDescent="0.25">
      <c r="A920" s="43"/>
      <c r="B920" s="45" t="s">
        <v>27</v>
      </c>
    </row>
    <row r="921" spans="1:2" ht="45" customHeight="1" x14ac:dyDescent="0.25">
      <c r="A921" s="43"/>
      <c r="B921" s="45" t="s">
        <v>27</v>
      </c>
    </row>
    <row r="922" spans="1:2" ht="45" customHeight="1" x14ac:dyDescent="0.25">
      <c r="A922" s="43"/>
      <c r="B922" s="45" t="s">
        <v>27</v>
      </c>
    </row>
    <row r="923" spans="1:2" ht="45" customHeight="1" x14ac:dyDescent="0.25">
      <c r="A923" s="43"/>
      <c r="B923" s="45" t="s">
        <v>27</v>
      </c>
    </row>
    <row r="924" spans="1:2" ht="45" customHeight="1" x14ac:dyDescent="0.25">
      <c r="A924" s="43"/>
      <c r="B924" s="45" t="s">
        <v>27</v>
      </c>
    </row>
    <row r="925" spans="1:2" ht="45" customHeight="1" x14ac:dyDescent="0.25">
      <c r="A925" s="43"/>
      <c r="B925" s="45" t="s">
        <v>27</v>
      </c>
    </row>
    <row r="926" spans="1:2" ht="45" customHeight="1" x14ac:dyDescent="0.25">
      <c r="A926" s="43"/>
      <c r="B926" s="45" t="s">
        <v>27</v>
      </c>
    </row>
    <row r="927" spans="1:2" ht="45" customHeight="1" x14ac:dyDescent="0.25">
      <c r="A927" s="43"/>
      <c r="B927" s="45" t="s">
        <v>27</v>
      </c>
    </row>
    <row r="928" spans="1:2" ht="45" customHeight="1" x14ac:dyDescent="0.25">
      <c r="A928" s="43"/>
      <c r="B928" s="45" t="s">
        <v>27</v>
      </c>
    </row>
    <row r="929" spans="1:2" ht="45" customHeight="1" x14ac:dyDescent="0.25">
      <c r="A929" s="43"/>
      <c r="B929" s="45" t="s">
        <v>27</v>
      </c>
    </row>
    <row r="930" spans="1:2" ht="45" customHeight="1" x14ac:dyDescent="0.25">
      <c r="A930" s="43"/>
      <c r="B930" s="45" t="s">
        <v>27</v>
      </c>
    </row>
    <row r="931" spans="1:2" ht="45" customHeight="1" x14ac:dyDescent="0.25">
      <c r="A931" s="43"/>
      <c r="B931" s="45" t="s">
        <v>27</v>
      </c>
    </row>
    <row r="932" spans="1:2" ht="45" customHeight="1" x14ac:dyDescent="0.25">
      <c r="A932" s="43"/>
      <c r="B932" s="45" t="s">
        <v>27</v>
      </c>
    </row>
    <row r="933" spans="1:2" ht="45" customHeight="1" x14ac:dyDescent="0.25">
      <c r="A933" s="43"/>
      <c r="B933" s="45" t="s">
        <v>27</v>
      </c>
    </row>
    <row r="934" spans="1:2" ht="45" customHeight="1" x14ac:dyDescent="0.25">
      <c r="A934" s="43"/>
      <c r="B934" s="45" t="s">
        <v>27</v>
      </c>
    </row>
    <row r="935" spans="1:2" ht="45" customHeight="1" x14ac:dyDescent="0.25">
      <c r="A935" s="43"/>
      <c r="B935" s="45" t="s">
        <v>27</v>
      </c>
    </row>
    <row r="936" spans="1:2" ht="45" customHeight="1" x14ac:dyDescent="0.25">
      <c r="A936" s="43"/>
      <c r="B936" s="45" t="s">
        <v>27</v>
      </c>
    </row>
    <row r="937" spans="1:2" ht="45" customHeight="1" x14ac:dyDescent="0.25">
      <c r="A937" s="43"/>
      <c r="B937" s="45" t="s">
        <v>27</v>
      </c>
    </row>
    <row r="938" spans="1:2" ht="45" customHeight="1" x14ac:dyDescent="0.25">
      <c r="A938" s="43"/>
      <c r="B938" s="45" t="s">
        <v>27</v>
      </c>
    </row>
    <row r="939" spans="1:2" ht="45" customHeight="1" x14ac:dyDescent="0.25">
      <c r="A939" s="43"/>
      <c r="B939" s="45" t="s">
        <v>27</v>
      </c>
    </row>
    <row r="940" spans="1:2" ht="45" customHeight="1" x14ac:dyDescent="0.25">
      <c r="A940" s="43"/>
      <c r="B940" s="45" t="s">
        <v>27</v>
      </c>
    </row>
    <row r="941" spans="1:2" ht="45" customHeight="1" x14ac:dyDescent="0.25">
      <c r="A941" s="43"/>
      <c r="B941" s="45" t="s">
        <v>27</v>
      </c>
    </row>
    <row r="942" spans="1:2" ht="45" customHeight="1" x14ac:dyDescent="0.25">
      <c r="A942" s="43"/>
      <c r="B942" s="45" t="s">
        <v>27</v>
      </c>
    </row>
    <row r="943" spans="1:2" ht="45" customHeight="1" x14ac:dyDescent="0.25">
      <c r="A943" s="43"/>
      <c r="B943" s="45" t="s">
        <v>27</v>
      </c>
    </row>
    <row r="944" spans="1:2" ht="45" customHeight="1" x14ac:dyDescent="0.25">
      <c r="A944" s="43"/>
      <c r="B944" s="45" t="s">
        <v>27</v>
      </c>
    </row>
    <row r="945" spans="1:2" ht="45" customHeight="1" x14ac:dyDescent="0.25">
      <c r="A945" s="43"/>
      <c r="B945" s="45" t="s">
        <v>27</v>
      </c>
    </row>
    <row r="946" spans="1:2" ht="45" customHeight="1" x14ac:dyDescent="0.25">
      <c r="A946" s="43"/>
      <c r="B946" s="45" t="s">
        <v>27</v>
      </c>
    </row>
    <row r="947" spans="1:2" ht="45" customHeight="1" x14ac:dyDescent="0.25">
      <c r="A947" s="43"/>
      <c r="B947" s="45" t="s">
        <v>27</v>
      </c>
    </row>
    <row r="948" spans="1:2" ht="45" customHeight="1" x14ac:dyDescent="0.25">
      <c r="A948" s="43"/>
      <c r="B948" s="45" t="s">
        <v>27</v>
      </c>
    </row>
    <row r="949" spans="1:2" ht="45" customHeight="1" x14ac:dyDescent="0.25">
      <c r="A949" s="43"/>
      <c r="B949" s="45" t="s">
        <v>27</v>
      </c>
    </row>
    <row r="950" spans="1:2" ht="45" customHeight="1" x14ac:dyDescent="0.25">
      <c r="A950" s="43"/>
      <c r="B950" s="45" t="s">
        <v>27</v>
      </c>
    </row>
    <row r="951" spans="1:2" ht="45" customHeight="1" x14ac:dyDescent="0.25">
      <c r="A951" s="43"/>
      <c r="B951" s="45" t="s">
        <v>27</v>
      </c>
    </row>
    <row r="952" spans="1:2" ht="45" customHeight="1" x14ac:dyDescent="0.25">
      <c r="A952" s="43"/>
      <c r="B952" s="45" t="s">
        <v>27</v>
      </c>
    </row>
    <row r="953" spans="1:2" ht="45" customHeight="1" x14ac:dyDescent="0.25">
      <c r="A953" s="43"/>
      <c r="B953" s="45" t="s">
        <v>27</v>
      </c>
    </row>
    <row r="954" spans="1:2" ht="45" customHeight="1" x14ac:dyDescent="0.25">
      <c r="A954" s="43"/>
      <c r="B954" s="45" t="s">
        <v>27</v>
      </c>
    </row>
    <row r="955" spans="1:2" ht="45" customHeight="1" x14ac:dyDescent="0.25">
      <c r="A955" s="43"/>
      <c r="B955" s="45" t="s">
        <v>27</v>
      </c>
    </row>
    <row r="956" spans="1:2" ht="45" customHeight="1" x14ac:dyDescent="0.25">
      <c r="A956" s="43"/>
      <c r="B956" s="45" t="s">
        <v>27</v>
      </c>
    </row>
    <row r="957" spans="1:2" ht="45" customHeight="1" x14ac:dyDescent="0.25">
      <c r="A957" s="43"/>
      <c r="B957" s="45" t="s">
        <v>27</v>
      </c>
    </row>
    <row r="958" spans="1:2" ht="45" customHeight="1" x14ac:dyDescent="0.25">
      <c r="A958" s="43"/>
      <c r="B958" s="45" t="s">
        <v>27</v>
      </c>
    </row>
    <row r="959" spans="1:2" ht="45" customHeight="1" x14ac:dyDescent="0.25">
      <c r="A959" s="43"/>
      <c r="B959" s="45" t="s">
        <v>27</v>
      </c>
    </row>
    <row r="960" spans="1:2" ht="45" customHeight="1" x14ac:dyDescent="0.25">
      <c r="A960" s="43"/>
      <c r="B960" s="45" t="s">
        <v>27</v>
      </c>
    </row>
    <row r="961" spans="1:2" ht="45" customHeight="1" x14ac:dyDescent="0.25">
      <c r="A961" s="43"/>
      <c r="B961" s="45" t="s">
        <v>27</v>
      </c>
    </row>
    <row r="962" spans="1:2" ht="45" customHeight="1" x14ac:dyDescent="0.25">
      <c r="A962" s="43"/>
      <c r="B962" s="45" t="s">
        <v>27</v>
      </c>
    </row>
    <row r="963" spans="1:2" ht="45" customHeight="1" x14ac:dyDescent="0.25">
      <c r="A963" s="43"/>
      <c r="B963" s="45" t="s">
        <v>27</v>
      </c>
    </row>
    <row r="964" spans="1:2" ht="45" customHeight="1" x14ac:dyDescent="0.25">
      <c r="A964" s="43"/>
      <c r="B964" s="45" t="s">
        <v>27</v>
      </c>
    </row>
    <row r="965" spans="1:2" ht="45" customHeight="1" x14ac:dyDescent="0.25">
      <c r="A965" s="43"/>
      <c r="B965" s="45" t="s">
        <v>27</v>
      </c>
    </row>
    <row r="966" spans="1:2" ht="45" customHeight="1" x14ac:dyDescent="0.25">
      <c r="A966" s="43"/>
      <c r="B966" s="45" t="s">
        <v>27</v>
      </c>
    </row>
    <row r="967" spans="1:2" ht="45" customHeight="1" x14ac:dyDescent="0.25">
      <c r="A967" s="43"/>
      <c r="B967" s="45" t="s">
        <v>27</v>
      </c>
    </row>
    <row r="968" spans="1:2" ht="45" customHeight="1" x14ac:dyDescent="0.25">
      <c r="A968" s="43"/>
      <c r="B968" s="45" t="s">
        <v>27</v>
      </c>
    </row>
    <row r="969" spans="1:2" ht="45" customHeight="1" x14ac:dyDescent="0.25">
      <c r="A969" s="43"/>
      <c r="B969" s="45" t="s">
        <v>27</v>
      </c>
    </row>
    <row r="970" spans="1:2" ht="45" customHeight="1" x14ac:dyDescent="0.25">
      <c r="A970" s="43"/>
      <c r="B970" s="45" t="s">
        <v>27</v>
      </c>
    </row>
    <row r="971" spans="1:2" ht="45" customHeight="1" x14ac:dyDescent="0.25">
      <c r="A971" s="43"/>
      <c r="B971" s="45" t="s">
        <v>27</v>
      </c>
    </row>
    <row r="972" spans="1:2" ht="45" customHeight="1" x14ac:dyDescent="0.25">
      <c r="A972" s="43"/>
      <c r="B972" s="45" t="s">
        <v>27</v>
      </c>
    </row>
    <row r="973" spans="1:2" ht="45" customHeight="1" x14ac:dyDescent="0.25">
      <c r="A973" s="43"/>
      <c r="B973" s="45" t="s">
        <v>27</v>
      </c>
    </row>
    <row r="974" spans="1:2" ht="45" customHeight="1" x14ac:dyDescent="0.25">
      <c r="A974" s="43"/>
      <c r="B974" s="45" t="s">
        <v>27</v>
      </c>
    </row>
    <row r="975" spans="1:2" ht="45" customHeight="1" x14ac:dyDescent="0.25">
      <c r="A975" s="43"/>
      <c r="B975" s="45" t="s">
        <v>27</v>
      </c>
    </row>
    <row r="976" spans="1:2" ht="45" customHeight="1" x14ac:dyDescent="0.25">
      <c r="A976" s="43"/>
      <c r="B976" s="45" t="s">
        <v>27</v>
      </c>
    </row>
    <row r="977" spans="1:2" ht="45" customHeight="1" x14ac:dyDescent="0.25">
      <c r="A977" s="43"/>
      <c r="B977" s="45" t="s">
        <v>27</v>
      </c>
    </row>
    <row r="978" spans="1:2" ht="45" customHeight="1" x14ac:dyDescent="0.25">
      <c r="A978" s="43"/>
      <c r="B978" s="45" t="s">
        <v>27</v>
      </c>
    </row>
    <row r="979" spans="1:2" ht="45" customHeight="1" x14ac:dyDescent="0.25">
      <c r="A979" s="43"/>
      <c r="B979" s="45" t="s">
        <v>27</v>
      </c>
    </row>
    <row r="980" spans="1:2" ht="45" customHeight="1" x14ac:dyDescent="0.25">
      <c r="A980" s="43"/>
      <c r="B980" s="45" t="s">
        <v>27</v>
      </c>
    </row>
    <row r="981" spans="1:2" ht="45" customHeight="1" x14ac:dyDescent="0.25">
      <c r="A981" s="43"/>
      <c r="B981" s="45" t="s">
        <v>27</v>
      </c>
    </row>
    <row r="982" spans="1:2" ht="45" customHeight="1" x14ac:dyDescent="0.25">
      <c r="A982" s="43"/>
      <c r="B982" s="45" t="s">
        <v>27</v>
      </c>
    </row>
    <row r="983" spans="1:2" ht="45" customHeight="1" x14ac:dyDescent="0.25">
      <c r="A983" s="43"/>
      <c r="B983" s="45" t="s">
        <v>27</v>
      </c>
    </row>
    <row r="984" spans="1:2" ht="45" customHeight="1" x14ac:dyDescent="0.25">
      <c r="A984" s="43"/>
      <c r="B984" s="45" t="s">
        <v>27</v>
      </c>
    </row>
    <row r="985" spans="1:2" ht="45" customHeight="1" x14ac:dyDescent="0.25">
      <c r="A985" s="43"/>
      <c r="B985" s="45" t="s">
        <v>27</v>
      </c>
    </row>
    <row r="986" spans="1:2" ht="45" customHeight="1" x14ac:dyDescent="0.25">
      <c r="A986" s="43"/>
      <c r="B986" s="45" t="s">
        <v>27</v>
      </c>
    </row>
    <row r="987" spans="1:2" ht="45" customHeight="1" x14ac:dyDescent="0.25">
      <c r="A987" s="43"/>
      <c r="B987" s="45" t="s">
        <v>27</v>
      </c>
    </row>
    <row r="988" spans="1:2" ht="45" customHeight="1" x14ac:dyDescent="0.25">
      <c r="A988" s="43"/>
      <c r="B988" s="45" t="s">
        <v>27</v>
      </c>
    </row>
    <row r="989" spans="1:2" ht="45" customHeight="1" x14ac:dyDescent="0.25">
      <c r="A989" s="43"/>
      <c r="B989" s="45" t="s">
        <v>27</v>
      </c>
    </row>
    <row r="990" spans="1:2" ht="45" customHeight="1" x14ac:dyDescent="0.25">
      <c r="A990" s="43"/>
      <c r="B990" s="45" t="s">
        <v>27</v>
      </c>
    </row>
    <row r="991" spans="1:2" ht="45" customHeight="1" x14ac:dyDescent="0.25">
      <c r="A991" s="43"/>
      <c r="B991" s="45" t="s">
        <v>27</v>
      </c>
    </row>
    <row r="992" spans="1:2" ht="45" customHeight="1" x14ac:dyDescent="0.25">
      <c r="A992" s="43"/>
      <c r="B992" s="45" t="s">
        <v>27</v>
      </c>
    </row>
    <row r="993" spans="1:2" ht="45" customHeight="1" x14ac:dyDescent="0.25">
      <c r="A993" s="43"/>
      <c r="B993" s="45" t="s">
        <v>27</v>
      </c>
    </row>
    <row r="994" spans="1:2" ht="45" customHeight="1" x14ac:dyDescent="0.25">
      <c r="A994" s="43"/>
      <c r="B994" s="45" t="s">
        <v>27</v>
      </c>
    </row>
    <row r="995" spans="1:2" ht="45" customHeight="1" x14ac:dyDescent="0.25">
      <c r="A995" s="43"/>
      <c r="B995" s="45" t="s">
        <v>27</v>
      </c>
    </row>
    <row r="996" spans="1:2" ht="45" customHeight="1" x14ac:dyDescent="0.25">
      <c r="A996" s="43"/>
      <c r="B996" s="45" t="s">
        <v>27</v>
      </c>
    </row>
    <row r="997" spans="1:2" ht="45" customHeight="1" x14ac:dyDescent="0.25">
      <c r="A997" s="43"/>
      <c r="B997" s="45" t="s">
        <v>27</v>
      </c>
    </row>
  </sheetData>
  <mergeCells count="1">
    <mergeCell ref="A1:B1"/>
  </mergeCells>
  <conditionalFormatting sqref="A1 A2:B1048576">
    <cfRule type="containsText" dxfId="4" priority="1" operator="containsText" text="base">
      <formula>NOT(ISERROR(SEARCH("base",A1)))</formula>
    </cfRule>
    <cfRule type="containsText" dxfId="3" priority="2" operator="containsText" text="service">
      <formula>NOT(ISERROR(SEARCH("service",A1)))</formula>
    </cfRule>
  </conditionalFormatting>
  <conditionalFormatting sqref="A2:B997">
    <cfRule type="containsBlanks" dxfId="2" priority="3">
      <formula>LEN(TRIM(A2))=0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997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4.5703125" style="16" customWidth="1"/>
    <col min="2" max="3" width="11.42578125" hidden="1" customWidth="1"/>
    <col min="4" max="4" width="9.85546875" style="18" hidden="1" customWidth="1"/>
    <col min="5" max="5" width="5.85546875" style="18" hidden="1" customWidth="1"/>
    <col min="6" max="6" width="4.42578125" style="18" hidden="1" customWidth="1"/>
    <col min="7" max="7" width="23.5703125" style="17" customWidth="1"/>
    <col min="8" max="9" width="34.5703125" style="18" customWidth="1"/>
    <col min="10" max="10" width="9.42578125" style="18" customWidth="1"/>
    <col min="11" max="12" width="4.42578125" style="18" customWidth="1"/>
    <col min="13" max="13" width="4.5703125" style="18" customWidth="1"/>
    <col min="14" max="14" width="23.7109375" style="18" customWidth="1"/>
    <col min="15" max="15" width="12.5703125" style="18" customWidth="1"/>
    <col min="16" max="16" width="11" style="18" customWidth="1"/>
    <col min="17" max="17" width="29.28515625" style="18" customWidth="1"/>
    <col min="18" max="18" width="15.85546875" style="18" customWidth="1"/>
    <col min="19" max="21" width="47.7109375" style="18" customWidth="1"/>
    <col min="22" max="22" width="20" customWidth="1"/>
    <col min="23" max="23" width="3.42578125" customWidth="1"/>
    <col min="24" max="24" width="10" customWidth="1"/>
    <col min="25" max="26" width="10.7109375" customWidth="1"/>
    <col min="27" max="27" width="13.85546875" style="29" customWidth="1"/>
    <col min="28" max="28" width="12.85546875" style="29" customWidth="1"/>
    <col min="29" max="29" width="7.42578125" style="3" customWidth="1"/>
    <col min="30" max="30" width="8.85546875" style="3" customWidth="1"/>
    <col min="31" max="31" width="12.7109375" customWidth="1"/>
    <col min="32" max="32" width="54.42578125" style="1" customWidth="1"/>
    <col min="33" max="33" width="16.140625" customWidth="1"/>
  </cols>
  <sheetData>
    <row r="1" spans="1:36" x14ac:dyDescent="0.25">
      <c r="A1" s="7"/>
      <c r="D1" s="9" t="s">
        <v>7</v>
      </c>
      <c r="E1" s="9" t="s">
        <v>6</v>
      </c>
      <c r="F1" s="9" t="s">
        <v>8</v>
      </c>
      <c r="G1" s="44" t="s">
        <v>10</v>
      </c>
      <c r="H1" s="44"/>
      <c r="I1" s="8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0"/>
      <c r="W1" s="10" t="s">
        <v>13</v>
      </c>
      <c r="X1" s="11" t="s">
        <v>0</v>
      </c>
      <c r="Y1" s="11" t="s">
        <v>11</v>
      </c>
      <c r="Z1" s="11" t="s">
        <v>12</v>
      </c>
      <c r="AA1" s="28" t="s">
        <v>5</v>
      </c>
      <c r="AB1" s="28" t="s">
        <v>9</v>
      </c>
      <c r="AC1" s="30" t="s">
        <v>4</v>
      </c>
      <c r="AD1" s="30" t="s">
        <v>3</v>
      </c>
      <c r="AE1" s="11" t="s">
        <v>0</v>
      </c>
      <c r="AF1" s="31" t="s">
        <v>1</v>
      </c>
      <c r="AI1" s="32"/>
      <c r="AJ1" s="32"/>
    </row>
    <row r="2" spans="1:36" ht="42.75" customHeight="1" x14ac:dyDescent="0.25">
      <c r="A2" s="12">
        <v>1</v>
      </c>
      <c r="D2" s="21" t="e">
        <f t="shared" ref="D2:D65" si="0">IF(ISNUMBER(SEARCH("Service",G2)),TEXT(MID(V2,10,8),"JJ/MM/AAAA")+TEXT(MID(V2,19,8),"JJ/MM/AAAA")-F2,"")</f>
        <v>#VALUE!</v>
      </c>
      <c r="E2" s="22" t="str">
        <f>IF(ISNUMBER(D2),RANK(D2,$D$2:$D$997),"")</f>
        <v/>
      </c>
      <c r="F2" s="22">
        <f>IF(H2="","",1)</f>
        <v>1</v>
      </c>
      <c r="G2" s="26" t="str">
        <f>IF(W2="",IF(N2="","",F2&amp;IF(F2=1,"er","ème")&amp;" service  "&amp;CHAR(10)&amp;N2),"")</f>
        <v>1er service  
01/09/2022 au 10/09/2022</v>
      </c>
      <c r="H2" s="27" t="str">
        <f>IF(W2="",Q2&amp;CHAR(10)&amp;R2&amp;CHAR(10)&amp;S2,"")</f>
        <v>Ecole Primaire Privée Sacré Coeur
AIRE SUR LA LYS
27h base horaire: 27h (remplacement)</v>
      </c>
      <c r="I2" s="27" t="str">
        <f>IF(N2="","",N2)&amp;CHAR(10)&amp;IF(Q2="","",Q2)&amp;CHAR(10)&amp;IF(R2="","",R2)</f>
        <v>01/09/2022 au 10/09/2022
Ecole Primaire Privée Sacré Coeur
AIRE SUR LA LYS</v>
      </c>
      <c r="J2" s="42">
        <f>SUM(K2:M2)</f>
        <v>0</v>
      </c>
      <c r="K2" s="22">
        <f t="shared" ref="K2:K8" si="1">IFERROR(IF(P2=O1-1,1,0),0)</f>
        <v>0</v>
      </c>
      <c r="L2" s="22">
        <f>IFERROR(IF(AND(O2&lt;P1,O2&gt;O1),1,0),0)</f>
        <v>0</v>
      </c>
      <c r="M2" s="22">
        <f>IFERROR(IF(AND(P2&lt;P1,P2&gt;O1),1,0),0)</f>
        <v>0</v>
      </c>
      <c r="N2" s="14" t="str">
        <f>IF(ISNUMBER(O2),TEXT(O2,"jj/MM/aaaa")&amp;" au "&amp;TEXT(P2,"jj/MM/aaaa"),"")</f>
        <v>01/09/2022 au 10/09/2022</v>
      </c>
      <c r="O2" s="14">
        <f>IF(Y2="",DATE(YEAR(MID(V2,10,8)),MONTH(MID(V2,10,8)),DAY(MID(V2,10,2))),Y2)</f>
        <v>44805</v>
      </c>
      <c r="P2" s="14">
        <f>IF(Z2="",DATE(YEAR(MID(V2,19,8)),MONTH(MID(V2,19,8)),DAY(MID(V2,19,8))),Z2)</f>
        <v>44814</v>
      </c>
      <c r="Q2" s="14" t="str">
        <f>IFERROR(IF(AA2="",IF(X2="","Ecole Privée "&amp;TRIM(PROPER(VLOOKUP(MID(V2,1,8),[1]Répertoire!$H$1:$J$65536,3,FALSE))),"Ecole Privée "&amp;TRIM(PROPER(VLOOKUP(X2,[1]Répertoire!$H$1:$J$65536,3,FALSE)))),AA2),"")</f>
        <v>Ecole Primaire Privée Sacré Coeur</v>
      </c>
      <c r="R2" s="14" t="str">
        <f>IFERROR(IF(AB2="",IF(X2="",VLOOKUP(MID(V2,1,8),[1]Répertoire!$H$1:$J$65536,2,FALSE),TRIM(UPPER(VLOOKUP(X2,[1]Répertoire!$H$1:$J$65536,2,FALSE)))),AB2),"")</f>
        <v>AIRE SUR LA LYS</v>
      </c>
      <c r="S2" s="14" t="str">
        <f>IFERROR(T2&amp;IF(W2=""," base horaire: 27h ("&amp;IF(W2="",IF(ISNUMBER(SEARCH("SUP",AF2)),"suppléance","remplacement"),""),"")&amp;IF(W2="",")",""),"")</f>
        <v>27h base horaire: 27h (remplacement)</v>
      </c>
      <c r="T2" s="15" t="str">
        <f>IF(AC2="",IF(AD2="",U2,TRUNC(AD2*27,0)&amp;"h"&amp;IF((AD2*27)-TRUNC(AD2*27,0)=0,"",(((AD2*27)-TRUNC(AD2*27,0))*60))),AC2)</f>
        <v>27h</v>
      </c>
      <c r="U2" s="14" t="e">
        <f t="shared" ref="U2:U28" si="2">IF(MID(V2,51,4)="1.00","27h",TRUNC(MID(V2,53,2)*27/100,0)&amp;"h"&amp;((MID(V2,53,2)*27/100)-TRUNC(MID(V2,53,2)*27/100,0))*60)</f>
        <v>#VALUE!</v>
      </c>
      <c r="V2" s="4" t="str">
        <f t="shared" ref="V2:V28" si="3">RIGHT(AF2,69)</f>
        <v/>
      </c>
      <c r="W2" s="33"/>
      <c r="X2" s="24"/>
      <c r="Y2" s="25">
        <v>44805</v>
      </c>
      <c r="Z2" s="25">
        <v>44814</v>
      </c>
      <c r="AA2" s="36" t="s">
        <v>16</v>
      </c>
      <c r="AB2" s="36" t="s">
        <v>14</v>
      </c>
      <c r="AC2" s="37"/>
      <c r="AD2" s="24">
        <v>1</v>
      </c>
      <c r="AE2" s="37"/>
      <c r="AF2" s="40"/>
    </row>
    <row r="3" spans="1:36" ht="45" customHeight="1" x14ac:dyDescent="0.25">
      <c r="A3" s="12">
        <v>2</v>
      </c>
      <c r="D3" s="21" t="e">
        <f t="shared" si="0"/>
        <v>#VALUE!</v>
      </c>
      <c r="E3" s="22" t="str">
        <f t="shared" ref="E3:E28" si="4">IF(ISNUMBER(D3),RANK(D3,$D$2:$D$997),"")</f>
        <v/>
      </c>
      <c r="F3" s="22">
        <f>IF(H3="","",MAX($F$2:F2)+1)</f>
        <v>2</v>
      </c>
      <c r="G3" s="26" t="str">
        <f t="shared" ref="G3:G66" si="5">IF(W3="",IF(N3="","",F3&amp;IF(F3=1,"er","ème")&amp;" service"&amp;CHAR(10)&amp;N3),"")</f>
        <v>2ème service
11/09/2022 au 30/09/2022</v>
      </c>
      <c r="H3" s="27" t="str">
        <f t="shared" ref="H3:H66" si="6">IF(W3="",Q3&amp;CHAR(10)&amp;R3&amp;CHAR(10)&amp;S3,"")</f>
        <v>Ecole Privée Sacré Coeur
AIRE SUR LA LYS
13h30 base horaire: 27h (remplacement)</v>
      </c>
      <c r="I3" s="27" t="str">
        <f t="shared" ref="I3:I66" si="7">IF(N3="","",N3)&amp;CHAR(10)&amp;IF(Q3="","",Q3)&amp;CHAR(10)&amp;IF(R3="","",R3)</f>
        <v>11/09/2022 au 30/09/2022
Ecole Privée Sacré Coeur
AIRE SUR LA LYS</v>
      </c>
      <c r="J3" s="42">
        <f t="shared" ref="J3:J66" si="8">SUM(K3:M3)</f>
        <v>0</v>
      </c>
      <c r="K3" s="22">
        <f t="shared" si="1"/>
        <v>0</v>
      </c>
      <c r="L3" s="22">
        <f>IFERROR(IF(AND(O3&lt;P2,O3&gt;O2),1,0),0)</f>
        <v>0</v>
      </c>
      <c r="M3" s="22">
        <f t="shared" ref="M3:M66" si="9">IFERROR(IF(AND(P3&lt;P2,P3&gt;O2),1,0),0)</f>
        <v>0</v>
      </c>
      <c r="N3" s="14" t="str">
        <f t="shared" ref="N3:N66" si="10">IF(ISNUMBER(O3),TEXT(O3,"jj/MM/aaaa")&amp;" au "&amp;TEXT(P3,"jj/MM/aaaa"),"")</f>
        <v>11/09/2022 au 30/09/2022</v>
      </c>
      <c r="O3" s="14">
        <f t="shared" ref="O3:O28" si="11">IF(Y3="",DATE(YEAR(MID(V3,10,8)),MONTH(MID(V3,10,8)),DAY(MID(V3,10,2))),Y3)</f>
        <v>44815</v>
      </c>
      <c r="P3" s="14">
        <f t="shared" ref="P3:P28" si="12">IF(Z3="",DATE(YEAR(MID(V3,19,8)),MONTH(MID(V3,19,8)),DAY(MID(V3,19,8))),Z3)</f>
        <v>44834</v>
      </c>
      <c r="Q3" s="14" t="str">
        <f>IFERROR(IF(AA3="",IF(X3="","Ecole Privée "&amp;TRIM(PROPER(VLOOKUP(MID(V3,1,8),[1]Répertoire!$H$1:$J$65536,3,FALSE))),"Ecole Privée "&amp;TRIM(PROPER(VLOOKUP(X3,[1]Répertoire!$H$1:$J$65536,3,FALSE)))),AA3),"")</f>
        <v>Ecole Privée Sacré Coeur</v>
      </c>
      <c r="R3" s="14" t="str">
        <f>IFERROR(IF(AB3="",IF(X3="",VLOOKUP(MID(V3,1,8),[1]Répertoire!$H$1:$J$65536,2,FALSE),TRIM(UPPER(VLOOKUP(X3,[1]Répertoire!$H$1:$J$65536,2,FALSE)))),AB3),"")</f>
        <v>AIRE SUR LA LYS</v>
      </c>
      <c r="S3" s="14" t="str">
        <f>IFERROR(T3&amp;IF(W3=""," base horaire: 27h ("&amp;IF(W3="",IF(ISNUMBER(SEARCH("SUP",AF3)),"suppléance","remplacement"),""),"")&amp;IF(W3="",")",""),"")</f>
        <v>13h30 base horaire: 27h (remplacement)</v>
      </c>
      <c r="T3" s="15" t="str">
        <f t="shared" ref="T3:T28" si="13">IF(AC3="",IF(AD3="",U3,TRUNC(AD3*27,0)&amp;"h"&amp;IF((AD3*27)-TRUNC(AD3*27,0)=0,"",(((AD3*27)-TRUNC(AD3*27,0))*60))),AC3)</f>
        <v>13h30</v>
      </c>
      <c r="U3" s="14" t="e">
        <f t="shared" si="2"/>
        <v>#VALUE!</v>
      </c>
      <c r="V3" s="5" t="str">
        <f t="shared" si="3"/>
        <v/>
      </c>
      <c r="W3" s="34"/>
      <c r="X3" s="23"/>
      <c r="Y3" s="35">
        <v>44815</v>
      </c>
      <c r="Z3" s="35">
        <v>44834</v>
      </c>
      <c r="AA3" s="38" t="s">
        <v>15</v>
      </c>
      <c r="AB3" s="38" t="s">
        <v>14</v>
      </c>
      <c r="AC3" s="39"/>
      <c r="AD3" s="23">
        <v>0.5</v>
      </c>
      <c r="AE3" s="39"/>
      <c r="AF3" s="41"/>
    </row>
    <row r="4" spans="1:36" ht="45" customHeight="1" x14ac:dyDescent="0.25">
      <c r="A4" s="12">
        <v>3</v>
      </c>
      <c r="D4" s="21" t="e">
        <f t="shared" si="0"/>
        <v>#VALUE!</v>
      </c>
      <c r="E4" s="22" t="str">
        <f t="shared" si="4"/>
        <v/>
      </c>
      <c r="F4" s="22">
        <f>IF(H4="","",MAX($F$2:F3)+1)</f>
        <v>3</v>
      </c>
      <c r="G4" s="26" t="str">
        <f t="shared" si="5"/>
        <v>3ème service
01/10/2022 au 10/11/2022</v>
      </c>
      <c r="H4" s="27" t="str">
        <f t="shared" si="6"/>
        <v>Ecole Privée Sacré Coeur
AIRE SUR LA LYS
27h base horaire: 27h (remplacement)</v>
      </c>
      <c r="I4" s="27" t="str">
        <f t="shared" si="7"/>
        <v>01/10/2022 au 10/11/2022
Ecole Privée Sacré Coeur
AIRE SUR LA LYS</v>
      </c>
      <c r="J4" s="42">
        <f t="shared" si="8"/>
        <v>0</v>
      </c>
      <c r="K4" s="22">
        <f t="shared" si="1"/>
        <v>0</v>
      </c>
      <c r="L4" s="22">
        <f t="shared" ref="L4:L67" si="14">IFERROR(IF(AND(O4&lt;P3,O4&gt;O3),1,0),0)</f>
        <v>0</v>
      </c>
      <c r="M4" s="22">
        <f t="shared" si="9"/>
        <v>0</v>
      </c>
      <c r="N4" s="14" t="str">
        <f t="shared" si="10"/>
        <v>01/10/2022 au 10/11/2022</v>
      </c>
      <c r="O4" s="14">
        <f t="shared" si="11"/>
        <v>44835</v>
      </c>
      <c r="P4" s="14">
        <f t="shared" si="12"/>
        <v>44875</v>
      </c>
      <c r="Q4" s="14" t="str">
        <f>IFERROR(IF(AA4="",IF(X4="","Ecole Privée "&amp;TRIM(PROPER(VLOOKUP(MID(V4,1,8),[1]Répertoire!$H$1:$J$65536,3,FALSE))),"Ecole Privée "&amp;TRIM(PROPER(VLOOKUP(X4,[1]Répertoire!$H$1:$J$65536,3,FALSE)))),AA4),"")</f>
        <v>Ecole Privée Sacré Coeur</v>
      </c>
      <c r="R4" s="14" t="str">
        <f>IFERROR(IF(AB4="",IF(X4="",VLOOKUP(MID(V4,1,8),[1]Répertoire!$H$1:$J$65536,2,FALSE),TRIM(UPPER(VLOOKUP(X4,[1]Répertoire!$H$1:$J$65536,2,FALSE)))),AB4),"")</f>
        <v>AIRE SUR LA LYS</v>
      </c>
      <c r="S4" s="14" t="str">
        <f>IFERROR(T4&amp;IF(W4=""," base horaire: 27h ("&amp;IF(W4="",IF(ISNUMBER(SEARCH("SUP",AF4)),"suppléance","remplacement"),""),"")&amp;IF(W4="",")",""),"")</f>
        <v>27h base horaire: 27h (remplacement)</v>
      </c>
      <c r="T4" s="15" t="str">
        <f t="shared" si="13"/>
        <v>27h</v>
      </c>
      <c r="U4" s="14" t="e">
        <f t="shared" si="2"/>
        <v>#VALUE!</v>
      </c>
      <c r="V4" s="4" t="str">
        <f t="shared" si="3"/>
        <v/>
      </c>
      <c r="W4" s="33"/>
      <c r="X4" s="24"/>
      <c r="Y4" s="25">
        <v>44835</v>
      </c>
      <c r="Z4" s="25">
        <v>44875</v>
      </c>
      <c r="AA4" s="36" t="s">
        <v>15</v>
      </c>
      <c r="AB4" s="36" t="s">
        <v>14</v>
      </c>
      <c r="AC4" s="37"/>
      <c r="AD4" s="24">
        <v>1</v>
      </c>
      <c r="AE4" s="37"/>
      <c r="AF4" s="40"/>
    </row>
    <row r="5" spans="1:36" ht="45" customHeight="1" x14ac:dyDescent="0.25">
      <c r="A5" s="12">
        <v>4</v>
      </c>
      <c r="D5" s="21" t="e">
        <f t="shared" si="0"/>
        <v>#VALUE!</v>
      </c>
      <c r="E5" s="22" t="str">
        <f t="shared" si="4"/>
        <v/>
      </c>
      <c r="F5" s="22">
        <f>IF(H5="","",MAX($F$2:F4)+1)</f>
        <v>4</v>
      </c>
      <c r="G5" s="26" t="str">
        <f t="shared" si="5"/>
        <v>4ème service
11/11/2022 au 31/12/2022</v>
      </c>
      <c r="H5" s="27" t="str">
        <f t="shared" si="6"/>
        <v>Ecole Privée Sacré Coeur
AIRE SUR LA LYS
20h15 base horaire: 27h (remplacement)</v>
      </c>
      <c r="I5" s="27" t="str">
        <f t="shared" si="7"/>
        <v>11/11/2022 au 31/12/2022
Ecole Privée Sacré Coeur
AIRE SUR LA LYS</v>
      </c>
      <c r="J5" s="42">
        <f t="shared" si="8"/>
        <v>0</v>
      </c>
      <c r="K5" s="22">
        <f t="shared" si="1"/>
        <v>0</v>
      </c>
      <c r="L5" s="22">
        <f t="shared" si="14"/>
        <v>0</v>
      </c>
      <c r="M5" s="22">
        <f t="shared" si="9"/>
        <v>0</v>
      </c>
      <c r="N5" s="14" t="str">
        <f t="shared" si="10"/>
        <v>11/11/2022 au 31/12/2022</v>
      </c>
      <c r="O5" s="14">
        <f t="shared" si="11"/>
        <v>44876</v>
      </c>
      <c r="P5" s="14">
        <f t="shared" si="12"/>
        <v>44926</v>
      </c>
      <c r="Q5" s="14" t="str">
        <f>IFERROR(IF(AA5="",IF(X5="","Ecole Privée "&amp;TRIM(PROPER(VLOOKUP(MID(V5,1,8),[1]Répertoire!$H$1:$J$65536,3,FALSE))),"Ecole Privée "&amp;TRIM(PROPER(VLOOKUP(X5,[1]Répertoire!$H$1:$J$65536,3,FALSE)))),AA5),"")</f>
        <v>Ecole Privée Sacré Coeur</v>
      </c>
      <c r="R5" s="14" t="str">
        <f>IFERROR(IF(AB5="",IF(X5="",VLOOKUP(MID(V5,1,8),[1]Répertoire!$H$1:$J$65536,2,FALSE),TRIM(UPPER(VLOOKUP(X5,[1]Répertoire!$H$1:$J$65536,2,FALSE)))),AB5),"")</f>
        <v>AIRE SUR LA LYS</v>
      </c>
      <c r="S5" s="14" t="str">
        <f>IFERROR(T5&amp;IF(W5=""," base horaire: 27h ("&amp;IF(W5="",IF(ISNUMBER(SEARCH("SUP",AF5)),"suppléance","remplacement"),""),"")&amp;IF(W5="",")",""),"")</f>
        <v>20h15 base horaire: 27h (remplacement)</v>
      </c>
      <c r="T5" s="15" t="str">
        <f t="shared" si="13"/>
        <v>20h15</v>
      </c>
      <c r="U5" s="14" t="e">
        <f t="shared" si="2"/>
        <v>#VALUE!</v>
      </c>
      <c r="V5" s="5" t="str">
        <f t="shared" si="3"/>
        <v/>
      </c>
      <c r="W5" s="34"/>
      <c r="X5" s="23"/>
      <c r="Y5" s="35">
        <v>44876</v>
      </c>
      <c r="Z5" s="35">
        <v>44926</v>
      </c>
      <c r="AA5" s="38" t="s">
        <v>15</v>
      </c>
      <c r="AB5" s="38" t="s">
        <v>14</v>
      </c>
      <c r="AC5" s="39"/>
      <c r="AD5" s="23">
        <v>0.75</v>
      </c>
      <c r="AE5" s="39"/>
      <c r="AF5" s="41"/>
    </row>
    <row r="6" spans="1:36" ht="45" customHeight="1" x14ac:dyDescent="0.25">
      <c r="A6" s="12">
        <v>5</v>
      </c>
      <c r="D6" s="21" t="e">
        <f t="shared" si="0"/>
        <v>#VALUE!</v>
      </c>
      <c r="E6" s="22" t="str">
        <f t="shared" si="4"/>
        <v/>
      </c>
      <c r="F6" s="22">
        <f>IF(H6="","",MAX($F$2:F5)+1)</f>
        <v>5</v>
      </c>
      <c r="G6" s="26" t="str">
        <f t="shared" si="5"/>
        <v>5ème service
01/01/2023 au 30/01/2023</v>
      </c>
      <c r="H6" s="27" t="str">
        <f t="shared" si="6"/>
        <v>Ecole Privée Sacré Coeur
AIRE SUR LA LYS
13h30 base horaire: 27h (remplacement)</v>
      </c>
      <c r="I6" s="27" t="str">
        <f t="shared" si="7"/>
        <v>01/01/2023 au 30/01/2023
Ecole Privée Sacré Coeur
AIRE SUR LA LYS</v>
      </c>
      <c r="J6" s="42">
        <f t="shared" si="8"/>
        <v>0</v>
      </c>
      <c r="K6" s="22">
        <f t="shared" si="1"/>
        <v>0</v>
      </c>
      <c r="L6" s="22">
        <f t="shared" si="14"/>
        <v>0</v>
      </c>
      <c r="M6" s="22">
        <f t="shared" si="9"/>
        <v>0</v>
      </c>
      <c r="N6" s="14" t="str">
        <f t="shared" si="10"/>
        <v>01/01/2023 au 30/01/2023</v>
      </c>
      <c r="O6" s="14">
        <f t="shared" si="11"/>
        <v>44927</v>
      </c>
      <c r="P6" s="14">
        <f t="shared" si="12"/>
        <v>44956</v>
      </c>
      <c r="Q6" s="14" t="str">
        <f>IFERROR(IF(AA6="",IF(X6="","Ecole Privée "&amp;TRIM(PROPER(VLOOKUP(MID(V6,1,8),[1]Répertoire!$H$1:$J$65536,3,FALSE))),"Ecole Privée "&amp;TRIM(PROPER(VLOOKUP(X6,[1]Répertoire!$H$1:$J$65536,3,FALSE)))),AA6),"")</f>
        <v>Ecole Privée Sacré Coeur</v>
      </c>
      <c r="R6" s="14" t="str">
        <f>IFERROR(IF(AB6="",IF(X6="",VLOOKUP(MID(V6,1,8),[1]Répertoire!$H$1:$J$65536,2,FALSE),TRIM(UPPER(VLOOKUP(X6,[1]Répertoire!$H$1:$J$65536,2,FALSE)))),AB6),"")</f>
        <v>AIRE SUR LA LYS</v>
      </c>
      <c r="S6" s="14" t="str">
        <f>IFERROR(T6&amp;IF(W6=""," base horaire: 27h ("&amp;IF(W6="",IF(ISNUMBER(SEARCH("SUP",AF6)),"suppléance","remplacement"),""),"")&amp;IF(W6="",")",""),"")</f>
        <v>13h30 base horaire: 27h (remplacement)</v>
      </c>
      <c r="T6" s="15" t="str">
        <f t="shared" si="13"/>
        <v>13h30</v>
      </c>
      <c r="U6" s="14" t="e">
        <f t="shared" si="2"/>
        <v>#VALUE!</v>
      </c>
      <c r="V6" s="4" t="str">
        <f t="shared" si="3"/>
        <v/>
      </c>
      <c r="W6" s="33"/>
      <c r="X6" s="24"/>
      <c r="Y6" s="25">
        <v>44927</v>
      </c>
      <c r="Z6" s="25">
        <v>44956</v>
      </c>
      <c r="AA6" s="36" t="s">
        <v>15</v>
      </c>
      <c r="AB6" s="36" t="s">
        <v>14</v>
      </c>
      <c r="AC6" s="37"/>
      <c r="AD6" s="24">
        <v>0.5</v>
      </c>
      <c r="AE6" s="37"/>
      <c r="AF6" s="40"/>
    </row>
    <row r="7" spans="1:36" ht="45" customHeight="1" x14ac:dyDescent="0.25">
      <c r="A7" s="12">
        <v>6</v>
      </c>
      <c r="D7" s="21" t="e">
        <f t="shared" si="0"/>
        <v>#VALUE!</v>
      </c>
      <c r="E7" s="22" t="str">
        <f t="shared" si="4"/>
        <v/>
      </c>
      <c r="F7" s="22">
        <f>IF(H7="","",MAX($F$2:F6)+1)</f>
        <v>6</v>
      </c>
      <c r="G7" s="26" t="str">
        <f t="shared" si="5"/>
        <v>6ème service
31/01/2023 au 31/08/2023</v>
      </c>
      <c r="H7" s="27" t="str">
        <f>IF(W7="",Q7&amp;CHAR(10)&amp;R7&amp;CHAR(10)&amp;S7,"")</f>
        <v>Ecole Privée Sacré Coeur
AIRE SUR LA LYS
13h30 base horaire: 27h (remplacement)</v>
      </c>
      <c r="I7" s="27" t="str">
        <f t="shared" si="7"/>
        <v>31/01/2023 au 31/08/2023
Ecole Privée Sacré Coeur
AIRE SUR LA LYS</v>
      </c>
      <c r="J7" s="42">
        <f t="shared" si="8"/>
        <v>0</v>
      </c>
      <c r="K7" s="22">
        <f t="shared" si="1"/>
        <v>0</v>
      </c>
      <c r="L7" s="22">
        <f t="shared" si="14"/>
        <v>0</v>
      </c>
      <c r="M7" s="22">
        <f t="shared" si="9"/>
        <v>0</v>
      </c>
      <c r="N7" s="14" t="str">
        <f t="shared" si="10"/>
        <v>31/01/2023 au 31/08/2023</v>
      </c>
      <c r="O7" s="14">
        <f t="shared" si="11"/>
        <v>44957</v>
      </c>
      <c r="P7" s="14">
        <f t="shared" si="12"/>
        <v>45169</v>
      </c>
      <c r="Q7" s="14" t="str">
        <f>IFERROR(IF(AA7="",IF(X7="","Ecole Privée "&amp;TRIM(PROPER(VLOOKUP(MID(V7,1,8),[1]Répertoire!$H$1:$J$65536,3,FALSE))),"Ecole Privée "&amp;TRIM(PROPER(VLOOKUP(X7,[1]Répertoire!$H$1:$J$65536,3,FALSE)))),AA7),"")</f>
        <v>Ecole Privée Sacré Coeur</v>
      </c>
      <c r="R7" s="14" t="str">
        <f>IFERROR(IF(AB7="",IF(X7="",VLOOKUP(MID(V7,1,8),[1]Répertoire!$H$1:$J$65536,2,FALSE),TRIM(UPPER(VLOOKUP(X7,[1]Répertoire!$H$1:$J$65536,2,FALSE)))),AB7),"")</f>
        <v>AIRE SUR LA LYS</v>
      </c>
      <c r="S7" s="14" t="str">
        <f t="shared" ref="S7:S70" si="15">IFERROR(T7&amp;IF(W7=""," base horaire: 27h ("&amp;IF(W7="",IF(ISNUMBER(SEARCH("SUP",AF7)),"suppléance","remplacement"),""),"")&amp;IF(W7="",")",""),"")</f>
        <v>13h30 base horaire: 27h (remplacement)</v>
      </c>
      <c r="T7" s="15" t="str">
        <f t="shared" si="13"/>
        <v>13h30</v>
      </c>
      <c r="U7" s="14" t="e">
        <f t="shared" si="2"/>
        <v>#VALUE!</v>
      </c>
      <c r="V7" s="19" t="str">
        <f t="shared" si="3"/>
        <v/>
      </c>
      <c r="W7" s="34"/>
      <c r="X7" s="23"/>
      <c r="Y7" s="35">
        <v>44957</v>
      </c>
      <c r="Z7" s="35">
        <v>45169</v>
      </c>
      <c r="AA7" s="38" t="s">
        <v>15</v>
      </c>
      <c r="AB7" s="38" t="s">
        <v>14</v>
      </c>
      <c r="AC7" s="39"/>
      <c r="AD7" s="23">
        <v>0.5</v>
      </c>
      <c r="AE7" s="39"/>
      <c r="AF7" s="41"/>
    </row>
    <row r="8" spans="1:36" ht="45" customHeight="1" x14ac:dyDescent="0.25">
      <c r="A8" s="12">
        <v>7</v>
      </c>
      <c r="D8" s="21" t="str">
        <f t="shared" si="0"/>
        <v/>
      </c>
      <c r="E8" s="22" t="str">
        <f t="shared" si="4"/>
        <v/>
      </c>
      <c r="F8" s="22">
        <f>IF(H8="","",MAX($F$2:F7)+1)</f>
        <v>7</v>
      </c>
      <c r="G8" s="26" t="str">
        <f t="shared" si="5"/>
        <v/>
      </c>
      <c r="H8" s="27" t="str">
        <f t="shared" si="6"/>
        <v xml:space="preserve">
</v>
      </c>
      <c r="I8" s="27" t="str">
        <f t="shared" si="7"/>
        <v xml:space="preserve">
</v>
      </c>
      <c r="J8" s="42">
        <f t="shared" si="8"/>
        <v>0</v>
      </c>
      <c r="K8" s="22">
        <f t="shared" si="1"/>
        <v>0</v>
      </c>
      <c r="L8" s="22">
        <f t="shared" si="14"/>
        <v>0</v>
      </c>
      <c r="M8" s="22">
        <f t="shared" si="9"/>
        <v>0</v>
      </c>
      <c r="N8" s="14" t="str">
        <f t="shared" si="10"/>
        <v/>
      </c>
      <c r="O8" s="14" t="e">
        <f t="shared" si="11"/>
        <v>#VALUE!</v>
      </c>
      <c r="P8" s="14" t="e">
        <f t="shared" si="12"/>
        <v>#VALUE!</v>
      </c>
      <c r="Q8" s="14" t="str">
        <f>IFERROR(IF(AA8="",IF(X8="","Ecole Privée "&amp;TRIM(PROPER(VLOOKUP(MID(V8,1,8),[1]Répertoire!$H$1:$J$65536,3,FALSE))),"Ecole Privée "&amp;TRIM(PROPER(VLOOKUP(X8,[1]Répertoire!$H$1:$J$65536,3,FALSE)))),AA8),"")</f>
        <v/>
      </c>
      <c r="R8" s="14" t="str">
        <f>IFERROR(IF(AB8="",IF(X8="",VLOOKUP(MID(V8,1,8),[1]Répertoire!$H$1:$J$65536,2,FALSE),TRIM(UPPER(VLOOKUP(X8,[1]Répertoire!$H$1:$J$65536,2,FALSE)))),AB8),"")</f>
        <v/>
      </c>
      <c r="S8" s="14" t="str">
        <f t="shared" si="15"/>
        <v/>
      </c>
      <c r="T8" s="15" t="e">
        <f t="shared" si="13"/>
        <v>#VALUE!</v>
      </c>
      <c r="U8" s="14" t="e">
        <f t="shared" si="2"/>
        <v>#VALUE!</v>
      </c>
      <c r="V8" s="20" t="str">
        <f t="shared" si="3"/>
        <v/>
      </c>
      <c r="W8" s="33"/>
      <c r="X8" s="24"/>
      <c r="Y8" s="25"/>
      <c r="Z8" s="25"/>
      <c r="AA8" s="36"/>
      <c r="AB8" s="36"/>
      <c r="AC8" s="37"/>
      <c r="AD8" s="24"/>
      <c r="AE8" s="37"/>
      <c r="AF8" s="40"/>
    </row>
    <row r="9" spans="1:36" ht="45" customHeight="1" x14ac:dyDescent="0.25">
      <c r="A9" s="12">
        <v>8</v>
      </c>
      <c r="D9" s="21" t="str">
        <f t="shared" si="0"/>
        <v/>
      </c>
      <c r="E9" s="22" t="str">
        <f t="shared" si="4"/>
        <v/>
      </c>
      <c r="F9" s="22">
        <f>IF(H9="","",MAX($F$2:F8)+1)</f>
        <v>8</v>
      </c>
      <c r="G9" s="26" t="str">
        <f t="shared" si="5"/>
        <v/>
      </c>
      <c r="H9" s="27" t="str">
        <f t="shared" si="6"/>
        <v xml:space="preserve">
</v>
      </c>
      <c r="I9" s="27" t="str">
        <f t="shared" si="7"/>
        <v xml:space="preserve">
</v>
      </c>
      <c r="J9" s="42">
        <f t="shared" si="8"/>
        <v>0</v>
      </c>
      <c r="K9" s="22">
        <f>IFERROR(IF(P9=O8-1,1,0),0)</f>
        <v>0</v>
      </c>
      <c r="L9" s="22">
        <f t="shared" si="14"/>
        <v>0</v>
      </c>
      <c r="M9" s="22">
        <f t="shared" si="9"/>
        <v>0</v>
      </c>
      <c r="N9" s="14" t="str">
        <f t="shared" si="10"/>
        <v/>
      </c>
      <c r="O9" s="14" t="e">
        <f t="shared" si="11"/>
        <v>#VALUE!</v>
      </c>
      <c r="P9" s="14" t="e">
        <f t="shared" si="12"/>
        <v>#VALUE!</v>
      </c>
      <c r="Q9" s="14" t="str">
        <f>IFERROR(IF(AA9="",IF(X9="","Ecole Privée "&amp;TRIM(PROPER(VLOOKUP(MID(V9,1,8),[1]Répertoire!$H$1:$J$65536,3,FALSE))),"Ecole Privée "&amp;TRIM(PROPER(VLOOKUP(X9,[1]Répertoire!$H$1:$J$65536,3,FALSE)))),AA9),"")</f>
        <v/>
      </c>
      <c r="R9" s="14" t="str">
        <f>IFERROR(IF(AB9="",IF(X9="",VLOOKUP(MID(V9,1,8),[1]Répertoire!$H$1:$J$65536,2,FALSE),TRIM(UPPER(VLOOKUP(X9,[1]Répertoire!$H$1:$J$65536,2,FALSE)))),AB9),"")</f>
        <v/>
      </c>
      <c r="S9" s="14" t="str">
        <f t="shared" si="15"/>
        <v/>
      </c>
      <c r="T9" s="15" t="e">
        <f t="shared" si="13"/>
        <v>#VALUE!</v>
      </c>
      <c r="U9" s="14" t="e">
        <f t="shared" si="2"/>
        <v>#VALUE!</v>
      </c>
      <c r="V9" s="19" t="str">
        <f t="shared" si="3"/>
        <v/>
      </c>
      <c r="W9" s="34"/>
      <c r="X9" s="23"/>
      <c r="Y9" s="35"/>
      <c r="Z9" s="35"/>
      <c r="AA9" s="38"/>
      <c r="AB9" s="38"/>
      <c r="AC9" s="39"/>
      <c r="AD9" s="23"/>
      <c r="AE9" s="39"/>
      <c r="AF9" s="41"/>
    </row>
    <row r="10" spans="1:36" ht="45" customHeight="1" x14ac:dyDescent="0.25">
      <c r="A10" s="12">
        <v>9</v>
      </c>
      <c r="D10" s="21" t="str">
        <f t="shared" si="0"/>
        <v/>
      </c>
      <c r="E10" s="22" t="str">
        <f t="shared" si="4"/>
        <v/>
      </c>
      <c r="F10" s="22">
        <f>IF(H10="","",MAX($F$2:F9)+1)</f>
        <v>9</v>
      </c>
      <c r="G10" s="26" t="str">
        <f t="shared" si="5"/>
        <v/>
      </c>
      <c r="H10" s="27" t="str">
        <f t="shared" si="6"/>
        <v xml:space="preserve">
</v>
      </c>
      <c r="I10" s="27" t="str">
        <f t="shared" si="7"/>
        <v xml:space="preserve">
</v>
      </c>
      <c r="J10" s="42">
        <f t="shared" si="8"/>
        <v>0</v>
      </c>
      <c r="K10" s="22">
        <f t="shared" ref="K10:K73" si="16">IFERROR(IF(P10=O9-1,1,0),0)</f>
        <v>0</v>
      </c>
      <c r="L10" s="22">
        <f t="shared" si="14"/>
        <v>0</v>
      </c>
      <c r="M10" s="22">
        <f t="shared" si="9"/>
        <v>0</v>
      </c>
      <c r="N10" s="14" t="str">
        <f t="shared" si="10"/>
        <v/>
      </c>
      <c r="O10" s="14" t="e">
        <f t="shared" si="11"/>
        <v>#VALUE!</v>
      </c>
      <c r="P10" s="14" t="e">
        <f t="shared" si="12"/>
        <v>#VALUE!</v>
      </c>
      <c r="Q10" s="14" t="str">
        <f>IFERROR(IF(AA10="",IF(X10="","Ecole Privée "&amp;TRIM(PROPER(VLOOKUP(MID(V10,1,8),[1]Répertoire!$H$1:$J$65536,3,FALSE))),"Ecole Privée "&amp;TRIM(PROPER(VLOOKUP(X10,[1]Répertoire!$H$1:$J$65536,3,FALSE)))),AA10),"")</f>
        <v/>
      </c>
      <c r="R10" s="14" t="str">
        <f>IFERROR(IF(AB10="",IF(X10="",VLOOKUP(MID(V10,1,8),[1]Répertoire!$H$1:$J$65536,2,FALSE),TRIM(UPPER(VLOOKUP(X10,[1]Répertoire!$H$1:$J$65536,2,FALSE)))),AB10),"")</f>
        <v/>
      </c>
      <c r="S10" s="14" t="str">
        <f t="shared" si="15"/>
        <v/>
      </c>
      <c r="T10" s="15" t="e">
        <f t="shared" si="13"/>
        <v>#VALUE!</v>
      </c>
      <c r="U10" s="14" t="e">
        <f t="shared" si="2"/>
        <v>#VALUE!</v>
      </c>
      <c r="V10" s="20" t="str">
        <f t="shared" si="3"/>
        <v/>
      </c>
      <c r="W10" s="33"/>
      <c r="X10" s="24"/>
      <c r="Y10" s="25"/>
      <c r="Z10" s="25"/>
      <c r="AA10" s="36"/>
      <c r="AB10" s="36"/>
      <c r="AC10" s="37"/>
      <c r="AD10" s="24"/>
      <c r="AE10" s="37"/>
      <c r="AF10" s="40"/>
    </row>
    <row r="11" spans="1:36" ht="45" customHeight="1" x14ac:dyDescent="0.25">
      <c r="A11" s="12">
        <v>10</v>
      </c>
      <c r="D11" s="21" t="str">
        <f t="shared" si="0"/>
        <v/>
      </c>
      <c r="E11" s="22" t="str">
        <f t="shared" si="4"/>
        <v/>
      </c>
      <c r="F11" s="22">
        <f>IF(H11="","",MAX($F$2:F10)+1)</f>
        <v>10</v>
      </c>
      <c r="G11" s="26" t="str">
        <f t="shared" si="5"/>
        <v/>
      </c>
      <c r="H11" s="27" t="str">
        <f t="shared" si="6"/>
        <v xml:space="preserve">
</v>
      </c>
      <c r="I11" s="27" t="str">
        <f t="shared" si="7"/>
        <v xml:space="preserve">
</v>
      </c>
      <c r="J11" s="42">
        <f t="shared" si="8"/>
        <v>0</v>
      </c>
      <c r="K11" s="22">
        <f t="shared" si="16"/>
        <v>0</v>
      </c>
      <c r="L11" s="22">
        <f t="shared" si="14"/>
        <v>0</v>
      </c>
      <c r="M11" s="22">
        <f t="shared" si="9"/>
        <v>0</v>
      </c>
      <c r="N11" s="14" t="str">
        <f t="shared" si="10"/>
        <v/>
      </c>
      <c r="O11" s="14" t="e">
        <f t="shared" si="11"/>
        <v>#VALUE!</v>
      </c>
      <c r="P11" s="14" t="e">
        <f t="shared" si="12"/>
        <v>#VALUE!</v>
      </c>
      <c r="Q11" s="14" t="str">
        <f>IFERROR(IF(AA11="",IF(X11="","Ecole Privée "&amp;TRIM(PROPER(VLOOKUP(MID(V11,1,8),[1]Répertoire!$H$1:$J$65536,3,FALSE))),"Ecole Privée "&amp;TRIM(PROPER(VLOOKUP(X11,[1]Répertoire!$H$1:$J$65536,3,FALSE)))),AA11),"")</f>
        <v/>
      </c>
      <c r="R11" s="14" t="str">
        <f>IFERROR(IF(AB11="",IF(X11="",VLOOKUP(MID(V11,1,8),[1]Répertoire!$H$1:$J$65536,2,FALSE),TRIM(UPPER(VLOOKUP(X11,[1]Répertoire!$H$1:$J$65536,2,FALSE)))),AB11),"")</f>
        <v/>
      </c>
      <c r="S11" s="14" t="str">
        <f t="shared" si="15"/>
        <v/>
      </c>
      <c r="T11" s="15" t="e">
        <f t="shared" si="13"/>
        <v>#VALUE!</v>
      </c>
      <c r="U11" s="14" t="e">
        <f t="shared" si="2"/>
        <v>#VALUE!</v>
      </c>
      <c r="V11" s="19" t="str">
        <f t="shared" si="3"/>
        <v/>
      </c>
      <c r="W11" s="34"/>
      <c r="X11" s="23"/>
      <c r="Y11" s="35"/>
      <c r="Z11" s="35"/>
      <c r="AA11" s="38"/>
      <c r="AB11" s="38"/>
      <c r="AC11" s="39"/>
      <c r="AD11" s="23"/>
      <c r="AE11" s="39"/>
      <c r="AF11" s="41"/>
      <c r="AH11" s="2"/>
    </row>
    <row r="12" spans="1:36" ht="45" customHeight="1" x14ac:dyDescent="0.25">
      <c r="A12" s="12">
        <v>11</v>
      </c>
      <c r="D12" s="21" t="str">
        <f t="shared" si="0"/>
        <v/>
      </c>
      <c r="E12" s="22" t="str">
        <f t="shared" si="4"/>
        <v/>
      </c>
      <c r="F12" s="22">
        <f>IF(H12="","",MAX($F$2:F11)+1)</f>
        <v>11</v>
      </c>
      <c r="G12" s="26" t="str">
        <f t="shared" si="5"/>
        <v/>
      </c>
      <c r="H12" s="27" t="str">
        <f t="shared" si="6"/>
        <v xml:space="preserve">
</v>
      </c>
      <c r="I12" s="27" t="str">
        <f t="shared" si="7"/>
        <v xml:space="preserve">
</v>
      </c>
      <c r="J12" s="42">
        <f t="shared" si="8"/>
        <v>0</v>
      </c>
      <c r="K12" s="22">
        <f t="shared" si="16"/>
        <v>0</v>
      </c>
      <c r="L12" s="22">
        <f t="shared" si="14"/>
        <v>0</v>
      </c>
      <c r="M12" s="22">
        <f t="shared" si="9"/>
        <v>0</v>
      </c>
      <c r="N12" s="14" t="str">
        <f t="shared" si="10"/>
        <v/>
      </c>
      <c r="O12" s="14" t="e">
        <f t="shared" si="11"/>
        <v>#VALUE!</v>
      </c>
      <c r="P12" s="14" t="e">
        <f t="shared" si="12"/>
        <v>#VALUE!</v>
      </c>
      <c r="Q12" s="14" t="str">
        <f>IFERROR(IF(AA12="",IF(X12="","Ecole Privée "&amp;TRIM(PROPER(VLOOKUP(MID(V12,1,8),[1]Répertoire!$H$1:$J$65536,3,FALSE))),"Ecole Privée "&amp;TRIM(PROPER(VLOOKUP(X12,[1]Répertoire!$H$1:$J$65536,3,FALSE)))),AA12),"")</f>
        <v/>
      </c>
      <c r="R12" s="14" t="str">
        <f>IFERROR(IF(AB12="",IF(X12="",VLOOKUP(MID(V12,1,8),[1]Répertoire!$H$1:$J$65536,2,FALSE),TRIM(UPPER(VLOOKUP(X12,[1]Répertoire!$H$1:$J$65536,2,FALSE)))),AB12),"")</f>
        <v/>
      </c>
      <c r="S12" s="14" t="str">
        <f t="shared" si="15"/>
        <v/>
      </c>
      <c r="T12" s="15" t="e">
        <f t="shared" si="13"/>
        <v>#VALUE!</v>
      </c>
      <c r="U12" s="14" t="e">
        <f t="shared" si="2"/>
        <v>#VALUE!</v>
      </c>
      <c r="V12" s="20" t="str">
        <f t="shared" si="3"/>
        <v/>
      </c>
      <c r="W12" s="33"/>
      <c r="X12" s="24"/>
      <c r="Y12" s="25"/>
      <c r="Z12" s="25"/>
      <c r="AA12" s="36"/>
      <c r="AB12" s="36"/>
      <c r="AC12" s="37"/>
      <c r="AD12" s="24"/>
      <c r="AE12" s="37"/>
      <c r="AF12" s="40"/>
    </row>
    <row r="13" spans="1:36" ht="45" customHeight="1" x14ac:dyDescent="0.25">
      <c r="A13" s="12">
        <v>12</v>
      </c>
      <c r="D13" s="21" t="str">
        <f t="shared" si="0"/>
        <v/>
      </c>
      <c r="E13" s="22" t="str">
        <f t="shared" si="4"/>
        <v/>
      </c>
      <c r="F13" s="22">
        <f>IF(H13="","",MAX($F$2:F12)+1)</f>
        <v>12</v>
      </c>
      <c r="G13" s="26" t="str">
        <f t="shared" si="5"/>
        <v/>
      </c>
      <c r="H13" s="27" t="str">
        <f t="shared" si="6"/>
        <v xml:space="preserve">
</v>
      </c>
      <c r="I13" s="27" t="str">
        <f t="shared" si="7"/>
        <v xml:space="preserve">
</v>
      </c>
      <c r="J13" s="42">
        <f t="shared" si="8"/>
        <v>0</v>
      </c>
      <c r="K13" s="22">
        <f t="shared" si="16"/>
        <v>0</v>
      </c>
      <c r="L13" s="22">
        <f t="shared" si="14"/>
        <v>0</v>
      </c>
      <c r="M13" s="22">
        <f t="shared" si="9"/>
        <v>0</v>
      </c>
      <c r="N13" s="14" t="str">
        <f t="shared" si="10"/>
        <v/>
      </c>
      <c r="O13" s="14" t="e">
        <f t="shared" si="11"/>
        <v>#VALUE!</v>
      </c>
      <c r="P13" s="14" t="e">
        <f t="shared" si="12"/>
        <v>#VALUE!</v>
      </c>
      <c r="Q13" s="14" t="str">
        <f>IFERROR(IF(AA13="",IF(X13="","Ecole Privée "&amp;TRIM(PROPER(VLOOKUP(MID(V13,1,8),[1]Répertoire!$H$1:$J$65536,3,FALSE))),"Ecole Privée "&amp;TRIM(PROPER(VLOOKUP(X13,[1]Répertoire!$H$1:$J$65536,3,FALSE)))),AA13),"")</f>
        <v/>
      </c>
      <c r="R13" s="14" t="str">
        <f>IFERROR(IF(AB13="",IF(X13="",VLOOKUP(MID(V13,1,8),[1]Répertoire!$H$1:$J$65536,2,FALSE),TRIM(UPPER(VLOOKUP(X13,[1]Répertoire!$H$1:$J$65536,2,FALSE)))),AB13),"")</f>
        <v/>
      </c>
      <c r="S13" s="14" t="str">
        <f t="shared" si="15"/>
        <v/>
      </c>
      <c r="T13" s="15" t="e">
        <f t="shared" si="13"/>
        <v>#VALUE!</v>
      </c>
      <c r="U13" s="14" t="e">
        <f t="shared" si="2"/>
        <v>#VALUE!</v>
      </c>
      <c r="V13" s="19" t="str">
        <f t="shared" si="3"/>
        <v/>
      </c>
      <c r="W13" s="34"/>
      <c r="X13" s="23"/>
      <c r="Y13" s="35"/>
      <c r="Z13" s="35"/>
      <c r="AA13" s="38"/>
      <c r="AB13" s="38"/>
      <c r="AC13" s="39"/>
      <c r="AD13" s="23"/>
      <c r="AE13" s="39"/>
      <c r="AF13" s="41"/>
    </row>
    <row r="14" spans="1:36" ht="45" customHeight="1" x14ac:dyDescent="0.25">
      <c r="A14" s="12">
        <v>13</v>
      </c>
      <c r="D14" s="21" t="str">
        <f t="shared" si="0"/>
        <v/>
      </c>
      <c r="E14" s="22" t="str">
        <f t="shared" si="4"/>
        <v/>
      </c>
      <c r="F14" s="22">
        <f>IF(H14="","",MAX($F$2:F13)+1)</f>
        <v>13</v>
      </c>
      <c r="G14" s="26" t="str">
        <f t="shared" si="5"/>
        <v/>
      </c>
      <c r="H14" s="27" t="str">
        <f t="shared" si="6"/>
        <v xml:space="preserve">
</v>
      </c>
      <c r="I14" s="27" t="str">
        <f t="shared" si="7"/>
        <v xml:space="preserve">
</v>
      </c>
      <c r="J14" s="42">
        <f t="shared" si="8"/>
        <v>0</v>
      </c>
      <c r="K14" s="22">
        <f t="shared" si="16"/>
        <v>0</v>
      </c>
      <c r="L14" s="22">
        <f t="shared" si="14"/>
        <v>0</v>
      </c>
      <c r="M14" s="22">
        <f t="shared" si="9"/>
        <v>0</v>
      </c>
      <c r="N14" s="14" t="str">
        <f t="shared" si="10"/>
        <v/>
      </c>
      <c r="O14" s="14" t="e">
        <f t="shared" si="11"/>
        <v>#VALUE!</v>
      </c>
      <c r="P14" s="14" t="e">
        <f t="shared" si="12"/>
        <v>#VALUE!</v>
      </c>
      <c r="Q14" s="14" t="str">
        <f>IFERROR(IF(AA14="",IF(X14="","Ecole Privée "&amp;TRIM(PROPER(VLOOKUP(MID(V14,1,8),[1]Répertoire!$H$1:$J$65536,3,FALSE))),"Ecole Privée "&amp;TRIM(PROPER(VLOOKUP(X14,[1]Répertoire!$H$1:$J$65536,3,FALSE)))),AA14),"")</f>
        <v/>
      </c>
      <c r="R14" s="14" t="str">
        <f>IFERROR(IF(AB14="",IF(X14="",VLOOKUP(MID(V14,1,8),[1]Répertoire!$H$1:$J$65536,2,FALSE),TRIM(UPPER(VLOOKUP(X14,[1]Répertoire!$H$1:$J$65536,2,FALSE)))),AB14),"")</f>
        <v/>
      </c>
      <c r="S14" s="14" t="str">
        <f t="shared" si="15"/>
        <v/>
      </c>
      <c r="T14" s="15" t="e">
        <f t="shared" si="13"/>
        <v>#VALUE!</v>
      </c>
      <c r="U14" s="14" t="e">
        <f t="shared" si="2"/>
        <v>#VALUE!</v>
      </c>
      <c r="V14" s="20" t="str">
        <f t="shared" si="3"/>
        <v/>
      </c>
      <c r="W14" s="33"/>
      <c r="X14" s="24"/>
      <c r="Y14" s="25"/>
      <c r="Z14" s="25"/>
      <c r="AA14" s="36"/>
      <c r="AB14" s="36"/>
      <c r="AC14" s="37"/>
      <c r="AD14" s="24"/>
      <c r="AE14" s="37"/>
      <c r="AF14" s="40"/>
      <c r="AG14" t="s">
        <v>2</v>
      </c>
    </row>
    <row r="15" spans="1:36" ht="45" customHeight="1" x14ac:dyDescent="0.25">
      <c r="A15" s="12">
        <v>14</v>
      </c>
      <c r="D15" s="21" t="str">
        <f t="shared" si="0"/>
        <v/>
      </c>
      <c r="E15" s="22" t="str">
        <f t="shared" si="4"/>
        <v/>
      </c>
      <c r="F15" s="22">
        <f>IF(H15="","",MAX($F$2:F14)+1)</f>
        <v>14</v>
      </c>
      <c r="G15" s="26" t="str">
        <f t="shared" si="5"/>
        <v/>
      </c>
      <c r="H15" s="27" t="str">
        <f t="shared" si="6"/>
        <v xml:space="preserve">
</v>
      </c>
      <c r="I15" s="27" t="str">
        <f t="shared" si="7"/>
        <v xml:space="preserve">
</v>
      </c>
      <c r="J15" s="42">
        <f t="shared" si="8"/>
        <v>0</v>
      </c>
      <c r="K15" s="22">
        <f t="shared" si="16"/>
        <v>0</v>
      </c>
      <c r="L15" s="22">
        <f t="shared" si="14"/>
        <v>0</v>
      </c>
      <c r="M15" s="22">
        <f t="shared" si="9"/>
        <v>0</v>
      </c>
      <c r="N15" s="14" t="str">
        <f t="shared" si="10"/>
        <v/>
      </c>
      <c r="O15" s="14" t="e">
        <f t="shared" si="11"/>
        <v>#VALUE!</v>
      </c>
      <c r="P15" s="14" t="e">
        <f t="shared" si="12"/>
        <v>#VALUE!</v>
      </c>
      <c r="Q15" s="14" t="str">
        <f>IFERROR(IF(AA15="",IF(X15="","Ecole Privée "&amp;TRIM(PROPER(VLOOKUP(MID(V15,1,8),[1]Répertoire!$H$1:$J$65536,3,FALSE))),"Ecole Privée "&amp;TRIM(PROPER(VLOOKUP(X15,[1]Répertoire!$H$1:$J$65536,3,FALSE)))),AA15),"")</f>
        <v/>
      </c>
      <c r="R15" s="14" t="str">
        <f>IFERROR(IF(AB15="",IF(X15="",VLOOKUP(MID(V15,1,8),[1]Répertoire!$H$1:$J$65536,2,FALSE),TRIM(UPPER(VLOOKUP(X15,[1]Répertoire!$H$1:$J$65536,2,FALSE)))),AB15),"")</f>
        <v/>
      </c>
      <c r="S15" s="14" t="str">
        <f t="shared" si="15"/>
        <v/>
      </c>
      <c r="T15" s="15" t="e">
        <f t="shared" si="13"/>
        <v>#VALUE!</v>
      </c>
      <c r="U15" s="14" t="e">
        <f t="shared" si="2"/>
        <v>#VALUE!</v>
      </c>
      <c r="V15" s="19" t="str">
        <f t="shared" si="3"/>
        <v/>
      </c>
      <c r="W15" s="34"/>
      <c r="X15" s="23"/>
      <c r="Y15" s="35"/>
      <c r="Z15" s="35"/>
      <c r="AA15" s="38"/>
      <c r="AB15" s="38"/>
      <c r="AC15" s="39"/>
      <c r="AD15" s="23"/>
      <c r="AE15" s="39"/>
      <c r="AF15" s="41"/>
    </row>
    <row r="16" spans="1:36" ht="45" customHeight="1" x14ac:dyDescent="0.25">
      <c r="A16" s="12">
        <v>15</v>
      </c>
      <c r="D16" s="21" t="str">
        <f t="shared" si="0"/>
        <v/>
      </c>
      <c r="E16" s="22" t="str">
        <f t="shared" si="4"/>
        <v/>
      </c>
      <c r="F16" s="22">
        <f>IF(H16="","",MAX($F$2:F15)+1)</f>
        <v>15</v>
      </c>
      <c r="G16" s="26" t="str">
        <f t="shared" si="5"/>
        <v/>
      </c>
      <c r="H16" s="27" t="str">
        <f t="shared" si="6"/>
        <v xml:space="preserve">
</v>
      </c>
      <c r="I16" s="27" t="str">
        <f t="shared" si="7"/>
        <v xml:space="preserve">
</v>
      </c>
      <c r="J16" s="42">
        <f t="shared" si="8"/>
        <v>0</v>
      </c>
      <c r="K16" s="22">
        <f t="shared" si="16"/>
        <v>0</v>
      </c>
      <c r="L16" s="22">
        <f t="shared" si="14"/>
        <v>0</v>
      </c>
      <c r="M16" s="22">
        <f t="shared" si="9"/>
        <v>0</v>
      </c>
      <c r="N16" s="14" t="str">
        <f t="shared" si="10"/>
        <v/>
      </c>
      <c r="O16" s="14" t="e">
        <f t="shared" si="11"/>
        <v>#VALUE!</v>
      </c>
      <c r="P16" s="14" t="e">
        <f t="shared" si="12"/>
        <v>#VALUE!</v>
      </c>
      <c r="Q16" s="14" t="str">
        <f>IFERROR(IF(AA16="",IF(X16="","Ecole Privée "&amp;TRIM(PROPER(VLOOKUP(MID(V16,1,8),[1]Répertoire!$H$1:$J$65536,3,FALSE))),"Ecole Privée "&amp;TRIM(PROPER(VLOOKUP(X16,[1]Répertoire!$H$1:$J$65536,3,FALSE)))),AA16),"")</f>
        <v/>
      </c>
      <c r="R16" s="14" t="str">
        <f>IFERROR(IF(AB16="",IF(X16="",VLOOKUP(MID(V16,1,8),[1]Répertoire!$H$1:$J$65536,2,FALSE),TRIM(UPPER(VLOOKUP(X16,[1]Répertoire!$H$1:$J$65536,2,FALSE)))),AB16),"")</f>
        <v/>
      </c>
      <c r="S16" s="14" t="str">
        <f t="shared" si="15"/>
        <v/>
      </c>
      <c r="T16" s="15" t="e">
        <f t="shared" si="13"/>
        <v>#VALUE!</v>
      </c>
      <c r="U16" s="14" t="e">
        <f t="shared" si="2"/>
        <v>#VALUE!</v>
      </c>
      <c r="V16" s="20" t="str">
        <f t="shared" si="3"/>
        <v/>
      </c>
      <c r="W16" s="33"/>
      <c r="X16" s="24"/>
      <c r="Y16" s="25"/>
      <c r="Z16" s="25"/>
      <c r="AA16" s="36"/>
      <c r="AB16" s="36"/>
      <c r="AC16" s="37"/>
      <c r="AD16" s="24"/>
      <c r="AE16" s="37"/>
      <c r="AF16" s="40"/>
    </row>
    <row r="17" spans="1:32" ht="45" customHeight="1" x14ac:dyDescent="0.25">
      <c r="A17" s="12">
        <v>16</v>
      </c>
      <c r="D17" s="21" t="str">
        <f t="shared" si="0"/>
        <v/>
      </c>
      <c r="E17" s="22" t="str">
        <f t="shared" si="4"/>
        <v/>
      </c>
      <c r="F17" s="22">
        <f>IF(H17="","",MAX($F$2:F16)+1)</f>
        <v>16</v>
      </c>
      <c r="G17" s="26" t="str">
        <f t="shared" si="5"/>
        <v/>
      </c>
      <c r="H17" s="27" t="str">
        <f t="shared" si="6"/>
        <v xml:space="preserve">
</v>
      </c>
      <c r="I17" s="27" t="str">
        <f t="shared" si="7"/>
        <v xml:space="preserve">
</v>
      </c>
      <c r="J17" s="42">
        <f t="shared" si="8"/>
        <v>0</v>
      </c>
      <c r="K17" s="22">
        <f t="shared" si="16"/>
        <v>0</v>
      </c>
      <c r="L17" s="22">
        <f t="shared" si="14"/>
        <v>0</v>
      </c>
      <c r="M17" s="22">
        <f t="shared" si="9"/>
        <v>0</v>
      </c>
      <c r="N17" s="14" t="str">
        <f t="shared" si="10"/>
        <v/>
      </c>
      <c r="O17" s="14" t="e">
        <f t="shared" si="11"/>
        <v>#VALUE!</v>
      </c>
      <c r="P17" s="14" t="e">
        <f t="shared" si="12"/>
        <v>#VALUE!</v>
      </c>
      <c r="Q17" s="14" t="str">
        <f>IFERROR(IF(AA17="",IF(X17="","Ecole Privée "&amp;TRIM(PROPER(VLOOKUP(MID(V17,1,8),[1]Répertoire!$H$1:$J$65536,3,FALSE))),"Ecole Privée "&amp;TRIM(PROPER(VLOOKUP(X17,[1]Répertoire!$H$1:$J$65536,3,FALSE)))),AA17),"")</f>
        <v/>
      </c>
      <c r="R17" s="14" t="str">
        <f>IFERROR(IF(AB17="",IF(X17="",VLOOKUP(MID(V17,1,8),[1]Répertoire!$H$1:$J$65536,2,FALSE),TRIM(UPPER(VLOOKUP(X17,[1]Répertoire!$H$1:$J$65536,2,FALSE)))),AB17),"")</f>
        <v/>
      </c>
      <c r="S17" s="14" t="str">
        <f t="shared" si="15"/>
        <v/>
      </c>
      <c r="T17" s="15" t="e">
        <f t="shared" si="13"/>
        <v>#VALUE!</v>
      </c>
      <c r="U17" s="14" t="e">
        <f t="shared" si="2"/>
        <v>#VALUE!</v>
      </c>
      <c r="V17" s="19" t="str">
        <f t="shared" si="3"/>
        <v/>
      </c>
      <c r="W17" s="34"/>
      <c r="X17" s="23"/>
      <c r="Y17" s="35"/>
      <c r="Z17" s="35"/>
      <c r="AA17" s="38"/>
      <c r="AB17" s="38"/>
      <c r="AC17" s="39"/>
      <c r="AD17" s="23"/>
      <c r="AE17" s="39"/>
      <c r="AF17" s="41"/>
    </row>
    <row r="18" spans="1:32" ht="45" customHeight="1" x14ac:dyDescent="0.25">
      <c r="A18" s="12">
        <v>17</v>
      </c>
      <c r="D18" s="21" t="str">
        <f t="shared" si="0"/>
        <v/>
      </c>
      <c r="E18" s="22" t="str">
        <f t="shared" si="4"/>
        <v/>
      </c>
      <c r="F18" s="22">
        <f>IF(H18="","",MAX($F$2:F17)+1)</f>
        <v>17</v>
      </c>
      <c r="G18" s="26" t="str">
        <f t="shared" si="5"/>
        <v/>
      </c>
      <c r="H18" s="27" t="str">
        <f t="shared" si="6"/>
        <v xml:space="preserve">
</v>
      </c>
      <c r="I18" s="27" t="str">
        <f t="shared" si="7"/>
        <v xml:space="preserve">
</v>
      </c>
      <c r="J18" s="42">
        <f t="shared" si="8"/>
        <v>0</v>
      </c>
      <c r="K18" s="22">
        <f t="shared" si="16"/>
        <v>0</v>
      </c>
      <c r="L18" s="22">
        <f t="shared" si="14"/>
        <v>0</v>
      </c>
      <c r="M18" s="22">
        <f t="shared" si="9"/>
        <v>0</v>
      </c>
      <c r="N18" s="14" t="str">
        <f t="shared" si="10"/>
        <v/>
      </c>
      <c r="O18" s="14" t="e">
        <f t="shared" si="11"/>
        <v>#VALUE!</v>
      </c>
      <c r="P18" s="14" t="e">
        <f t="shared" si="12"/>
        <v>#VALUE!</v>
      </c>
      <c r="Q18" s="14" t="str">
        <f>IFERROR(IF(AA18="",IF(X18="","Ecole Privée "&amp;TRIM(PROPER(VLOOKUP(MID(V18,1,8),[1]Répertoire!$H$1:$J$65536,3,FALSE))),"Ecole Privée "&amp;TRIM(PROPER(VLOOKUP(X18,[1]Répertoire!$H$1:$J$65536,3,FALSE)))),AA18),"")</f>
        <v/>
      </c>
      <c r="R18" s="14" t="str">
        <f>IFERROR(IF(AB18="",IF(X18="",VLOOKUP(MID(V18,1,8),[1]Répertoire!$H$1:$J$65536,2,FALSE),TRIM(UPPER(VLOOKUP(X18,[1]Répertoire!$H$1:$J$65536,2,FALSE)))),AB18),"")</f>
        <v/>
      </c>
      <c r="S18" s="14" t="str">
        <f t="shared" si="15"/>
        <v/>
      </c>
      <c r="T18" s="15" t="e">
        <f t="shared" si="13"/>
        <v>#VALUE!</v>
      </c>
      <c r="U18" s="14" t="e">
        <f t="shared" si="2"/>
        <v>#VALUE!</v>
      </c>
      <c r="V18" s="20" t="str">
        <f t="shared" si="3"/>
        <v/>
      </c>
      <c r="W18" s="33"/>
      <c r="X18" s="24"/>
      <c r="Y18" s="25"/>
      <c r="Z18" s="25"/>
      <c r="AA18" s="36"/>
      <c r="AB18" s="36"/>
      <c r="AC18" s="37"/>
      <c r="AD18" s="24"/>
      <c r="AE18" s="37"/>
      <c r="AF18" s="40"/>
    </row>
    <row r="19" spans="1:32" ht="45" customHeight="1" x14ac:dyDescent="0.25">
      <c r="A19" s="12">
        <v>18</v>
      </c>
      <c r="D19" s="21" t="str">
        <f t="shared" si="0"/>
        <v/>
      </c>
      <c r="E19" s="22" t="str">
        <f t="shared" si="4"/>
        <v/>
      </c>
      <c r="F19" s="22">
        <f>IF(H19="","",MAX($F$2:F18)+1)</f>
        <v>18</v>
      </c>
      <c r="G19" s="26" t="str">
        <f t="shared" si="5"/>
        <v/>
      </c>
      <c r="H19" s="27" t="str">
        <f t="shared" si="6"/>
        <v xml:space="preserve">
</v>
      </c>
      <c r="I19" s="27" t="str">
        <f t="shared" si="7"/>
        <v xml:space="preserve">
</v>
      </c>
      <c r="J19" s="42">
        <f t="shared" si="8"/>
        <v>0</v>
      </c>
      <c r="K19" s="22">
        <f t="shared" si="16"/>
        <v>0</v>
      </c>
      <c r="L19" s="22">
        <f t="shared" si="14"/>
        <v>0</v>
      </c>
      <c r="M19" s="22">
        <f t="shared" si="9"/>
        <v>0</v>
      </c>
      <c r="N19" s="14" t="str">
        <f t="shared" si="10"/>
        <v/>
      </c>
      <c r="O19" s="14" t="e">
        <f t="shared" si="11"/>
        <v>#VALUE!</v>
      </c>
      <c r="P19" s="14" t="e">
        <f t="shared" si="12"/>
        <v>#VALUE!</v>
      </c>
      <c r="Q19" s="14" t="str">
        <f>IFERROR(IF(AA19="",IF(X19="","Ecole Privée "&amp;TRIM(PROPER(VLOOKUP(MID(V19,1,8),[1]Répertoire!$H$1:$J$65536,3,FALSE))),"Ecole Privée "&amp;TRIM(PROPER(VLOOKUP(X19,[1]Répertoire!$H$1:$J$65536,3,FALSE)))),AA19),"")</f>
        <v/>
      </c>
      <c r="R19" s="14" t="str">
        <f>IFERROR(IF(AB19="",IF(X19="",VLOOKUP(MID(V19,1,8),[1]Répertoire!$H$1:$J$65536,2,FALSE),TRIM(UPPER(VLOOKUP(X19,[1]Répertoire!$H$1:$J$65536,2,FALSE)))),AB19),"")</f>
        <v/>
      </c>
      <c r="S19" s="14" t="str">
        <f t="shared" si="15"/>
        <v/>
      </c>
      <c r="T19" s="15" t="e">
        <f t="shared" si="13"/>
        <v>#VALUE!</v>
      </c>
      <c r="U19" s="14" t="e">
        <f t="shared" si="2"/>
        <v>#VALUE!</v>
      </c>
      <c r="V19" s="20" t="str">
        <f t="shared" si="3"/>
        <v/>
      </c>
      <c r="W19" s="34"/>
      <c r="X19" s="23"/>
      <c r="Y19" s="35"/>
      <c r="Z19" s="35"/>
      <c r="AA19" s="38"/>
      <c r="AB19" s="38"/>
      <c r="AC19" s="39"/>
      <c r="AD19" s="23"/>
      <c r="AE19" s="39"/>
      <c r="AF19" s="41"/>
    </row>
    <row r="20" spans="1:32" ht="45" customHeight="1" x14ac:dyDescent="0.25">
      <c r="A20" s="12">
        <v>19</v>
      </c>
      <c r="D20" s="21" t="str">
        <f t="shared" si="0"/>
        <v/>
      </c>
      <c r="E20" s="22" t="str">
        <f t="shared" si="4"/>
        <v/>
      </c>
      <c r="F20" s="22">
        <f>IF(H20="","",MAX($F$2:F19)+1)</f>
        <v>19</v>
      </c>
      <c r="G20" s="26" t="str">
        <f t="shared" si="5"/>
        <v/>
      </c>
      <c r="H20" s="27" t="str">
        <f t="shared" si="6"/>
        <v xml:space="preserve">
</v>
      </c>
      <c r="I20" s="27" t="str">
        <f t="shared" si="7"/>
        <v xml:space="preserve">
</v>
      </c>
      <c r="J20" s="42">
        <f t="shared" si="8"/>
        <v>0</v>
      </c>
      <c r="K20" s="22">
        <f t="shared" si="16"/>
        <v>0</v>
      </c>
      <c r="L20" s="22">
        <f t="shared" si="14"/>
        <v>0</v>
      </c>
      <c r="M20" s="22">
        <f t="shared" si="9"/>
        <v>0</v>
      </c>
      <c r="N20" s="14" t="str">
        <f t="shared" si="10"/>
        <v/>
      </c>
      <c r="O20" s="14" t="e">
        <f t="shared" si="11"/>
        <v>#VALUE!</v>
      </c>
      <c r="P20" s="14" t="e">
        <f t="shared" si="12"/>
        <v>#VALUE!</v>
      </c>
      <c r="Q20" s="14" t="str">
        <f>IFERROR(IF(AA20="",IF(X20="","Ecole Privée "&amp;TRIM(PROPER(VLOOKUP(MID(V20,1,8),[1]Répertoire!$H$1:$J$65536,3,FALSE))),"Ecole Privée "&amp;TRIM(PROPER(VLOOKUP(X20,[1]Répertoire!$H$1:$J$65536,3,FALSE)))),AA20),"")</f>
        <v/>
      </c>
      <c r="R20" s="14" t="str">
        <f>IFERROR(IF(AB20="",IF(X20="",VLOOKUP(MID(V20,1,8),[1]Répertoire!$H$1:$J$65536,2,FALSE),TRIM(UPPER(VLOOKUP(X20,[1]Répertoire!$H$1:$J$65536,2,FALSE)))),AB20),"")</f>
        <v/>
      </c>
      <c r="S20" s="14" t="str">
        <f t="shared" si="15"/>
        <v/>
      </c>
      <c r="T20" s="15" t="e">
        <f t="shared" si="13"/>
        <v>#VALUE!</v>
      </c>
      <c r="U20" s="14" t="e">
        <f t="shared" si="2"/>
        <v>#VALUE!</v>
      </c>
      <c r="V20" s="19" t="str">
        <f t="shared" si="3"/>
        <v/>
      </c>
      <c r="W20" s="33"/>
      <c r="X20" s="24"/>
      <c r="Y20" s="25"/>
      <c r="Z20" s="25"/>
      <c r="AA20" s="36"/>
      <c r="AB20" s="36"/>
      <c r="AC20" s="37"/>
      <c r="AD20" s="24"/>
      <c r="AE20" s="37"/>
      <c r="AF20" s="40"/>
    </row>
    <row r="21" spans="1:32" ht="45" customHeight="1" x14ac:dyDescent="0.25">
      <c r="A21" s="12">
        <v>20</v>
      </c>
      <c r="D21" s="21" t="str">
        <f t="shared" si="0"/>
        <v/>
      </c>
      <c r="E21" s="22" t="str">
        <f t="shared" si="4"/>
        <v/>
      </c>
      <c r="F21" s="22">
        <f>IF(H21="","",MAX($F$2:F20)+1)</f>
        <v>20</v>
      </c>
      <c r="G21" s="26" t="str">
        <f t="shared" si="5"/>
        <v/>
      </c>
      <c r="H21" s="27" t="str">
        <f t="shared" si="6"/>
        <v xml:space="preserve">
</v>
      </c>
      <c r="I21" s="27" t="str">
        <f t="shared" si="7"/>
        <v xml:space="preserve">
</v>
      </c>
      <c r="J21" s="42">
        <f t="shared" si="8"/>
        <v>0</v>
      </c>
      <c r="K21" s="22">
        <f t="shared" si="16"/>
        <v>0</v>
      </c>
      <c r="L21" s="22">
        <f t="shared" si="14"/>
        <v>0</v>
      </c>
      <c r="M21" s="22">
        <f t="shared" si="9"/>
        <v>0</v>
      </c>
      <c r="N21" s="14" t="str">
        <f t="shared" si="10"/>
        <v/>
      </c>
      <c r="O21" s="14" t="e">
        <f t="shared" si="11"/>
        <v>#VALUE!</v>
      </c>
      <c r="P21" s="14" t="e">
        <f t="shared" si="12"/>
        <v>#VALUE!</v>
      </c>
      <c r="Q21" s="14" t="str">
        <f>IFERROR(IF(AA21="",IF(X21="","Ecole Privée "&amp;TRIM(PROPER(VLOOKUP(MID(V21,1,8),[1]Répertoire!$H$1:$J$65536,3,FALSE))),"Ecole Privée "&amp;TRIM(PROPER(VLOOKUP(X21,[1]Répertoire!$H$1:$J$65536,3,FALSE)))),AA21),"")</f>
        <v/>
      </c>
      <c r="R21" s="14" t="str">
        <f>IFERROR(IF(AB21="",IF(X21="",VLOOKUP(MID(V21,1,8),[1]Répertoire!$H$1:$J$65536,2,FALSE),TRIM(UPPER(VLOOKUP(X21,[1]Répertoire!$H$1:$J$65536,2,FALSE)))),AB21),"")</f>
        <v/>
      </c>
      <c r="S21" s="14" t="str">
        <f t="shared" si="15"/>
        <v/>
      </c>
      <c r="T21" s="15" t="e">
        <f t="shared" si="13"/>
        <v>#VALUE!</v>
      </c>
      <c r="U21" s="14" t="e">
        <f t="shared" si="2"/>
        <v>#VALUE!</v>
      </c>
      <c r="V21" s="20" t="str">
        <f t="shared" si="3"/>
        <v/>
      </c>
      <c r="W21" s="34"/>
      <c r="X21" s="23"/>
      <c r="Y21" s="35"/>
      <c r="Z21" s="35"/>
      <c r="AA21" s="38"/>
      <c r="AB21" s="38"/>
      <c r="AC21" s="39"/>
      <c r="AD21" s="23"/>
      <c r="AE21" s="39"/>
      <c r="AF21" s="41"/>
    </row>
    <row r="22" spans="1:32" ht="45" customHeight="1" x14ac:dyDescent="0.25">
      <c r="A22" s="12">
        <v>21</v>
      </c>
      <c r="D22" s="21" t="str">
        <f t="shared" si="0"/>
        <v/>
      </c>
      <c r="E22" s="22" t="str">
        <f t="shared" si="4"/>
        <v/>
      </c>
      <c r="F22" s="22">
        <f>IF(H22="","",MAX($F$2:F21)+1)</f>
        <v>21</v>
      </c>
      <c r="G22" s="26" t="str">
        <f t="shared" si="5"/>
        <v/>
      </c>
      <c r="H22" s="27" t="str">
        <f t="shared" si="6"/>
        <v xml:space="preserve">
</v>
      </c>
      <c r="I22" s="27" t="str">
        <f t="shared" si="7"/>
        <v xml:space="preserve">
</v>
      </c>
      <c r="J22" s="42">
        <f t="shared" si="8"/>
        <v>0</v>
      </c>
      <c r="K22" s="22">
        <f t="shared" si="16"/>
        <v>0</v>
      </c>
      <c r="L22" s="22">
        <f t="shared" si="14"/>
        <v>0</v>
      </c>
      <c r="M22" s="22">
        <f t="shared" si="9"/>
        <v>0</v>
      </c>
      <c r="N22" s="14" t="str">
        <f t="shared" si="10"/>
        <v/>
      </c>
      <c r="O22" s="14" t="e">
        <f t="shared" si="11"/>
        <v>#VALUE!</v>
      </c>
      <c r="P22" s="14" t="e">
        <f t="shared" si="12"/>
        <v>#VALUE!</v>
      </c>
      <c r="Q22" s="14" t="str">
        <f>IFERROR(IF(AA22="",IF(X22="","Ecole Privée "&amp;TRIM(PROPER(VLOOKUP(MID(V22,1,8),[1]Répertoire!$H$1:$J$65536,3,FALSE))),"Ecole Privée "&amp;TRIM(PROPER(VLOOKUP(X22,[1]Répertoire!$H$1:$J$65536,3,FALSE)))),AA22),"")</f>
        <v/>
      </c>
      <c r="R22" s="14" t="str">
        <f>IFERROR(IF(AB22="",IF(X22="",VLOOKUP(MID(V22,1,8),[1]Répertoire!$H$1:$J$65536,2,FALSE),TRIM(UPPER(VLOOKUP(X22,[1]Répertoire!$H$1:$J$65536,2,FALSE)))),AB22),"")</f>
        <v/>
      </c>
      <c r="S22" s="14" t="str">
        <f t="shared" si="15"/>
        <v/>
      </c>
      <c r="T22" s="15" t="e">
        <f t="shared" si="13"/>
        <v>#VALUE!</v>
      </c>
      <c r="U22" s="14" t="e">
        <f t="shared" si="2"/>
        <v>#VALUE!</v>
      </c>
      <c r="V22" s="19" t="str">
        <f t="shared" si="3"/>
        <v/>
      </c>
      <c r="W22" s="33"/>
      <c r="X22" s="24"/>
      <c r="Y22" s="25"/>
      <c r="Z22" s="25"/>
      <c r="AA22" s="36"/>
      <c r="AB22" s="36"/>
      <c r="AC22" s="37"/>
      <c r="AD22" s="24"/>
      <c r="AE22" s="37"/>
      <c r="AF22" s="40"/>
    </row>
    <row r="23" spans="1:32" ht="45" customHeight="1" x14ac:dyDescent="0.25">
      <c r="A23" s="12">
        <v>22</v>
      </c>
      <c r="D23" s="21" t="str">
        <f t="shared" si="0"/>
        <v/>
      </c>
      <c r="E23" s="22" t="str">
        <f t="shared" si="4"/>
        <v/>
      </c>
      <c r="F23" s="22">
        <f>IF(H23="","",MAX($F$2:F22)+1)</f>
        <v>22</v>
      </c>
      <c r="G23" s="26" t="str">
        <f t="shared" si="5"/>
        <v/>
      </c>
      <c r="H23" s="27" t="str">
        <f t="shared" si="6"/>
        <v xml:space="preserve">
</v>
      </c>
      <c r="I23" s="27" t="str">
        <f t="shared" si="7"/>
        <v xml:space="preserve">
</v>
      </c>
      <c r="J23" s="42">
        <f t="shared" si="8"/>
        <v>0</v>
      </c>
      <c r="K23" s="22">
        <f t="shared" si="16"/>
        <v>0</v>
      </c>
      <c r="L23" s="22">
        <f t="shared" si="14"/>
        <v>0</v>
      </c>
      <c r="M23" s="22">
        <f t="shared" si="9"/>
        <v>0</v>
      </c>
      <c r="N23" s="14" t="str">
        <f t="shared" si="10"/>
        <v/>
      </c>
      <c r="O23" s="14" t="e">
        <f t="shared" si="11"/>
        <v>#VALUE!</v>
      </c>
      <c r="P23" s="14" t="e">
        <f t="shared" si="12"/>
        <v>#VALUE!</v>
      </c>
      <c r="Q23" s="14" t="str">
        <f>IFERROR(IF(AA23="",IF(X23="","Ecole Privée "&amp;TRIM(PROPER(VLOOKUP(MID(V23,1,8),[1]Répertoire!$H$1:$J$65536,3,FALSE))),"Ecole Privée "&amp;TRIM(PROPER(VLOOKUP(X23,[1]Répertoire!$H$1:$J$65536,3,FALSE)))),AA23),"")</f>
        <v/>
      </c>
      <c r="R23" s="14" t="str">
        <f>IFERROR(IF(AB23="",IF(X23="",VLOOKUP(MID(V23,1,8),[1]Répertoire!$H$1:$J$65536,2,FALSE),TRIM(UPPER(VLOOKUP(X23,[1]Répertoire!$H$1:$J$65536,2,FALSE)))),AB23),"")</f>
        <v/>
      </c>
      <c r="S23" s="14" t="str">
        <f t="shared" si="15"/>
        <v/>
      </c>
      <c r="T23" s="15" t="e">
        <f t="shared" si="13"/>
        <v>#VALUE!</v>
      </c>
      <c r="U23" s="14" t="e">
        <f t="shared" si="2"/>
        <v>#VALUE!</v>
      </c>
      <c r="V23" s="20" t="str">
        <f t="shared" si="3"/>
        <v/>
      </c>
      <c r="W23" s="34"/>
      <c r="X23" s="23"/>
      <c r="Y23" s="35"/>
      <c r="Z23" s="35"/>
      <c r="AA23" s="38"/>
      <c r="AB23" s="38"/>
      <c r="AC23" s="39"/>
      <c r="AD23" s="23"/>
      <c r="AE23" s="39"/>
      <c r="AF23" s="41"/>
    </row>
    <row r="24" spans="1:32" ht="45" customHeight="1" x14ac:dyDescent="0.25">
      <c r="A24" s="12">
        <v>23</v>
      </c>
      <c r="D24" s="21" t="str">
        <f t="shared" si="0"/>
        <v/>
      </c>
      <c r="E24" s="22" t="str">
        <f t="shared" si="4"/>
        <v/>
      </c>
      <c r="F24" s="22">
        <f>IF(H24="","",MAX($F$2:F23)+1)</f>
        <v>23</v>
      </c>
      <c r="G24" s="26" t="str">
        <f t="shared" si="5"/>
        <v/>
      </c>
      <c r="H24" s="27" t="str">
        <f t="shared" si="6"/>
        <v xml:space="preserve">
</v>
      </c>
      <c r="I24" s="27" t="str">
        <f t="shared" si="7"/>
        <v xml:space="preserve">
</v>
      </c>
      <c r="J24" s="42">
        <f t="shared" si="8"/>
        <v>0</v>
      </c>
      <c r="K24" s="22">
        <f t="shared" si="16"/>
        <v>0</v>
      </c>
      <c r="L24" s="22">
        <f t="shared" si="14"/>
        <v>0</v>
      </c>
      <c r="M24" s="22">
        <f t="shared" si="9"/>
        <v>0</v>
      </c>
      <c r="N24" s="14" t="str">
        <f t="shared" si="10"/>
        <v/>
      </c>
      <c r="O24" s="14" t="e">
        <f t="shared" si="11"/>
        <v>#VALUE!</v>
      </c>
      <c r="P24" s="14" t="e">
        <f t="shared" si="12"/>
        <v>#VALUE!</v>
      </c>
      <c r="Q24" s="14" t="str">
        <f>IFERROR(IF(AA24="",IF(X24="","Ecole Privée "&amp;TRIM(PROPER(VLOOKUP(MID(V24,1,8),[1]Répertoire!$H$1:$J$65536,3,FALSE))),"Ecole Privée "&amp;TRIM(PROPER(VLOOKUP(X24,[1]Répertoire!$H$1:$J$65536,3,FALSE)))),AA24),"")</f>
        <v/>
      </c>
      <c r="R24" s="14" t="str">
        <f>IFERROR(IF(AB24="",IF(X24="",VLOOKUP(MID(V24,1,8),[1]Répertoire!$H$1:$J$65536,2,FALSE),TRIM(UPPER(VLOOKUP(X24,[1]Répertoire!$H$1:$J$65536,2,FALSE)))),AB24),"")</f>
        <v/>
      </c>
      <c r="S24" s="14" t="str">
        <f t="shared" si="15"/>
        <v/>
      </c>
      <c r="T24" s="15" t="e">
        <f t="shared" si="13"/>
        <v>#VALUE!</v>
      </c>
      <c r="U24" s="14" t="e">
        <f t="shared" si="2"/>
        <v>#VALUE!</v>
      </c>
      <c r="V24" s="19" t="str">
        <f t="shared" si="3"/>
        <v/>
      </c>
      <c r="W24" s="33"/>
      <c r="X24" s="24"/>
      <c r="Y24" s="25"/>
      <c r="Z24" s="25"/>
      <c r="AA24" s="36"/>
      <c r="AB24" s="36"/>
      <c r="AC24" s="37"/>
      <c r="AD24" s="24"/>
      <c r="AE24" s="37"/>
      <c r="AF24" s="40"/>
    </row>
    <row r="25" spans="1:32" ht="45" customHeight="1" x14ac:dyDescent="0.25">
      <c r="A25" s="12">
        <v>24</v>
      </c>
      <c r="D25" s="21" t="str">
        <f t="shared" si="0"/>
        <v/>
      </c>
      <c r="E25" s="22" t="str">
        <f t="shared" si="4"/>
        <v/>
      </c>
      <c r="F25" s="22">
        <f>IF(H25="","",MAX($F$2:F24)+1)</f>
        <v>24</v>
      </c>
      <c r="G25" s="26" t="str">
        <f t="shared" si="5"/>
        <v/>
      </c>
      <c r="H25" s="27" t="str">
        <f t="shared" si="6"/>
        <v xml:space="preserve">
</v>
      </c>
      <c r="I25" s="27" t="str">
        <f t="shared" si="7"/>
        <v xml:space="preserve">
</v>
      </c>
      <c r="J25" s="42">
        <f t="shared" si="8"/>
        <v>0</v>
      </c>
      <c r="K25" s="22">
        <f t="shared" si="16"/>
        <v>0</v>
      </c>
      <c r="L25" s="22">
        <f t="shared" si="14"/>
        <v>0</v>
      </c>
      <c r="M25" s="22">
        <f t="shared" si="9"/>
        <v>0</v>
      </c>
      <c r="N25" s="14" t="str">
        <f t="shared" si="10"/>
        <v/>
      </c>
      <c r="O25" s="14" t="e">
        <f t="shared" si="11"/>
        <v>#VALUE!</v>
      </c>
      <c r="P25" s="14" t="e">
        <f t="shared" si="12"/>
        <v>#VALUE!</v>
      </c>
      <c r="Q25" s="14" t="str">
        <f>IFERROR(IF(AA25="",IF(X25="","Ecole Privée "&amp;TRIM(PROPER(VLOOKUP(MID(V25,1,8),[1]Répertoire!$H$1:$J$65536,3,FALSE))),"Ecole Privée "&amp;TRIM(PROPER(VLOOKUP(X25,[1]Répertoire!$H$1:$J$65536,3,FALSE)))),AA25),"")</f>
        <v/>
      </c>
      <c r="R25" s="14" t="str">
        <f>IFERROR(IF(AB25="",IF(X25="",VLOOKUP(MID(V25,1,8),[1]Répertoire!$H$1:$J$65536,2,FALSE),TRIM(UPPER(VLOOKUP(X25,[1]Répertoire!$H$1:$J$65536,2,FALSE)))),AB25),"")</f>
        <v/>
      </c>
      <c r="S25" s="14" t="str">
        <f t="shared" si="15"/>
        <v/>
      </c>
      <c r="T25" s="15" t="e">
        <f t="shared" si="13"/>
        <v>#VALUE!</v>
      </c>
      <c r="U25" s="14" t="e">
        <f t="shared" si="2"/>
        <v>#VALUE!</v>
      </c>
      <c r="V25" s="20" t="str">
        <f t="shared" si="3"/>
        <v/>
      </c>
      <c r="W25" s="34"/>
      <c r="X25" s="23"/>
      <c r="Y25" s="35"/>
      <c r="Z25" s="35"/>
      <c r="AA25" s="38"/>
      <c r="AB25" s="38"/>
      <c r="AC25" s="39"/>
      <c r="AD25" s="23"/>
      <c r="AE25" s="39"/>
      <c r="AF25" s="41"/>
    </row>
    <row r="26" spans="1:32" ht="45" customHeight="1" x14ac:dyDescent="0.25">
      <c r="A26" s="12">
        <v>25</v>
      </c>
      <c r="D26" s="21" t="str">
        <f t="shared" si="0"/>
        <v/>
      </c>
      <c r="E26" s="22" t="str">
        <f t="shared" si="4"/>
        <v/>
      </c>
      <c r="F26" s="22">
        <f>IF(H26="","",MAX($F$2:F25)+1)</f>
        <v>25</v>
      </c>
      <c r="G26" s="26" t="str">
        <f t="shared" si="5"/>
        <v/>
      </c>
      <c r="H26" s="27" t="str">
        <f t="shared" si="6"/>
        <v xml:space="preserve">
</v>
      </c>
      <c r="I26" s="27" t="str">
        <f t="shared" si="7"/>
        <v xml:space="preserve">
</v>
      </c>
      <c r="J26" s="42">
        <f t="shared" si="8"/>
        <v>0</v>
      </c>
      <c r="K26" s="22">
        <f t="shared" si="16"/>
        <v>0</v>
      </c>
      <c r="L26" s="22">
        <f t="shared" si="14"/>
        <v>0</v>
      </c>
      <c r="M26" s="22">
        <f t="shared" si="9"/>
        <v>0</v>
      </c>
      <c r="N26" s="14" t="str">
        <f t="shared" si="10"/>
        <v/>
      </c>
      <c r="O26" s="14" t="e">
        <f t="shared" si="11"/>
        <v>#VALUE!</v>
      </c>
      <c r="P26" s="14" t="e">
        <f t="shared" si="12"/>
        <v>#VALUE!</v>
      </c>
      <c r="Q26" s="14" t="str">
        <f>IFERROR(IF(AA26="",IF(X26="","Ecole Privée "&amp;TRIM(PROPER(VLOOKUP(MID(V26,1,8),[1]Répertoire!$H$1:$J$65536,3,FALSE))),"Ecole Privée "&amp;TRIM(PROPER(VLOOKUP(X26,[1]Répertoire!$H$1:$J$65536,3,FALSE)))),AA26),"")</f>
        <v/>
      </c>
      <c r="R26" s="14" t="str">
        <f>IFERROR(IF(AB26="",IF(X26="",VLOOKUP(MID(V26,1,8),[1]Répertoire!$H$1:$J$65536,2,FALSE),TRIM(UPPER(VLOOKUP(X26,[1]Répertoire!$H$1:$J$65536,2,FALSE)))),AB26),"")</f>
        <v/>
      </c>
      <c r="S26" s="14" t="str">
        <f t="shared" si="15"/>
        <v/>
      </c>
      <c r="T26" s="15" t="e">
        <f t="shared" si="13"/>
        <v>#VALUE!</v>
      </c>
      <c r="U26" s="14" t="e">
        <f t="shared" si="2"/>
        <v>#VALUE!</v>
      </c>
      <c r="V26" s="19" t="str">
        <f t="shared" si="3"/>
        <v/>
      </c>
      <c r="W26" s="33"/>
      <c r="X26" s="24"/>
      <c r="Y26" s="25"/>
      <c r="Z26" s="25"/>
      <c r="AA26" s="36"/>
      <c r="AB26" s="36"/>
      <c r="AC26" s="37"/>
      <c r="AD26" s="24"/>
      <c r="AE26" s="37"/>
      <c r="AF26" s="40"/>
    </row>
    <row r="27" spans="1:32" ht="45" customHeight="1" x14ac:dyDescent="0.25">
      <c r="A27" s="12">
        <v>26</v>
      </c>
      <c r="D27" s="21" t="str">
        <f t="shared" si="0"/>
        <v/>
      </c>
      <c r="E27" s="22" t="str">
        <f t="shared" si="4"/>
        <v/>
      </c>
      <c r="F27" s="22">
        <f>IF(H27="","",MAX($F$2:F26)+1)</f>
        <v>26</v>
      </c>
      <c r="G27" s="26" t="str">
        <f t="shared" si="5"/>
        <v/>
      </c>
      <c r="H27" s="27" t="str">
        <f t="shared" si="6"/>
        <v xml:space="preserve">
</v>
      </c>
      <c r="I27" s="27" t="str">
        <f t="shared" si="7"/>
        <v xml:space="preserve">
</v>
      </c>
      <c r="J27" s="42">
        <f t="shared" si="8"/>
        <v>0</v>
      </c>
      <c r="K27" s="22">
        <f t="shared" si="16"/>
        <v>0</v>
      </c>
      <c r="L27" s="22">
        <f t="shared" si="14"/>
        <v>0</v>
      </c>
      <c r="M27" s="22">
        <f t="shared" si="9"/>
        <v>0</v>
      </c>
      <c r="N27" s="14" t="str">
        <f t="shared" si="10"/>
        <v/>
      </c>
      <c r="O27" s="14" t="e">
        <f t="shared" si="11"/>
        <v>#VALUE!</v>
      </c>
      <c r="P27" s="14" t="e">
        <f t="shared" si="12"/>
        <v>#VALUE!</v>
      </c>
      <c r="Q27" s="14" t="str">
        <f>IFERROR(IF(AA27="",IF(X27="","Ecole Privée "&amp;TRIM(PROPER(VLOOKUP(MID(V27,1,8),[1]Répertoire!$H$1:$J$65536,3,FALSE))),"Ecole Privée "&amp;TRIM(PROPER(VLOOKUP(X27,[1]Répertoire!$H$1:$J$65536,3,FALSE)))),AA27),"")</f>
        <v/>
      </c>
      <c r="R27" s="14" t="str">
        <f>IFERROR(IF(AB27="",IF(X27="",VLOOKUP(MID(V27,1,8),[1]Répertoire!$H$1:$J$65536,2,FALSE),TRIM(UPPER(VLOOKUP(X27,[1]Répertoire!$H$1:$J$65536,2,FALSE)))),AB27),"")</f>
        <v/>
      </c>
      <c r="S27" s="14" t="str">
        <f t="shared" si="15"/>
        <v/>
      </c>
      <c r="T27" s="15" t="e">
        <f t="shared" si="13"/>
        <v>#VALUE!</v>
      </c>
      <c r="U27" s="14" t="e">
        <f t="shared" si="2"/>
        <v>#VALUE!</v>
      </c>
      <c r="V27" s="6" t="str">
        <f t="shared" si="3"/>
        <v/>
      </c>
      <c r="W27" s="34"/>
      <c r="X27" s="23"/>
      <c r="Y27" s="35"/>
      <c r="Z27" s="35"/>
      <c r="AA27" s="38"/>
      <c r="AB27" s="38"/>
      <c r="AC27" s="39"/>
      <c r="AD27" s="23"/>
      <c r="AE27" s="39"/>
      <c r="AF27" s="41"/>
    </row>
    <row r="28" spans="1:32" ht="45" customHeight="1" x14ac:dyDescent="0.25">
      <c r="A28" s="12">
        <v>27</v>
      </c>
      <c r="D28" s="21" t="str">
        <f t="shared" si="0"/>
        <v/>
      </c>
      <c r="E28" s="22" t="str">
        <f t="shared" si="4"/>
        <v/>
      </c>
      <c r="F28" s="22">
        <f>IF(H28="","",MAX($F$2:F27)+1)</f>
        <v>27</v>
      </c>
      <c r="G28" s="26" t="str">
        <f t="shared" si="5"/>
        <v/>
      </c>
      <c r="H28" s="27" t="str">
        <f t="shared" si="6"/>
        <v xml:space="preserve">
</v>
      </c>
      <c r="I28" s="27" t="str">
        <f t="shared" si="7"/>
        <v xml:space="preserve">
</v>
      </c>
      <c r="J28" s="42">
        <f t="shared" si="8"/>
        <v>0</v>
      </c>
      <c r="K28" s="22">
        <f t="shared" si="16"/>
        <v>0</v>
      </c>
      <c r="L28" s="22">
        <f t="shared" si="14"/>
        <v>0</v>
      </c>
      <c r="M28" s="22">
        <f t="shared" si="9"/>
        <v>0</v>
      </c>
      <c r="N28" s="14" t="str">
        <f t="shared" si="10"/>
        <v/>
      </c>
      <c r="O28" s="14" t="e">
        <f t="shared" si="11"/>
        <v>#VALUE!</v>
      </c>
      <c r="P28" s="14" t="e">
        <f t="shared" si="12"/>
        <v>#VALUE!</v>
      </c>
      <c r="Q28" s="14" t="str">
        <f>IFERROR(IF(AA28="",IF(X28="","Ecole Privée "&amp;TRIM(PROPER(VLOOKUP(MID(V28,1,8),[1]Répertoire!$H$1:$J$65536,3,FALSE))),"Ecole Privée "&amp;TRIM(PROPER(VLOOKUP(X28,[1]Répertoire!$H$1:$J$65536,3,FALSE)))),AA28),"")</f>
        <v/>
      </c>
      <c r="R28" s="14" t="str">
        <f>IFERROR(IF(AB28="",IF(X28="",VLOOKUP(MID(V28,1,8),[1]Répertoire!$H$1:$J$65536,2,FALSE),TRIM(UPPER(VLOOKUP(X28,[1]Répertoire!$H$1:$J$65536,2,FALSE)))),AB28),"")</f>
        <v/>
      </c>
      <c r="S28" s="14" t="str">
        <f t="shared" si="15"/>
        <v/>
      </c>
      <c r="T28" s="15" t="e">
        <f t="shared" si="13"/>
        <v>#VALUE!</v>
      </c>
      <c r="U28" s="14" t="e">
        <f t="shared" si="2"/>
        <v>#VALUE!</v>
      </c>
      <c r="V28" s="4" t="str">
        <f t="shared" si="3"/>
        <v/>
      </c>
      <c r="W28" s="33"/>
      <c r="X28" s="24"/>
      <c r="Y28" s="25"/>
      <c r="Z28" s="25"/>
      <c r="AA28" s="36"/>
      <c r="AB28" s="36"/>
      <c r="AC28" s="37"/>
      <c r="AD28" s="24"/>
      <c r="AE28" s="37"/>
      <c r="AF28" s="40"/>
    </row>
    <row r="29" spans="1:32" ht="45" customHeight="1" x14ac:dyDescent="0.25">
      <c r="A29" s="12">
        <v>28</v>
      </c>
      <c r="D29" s="21" t="str">
        <f t="shared" si="0"/>
        <v/>
      </c>
      <c r="E29" s="22" t="str">
        <f t="shared" ref="E29:E92" si="17">IF(ISNUMBER(D29),RANK(D29,$D$2:$D$997),"")</f>
        <v/>
      </c>
      <c r="F29" s="22">
        <f>IF(H29="","",MAX($F$2:F28)+1)</f>
        <v>28</v>
      </c>
      <c r="G29" s="26" t="str">
        <f t="shared" si="5"/>
        <v/>
      </c>
      <c r="H29" s="27" t="str">
        <f t="shared" si="6"/>
        <v xml:space="preserve">
</v>
      </c>
      <c r="I29" s="27" t="str">
        <f t="shared" si="7"/>
        <v xml:space="preserve">
</v>
      </c>
      <c r="J29" s="42">
        <f t="shared" si="8"/>
        <v>0</v>
      </c>
      <c r="K29" s="22">
        <f t="shared" si="16"/>
        <v>0</v>
      </c>
      <c r="L29" s="22">
        <f t="shared" si="14"/>
        <v>0</v>
      </c>
      <c r="M29" s="22">
        <f t="shared" si="9"/>
        <v>0</v>
      </c>
      <c r="N29" s="14" t="str">
        <f t="shared" si="10"/>
        <v/>
      </c>
      <c r="O29" s="14" t="e">
        <f t="shared" ref="O29:O92" si="18">IF(Y29="",DATE(YEAR(MID(V29,10,8)),MONTH(MID(V29,10,8)),DAY(MID(V29,10,2))),Y29)</f>
        <v>#VALUE!</v>
      </c>
      <c r="P29" s="14" t="e">
        <f t="shared" ref="P29:P92" si="19">IF(Z29="",DATE(YEAR(MID(V29,19,8)),MONTH(MID(V29,19,8)),DAY(MID(V29,19,8))),Z29)</f>
        <v>#VALUE!</v>
      </c>
      <c r="Q29" s="14" t="str">
        <f>IFERROR(IF(AA29="",IF(X29="","Ecole Privée "&amp;TRIM(PROPER(VLOOKUP(MID(V29,1,8),[1]Répertoire!$H$1:$J$65536,3,FALSE))),"Ecole Privée "&amp;TRIM(PROPER(VLOOKUP(X29,[1]Répertoire!$H$1:$J$65536,3,FALSE)))),AA29),"")</f>
        <v/>
      </c>
      <c r="R29" s="14" t="str">
        <f>IFERROR(IF(AB29="",IF(X29="",VLOOKUP(MID(V29,1,8),[1]Répertoire!$H$1:$J$65536,2,FALSE),TRIM(UPPER(VLOOKUP(X29,[1]Répertoire!$H$1:$J$65536,2,FALSE)))),AB29),"")</f>
        <v/>
      </c>
      <c r="S29" s="14" t="str">
        <f t="shared" si="15"/>
        <v/>
      </c>
      <c r="T29" s="15" t="e">
        <f t="shared" ref="T29:T92" si="20">IF(AC29="",IF(AD29="",U29,TRUNC(AD29*27,0)&amp;"h"&amp;IF((AD29*27)-TRUNC(AD29*27,0)=0,"",(((AD29*27)-TRUNC(AD29*27,0))*60))),AC29)</f>
        <v>#VALUE!</v>
      </c>
      <c r="U29" s="14" t="e">
        <f t="shared" ref="U29:U92" si="21">IF(MID(V29,51,4)="1.00","27h",TRUNC(MID(V29,53,2)*27/100,0)&amp;"h"&amp;((MID(V29,53,2)*27/100)-TRUNC(MID(V29,53,2)*27/100,0))*60)</f>
        <v>#VALUE!</v>
      </c>
      <c r="V29" s="6" t="str">
        <f t="shared" ref="V29:V92" si="22">RIGHT(AF29,69)</f>
        <v/>
      </c>
      <c r="W29" s="34"/>
      <c r="X29" s="23"/>
      <c r="Y29" s="35"/>
      <c r="Z29" s="35"/>
      <c r="AA29" s="38"/>
      <c r="AB29" s="38"/>
      <c r="AC29" s="39"/>
      <c r="AD29" s="23"/>
      <c r="AE29" s="39"/>
      <c r="AF29" s="41"/>
    </row>
    <row r="30" spans="1:32" ht="45" customHeight="1" x14ac:dyDescent="0.25">
      <c r="A30" s="12">
        <v>29</v>
      </c>
      <c r="D30" s="21" t="str">
        <f t="shared" si="0"/>
        <v/>
      </c>
      <c r="E30" s="22" t="str">
        <f t="shared" si="17"/>
        <v/>
      </c>
      <c r="F30" s="22">
        <f>IF(H30="","",MAX($F$2:F29)+1)</f>
        <v>29</v>
      </c>
      <c r="G30" s="26" t="str">
        <f t="shared" si="5"/>
        <v/>
      </c>
      <c r="H30" s="27" t="str">
        <f t="shared" si="6"/>
        <v xml:space="preserve">
</v>
      </c>
      <c r="I30" s="27" t="str">
        <f t="shared" si="7"/>
        <v xml:space="preserve">
</v>
      </c>
      <c r="J30" s="42">
        <f t="shared" si="8"/>
        <v>0</v>
      </c>
      <c r="K30" s="22">
        <f t="shared" si="16"/>
        <v>0</v>
      </c>
      <c r="L30" s="22">
        <f t="shared" si="14"/>
        <v>0</v>
      </c>
      <c r="M30" s="22">
        <f t="shared" si="9"/>
        <v>0</v>
      </c>
      <c r="N30" s="14" t="str">
        <f t="shared" si="10"/>
        <v/>
      </c>
      <c r="O30" s="14" t="e">
        <f t="shared" si="18"/>
        <v>#VALUE!</v>
      </c>
      <c r="P30" s="14" t="e">
        <f t="shared" si="19"/>
        <v>#VALUE!</v>
      </c>
      <c r="Q30" s="14" t="str">
        <f>IFERROR(IF(AA30="",IF(X30="","Ecole Privée "&amp;TRIM(PROPER(VLOOKUP(MID(V30,1,8),[1]Répertoire!$H$1:$J$65536,3,FALSE))),"Ecole Privée "&amp;TRIM(PROPER(VLOOKUP(X30,[1]Répertoire!$H$1:$J$65536,3,FALSE)))),AA30),"")</f>
        <v/>
      </c>
      <c r="R30" s="14" t="str">
        <f>IFERROR(IF(AB30="",IF(X30="",VLOOKUP(MID(V30,1,8),[1]Répertoire!$H$1:$J$65536,2,FALSE),TRIM(UPPER(VLOOKUP(X30,[1]Répertoire!$H$1:$J$65536,2,FALSE)))),AB30),"")</f>
        <v/>
      </c>
      <c r="S30" s="14" t="str">
        <f t="shared" si="15"/>
        <v/>
      </c>
      <c r="T30" s="15" t="e">
        <f t="shared" si="20"/>
        <v>#VALUE!</v>
      </c>
      <c r="U30" s="14" t="e">
        <f t="shared" si="21"/>
        <v>#VALUE!</v>
      </c>
      <c r="V30" s="4" t="str">
        <f t="shared" si="22"/>
        <v/>
      </c>
      <c r="W30" s="33"/>
      <c r="X30" s="24"/>
      <c r="Y30" s="25"/>
      <c r="Z30" s="25"/>
      <c r="AA30" s="36"/>
      <c r="AB30" s="36"/>
      <c r="AC30" s="37"/>
      <c r="AD30" s="24"/>
      <c r="AE30" s="37"/>
      <c r="AF30" s="40"/>
    </row>
    <row r="31" spans="1:32" ht="45" customHeight="1" x14ac:dyDescent="0.25">
      <c r="A31" s="12">
        <v>30</v>
      </c>
      <c r="D31" s="21" t="str">
        <f t="shared" si="0"/>
        <v/>
      </c>
      <c r="E31" s="22" t="str">
        <f t="shared" si="17"/>
        <v/>
      </c>
      <c r="F31" s="22">
        <f>IF(H31="","",MAX($F$2:F30)+1)</f>
        <v>30</v>
      </c>
      <c r="G31" s="26" t="str">
        <f t="shared" si="5"/>
        <v/>
      </c>
      <c r="H31" s="27" t="str">
        <f t="shared" si="6"/>
        <v xml:space="preserve">
</v>
      </c>
      <c r="I31" s="27" t="str">
        <f t="shared" si="7"/>
        <v xml:space="preserve">
</v>
      </c>
      <c r="J31" s="42">
        <f t="shared" si="8"/>
        <v>0</v>
      </c>
      <c r="K31" s="22">
        <f t="shared" si="16"/>
        <v>0</v>
      </c>
      <c r="L31" s="22">
        <f t="shared" si="14"/>
        <v>0</v>
      </c>
      <c r="M31" s="22">
        <f t="shared" si="9"/>
        <v>0</v>
      </c>
      <c r="N31" s="14" t="str">
        <f t="shared" si="10"/>
        <v/>
      </c>
      <c r="O31" s="14" t="e">
        <f t="shared" si="18"/>
        <v>#VALUE!</v>
      </c>
      <c r="P31" s="14" t="e">
        <f t="shared" si="19"/>
        <v>#VALUE!</v>
      </c>
      <c r="Q31" s="14" t="str">
        <f>IFERROR(IF(AA31="",IF(X31="","Ecole Privée "&amp;TRIM(PROPER(VLOOKUP(MID(V31,1,8),[1]Répertoire!$H$1:$J$65536,3,FALSE))),"Ecole Privée "&amp;TRIM(PROPER(VLOOKUP(X31,[1]Répertoire!$H$1:$J$65536,3,FALSE)))),AA31),"")</f>
        <v/>
      </c>
      <c r="R31" s="14" t="str">
        <f>IFERROR(IF(AB31="",IF(X31="",VLOOKUP(MID(V31,1,8),[1]Répertoire!$H$1:$J$65536,2,FALSE),TRIM(UPPER(VLOOKUP(X31,[1]Répertoire!$H$1:$J$65536,2,FALSE)))),AB31),"")</f>
        <v/>
      </c>
      <c r="S31" s="14" t="str">
        <f t="shared" si="15"/>
        <v/>
      </c>
      <c r="T31" s="15" t="e">
        <f t="shared" si="20"/>
        <v>#VALUE!</v>
      </c>
      <c r="U31" s="14" t="e">
        <f t="shared" si="21"/>
        <v>#VALUE!</v>
      </c>
      <c r="V31" s="6" t="str">
        <f t="shared" si="22"/>
        <v/>
      </c>
      <c r="W31" s="34"/>
      <c r="X31" s="23"/>
      <c r="Y31" s="35"/>
      <c r="Z31" s="35"/>
      <c r="AA31" s="38"/>
      <c r="AB31" s="38"/>
      <c r="AC31" s="39"/>
      <c r="AD31" s="23"/>
      <c r="AE31" s="39"/>
      <c r="AF31" s="41"/>
    </row>
    <row r="32" spans="1:32" ht="45" customHeight="1" x14ac:dyDescent="0.25">
      <c r="A32" s="12">
        <v>31</v>
      </c>
      <c r="D32" s="21" t="str">
        <f t="shared" si="0"/>
        <v/>
      </c>
      <c r="E32" s="22" t="str">
        <f t="shared" si="17"/>
        <v/>
      </c>
      <c r="F32" s="22">
        <f>IF(H32="","",MAX($F$2:F31)+1)</f>
        <v>31</v>
      </c>
      <c r="G32" s="26" t="str">
        <f t="shared" si="5"/>
        <v/>
      </c>
      <c r="H32" s="27" t="str">
        <f t="shared" si="6"/>
        <v xml:space="preserve">
</v>
      </c>
      <c r="I32" s="27" t="str">
        <f t="shared" si="7"/>
        <v xml:space="preserve">
</v>
      </c>
      <c r="J32" s="42">
        <f t="shared" si="8"/>
        <v>0</v>
      </c>
      <c r="K32" s="22">
        <f t="shared" si="16"/>
        <v>0</v>
      </c>
      <c r="L32" s="22">
        <f t="shared" si="14"/>
        <v>0</v>
      </c>
      <c r="M32" s="22">
        <f t="shared" si="9"/>
        <v>0</v>
      </c>
      <c r="N32" s="14" t="str">
        <f t="shared" si="10"/>
        <v/>
      </c>
      <c r="O32" s="14" t="e">
        <f t="shared" si="18"/>
        <v>#VALUE!</v>
      </c>
      <c r="P32" s="14" t="e">
        <f t="shared" si="19"/>
        <v>#VALUE!</v>
      </c>
      <c r="Q32" s="14" t="str">
        <f>IFERROR(IF(AA32="",IF(X32="","Ecole Privée "&amp;TRIM(PROPER(VLOOKUP(MID(V32,1,8),[1]Répertoire!$H$1:$J$65536,3,FALSE))),"Ecole Privée "&amp;TRIM(PROPER(VLOOKUP(X32,[1]Répertoire!$H$1:$J$65536,3,FALSE)))),AA32),"")</f>
        <v/>
      </c>
      <c r="R32" s="14" t="str">
        <f>IFERROR(IF(AB32="",IF(X32="",VLOOKUP(MID(V32,1,8),[1]Répertoire!$H$1:$J$65536,2,FALSE),TRIM(UPPER(VLOOKUP(X32,[1]Répertoire!$H$1:$J$65536,2,FALSE)))),AB32),"")</f>
        <v/>
      </c>
      <c r="S32" s="14" t="str">
        <f t="shared" si="15"/>
        <v/>
      </c>
      <c r="T32" s="15" t="e">
        <f t="shared" si="20"/>
        <v>#VALUE!</v>
      </c>
      <c r="U32" s="14" t="e">
        <f t="shared" si="21"/>
        <v>#VALUE!</v>
      </c>
      <c r="V32" s="4" t="str">
        <f t="shared" si="22"/>
        <v/>
      </c>
      <c r="W32" s="33"/>
      <c r="X32" s="24"/>
      <c r="Y32" s="25"/>
      <c r="Z32" s="25"/>
      <c r="AA32" s="36"/>
      <c r="AB32" s="36"/>
      <c r="AC32" s="37"/>
      <c r="AD32" s="24"/>
      <c r="AE32" s="37"/>
      <c r="AF32" s="40"/>
    </row>
    <row r="33" spans="1:32" ht="45" customHeight="1" x14ac:dyDescent="0.25">
      <c r="A33" s="12">
        <v>32</v>
      </c>
      <c r="D33" s="21" t="str">
        <f t="shared" si="0"/>
        <v/>
      </c>
      <c r="E33" s="22" t="str">
        <f t="shared" si="17"/>
        <v/>
      </c>
      <c r="F33" s="22">
        <f>IF(H33="","",MAX($F$2:F32)+1)</f>
        <v>32</v>
      </c>
      <c r="G33" s="26" t="str">
        <f t="shared" si="5"/>
        <v/>
      </c>
      <c r="H33" s="27" t="str">
        <f t="shared" si="6"/>
        <v xml:space="preserve">
</v>
      </c>
      <c r="I33" s="27" t="str">
        <f t="shared" si="7"/>
        <v xml:space="preserve">
</v>
      </c>
      <c r="J33" s="42">
        <f t="shared" si="8"/>
        <v>0</v>
      </c>
      <c r="K33" s="22">
        <f t="shared" si="16"/>
        <v>0</v>
      </c>
      <c r="L33" s="22">
        <f t="shared" si="14"/>
        <v>0</v>
      </c>
      <c r="M33" s="22">
        <f t="shared" si="9"/>
        <v>0</v>
      </c>
      <c r="N33" s="14" t="str">
        <f t="shared" si="10"/>
        <v/>
      </c>
      <c r="O33" s="14" t="e">
        <f t="shared" si="18"/>
        <v>#VALUE!</v>
      </c>
      <c r="P33" s="14" t="e">
        <f t="shared" si="19"/>
        <v>#VALUE!</v>
      </c>
      <c r="Q33" s="14" t="str">
        <f>IFERROR(IF(AA33="",IF(X33="","Ecole Privée "&amp;TRIM(PROPER(VLOOKUP(MID(V33,1,8),[1]Répertoire!$H$1:$J$65536,3,FALSE))),"Ecole Privée "&amp;TRIM(PROPER(VLOOKUP(X33,[1]Répertoire!$H$1:$J$65536,3,FALSE)))),AA33),"")</f>
        <v/>
      </c>
      <c r="R33" s="14" t="str">
        <f>IFERROR(IF(AB33="",IF(X33="",VLOOKUP(MID(V33,1,8),[1]Répertoire!$H$1:$J$65536,2,FALSE),TRIM(UPPER(VLOOKUP(X33,[1]Répertoire!$H$1:$J$65536,2,FALSE)))),AB33),"")</f>
        <v/>
      </c>
      <c r="S33" s="14" t="str">
        <f t="shared" si="15"/>
        <v/>
      </c>
      <c r="T33" s="15" t="e">
        <f t="shared" si="20"/>
        <v>#VALUE!</v>
      </c>
      <c r="U33" s="14" t="e">
        <f t="shared" si="21"/>
        <v>#VALUE!</v>
      </c>
      <c r="V33" s="6" t="str">
        <f t="shared" si="22"/>
        <v/>
      </c>
      <c r="W33" s="34"/>
      <c r="X33" s="23"/>
      <c r="Y33" s="35"/>
      <c r="Z33" s="35"/>
      <c r="AA33" s="38"/>
      <c r="AB33" s="38"/>
      <c r="AC33" s="39"/>
      <c r="AD33" s="23"/>
      <c r="AE33" s="39"/>
      <c r="AF33" s="41"/>
    </row>
    <row r="34" spans="1:32" ht="45" customHeight="1" x14ac:dyDescent="0.25">
      <c r="A34" s="12">
        <v>33</v>
      </c>
      <c r="D34" s="21" t="str">
        <f t="shared" si="0"/>
        <v/>
      </c>
      <c r="E34" s="22" t="str">
        <f t="shared" si="17"/>
        <v/>
      </c>
      <c r="F34" s="22">
        <f>IF(H34="","",MAX($F$2:F33)+1)</f>
        <v>33</v>
      </c>
      <c r="G34" s="26" t="str">
        <f t="shared" si="5"/>
        <v/>
      </c>
      <c r="H34" s="27" t="str">
        <f t="shared" si="6"/>
        <v xml:space="preserve">
</v>
      </c>
      <c r="I34" s="27" t="str">
        <f t="shared" si="7"/>
        <v xml:space="preserve">
</v>
      </c>
      <c r="J34" s="42">
        <f t="shared" si="8"/>
        <v>0</v>
      </c>
      <c r="K34" s="22">
        <f t="shared" si="16"/>
        <v>0</v>
      </c>
      <c r="L34" s="22">
        <f t="shared" si="14"/>
        <v>0</v>
      </c>
      <c r="M34" s="22">
        <f t="shared" si="9"/>
        <v>0</v>
      </c>
      <c r="N34" s="14" t="str">
        <f t="shared" si="10"/>
        <v/>
      </c>
      <c r="O34" s="14" t="e">
        <f t="shared" si="18"/>
        <v>#VALUE!</v>
      </c>
      <c r="P34" s="14" t="e">
        <f t="shared" si="19"/>
        <v>#VALUE!</v>
      </c>
      <c r="Q34" s="14" t="str">
        <f>IFERROR(IF(AA34="",IF(X34="","Ecole Privée "&amp;TRIM(PROPER(VLOOKUP(MID(V34,1,8),[1]Répertoire!$H$1:$J$65536,3,FALSE))),"Ecole Privée "&amp;TRIM(PROPER(VLOOKUP(X34,[1]Répertoire!$H$1:$J$65536,3,FALSE)))),AA34),"")</f>
        <v/>
      </c>
      <c r="R34" s="14" t="str">
        <f>IFERROR(IF(AB34="",IF(X34="",VLOOKUP(MID(V34,1,8),[1]Répertoire!$H$1:$J$65536,2,FALSE),TRIM(UPPER(VLOOKUP(X34,[1]Répertoire!$H$1:$J$65536,2,FALSE)))),AB34),"")</f>
        <v/>
      </c>
      <c r="S34" s="14" t="str">
        <f t="shared" si="15"/>
        <v/>
      </c>
      <c r="T34" s="15" t="e">
        <f t="shared" si="20"/>
        <v>#VALUE!</v>
      </c>
      <c r="U34" s="14" t="e">
        <f t="shared" si="21"/>
        <v>#VALUE!</v>
      </c>
      <c r="V34" s="4" t="str">
        <f t="shared" si="22"/>
        <v/>
      </c>
      <c r="W34" s="33"/>
      <c r="X34" s="24"/>
      <c r="Y34" s="25"/>
      <c r="Z34" s="25"/>
      <c r="AA34" s="36"/>
      <c r="AB34" s="36"/>
      <c r="AC34" s="37"/>
      <c r="AD34" s="24"/>
      <c r="AE34" s="37"/>
      <c r="AF34" s="40"/>
    </row>
    <row r="35" spans="1:32" ht="45" customHeight="1" x14ac:dyDescent="0.25">
      <c r="A35" s="12">
        <v>34</v>
      </c>
      <c r="D35" s="21" t="str">
        <f t="shared" si="0"/>
        <v/>
      </c>
      <c r="E35" s="22" t="str">
        <f t="shared" si="17"/>
        <v/>
      </c>
      <c r="F35" s="22">
        <f>IF(H35="","",MAX($F$2:F34)+1)</f>
        <v>34</v>
      </c>
      <c r="G35" s="26" t="str">
        <f t="shared" si="5"/>
        <v/>
      </c>
      <c r="H35" s="27" t="str">
        <f t="shared" si="6"/>
        <v xml:space="preserve">
</v>
      </c>
      <c r="I35" s="27" t="str">
        <f t="shared" si="7"/>
        <v xml:space="preserve">
</v>
      </c>
      <c r="J35" s="42">
        <f t="shared" si="8"/>
        <v>0</v>
      </c>
      <c r="K35" s="22">
        <f t="shared" si="16"/>
        <v>0</v>
      </c>
      <c r="L35" s="22">
        <f t="shared" si="14"/>
        <v>0</v>
      </c>
      <c r="M35" s="22">
        <f t="shared" si="9"/>
        <v>0</v>
      </c>
      <c r="N35" s="14" t="str">
        <f t="shared" si="10"/>
        <v/>
      </c>
      <c r="O35" s="14" t="e">
        <f t="shared" si="18"/>
        <v>#VALUE!</v>
      </c>
      <c r="P35" s="14" t="e">
        <f t="shared" si="19"/>
        <v>#VALUE!</v>
      </c>
      <c r="Q35" s="14" t="str">
        <f>IFERROR(IF(AA35="",IF(X35="","Ecole Privée "&amp;TRIM(PROPER(VLOOKUP(MID(V35,1,8),[1]Répertoire!$H$1:$J$65536,3,FALSE))),"Ecole Privée "&amp;TRIM(PROPER(VLOOKUP(X35,[1]Répertoire!$H$1:$J$65536,3,FALSE)))),AA35),"")</f>
        <v/>
      </c>
      <c r="R35" s="14" t="str">
        <f>IFERROR(IF(AB35="",IF(X35="",VLOOKUP(MID(V35,1,8),[1]Répertoire!$H$1:$J$65536,2,FALSE),TRIM(UPPER(VLOOKUP(X35,[1]Répertoire!$H$1:$J$65536,2,FALSE)))),AB35),"")</f>
        <v/>
      </c>
      <c r="S35" s="14" t="str">
        <f t="shared" si="15"/>
        <v/>
      </c>
      <c r="T35" s="15" t="e">
        <f t="shared" si="20"/>
        <v>#VALUE!</v>
      </c>
      <c r="U35" s="14" t="e">
        <f t="shared" si="21"/>
        <v>#VALUE!</v>
      </c>
      <c r="V35" s="6" t="str">
        <f t="shared" si="22"/>
        <v/>
      </c>
      <c r="W35" s="34"/>
      <c r="X35" s="23"/>
      <c r="Y35" s="35"/>
      <c r="Z35" s="35"/>
      <c r="AA35" s="38"/>
      <c r="AB35" s="38"/>
      <c r="AC35" s="39"/>
      <c r="AD35" s="23"/>
      <c r="AE35" s="39"/>
      <c r="AF35" s="41"/>
    </row>
    <row r="36" spans="1:32" ht="45" customHeight="1" x14ac:dyDescent="0.25">
      <c r="A36" s="12">
        <v>35</v>
      </c>
      <c r="D36" s="21" t="str">
        <f t="shared" si="0"/>
        <v/>
      </c>
      <c r="E36" s="22" t="str">
        <f t="shared" si="17"/>
        <v/>
      </c>
      <c r="F36" s="22">
        <f>IF(H36="","",MAX($F$2:F35)+1)</f>
        <v>35</v>
      </c>
      <c r="G36" s="26" t="str">
        <f t="shared" si="5"/>
        <v/>
      </c>
      <c r="H36" s="27" t="str">
        <f t="shared" si="6"/>
        <v xml:space="preserve">
</v>
      </c>
      <c r="I36" s="27" t="str">
        <f t="shared" si="7"/>
        <v xml:space="preserve">
</v>
      </c>
      <c r="J36" s="42">
        <f t="shared" si="8"/>
        <v>0</v>
      </c>
      <c r="K36" s="22">
        <f t="shared" si="16"/>
        <v>0</v>
      </c>
      <c r="L36" s="22">
        <f t="shared" si="14"/>
        <v>0</v>
      </c>
      <c r="M36" s="22">
        <f t="shared" si="9"/>
        <v>0</v>
      </c>
      <c r="N36" s="14" t="str">
        <f t="shared" si="10"/>
        <v/>
      </c>
      <c r="O36" s="14" t="e">
        <f t="shared" si="18"/>
        <v>#VALUE!</v>
      </c>
      <c r="P36" s="14" t="e">
        <f t="shared" si="19"/>
        <v>#VALUE!</v>
      </c>
      <c r="Q36" s="14" t="str">
        <f>IFERROR(IF(AA36="",IF(X36="","Ecole Privée "&amp;TRIM(PROPER(VLOOKUP(MID(V36,1,8),[1]Répertoire!$H$1:$J$65536,3,FALSE))),"Ecole Privée "&amp;TRIM(PROPER(VLOOKUP(X36,[1]Répertoire!$H$1:$J$65536,3,FALSE)))),AA36),"")</f>
        <v/>
      </c>
      <c r="R36" s="14" t="str">
        <f>IFERROR(IF(AB36="",IF(X36="",VLOOKUP(MID(V36,1,8),[1]Répertoire!$H$1:$J$65536,2,FALSE),TRIM(UPPER(VLOOKUP(X36,[1]Répertoire!$H$1:$J$65536,2,FALSE)))),AB36),"")</f>
        <v/>
      </c>
      <c r="S36" s="14" t="str">
        <f t="shared" si="15"/>
        <v/>
      </c>
      <c r="T36" s="15" t="e">
        <f t="shared" si="20"/>
        <v>#VALUE!</v>
      </c>
      <c r="U36" s="14" t="e">
        <f t="shared" si="21"/>
        <v>#VALUE!</v>
      </c>
      <c r="V36" s="4" t="str">
        <f t="shared" si="22"/>
        <v/>
      </c>
      <c r="W36" s="33"/>
      <c r="X36" s="24"/>
      <c r="Y36" s="25"/>
      <c r="Z36" s="25"/>
      <c r="AA36" s="36"/>
      <c r="AB36" s="36"/>
      <c r="AC36" s="37"/>
      <c r="AD36" s="24"/>
      <c r="AE36" s="37"/>
      <c r="AF36" s="40"/>
    </row>
    <row r="37" spans="1:32" ht="45" customHeight="1" x14ac:dyDescent="0.25">
      <c r="A37" s="12">
        <v>36</v>
      </c>
      <c r="D37" s="21" t="str">
        <f t="shared" si="0"/>
        <v/>
      </c>
      <c r="E37" s="22" t="str">
        <f t="shared" si="17"/>
        <v/>
      </c>
      <c r="F37" s="22">
        <f>IF(H37="","",MAX($F$2:F36)+1)</f>
        <v>36</v>
      </c>
      <c r="G37" s="26" t="str">
        <f t="shared" si="5"/>
        <v/>
      </c>
      <c r="H37" s="27" t="str">
        <f t="shared" si="6"/>
        <v xml:space="preserve">
</v>
      </c>
      <c r="I37" s="27" t="str">
        <f t="shared" si="7"/>
        <v xml:space="preserve">
</v>
      </c>
      <c r="J37" s="42">
        <f t="shared" si="8"/>
        <v>0</v>
      </c>
      <c r="K37" s="22">
        <f t="shared" si="16"/>
        <v>0</v>
      </c>
      <c r="L37" s="22">
        <f t="shared" si="14"/>
        <v>0</v>
      </c>
      <c r="M37" s="22">
        <f t="shared" si="9"/>
        <v>0</v>
      </c>
      <c r="N37" s="14" t="str">
        <f t="shared" si="10"/>
        <v/>
      </c>
      <c r="O37" s="14" t="e">
        <f t="shared" si="18"/>
        <v>#VALUE!</v>
      </c>
      <c r="P37" s="14" t="e">
        <f t="shared" si="19"/>
        <v>#VALUE!</v>
      </c>
      <c r="Q37" s="14" t="str">
        <f>IFERROR(IF(AA37="",IF(X37="","Ecole Privée "&amp;TRIM(PROPER(VLOOKUP(MID(V37,1,8),[1]Répertoire!$H$1:$J$65536,3,FALSE))),"Ecole Privée "&amp;TRIM(PROPER(VLOOKUP(X37,[1]Répertoire!$H$1:$J$65536,3,FALSE)))),AA37),"")</f>
        <v/>
      </c>
      <c r="R37" s="14" t="str">
        <f>IFERROR(IF(AB37="",IF(X37="",VLOOKUP(MID(V37,1,8),[1]Répertoire!$H$1:$J$65536,2,FALSE),TRIM(UPPER(VLOOKUP(X37,[1]Répertoire!$H$1:$J$65536,2,FALSE)))),AB37),"")</f>
        <v/>
      </c>
      <c r="S37" s="14" t="str">
        <f t="shared" si="15"/>
        <v/>
      </c>
      <c r="T37" s="15" t="e">
        <f t="shared" si="20"/>
        <v>#VALUE!</v>
      </c>
      <c r="U37" s="14" t="e">
        <f t="shared" si="21"/>
        <v>#VALUE!</v>
      </c>
      <c r="V37" s="6" t="str">
        <f t="shared" si="22"/>
        <v/>
      </c>
      <c r="W37" s="34"/>
      <c r="X37" s="23"/>
      <c r="Y37" s="35"/>
      <c r="Z37" s="35"/>
      <c r="AA37" s="38"/>
      <c r="AB37" s="38"/>
      <c r="AC37" s="39"/>
      <c r="AD37" s="23"/>
      <c r="AE37" s="39"/>
      <c r="AF37" s="41"/>
    </row>
    <row r="38" spans="1:32" ht="45" customHeight="1" x14ac:dyDescent="0.25">
      <c r="A38" s="12">
        <v>37</v>
      </c>
      <c r="D38" s="21" t="str">
        <f t="shared" si="0"/>
        <v/>
      </c>
      <c r="E38" s="22" t="str">
        <f t="shared" si="17"/>
        <v/>
      </c>
      <c r="F38" s="22">
        <f>IF(H38="","",MAX($F$2:F37)+1)</f>
        <v>37</v>
      </c>
      <c r="G38" s="26" t="str">
        <f t="shared" si="5"/>
        <v/>
      </c>
      <c r="H38" s="27" t="str">
        <f t="shared" si="6"/>
        <v xml:space="preserve">
</v>
      </c>
      <c r="I38" s="27" t="str">
        <f t="shared" si="7"/>
        <v xml:space="preserve">
</v>
      </c>
      <c r="J38" s="42">
        <f t="shared" si="8"/>
        <v>0</v>
      </c>
      <c r="K38" s="22">
        <f t="shared" si="16"/>
        <v>0</v>
      </c>
      <c r="L38" s="22">
        <f t="shared" si="14"/>
        <v>0</v>
      </c>
      <c r="M38" s="22">
        <f t="shared" si="9"/>
        <v>0</v>
      </c>
      <c r="N38" s="14" t="str">
        <f t="shared" si="10"/>
        <v/>
      </c>
      <c r="O38" s="14" t="e">
        <f t="shared" si="18"/>
        <v>#VALUE!</v>
      </c>
      <c r="P38" s="14" t="e">
        <f t="shared" si="19"/>
        <v>#VALUE!</v>
      </c>
      <c r="Q38" s="14" t="str">
        <f>IFERROR(IF(AA38="",IF(X38="","Ecole Privée "&amp;TRIM(PROPER(VLOOKUP(MID(V38,1,8),[1]Répertoire!$H$1:$J$65536,3,FALSE))),"Ecole Privée "&amp;TRIM(PROPER(VLOOKUP(X38,[1]Répertoire!$H$1:$J$65536,3,FALSE)))),AA38),"")</f>
        <v/>
      </c>
      <c r="R38" s="14" t="str">
        <f>IFERROR(IF(AB38="",IF(X38="",VLOOKUP(MID(V38,1,8),[1]Répertoire!$H$1:$J$65536,2,FALSE),TRIM(UPPER(VLOOKUP(X38,[1]Répertoire!$H$1:$J$65536,2,FALSE)))),AB38),"")</f>
        <v/>
      </c>
      <c r="S38" s="14" t="str">
        <f t="shared" si="15"/>
        <v/>
      </c>
      <c r="T38" s="15" t="e">
        <f t="shared" si="20"/>
        <v>#VALUE!</v>
      </c>
      <c r="U38" s="14" t="e">
        <f t="shared" si="21"/>
        <v>#VALUE!</v>
      </c>
      <c r="V38" s="4" t="str">
        <f t="shared" si="22"/>
        <v/>
      </c>
      <c r="W38" s="33"/>
      <c r="X38" s="24"/>
      <c r="Y38" s="25"/>
      <c r="Z38" s="25"/>
      <c r="AA38" s="36"/>
      <c r="AB38" s="36"/>
      <c r="AC38" s="37"/>
      <c r="AD38" s="24"/>
      <c r="AE38" s="37"/>
      <c r="AF38" s="40"/>
    </row>
    <row r="39" spans="1:32" ht="45" customHeight="1" x14ac:dyDescent="0.25">
      <c r="A39" s="12">
        <v>38</v>
      </c>
      <c r="D39" s="21" t="str">
        <f t="shared" si="0"/>
        <v/>
      </c>
      <c r="E39" s="22" t="str">
        <f t="shared" si="17"/>
        <v/>
      </c>
      <c r="F39" s="22">
        <f>IF(H39="","",MAX($F$2:F38)+1)</f>
        <v>38</v>
      </c>
      <c r="G39" s="26" t="str">
        <f t="shared" si="5"/>
        <v/>
      </c>
      <c r="H39" s="27" t="str">
        <f t="shared" si="6"/>
        <v xml:space="preserve">
</v>
      </c>
      <c r="I39" s="27" t="str">
        <f t="shared" si="7"/>
        <v xml:space="preserve">
</v>
      </c>
      <c r="J39" s="42">
        <f t="shared" si="8"/>
        <v>0</v>
      </c>
      <c r="K39" s="22">
        <f t="shared" si="16"/>
        <v>0</v>
      </c>
      <c r="L39" s="22">
        <f t="shared" si="14"/>
        <v>0</v>
      </c>
      <c r="M39" s="22">
        <f t="shared" si="9"/>
        <v>0</v>
      </c>
      <c r="N39" s="14" t="str">
        <f t="shared" si="10"/>
        <v/>
      </c>
      <c r="O39" s="14" t="e">
        <f t="shared" si="18"/>
        <v>#VALUE!</v>
      </c>
      <c r="P39" s="14" t="e">
        <f t="shared" si="19"/>
        <v>#VALUE!</v>
      </c>
      <c r="Q39" s="14" t="str">
        <f>IFERROR(IF(AA39="",IF(X39="","Ecole Privée "&amp;TRIM(PROPER(VLOOKUP(MID(V39,1,8),[1]Répertoire!$H$1:$J$65536,3,FALSE))),"Ecole Privée "&amp;TRIM(PROPER(VLOOKUP(X39,[1]Répertoire!$H$1:$J$65536,3,FALSE)))),AA39),"")</f>
        <v/>
      </c>
      <c r="R39" s="14" t="str">
        <f>IFERROR(IF(AB39="",IF(X39="",VLOOKUP(MID(V39,1,8),[1]Répertoire!$H$1:$J$65536,2,FALSE),TRIM(UPPER(VLOOKUP(X39,[1]Répertoire!$H$1:$J$65536,2,FALSE)))),AB39),"")</f>
        <v/>
      </c>
      <c r="S39" s="14" t="str">
        <f t="shared" si="15"/>
        <v/>
      </c>
      <c r="T39" s="15" t="e">
        <f t="shared" si="20"/>
        <v>#VALUE!</v>
      </c>
      <c r="U39" s="14" t="e">
        <f t="shared" si="21"/>
        <v>#VALUE!</v>
      </c>
      <c r="V39" s="6" t="str">
        <f t="shared" si="22"/>
        <v/>
      </c>
      <c r="W39" s="34"/>
      <c r="X39" s="23" t="str">
        <f t="shared" ref="X39:X92" si="23">LEFT(V39,8)</f>
        <v/>
      </c>
      <c r="Y39" s="35"/>
      <c r="Z39" s="35"/>
      <c r="AA39" s="38"/>
      <c r="AB39" s="38"/>
      <c r="AC39" s="39"/>
      <c r="AD39" s="23"/>
      <c r="AE39" s="39"/>
      <c r="AF39" s="41"/>
    </row>
    <row r="40" spans="1:32" ht="45" customHeight="1" x14ac:dyDescent="0.25">
      <c r="A40" s="12">
        <v>39</v>
      </c>
      <c r="D40" s="21" t="str">
        <f t="shared" si="0"/>
        <v/>
      </c>
      <c r="E40" s="22" t="str">
        <f t="shared" si="17"/>
        <v/>
      </c>
      <c r="F40" s="22">
        <f>IF(H40="","",MAX($F$2:F39)+1)</f>
        <v>39</v>
      </c>
      <c r="G40" s="26" t="str">
        <f t="shared" si="5"/>
        <v/>
      </c>
      <c r="H40" s="27" t="str">
        <f t="shared" si="6"/>
        <v xml:space="preserve">
</v>
      </c>
      <c r="I40" s="27" t="str">
        <f t="shared" si="7"/>
        <v xml:space="preserve">
</v>
      </c>
      <c r="J40" s="42">
        <f t="shared" si="8"/>
        <v>0</v>
      </c>
      <c r="K40" s="22">
        <f t="shared" si="16"/>
        <v>0</v>
      </c>
      <c r="L40" s="22">
        <f t="shared" si="14"/>
        <v>0</v>
      </c>
      <c r="M40" s="22">
        <f t="shared" si="9"/>
        <v>0</v>
      </c>
      <c r="N40" s="14" t="str">
        <f t="shared" si="10"/>
        <v/>
      </c>
      <c r="O40" s="14" t="e">
        <f t="shared" si="18"/>
        <v>#VALUE!</v>
      </c>
      <c r="P40" s="14" t="e">
        <f t="shared" si="19"/>
        <v>#VALUE!</v>
      </c>
      <c r="Q40" s="14" t="str">
        <f>IFERROR(IF(AA40="",IF(X40="","Ecole Privée "&amp;TRIM(PROPER(VLOOKUP(MID(V40,1,8),[1]Répertoire!$H$1:$J$65536,3,FALSE))),"Ecole Privée "&amp;TRIM(PROPER(VLOOKUP(X40,[1]Répertoire!$H$1:$J$65536,3,FALSE)))),AA40),"")</f>
        <v/>
      </c>
      <c r="R40" s="14" t="str">
        <f>IFERROR(IF(AB40="",IF(X40="",VLOOKUP(MID(V40,1,8),[1]Répertoire!$H$1:$J$65536,2,FALSE),TRIM(UPPER(VLOOKUP(X40,[1]Répertoire!$H$1:$J$65536,2,FALSE)))),AB40),"")</f>
        <v/>
      </c>
      <c r="S40" s="14" t="str">
        <f t="shared" si="15"/>
        <v/>
      </c>
      <c r="T40" s="15" t="e">
        <f t="shared" si="20"/>
        <v>#VALUE!</v>
      </c>
      <c r="U40" s="14" t="e">
        <f t="shared" si="21"/>
        <v>#VALUE!</v>
      </c>
      <c r="V40" s="4" t="str">
        <f t="shared" si="22"/>
        <v/>
      </c>
      <c r="W40" s="33"/>
      <c r="X40" s="24" t="str">
        <f t="shared" si="23"/>
        <v/>
      </c>
      <c r="Y40" s="25"/>
      <c r="Z40" s="25"/>
      <c r="AA40" s="36"/>
      <c r="AB40" s="36"/>
      <c r="AC40" s="37"/>
      <c r="AD40" s="24"/>
      <c r="AE40" s="37"/>
      <c r="AF40" s="40"/>
    </row>
    <row r="41" spans="1:32" ht="45" customHeight="1" x14ac:dyDescent="0.25">
      <c r="A41" s="12">
        <v>40</v>
      </c>
      <c r="D41" s="21" t="str">
        <f t="shared" si="0"/>
        <v/>
      </c>
      <c r="E41" s="22" t="str">
        <f t="shared" si="17"/>
        <v/>
      </c>
      <c r="F41" s="22">
        <f>IF(H41="","",MAX($F$2:F40)+1)</f>
        <v>40</v>
      </c>
      <c r="G41" s="26" t="str">
        <f t="shared" si="5"/>
        <v/>
      </c>
      <c r="H41" s="27" t="str">
        <f t="shared" si="6"/>
        <v xml:space="preserve">
</v>
      </c>
      <c r="I41" s="27" t="str">
        <f t="shared" si="7"/>
        <v xml:space="preserve">
</v>
      </c>
      <c r="J41" s="42">
        <f t="shared" si="8"/>
        <v>0</v>
      </c>
      <c r="K41" s="22">
        <f t="shared" si="16"/>
        <v>0</v>
      </c>
      <c r="L41" s="22">
        <f t="shared" si="14"/>
        <v>0</v>
      </c>
      <c r="M41" s="22">
        <f t="shared" si="9"/>
        <v>0</v>
      </c>
      <c r="N41" s="14" t="str">
        <f t="shared" si="10"/>
        <v/>
      </c>
      <c r="O41" s="14" t="e">
        <f t="shared" si="18"/>
        <v>#VALUE!</v>
      </c>
      <c r="P41" s="14" t="e">
        <f t="shared" si="19"/>
        <v>#VALUE!</v>
      </c>
      <c r="Q41" s="14" t="str">
        <f>IFERROR(IF(AA41="",IF(X41="","Ecole Privée "&amp;TRIM(PROPER(VLOOKUP(MID(V41,1,8),[1]Répertoire!$H$1:$J$65536,3,FALSE))),"Ecole Privée "&amp;TRIM(PROPER(VLOOKUP(X41,[1]Répertoire!$H$1:$J$65536,3,FALSE)))),AA41),"")</f>
        <v/>
      </c>
      <c r="R41" s="14" t="str">
        <f>IFERROR(IF(AB41="",IF(X41="",VLOOKUP(MID(V41,1,8),[1]Répertoire!$H$1:$J$65536,2,FALSE),TRIM(UPPER(VLOOKUP(X41,[1]Répertoire!$H$1:$J$65536,2,FALSE)))),AB41),"")</f>
        <v/>
      </c>
      <c r="S41" s="14" t="str">
        <f t="shared" si="15"/>
        <v/>
      </c>
      <c r="T41" s="15" t="e">
        <f t="shared" si="20"/>
        <v>#VALUE!</v>
      </c>
      <c r="U41" s="14" t="e">
        <f t="shared" si="21"/>
        <v>#VALUE!</v>
      </c>
      <c r="V41" s="6" t="str">
        <f t="shared" si="22"/>
        <v/>
      </c>
      <c r="W41" s="34"/>
      <c r="X41" s="23" t="str">
        <f t="shared" si="23"/>
        <v/>
      </c>
      <c r="Y41" s="35"/>
      <c r="Z41" s="35"/>
      <c r="AA41" s="38"/>
      <c r="AB41" s="38"/>
      <c r="AC41" s="39"/>
      <c r="AD41" s="23"/>
      <c r="AE41" s="39"/>
      <c r="AF41" s="41"/>
    </row>
    <row r="42" spans="1:32" ht="45" customHeight="1" x14ac:dyDescent="0.25">
      <c r="A42" s="12">
        <v>41</v>
      </c>
      <c r="D42" s="21" t="str">
        <f t="shared" si="0"/>
        <v/>
      </c>
      <c r="E42" s="22" t="str">
        <f t="shared" si="17"/>
        <v/>
      </c>
      <c r="F42" s="22">
        <f>IF(H42="","",MAX($F$2:F41)+1)</f>
        <v>41</v>
      </c>
      <c r="G42" s="26" t="str">
        <f t="shared" si="5"/>
        <v/>
      </c>
      <c r="H42" s="27" t="str">
        <f t="shared" si="6"/>
        <v xml:space="preserve">
</v>
      </c>
      <c r="I42" s="27" t="str">
        <f t="shared" si="7"/>
        <v xml:space="preserve">
</v>
      </c>
      <c r="J42" s="42">
        <f t="shared" si="8"/>
        <v>0</v>
      </c>
      <c r="K42" s="22">
        <f t="shared" si="16"/>
        <v>0</v>
      </c>
      <c r="L42" s="22">
        <f t="shared" si="14"/>
        <v>0</v>
      </c>
      <c r="M42" s="22">
        <f t="shared" si="9"/>
        <v>0</v>
      </c>
      <c r="N42" s="14" t="str">
        <f t="shared" si="10"/>
        <v/>
      </c>
      <c r="O42" s="14" t="e">
        <f t="shared" si="18"/>
        <v>#VALUE!</v>
      </c>
      <c r="P42" s="14" t="e">
        <f t="shared" si="19"/>
        <v>#VALUE!</v>
      </c>
      <c r="Q42" s="14" t="str">
        <f>IFERROR(IF(AA42="",IF(X42="","Ecole Privée "&amp;TRIM(PROPER(VLOOKUP(MID(V42,1,8),[1]Répertoire!$H$1:$J$65536,3,FALSE))),"Ecole Privée "&amp;TRIM(PROPER(VLOOKUP(X42,[1]Répertoire!$H$1:$J$65536,3,FALSE)))),AA42),"")</f>
        <v/>
      </c>
      <c r="R42" s="14" t="str">
        <f>IFERROR(IF(AB42="",IF(X42="",VLOOKUP(MID(V42,1,8),[1]Répertoire!$H$1:$J$65536,2,FALSE),TRIM(UPPER(VLOOKUP(X42,[1]Répertoire!$H$1:$J$65536,2,FALSE)))),AB42),"")</f>
        <v/>
      </c>
      <c r="S42" s="14" t="str">
        <f t="shared" si="15"/>
        <v/>
      </c>
      <c r="T42" s="15" t="e">
        <f t="shared" si="20"/>
        <v>#VALUE!</v>
      </c>
      <c r="U42" s="14" t="e">
        <f t="shared" si="21"/>
        <v>#VALUE!</v>
      </c>
      <c r="V42" s="4" t="str">
        <f t="shared" si="22"/>
        <v/>
      </c>
      <c r="W42" s="33"/>
      <c r="X42" s="24" t="str">
        <f t="shared" si="23"/>
        <v/>
      </c>
      <c r="Y42" s="25"/>
      <c r="Z42" s="25"/>
      <c r="AA42" s="36"/>
      <c r="AB42" s="36"/>
      <c r="AC42" s="37"/>
      <c r="AD42" s="24"/>
      <c r="AE42" s="37"/>
      <c r="AF42" s="40"/>
    </row>
    <row r="43" spans="1:32" ht="45" customHeight="1" x14ac:dyDescent="0.25">
      <c r="A43" s="12">
        <v>42</v>
      </c>
      <c r="D43" s="21" t="str">
        <f t="shared" si="0"/>
        <v/>
      </c>
      <c r="E43" s="22" t="str">
        <f t="shared" si="17"/>
        <v/>
      </c>
      <c r="F43" s="22">
        <f>IF(H43="","",MAX($F$2:F42)+1)</f>
        <v>42</v>
      </c>
      <c r="G43" s="26" t="str">
        <f t="shared" si="5"/>
        <v/>
      </c>
      <c r="H43" s="27" t="str">
        <f t="shared" si="6"/>
        <v xml:space="preserve">
</v>
      </c>
      <c r="I43" s="27" t="str">
        <f t="shared" si="7"/>
        <v xml:space="preserve">
</v>
      </c>
      <c r="J43" s="42">
        <f t="shared" si="8"/>
        <v>0</v>
      </c>
      <c r="K43" s="22">
        <f t="shared" si="16"/>
        <v>0</v>
      </c>
      <c r="L43" s="22">
        <f t="shared" si="14"/>
        <v>0</v>
      </c>
      <c r="M43" s="22">
        <f t="shared" si="9"/>
        <v>0</v>
      </c>
      <c r="N43" s="14" t="str">
        <f t="shared" si="10"/>
        <v/>
      </c>
      <c r="O43" s="14" t="e">
        <f t="shared" si="18"/>
        <v>#VALUE!</v>
      </c>
      <c r="P43" s="14" t="e">
        <f t="shared" si="19"/>
        <v>#VALUE!</v>
      </c>
      <c r="Q43" s="14" t="str">
        <f>IFERROR(IF(AA43="",IF(X43="","Ecole Privée "&amp;TRIM(PROPER(VLOOKUP(MID(V43,1,8),[1]Répertoire!$H$1:$J$65536,3,FALSE))),"Ecole Privée "&amp;TRIM(PROPER(VLOOKUP(X43,[1]Répertoire!$H$1:$J$65536,3,FALSE)))),AA43),"")</f>
        <v/>
      </c>
      <c r="R43" s="14" t="str">
        <f>IFERROR(IF(AB43="",IF(X43="",VLOOKUP(MID(V43,1,8),[1]Répertoire!$H$1:$J$65536,2,FALSE),TRIM(UPPER(VLOOKUP(X43,[1]Répertoire!$H$1:$J$65536,2,FALSE)))),AB43),"")</f>
        <v/>
      </c>
      <c r="S43" s="14" t="str">
        <f t="shared" si="15"/>
        <v/>
      </c>
      <c r="T43" s="15" t="e">
        <f t="shared" si="20"/>
        <v>#VALUE!</v>
      </c>
      <c r="U43" s="14" t="e">
        <f t="shared" si="21"/>
        <v>#VALUE!</v>
      </c>
      <c r="V43" s="6" t="str">
        <f t="shared" si="22"/>
        <v/>
      </c>
      <c r="W43" s="34"/>
      <c r="X43" s="23" t="str">
        <f t="shared" si="23"/>
        <v/>
      </c>
      <c r="Y43" s="35"/>
      <c r="Z43" s="35"/>
      <c r="AA43" s="38"/>
      <c r="AB43" s="38"/>
      <c r="AC43" s="39"/>
      <c r="AD43" s="23"/>
      <c r="AE43" s="39"/>
      <c r="AF43" s="41"/>
    </row>
    <row r="44" spans="1:32" ht="45" customHeight="1" x14ac:dyDescent="0.25">
      <c r="A44" s="12">
        <v>43</v>
      </c>
      <c r="D44" s="21" t="str">
        <f t="shared" si="0"/>
        <v/>
      </c>
      <c r="E44" s="22" t="str">
        <f t="shared" si="17"/>
        <v/>
      </c>
      <c r="F44" s="22">
        <f>IF(H44="","",MAX($F$2:F43)+1)</f>
        <v>43</v>
      </c>
      <c r="G44" s="26" t="str">
        <f t="shared" si="5"/>
        <v/>
      </c>
      <c r="H44" s="27" t="str">
        <f t="shared" si="6"/>
        <v xml:space="preserve">
</v>
      </c>
      <c r="I44" s="27" t="str">
        <f t="shared" si="7"/>
        <v xml:space="preserve">
</v>
      </c>
      <c r="J44" s="42">
        <f t="shared" si="8"/>
        <v>0</v>
      </c>
      <c r="K44" s="22">
        <f t="shared" si="16"/>
        <v>0</v>
      </c>
      <c r="L44" s="22">
        <f t="shared" si="14"/>
        <v>0</v>
      </c>
      <c r="M44" s="22">
        <f t="shared" si="9"/>
        <v>0</v>
      </c>
      <c r="N44" s="14" t="str">
        <f t="shared" si="10"/>
        <v/>
      </c>
      <c r="O44" s="14" t="e">
        <f t="shared" si="18"/>
        <v>#VALUE!</v>
      </c>
      <c r="P44" s="14" t="e">
        <f t="shared" si="19"/>
        <v>#VALUE!</v>
      </c>
      <c r="Q44" s="14" t="str">
        <f>IFERROR(IF(AA44="",IF(X44="","Ecole Privée "&amp;TRIM(PROPER(VLOOKUP(MID(V44,1,8),[1]Répertoire!$H$1:$J$65536,3,FALSE))),"Ecole Privée "&amp;TRIM(PROPER(VLOOKUP(X44,[1]Répertoire!$H$1:$J$65536,3,FALSE)))),AA44),"")</f>
        <v/>
      </c>
      <c r="R44" s="14" t="str">
        <f>IFERROR(IF(AB44="",IF(X44="",VLOOKUP(MID(V44,1,8),[1]Répertoire!$H$1:$J$65536,2,FALSE),TRIM(UPPER(VLOOKUP(X44,[1]Répertoire!$H$1:$J$65536,2,FALSE)))),AB44),"")</f>
        <v/>
      </c>
      <c r="S44" s="14" t="str">
        <f t="shared" si="15"/>
        <v/>
      </c>
      <c r="T44" s="15" t="e">
        <f t="shared" si="20"/>
        <v>#VALUE!</v>
      </c>
      <c r="U44" s="14" t="e">
        <f t="shared" si="21"/>
        <v>#VALUE!</v>
      </c>
      <c r="V44" s="4" t="str">
        <f t="shared" si="22"/>
        <v/>
      </c>
      <c r="W44" s="33"/>
      <c r="X44" s="24" t="str">
        <f t="shared" si="23"/>
        <v/>
      </c>
      <c r="Y44" s="25"/>
      <c r="Z44" s="25"/>
      <c r="AA44" s="36"/>
      <c r="AB44" s="36"/>
      <c r="AC44" s="37"/>
      <c r="AD44" s="24"/>
      <c r="AE44" s="37"/>
      <c r="AF44" s="40"/>
    </row>
    <row r="45" spans="1:32" ht="45" customHeight="1" x14ac:dyDescent="0.25">
      <c r="A45" s="12">
        <v>44</v>
      </c>
      <c r="D45" s="21" t="str">
        <f t="shared" si="0"/>
        <v/>
      </c>
      <c r="E45" s="22" t="str">
        <f t="shared" si="17"/>
        <v/>
      </c>
      <c r="F45" s="22">
        <f>IF(H45="","",MAX($F$2:F44)+1)</f>
        <v>44</v>
      </c>
      <c r="G45" s="26" t="str">
        <f t="shared" si="5"/>
        <v/>
      </c>
      <c r="H45" s="27" t="str">
        <f t="shared" si="6"/>
        <v xml:space="preserve">
</v>
      </c>
      <c r="I45" s="27" t="str">
        <f t="shared" si="7"/>
        <v xml:space="preserve">
</v>
      </c>
      <c r="J45" s="42">
        <f t="shared" si="8"/>
        <v>0</v>
      </c>
      <c r="K45" s="22">
        <f t="shared" si="16"/>
        <v>0</v>
      </c>
      <c r="L45" s="22">
        <f t="shared" si="14"/>
        <v>0</v>
      </c>
      <c r="M45" s="22">
        <f t="shared" si="9"/>
        <v>0</v>
      </c>
      <c r="N45" s="14" t="str">
        <f t="shared" si="10"/>
        <v/>
      </c>
      <c r="O45" s="14" t="e">
        <f t="shared" si="18"/>
        <v>#VALUE!</v>
      </c>
      <c r="P45" s="14" t="e">
        <f t="shared" si="19"/>
        <v>#VALUE!</v>
      </c>
      <c r="Q45" s="14" t="str">
        <f>IFERROR(IF(AA45="",IF(X45="","Ecole Privée "&amp;TRIM(PROPER(VLOOKUP(MID(V45,1,8),[1]Répertoire!$H$1:$J$65536,3,FALSE))),"Ecole Privée "&amp;TRIM(PROPER(VLOOKUP(X45,[1]Répertoire!$H$1:$J$65536,3,FALSE)))),AA45),"")</f>
        <v/>
      </c>
      <c r="R45" s="14" t="str">
        <f>IFERROR(IF(AB45="",IF(X45="",VLOOKUP(MID(V45,1,8),[1]Répertoire!$H$1:$J$65536,2,FALSE),TRIM(UPPER(VLOOKUP(X45,[1]Répertoire!$H$1:$J$65536,2,FALSE)))),AB45),"")</f>
        <v/>
      </c>
      <c r="S45" s="14" t="str">
        <f t="shared" si="15"/>
        <v/>
      </c>
      <c r="T45" s="15" t="e">
        <f t="shared" si="20"/>
        <v>#VALUE!</v>
      </c>
      <c r="U45" s="14" t="e">
        <f t="shared" si="21"/>
        <v>#VALUE!</v>
      </c>
      <c r="V45" s="6" t="str">
        <f t="shared" si="22"/>
        <v/>
      </c>
      <c r="W45" s="34"/>
      <c r="X45" s="23" t="str">
        <f t="shared" si="23"/>
        <v/>
      </c>
      <c r="Y45" s="35"/>
      <c r="Z45" s="35"/>
      <c r="AA45" s="38"/>
      <c r="AB45" s="38"/>
      <c r="AC45" s="39"/>
      <c r="AD45" s="23"/>
      <c r="AE45" s="39"/>
      <c r="AF45" s="41"/>
    </row>
    <row r="46" spans="1:32" ht="45" customHeight="1" x14ac:dyDescent="0.25">
      <c r="A46" s="12">
        <v>45</v>
      </c>
      <c r="D46" s="21" t="str">
        <f t="shared" si="0"/>
        <v/>
      </c>
      <c r="E46" s="22" t="str">
        <f t="shared" si="17"/>
        <v/>
      </c>
      <c r="F46" s="22">
        <f>IF(H46="","",MAX($F$2:F45)+1)</f>
        <v>45</v>
      </c>
      <c r="G46" s="26" t="str">
        <f t="shared" si="5"/>
        <v/>
      </c>
      <c r="H46" s="27" t="str">
        <f t="shared" si="6"/>
        <v xml:space="preserve">
</v>
      </c>
      <c r="I46" s="27" t="str">
        <f t="shared" si="7"/>
        <v xml:space="preserve">
</v>
      </c>
      <c r="J46" s="42">
        <f t="shared" si="8"/>
        <v>0</v>
      </c>
      <c r="K46" s="22">
        <f t="shared" si="16"/>
        <v>0</v>
      </c>
      <c r="L46" s="22">
        <f t="shared" si="14"/>
        <v>0</v>
      </c>
      <c r="M46" s="22">
        <f t="shared" si="9"/>
        <v>0</v>
      </c>
      <c r="N46" s="14" t="str">
        <f t="shared" si="10"/>
        <v/>
      </c>
      <c r="O46" s="14" t="e">
        <f t="shared" si="18"/>
        <v>#VALUE!</v>
      </c>
      <c r="P46" s="14" t="e">
        <f t="shared" si="19"/>
        <v>#VALUE!</v>
      </c>
      <c r="Q46" s="14" t="str">
        <f>IFERROR(IF(AA46="",IF(X46="","Ecole Privée "&amp;TRIM(PROPER(VLOOKUP(MID(V46,1,8),[1]Répertoire!$H$1:$J$65536,3,FALSE))),"Ecole Privée "&amp;TRIM(PROPER(VLOOKUP(X46,[1]Répertoire!$H$1:$J$65536,3,FALSE)))),AA46),"")</f>
        <v/>
      </c>
      <c r="R46" s="14" t="str">
        <f>IFERROR(IF(AB46="",IF(X46="",VLOOKUP(MID(V46,1,8),[1]Répertoire!$H$1:$J$65536,2,FALSE),TRIM(UPPER(VLOOKUP(X46,[1]Répertoire!$H$1:$J$65536,2,FALSE)))),AB46),"")</f>
        <v/>
      </c>
      <c r="S46" s="14" t="str">
        <f t="shared" si="15"/>
        <v/>
      </c>
      <c r="T46" s="15" t="e">
        <f t="shared" si="20"/>
        <v>#VALUE!</v>
      </c>
      <c r="U46" s="14" t="e">
        <f t="shared" si="21"/>
        <v>#VALUE!</v>
      </c>
      <c r="V46" s="4" t="str">
        <f t="shared" si="22"/>
        <v/>
      </c>
      <c r="W46" s="33"/>
      <c r="X46" s="24" t="str">
        <f t="shared" si="23"/>
        <v/>
      </c>
      <c r="Y46" s="25"/>
      <c r="Z46" s="25"/>
      <c r="AA46" s="36"/>
      <c r="AB46" s="36"/>
      <c r="AC46" s="37"/>
      <c r="AD46" s="24"/>
      <c r="AE46" s="37"/>
      <c r="AF46" s="40"/>
    </row>
    <row r="47" spans="1:32" ht="45" customHeight="1" x14ac:dyDescent="0.25">
      <c r="A47" s="12">
        <v>46</v>
      </c>
      <c r="D47" s="21" t="str">
        <f t="shared" si="0"/>
        <v/>
      </c>
      <c r="E47" s="22" t="str">
        <f t="shared" si="17"/>
        <v/>
      </c>
      <c r="F47" s="22">
        <f>IF(H47="","",MAX($F$2:F46)+1)</f>
        <v>46</v>
      </c>
      <c r="G47" s="26" t="str">
        <f t="shared" si="5"/>
        <v/>
      </c>
      <c r="H47" s="27" t="str">
        <f t="shared" si="6"/>
        <v xml:space="preserve">
</v>
      </c>
      <c r="I47" s="27" t="str">
        <f t="shared" si="7"/>
        <v xml:space="preserve">
</v>
      </c>
      <c r="J47" s="42">
        <f t="shared" si="8"/>
        <v>0</v>
      </c>
      <c r="K47" s="22">
        <f t="shared" si="16"/>
        <v>0</v>
      </c>
      <c r="L47" s="22">
        <f t="shared" si="14"/>
        <v>0</v>
      </c>
      <c r="M47" s="22">
        <f t="shared" si="9"/>
        <v>0</v>
      </c>
      <c r="N47" s="14" t="str">
        <f t="shared" si="10"/>
        <v/>
      </c>
      <c r="O47" s="14" t="e">
        <f t="shared" si="18"/>
        <v>#VALUE!</v>
      </c>
      <c r="P47" s="14" t="e">
        <f t="shared" si="19"/>
        <v>#VALUE!</v>
      </c>
      <c r="Q47" s="14" t="str">
        <f>IFERROR(IF(AA47="",IF(X47="","Ecole Privée "&amp;TRIM(PROPER(VLOOKUP(MID(V47,1,8),[1]Répertoire!$H$1:$J$65536,3,FALSE))),"Ecole Privée "&amp;TRIM(PROPER(VLOOKUP(X47,[1]Répertoire!$H$1:$J$65536,3,FALSE)))),AA47),"")</f>
        <v/>
      </c>
      <c r="R47" s="14" t="str">
        <f>IFERROR(IF(AB47="",IF(X47="",VLOOKUP(MID(V47,1,8),[1]Répertoire!$H$1:$J$65536,2,FALSE),TRIM(UPPER(VLOOKUP(X47,[1]Répertoire!$H$1:$J$65536,2,FALSE)))),AB47),"")</f>
        <v/>
      </c>
      <c r="S47" s="14" t="str">
        <f t="shared" si="15"/>
        <v/>
      </c>
      <c r="T47" s="15" t="e">
        <f t="shared" si="20"/>
        <v>#VALUE!</v>
      </c>
      <c r="U47" s="14" t="e">
        <f t="shared" si="21"/>
        <v>#VALUE!</v>
      </c>
      <c r="V47" s="6" t="str">
        <f t="shared" si="22"/>
        <v/>
      </c>
      <c r="W47" s="34"/>
      <c r="X47" s="23" t="str">
        <f t="shared" si="23"/>
        <v/>
      </c>
      <c r="Y47" s="35"/>
      <c r="Z47" s="35"/>
      <c r="AA47" s="38"/>
      <c r="AB47" s="38"/>
      <c r="AC47" s="39"/>
      <c r="AD47" s="23"/>
      <c r="AE47" s="39"/>
      <c r="AF47" s="41"/>
    </row>
    <row r="48" spans="1:32" ht="45" customHeight="1" x14ac:dyDescent="0.25">
      <c r="A48" s="12">
        <v>47</v>
      </c>
      <c r="D48" s="21" t="str">
        <f t="shared" si="0"/>
        <v/>
      </c>
      <c r="E48" s="22" t="str">
        <f t="shared" si="17"/>
        <v/>
      </c>
      <c r="F48" s="22">
        <f>IF(H48="","",MAX($F$2:F47)+1)</f>
        <v>47</v>
      </c>
      <c r="G48" s="26" t="str">
        <f t="shared" si="5"/>
        <v/>
      </c>
      <c r="H48" s="27" t="str">
        <f t="shared" si="6"/>
        <v xml:space="preserve">
</v>
      </c>
      <c r="I48" s="27" t="str">
        <f t="shared" si="7"/>
        <v xml:space="preserve">
</v>
      </c>
      <c r="J48" s="42">
        <f t="shared" si="8"/>
        <v>0</v>
      </c>
      <c r="K48" s="22">
        <f t="shared" si="16"/>
        <v>0</v>
      </c>
      <c r="L48" s="22">
        <f t="shared" si="14"/>
        <v>0</v>
      </c>
      <c r="M48" s="22">
        <f t="shared" si="9"/>
        <v>0</v>
      </c>
      <c r="N48" s="14" t="str">
        <f t="shared" si="10"/>
        <v/>
      </c>
      <c r="O48" s="14" t="e">
        <f t="shared" si="18"/>
        <v>#VALUE!</v>
      </c>
      <c r="P48" s="14" t="e">
        <f t="shared" si="19"/>
        <v>#VALUE!</v>
      </c>
      <c r="Q48" s="14" t="str">
        <f>IFERROR(IF(AA48="",IF(X48="","Ecole Privée "&amp;TRIM(PROPER(VLOOKUP(MID(V48,1,8),[1]Répertoire!$H$1:$J$65536,3,FALSE))),"Ecole Privée "&amp;TRIM(PROPER(VLOOKUP(X48,[1]Répertoire!$H$1:$J$65536,3,FALSE)))),AA48),"")</f>
        <v/>
      </c>
      <c r="R48" s="14" t="str">
        <f>IFERROR(IF(AB48="",IF(X48="",VLOOKUP(MID(V48,1,8),[1]Répertoire!$H$1:$J$65536,2,FALSE),TRIM(UPPER(VLOOKUP(X48,[1]Répertoire!$H$1:$J$65536,2,FALSE)))),AB48),"")</f>
        <v/>
      </c>
      <c r="S48" s="14" t="str">
        <f t="shared" si="15"/>
        <v/>
      </c>
      <c r="T48" s="15" t="e">
        <f t="shared" si="20"/>
        <v>#VALUE!</v>
      </c>
      <c r="U48" s="14" t="e">
        <f t="shared" si="21"/>
        <v>#VALUE!</v>
      </c>
      <c r="V48" s="4" t="str">
        <f t="shared" si="22"/>
        <v/>
      </c>
      <c r="W48" s="33"/>
      <c r="X48" s="24" t="str">
        <f t="shared" si="23"/>
        <v/>
      </c>
      <c r="Y48" s="25"/>
      <c r="Z48" s="25"/>
      <c r="AA48" s="36"/>
      <c r="AB48" s="36"/>
      <c r="AC48" s="37"/>
      <c r="AD48" s="24"/>
      <c r="AE48" s="37"/>
      <c r="AF48" s="40"/>
    </row>
    <row r="49" spans="1:32" ht="45" customHeight="1" x14ac:dyDescent="0.25">
      <c r="A49" s="12">
        <v>48</v>
      </c>
      <c r="D49" s="21" t="str">
        <f t="shared" si="0"/>
        <v/>
      </c>
      <c r="E49" s="22" t="str">
        <f t="shared" si="17"/>
        <v/>
      </c>
      <c r="F49" s="22">
        <f>IF(H49="","",MAX($F$2:F48)+1)</f>
        <v>48</v>
      </c>
      <c r="G49" s="26" t="str">
        <f t="shared" si="5"/>
        <v/>
      </c>
      <c r="H49" s="27" t="str">
        <f t="shared" si="6"/>
        <v xml:space="preserve">
</v>
      </c>
      <c r="I49" s="27" t="str">
        <f t="shared" si="7"/>
        <v xml:space="preserve">
</v>
      </c>
      <c r="J49" s="42">
        <f t="shared" si="8"/>
        <v>0</v>
      </c>
      <c r="K49" s="22">
        <f t="shared" si="16"/>
        <v>0</v>
      </c>
      <c r="L49" s="22">
        <f t="shared" si="14"/>
        <v>0</v>
      </c>
      <c r="M49" s="22">
        <f t="shared" si="9"/>
        <v>0</v>
      </c>
      <c r="N49" s="14" t="str">
        <f t="shared" si="10"/>
        <v/>
      </c>
      <c r="O49" s="14" t="e">
        <f t="shared" si="18"/>
        <v>#VALUE!</v>
      </c>
      <c r="P49" s="14" t="e">
        <f t="shared" si="19"/>
        <v>#VALUE!</v>
      </c>
      <c r="Q49" s="14" t="str">
        <f>IFERROR(IF(AA49="",IF(X49="","Ecole Privée "&amp;TRIM(PROPER(VLOOKUP(MID(V49,1,8),[1]Répertoire!$H$1:$J$65536,3,FALSE))),"Ecole Privée "&amp;TRIM(PROPER(VLOOKUP(X49,[1]Répertoire!$H$1:$J$65536,3,FALSE)))),AA49),"")</f>
        <v/>
      </c>
      <c r="R49" s="14" t="str">
        <f>IFERROR(IF(AB49="",IF(X49="",VLOOKUP(MID(V49,1,8),[1]Répertoire!$H$1:$J$65536,2,FALSE),TRIM(UPPER(VLOOKUP(X49,[1]Répertoire!$H$1:$J$65536,2,FALSE)))),AB49),"")</f>
        <v/>
      </c>
      <c r="S49" s="14" t="str">
        <f t="shared" si="15"/>
        <v/>
      </c>
      <c r="T49" s="15" t="e">
        <f t="shared" si="20"/>
        <v>#VALUE!</v>
      </c>
      <c r="U49" s="14" t="e">
        <f t="shared" si="21"/>
        <v>#VALUE!</v>
      </c>
      <c r="V49" s="6" t="str">
        <f t="shared" si="22"/>
        <v/>
      </c>
      <c r="W49" s="34"/>
      <c r="X49" s="23" t="str">
        <f t="shared" si="23"/>
        <v/>
      </c>
      <c r="Y49" s="35"/>
      <c r="Z49" s="35"/>
      <c r="AA49" s="38"/>
      <c r="AB49" s="38"/>
      <c r="AC49" s="39"/>
      <c r="AD49" s="23"/>
      <c r="AE49" s="39"/>
      <c r="AF49" s="41"/>
    </row>
    <row r="50" spans="1:32" ht="45" customHeight="1" x14ac:dyDescent="0.25">
      <c r="A50" s="12">
        <v>49</v>
      </c>
      <c r="D50" s="21" t="str">
        <f t="shared" si="0"/>
        <v/>
      </c>
      <c r="E50" s="22" t="str">
        <f t="shared" si="17"/>
        <v/>
      </c>
      <c r="F50" s="22">
        <f>IF(H50="","",MAX($F$2:F49)+1)</f>
        <v>49</v>
      </c>
      <c r="G50" s="26" t="str">
        <f t="shared" si="5"/>
        <v/>
      </c>
      <c r="H50" s="27" t="str">
        <f t="shared" si="6"/>
        <v xml:space="preserve">
</v>
      </c>
      <c r="I50" s="27" t="str">
        <f t="shared" si="7"/>
        <v xml:space="preserve">
</v>
      </c>
      <c r="J50" s="42">
        <f t="shared" si="8"/>
        <v>0</v>
      </c>
      <c r="K50" s="22">
        <f t="shared" si="16"/>
        <v>0</v>
      </c>
      <c r="L50" s="22">
        <f t="shared" si="14"/>
        <v>0</v>
      </c>
      <c r="M50" s="22">
        <f t="shared" si="9"/>
        <v>0</v>
      </c>
      <c r="N50" s="14" t="str">
        <f t="shared" si="10"/>
        <v/>
      </c>
      <c r="O50" s="14" t="e">
        <f t="shared" si="18"/>
        <v>#VALUE!</v>
      </c>
      <c r="P50" s="14" t="e">
        <f t="shared" si="19"/>
        <v>#VALUE!</v>
      </c>
      <c r="Q50" s="14" t="str">
        <f>IFERROR(IF(AA50="",IF(X50="","Ecole Privée "&amp;TRIM(PROPER(VLOOKUP(MID(V50,1,8),[1]Répertoire!$H$1:$J$65536,3,FALSE))),"Ecole Privée "&amp;TRIM(PROPER(VLOOKUP(X50,[1]Répertoire!$H$1:$J$65536,3,FALSE)))),AA50),"")</f>
        <v/>
      </c>
      <c r="R50" s="14" t="str">
        <f>IFERROR(IF(AB50="",IF(X50="",VLOOKUP(MID(V50,1,8),[1]Répertoire!$H$1:$J$65536,2,FALSE),TRIM(UPPER(VLOOKUP(X50,[1]Répertoire!$H$1:$J$65536,2,FALSE)))),AB50),"")</f>
        <v/>
      </c>
      <c r="S50" s="14" t="str">
        <f t="shared" si="15"/>
        <v/>
      </c>
      <c r="T50" s="15" t="e">
        <f t="shared" si="20"/>
        <v>#VALUE!</v>
      </c>
      <c r="U50" s="14" t="e">
        <f t="shared" si="21"/>
        <v>#VALUE!</v>
      </c>
      <c r="V50" s="4" t="str">
        <f t="shared" si="22"/>
        <v/>
      </c>
      <c r="W50" s="33"/>
      <c r="X50" s="24" t="str">
        <f t="shared" si="23"/>
        <v/>
      </c>
      <c r="Y50" s="25"/>
      <c r="Z50" s="25"/>
      <c r="AA50" s="36"/>
      <c r="AB50" s="36"/>
      <c r="AC50" s="37"/>
      <c r="AD50" s="24"/>
      <c r="AE50" s="37"/>
      <c r="AF50" s="40"/>
    </row>
    <row r="51" spans="1:32" ht="45" customHeight="1" x14ac:dyDescent="0.25">
      <c r="A51" s="12">
        <v>50</v>
      </c>
      <c r="D51" s="21" t="str">
        <f t="shared" si="0"/>
        <v/>
      </c>
      <c r="E51" s="22" t="str">
        <f t="shared" si="17"/>
        <v/>
      </c>
      <c r="F51" s="22">
        <f>IF(H51="","",MAX($F$2:F50)+1)</f>
        <v>50</v>
      </c>
      <c r="G51" s="26" t="str">
        <f t="shared" si="5"/>
        <v/>
      </c>
      <c r="H51" s="27" t="str">
        <f t="shared" si="6"/>
        <v xml:space="preserve">
</v>
      </c>
      <c r="I51" s="27" t="str">
        <f t="shared" si="7"/>
        <v xml:space="preserve">
</v>
      </c>
      <c r="J51" s="42">
        <f t="shared" si="8"/>
        <v>0</v>
      </c>
      <c r="K51" s="22">
        <f t="shared" si="16"/>
        <v>0</v>
      </c>
      <c r="L51" s="22">
        <f t="shared" si="14"/>
        <v>0</v>
      </c>
      <c r="M51" s="22">
        <f t="shared" si="9"/>
        <v>0</v>
      </c>
      <c r="N51" s="14" t="str">
        <f t="shared" si="10"/>
        <v/>
      </c>
      <c r="O51" s="14" t="e">
        <f t="shared" si="18"/>
        <v>#VALUE!</v>
      </c>
      <c r="P51" s="14" t="e">
        <f t="shared" si="19"/>
        <v>#VALUE!</v>
      </c>
      <c r="Q51" s="14" t="str">
        <f>IFERROR(IF(AA51="",IF(X51="","Ecole Privée "&amp;TRIM(PROPER(VLOOKUP(MID(V51,1,8),[1]Répertoire!$H$1:$J$65536,3,FALSE))),"Ecole Privée "&amp;TRIM(PROPER(VLOOKUP(X51,[1]Répertoire!$H$1:$J$65536,3,FALSE)))),AA51),"")</f>
        <v/>
      </c>
      <c r="R51" s="14" t="str">
        <f>IFERROR(IF(AB51="",IF(X51="",VLOOKUP(MID(V51,1,8),[1]Répertoire!$H$1:$J$65536,2,FALSE),TRIM(UPPER(VLOOKUP(X51,[1]Répertoire!$H$1:$J$65536,2,FALSE)))),AB51),"")</f>
        <v/>
      </c>
      <c r="S51" s="14" t="str">
        <f t="shared" si="15"/>
        <v/>
      </c>
      <c r="T51" s="15" t="e">
        <f t="shared" si="20"/>
        <v>#VALUE!</v>
      </c>
      <c r="U51" s="14" t="e">
        <f t="shared" si="21"/>
        <v>#VALUE!</v>
      </c>
      <c r="V51" s="6" t="str">
        <f t="shared" si="22"/>
        <v/>
      </c>
      <c r="W51" s="34"/>
      <c r="X51" s="23" t="str">
        <f t="shared" si="23"/>
        <v/>
      </c>
      <c r="Y51" s="35"/>
      <c r="Z51" s="35"/>
      <c r="AA51" s="38"/>
      <c r="AB51" s="38"/>
      <c r="AC51" s="39"/>
      <c r="AD51" s="23"/>
      <c r="AE51" s="39"/>
      <c r="AF51" s="41"/>
    </row>
    <row r="52" spans="1:32" ht="45" customHeight="1" x14ac:dyDescent="0.25">
      <c r="A52" s="12">
        <v>51</v>
      </c>
      <c r="D52" s="21" t="str">
        <f t="shared" si="0"/>
        <v/>
      </c>
      <c r="E52" s="22" t="str">
        <f t="shared" si="17"/>
        <v/>
      </c>
      <c r="F52" s="22">
        <f>IF(H52="","",MAX($F$2:F51)+1)</f>
        <v>51</v>
      </c>
      <c r="G52" s="26" t="str">
        <f t="shared" si="5"/>
        <v/>
      </c>
      <c r="H52" s="27" t="str">
        <f t="shared" si="6"/>
        <v xml:space="preserve">
</v>
      </c>
      <c r="I52" s="27" t="str">
        <f t="shared" si="7"/>
        <v xml:space="preserve">
</v>
      </c>
      <c r="J52" s="42">
        <f t="shared" si="8"/>
        <v>0</v>
      </c>
      <c r="K52" s="22">
        <f t="shared" si="16"/>
        <v>0</v>
      </c>
      <c r="L52" s="22">
        <f t="shared" si="14"/>
        <v>0</v>
      </c>
      <c r="M52" s="22">
        <f t="shared" si="9"/>
        <v>0</v>
      </c>
      <c r="N52" s="14" t="str">
        <f t="shared" si="10"/>
        <v/>
      </c>
      <c r="O52" s="14" t="e">
        <f t="shared" si="18"/>
        <v>#VALUE!</v>
      </c>
      <c r="P52" s="14" t="e">
        <f t="shared" si="19"/>
        <v>#VALUE!</v>
      </c>
      <c r="Q52" s="14" t="str">
        <f>IFERROR(IF(AA52="",IF(X52="","Ecole Privée "&amp;TRIM(PROPER(VLOOKUP(MID(V52,1,8),[1]Répertoire!$H$1:$J$65536,3,FALSE))),"Ecole Privée "&amp;TRIM(PROPER(VLOOKUP(X52,[1]Répertoire!$H$1:$J$65536,3,FALSE)))),AA52),"")</f>
        <v/>
      </c>
      <c r="R52" s="14" t="str">
        <f>IFERROR(IF(AB52="",IF(X52="",VLOOKUP(MID(V52,1,8),[1]Répertoire!$H$1:$J$65536,2,FALSE),TRIM(UPPER(VLOOKUP(X52,[1]Répertoire!$H$1:$J$65536,2,FALSE)))),AB52),"")</f>
        <v/>
      </c>
      <c r="S52" s="14" t="str">
        <f t="shared" si="15"/>
        <v/>
      </c>
      <c r="T52" s="15" t="e">
        <f t="shared" si="20"/>
        <v>#VALUE!</v>
      </c>
      <c r="U52" s="14" t="e">
        <f t="shared" si="21"/>
        <v>#VALUE!</v>
      </c>
      <c r="V52" s="4" t="str">
        <f t="shared" si="22"/>
        <v/>
      </c>
      <c r="W52" s="33"/>
      <c r="X52" s="24" t="str">
        <f t="shared" si="23"/>
        <v/>
      </c>
      <c r="Y52" s="25"/>
      <c r="Z52" s="25"/>
      <c r="AA52" s="36"/>
      <c r="AB52" s="36"/>
      <c r="AC52" s="37"/>
      <c r="AD52" s="24"/>
      <c r="AE52" s="37"/>
      <c r="AF52" s="40"/>
    </row>
    <row r="53" spans="1:32" ht="45" customHeight="1" x14ac:dyDescent="0.25">
      <c r="A53" s="12">
        <v>52</v>
      </c>
      <c r="D53" s="21" t="str">
        <f t="shared" si="0"/>
        <v/>
      </c>
      <c r="E53" s="22" t="str">
        <f t="shared" si="17"/>
        <v/>
      </c>
      <c r="F53" s="22">
        <f>IF(H53="","",MAX($F$2:F52)+1)</f>
        <v>52</v>
      </c>
      <c r="G53" s="26" t="str">
        <f t="shared" si="5"/>
        <v/>
      </c>
      <c r="H53" s="27" t="str">
        <f t="shared" si="6"/>
        <v xml:space="preserve">
</v>
      </c>
      <c r="I53" s="27" t="str">
        <f t="shared" si="7"/>
        <v xml:space="preserve">
</v>
      </c>
      <c r="J53" s="42">
        <f t="shared" si="8"/>
        <v>0</v>
      </c>
      <c r="K53" s="22">
        <f t="shared" si="16"/>
        <v>0</v>
      </c>
      <c r="L53" s="22">
        <f t="shared" si="14"/>
        <v>0</v>
      </c>
      <c r="M53" s="22">
        <f t="shared" si="9"/>
        <v>0</v>
      </c>
      <c r="N53" s="14" t="str">
        <f t="shared" si="10"/>
        <v/>
      </c>
      <c r="O53" s="14" t="e">
        <f t="shared" si="18"/>
        <v>#VALUE!</v>
      </c>
      <c r="P53" s="14" t="e">
        <f t="shared" si="19"/>
        <v>#VALUE!</v>
      </c>
      <c r="Q53" s="14" t="str">
        <f>IFERROR(IF(AA53="",IF(X53="","Ecole Privée "&amp;TRIM(PROPER(VLOOKUP(MID(V53,1,8),[1]Répertoire!$H$1:$J$65536,3,FALSE))),"Ecole Privée "&amp;TRIM(PROPER(VLOOKUP(X53,[1]Répertoire!$H$1:$J$65536,3,FALSE)))),AA53),"")</f>
        <v/>
      </c>
      <c r="R53" s="14" t="str">
        <f>IFERROR(IF(AB53="",IF(X53="",VLOOKUP(MID(V53,1,8),[1]Répertoire!$H$1:$J$65536,2,FALSE),TRIM(UPPER(VLOOKUP(X53,[1]Répertoire!$H$1:$J$65536,2,FALSE)))),AB53),"")</f>
        <v/>
      </c>
      <c r="S53" s="14" t="str">
        <f t="shared" si="15"/>
        <v/>
      </c>
      <c r="T53" s="15" t="e">
        <f t="shared" si="20"/>
        <v>#VALUE!</v>
      </c>
      <c r="U53" s="14" t="e">
        <f t="shared" si="21"/>
        <v>#VALUE!</v>
      </c>
      <c r="V53" s="6" t="str">
        <f t="shared" si="22"/>
        <v/>
      </c>
      <c r="W53" s="34"/>
      <c r="X53" s="23" t="str">
        <f t="shared" si="23"/>
        <v/>
      </c>
      <c r="Y53" s="35"/>
      <c r="Z53" s="35"/>
      <c r="AA53" s="38"/>
      <c r="AB53" s="38"/>
      <c r="AC53" s="39"/>
      <c r="AD53" s="23"/>
      <c r="AE53" s="39"/>
      <c r="AF53" s="41"/>
    </row>
    <row r="54" spans="1:32" ht="45" customHeight="1" x14ac:dyDescent="0.25">
      <c r="A54" s="12">
        <v>53</v>
      </c>
      <c r="D54" s="21" t="str">
        <f t="shared" si="0"/>
        <v/>
      </c>
      <c r="E54" s="22" t="str">
        <f t="shared" si="17"/>
        <v/>
      </c>
      <c r="F54" s="22">
        <f>IF(H54="","",MAX($F$2:F53)+1)</f>
        <v>53</v>
      </c>
      <c r="G54" s="26" t="str">
        <f t="shared" si="5"/>
        <v/>
      </c>
      <c r="H54" s="27" t="str">
        <f t="shared" si="6"/>
        <v xml:space="preserve">
</v>
      </c>
      <c r="I54" s="27" t="str">
        <f t="shared" si="7"/>
        <v xml:space="preserve">
</v>
      </c>
      <c r="J54" s="42">
        <f t="shared" si="8"/>
        <v>0</v>
      </c>
      <c r="K54" s="22">
        <f t="shared" si="16"/>
        <v>0</v>
      </c>
      <c r="L54" s="22">
        <f t="shared" si="14"/>
        <v>0</v>
      </c>
      <c r="M54" s="22">
        <f t="shared" si="9"/>
        <v>0</v>
      </c>
      <c r="N54" s="14" t="str">
        <f t="shared" si="10"/>
        <v/>
      </c>
      <c r="O54" s="14" t="e">
        <f t="shared" si="18"/>
        <v>#VALUE!</v>
      </c>
      <c r="P54" s="14" t="e">
        <f t="shared" si="19"/>
        <v>#VALUE!</v>
      </c>
      <c r="Q54" s="14" t="str">
        <f>IFERROR(IF(AA54="",IF(X54="","Ecole Privée "&amp;TRIM(PROPER(VLOOKUP(MID(V54,1,8),[1]Répertoire!$H$1:$J$65536,3,FALSE))),"Ecole Privée "&amp;TRIM(PROPER(VLOOKUP(X54,[1]Répertoire!$H$1:$J$65536,3,FALSE)))),AA54),"")</f>
        <v/>
      </c>
      <c r="R54" s="14" t="str">
        <f>IFERROR(IF(AB54="",IF(X54="",VLOOKUP(MID(V54,1,8),[1]Répertoire!$H$1:$J$65536,2,FALSE),TRIM(UPPER(VLOOKUP(X54,[1]Répertoire!$H$1:$J$65536,2,FALSE)))),AB54),"")</f>
        <v/>
      </c>
      <c r="S54" s="14" t="str">
        <f t="shared" si="15"/>
        <v/>
      </c>
      <c r="T54" s="15" t="e">
        <f t="shared" si="20"/>
        <v>#VALUE!</v>
      </c>
      <c r="U54" s="14" t="e">
        <f t="shared" si="21"/>
        <v>#VALUE!</v>
      </c>
      <c r="V54" s="4" t="str">
        <f t="shared" si="22"/>
        <v/>
      </c>
      <c r="W54" s="33"/>
      <c r="X54" s="24" t="str">
        <f t="shared" si="23"/>
        <v/>
      </c>
      <c r="Y54" s="25"/>
      <c r="Z54" s="25"/>
      <c r="AA54" s="36"/>
      <c r="AB54" s="36"/>
      <c r="AC54" s="37"/>
      <c r="AD54" s="24"/>
      <c r="AE54" s="37"/>
      <c r="AF54" s="40"/>
    </row>
    <row r="55" spans="1:32" ht="45" customHeight="1" x14ac:dyDescent="0.25">
      <c r="A55" s="12">
        <v>54</v>
      </c>
      <c r="D55" s="21" t="str">
        <f t="shared" si="0"/>
        <v/>
      </c>
      <c r="E55" s="22" t="str">
        <f t="shared" si="17"/>
        <v/>
      </c>
      <c r="F55" s="22">
        <f>IF(H55="","",MAX($F$2:F54)+1)</f>
        <v>54</v>
      </c>
      <c r="G55" s="26" t="str">
        <f t="shared" si="5"/>
        <v/>
      </c>
      <c r="H55" s="27" t="str">
        <f t="shared" si="6"/>
        <v xml:space="preserve">
</v>
      </c>
      <c r="I55" s="27" t="str">
        <f t="shared" si="7"/>
        <v xml:space="preserve">
</v>
      </c>
      <c r="J55" s="42">
        <f t="shared" si="8"/>
        <v>0</v>
      </c>
      <c r="K55" s="22">
        <f t="shared" si="16"/>
        <v>0</v>
      </c>
      <c r="L55" s="22">
        <f t="shared" si="14"/>
        <v>0</v>
      </c>
      <c r="M55" s="22">
        <f t="shared" si="9"/>
        <v>0</v>
      </c>
      <c r="N55" s="14" t="str">
        <f t="shared" si="10"/>
        <v/>
      </c>
      <c r="O55" s="14" t="e">
        <f t="shared" si="18"/>
        <v>#VALUE!</v>
      </c>
      <c r="P55" s="14" t="e">
        <f t="shared" si="19"/>
        <v>#VALUE!</v>
      </c>
      <c r="Q55" s="14" t="str">
        <f>IFERROR(IF(AA55="",IF(X55="","Ecole Privée "&amp;TRIM(PROPER(VLOOKUP(MID(V55,1,8),[1]Répertoire!$H$1:$J$65536,3,FALSE))),"Ecole Privée "&amp;TRIM(PROPER(VLOOKUP(X55,[1]Répertoire!$H$1:$J$65536,3,FALSE)))),AA55),"")</f>
        <v/>
      </c>
      <c r="R55" s="14" t="str">
        <f>IFERROR(IF(AB55="",IF(X55="",VLOOKUP(MID(V55,1,8),[1]Répertoire!$H$1:$J$65536,2,FALSE),TRIM(UPPER(VLOOKUP(X55,[1]Répertoire!$H$1:$J$65536,2,FALSE)))),AB55),"")</f>
        <v/>
      </c>
      <c r="S55" s="14" t="str">
        <f t="shared" si="15"/>
        <v/>
      </c>
      <c r="T55" s="15" t="e">
        <f t="shared" si="20"/>
        <v>#VALUE!</v>
      </c>
      <c r="U55" s="14" t="e">
        <f t="shared" si="21"/>
        <v>#VALUE!</v>
      </c>
      <c r="V55" s="6" t="str">
        <f t="shared" si="22"/>
        <v/>
      </c>
      <c r="W55" s="34"/>
      <c r="X55" s="23" t="str">
        <f t="shared" si="23"/>
        <v/>
      </c>
      <c r="Y55" s="35"/>
      <c r="Z55" s="35"/>
      <c r="AA55" s="38"/>
      <c r="AB55" s="38"/>
      <c r="AC55" s="39"/>
      <c r="AD55" s="23"/>
      <c r="AE55" s="39"/>
      <c r="AF55" s="41"/>
    </row>
    <row r="56" spans="1:32" ht="45" customHeight="1" x14ac:dyDescent="0.25">
      <c r="A56" s="12">
        <v>55</v>
      </c>
      <c r="D56" s="21" t="str">
        <f t="shared" si="0"/>
        <v/>
      </c>
      <c r="E56" s="22" t="str">
        <f t="shared" si="17"/>
        <v/>
      </c>
      <c r="F56" s="22">
        <f>IF(H56="","",MAX($F$2:F55)+1)</f>
        <v>55</v>
      </c>
      <c r="G56" s="26" t="str">
        <f t="shared" si="5"/>
        <v/>
      </c>
      <c r="H56" s="27" t="str">
        <f t="shared" si="6"/>
        <v xml:space="preserve">
</v>
      </c>
      <c r="I56" s="27" t="str">
        <f t="shared" si="7"/>
        <v xml:space="preserve">
</v>
      </c>
      <c r="J56" s="42">
        <f t="shared" si="8"/>
        <v>0</v>
      </c>
      <c r="K56" s="22">
        <f t="shared" si="16"/>
        <v>0</v>
      </c>
      <c r="L56" s="22">
        <f t="shared" si="14"/>
        <v>0</v>
      </c>
      <c r="M56" s="22">
        <f t="shared" si="9"/>
        <v>0</v>
      </c>
      <c r="N56" s="14" t="str">
        <f t="shared" si="10"/>
        <v/>
      </c>
      <c r="O56" s="14" t="e">
        <f t="shared" si="18"/>
        <v>#VALUE!</v>
      </c>
      <c r="P56" s="14" t="e">
        <f t="shared" si="19"/>
        <v>#VALUE!</v>
      </c>
      <c r="Q56" s="14" t="str">
        <f>IFERROR(IF(AA56="",IF(X56="","Ecole Privée "&amp;TRIM(PROPER(VLOOKUP(MID(V56,1,8),[1]Répertoire!$H$1:$J$65536,3,FALSE))),"Ecole Privée "&amp;TRIM(PROPER(VLOOKUP(X56,[1]Répertoire!$H$1:$J$65536,3,FALSE)))),AA56),"")</f>
        <v/>
      </c>
      <c r="R56" s="14" t="str">
        <f>IFERROR(IF(AB56="",IF(X56="",VLOOKUP(MID(V56,1,8),[1]Répertoire!$H$1:$J$65536,2,FALSE),TRIM(UPPER(VLOOKUP(X56,[1]Répertoire!$H$1:$J$65536,2,FALSE)))),AB56),"")</f>
        <v/>
      </c>
      <c r="S56" s="14" t="str">
        <f t="shared" si="15"/>
        <v/>
      </c>
      <c r="T56" s="15" t="e">
        <f t="shared" si="20"/>
        <v>#VALUE!</v>
      </c>
      <c r="U56" s="14" t="e">
        <f t="shared" si="21"/>
        <v>#VALUE!</v>
      </c>
      <c r="V56" s="4" t="str">
        <f t="shared" si="22"/>
        <v/>
      </c>
      <c r="W56" s="33"/>
      <c r="X56" s="24" t="str">
        <f t="shared" si="23"/>
        <v/>
      </c>
      <c r="Y56" s="25"/>
      <c r="Z56" s="25"/>
      <c r="AA56" s="36"/>
      <c r="AB56" s="36"/>
      <c r="AC56" s="37"/>
      <c r="AD56" s="24"/>
      <c r="AE56" s="37"/>
      <c r="AF56" s="40"/>
    </row>
    <row r="57" spans="1:32" ht="45" customHeight="1" x14ac:dyDescent="0.25">
      <c r="A57" s="12">
        <v>56</v>
      </c>
      <c r="D57" s="21" t="str">
        <f t="shared" si="0"/>
        <v/>
      </c>
      <c r="E57" s="22" t="str">
        <f t="shared" si="17"/>
        <v/>
      </c>
      <c r="F57" s="22">
        <f>IF(H57="","",MAX($F$2:F56)+1)</f>
        <v>56</v>
      </c>
      <c r="G57" s="26" t="str">
        <f t="shared" si="5"/>
        <v/>
      </c>
      <c r="H57" s="27" t="str">
        <f t="shared" si="6"/>
        <v xml:space="preserve">
</v>
      </c>
      <c r="I57" s="27" t="str">
        <f t="shared" si="7"/>
        <v xml:space="preserve">
</v>
      </c>
      <c r="J57" s="42">
        <f t="shared" si="8"/>
        <v>0</v>
      </c>
      <c r="K57" s="22">
        <f t="shared" si="16"/>
        <v>0</v>
      </c>
      <c r="L57" s="22">
        <f t="shared" si="14"/>
        <v>0</v>
      </c>
      <c r="M57" s="22">
        <f t="shared" si="9"/>
        <v>0</v>
      </c>
      <c r="N57" s="14" t="str">
        <f t="shared" si="10"/>
        <v/>
      </c>
      <c r="O57" s="14" t="e">
        <f t="shared" si="18"/>
        <v>#VALUE!</v>
      </c>
      <c r="P57" s="14" t="e">
        <f t="shared" si="19"/>
        <v>#VALUE!</v>
      </c>
      <c r="Q57" s="14" t="str">
        <f>IFERROR(IF(AA57="",IF(X57="","Ecole Privée "&amp;TRIM(PROPER(VLOOKUP(MID(V57,1,8),[1]Répertoire!$H$1:$J$65536,3,FALSE))),"Ecole Privée "&amp;TRIM(PROPER(VLOOKUP(X57,[1]Répertoire!$H$1:$J$65536,3,FALSE)))),AA57),"")</f>
        <v/>
      </c>
      <c r="R57" s="14" t="str">
        <f>IFERROR(IF(AB57="",IF(X57="",VLOOKUP(MID(V57,1,8),[1]Répertoire!$H$1:$J$65536,2,FALSE),TRIM(UPPER(VLOOKUP(X57,[1]Répertoire!$H$1:$J$65536,2,FALSE)))),AB57),"")</f>
        <v/>
      </c>
      <c r="S57" s="14" t="str">
        <f t="shared" si="15"/>
        <v/>
      </c>
      <c r="T57" s="15" t="e">
        <f t="shared" si="20"/>
        <v>#VALUE!</v>
      </c>
      <c r="U57" s="14" t="e">
        <f t="shared" si="21"/>
        <v>#VALUE!</v>
      </c>
      <c r="V57" s="6" t="str">
        <f t="shared" si="22"/>
        <v/>
      </c>
      <c r="W57" s="34"/>
      <c r="X57" s="23" t="str">
        <f t="shared" si="23"/>
        <v/>
      </c>
      <c r="Y57" s="35"/>
      <c r="Z57" s="35"/>
      <c r="AA57" s="38"/>
      <c r="AB57" s="38"/>
      <c r="AC57" s="39"/>
      <c r="AD57" s="23"/>
      <c r="AE57" s="39"/>
      <c r="AF57" s="41"/>
    </row>
    <row r="58" spans="1:32" ht="45" customHeight="1" x14ac:dyDescent="0.25">
      <c r="A58" s="12">
        <v>57</v>
      </c>
      <c r="D58" s="21" t="str">
        <f t="shared" si="0"/>
        <v/>
      </c>
      <c r="E58" s="22" t="str">
        <f t="shared" si="17"/>
        <v/>
      </c>
      <c r="F58" s="22">
        <f>IF(H58="","",MAX($F$2:F57)+1)</f>
        <v>57</v>
      </c>
      <c r="G58" s="26" t="str">
        <f t="shared" si="5"/>
        <v/>
      </c>
      <c r="H58" s="27" t="str">
        <f t="shared" si="6"/>
        <v xml:space="preserve">
</v>
      </c>
      <c r="I58" s="27" t="str">
        <f t="shared" si="7"/>
        <v xml:space="preserve">
</v>
      </c>
      <c r="J58" s="42">
        <f t="shared" si="8"/>
        <v>0</v>
      </c>
      <c r="K58" s="22">
        <f t="shared" si="16"/>
        <v>0</v>
      </c>
      <c r="L58" s="22">
        <f t="shared" si="14"/>
        <v>0</v>
      </c>
      <c r="M58" s="22">
        <f t="shared" si="9"/>
        <v>0</v>
      </c>
      <c r="N58" s="14" t="str">
        <f t="shared" si="10"/>
        <v/>
      </c>
      <c r="O58" s="14" t="e">
        <f t="shared" si="18"/>
        <v>#VALUE!</v>
      </c>
      <c r="P58" s="14" t="e">
        <f t="shared" si="19"/>
        <v>#VALUE!</v>
      </c>
      <c r="Q58" s="14" t="str">
        <f>IFERROR(IF(AA58="",IF(X58="","Ecole Privée "&amp;TRIM(PROPER(VLOOKUP(MID(V58,1,8),[1]Répertoire!$H$1:$J$65536,3,FALSE))),"Ecole Privée "&amp;TRIM(PROPER(VLOOKUP(X58,[1]Répertoire!$H$1:$J$65536,3,FALSE)))),AA58),"")</f>
        <v/>
      </c>
      <c r="R58" s="14" t="str">
        <f>IFERROR(IF(AB58="",IF(X58="",VLOOKUP(MID(V58,1,8),[1]Répertoire!$H$1:$J$65536,2,FALSE),TRIM(UPPER(VLOOKUP(X58,[1]Répertoire!$H$1:$J$65536,2,FALSE)))),AB58),"")</f>
        <v/>
      </c>
      <c r="S58" s="14" t="str">
        <f t="shared" si="15"/>
        <v/>
      </c>
      <c r="T58" s="15" t="e">
        <f t="shared" si="20"/>
        <v>#VALUE!</v>
      </c>
      <c r="U58" s="14" t="e">
        <f t="shared" si="21"/>
        <v>#VALUE!</v>
      </c>
      <c r="V58" s="4" t="str">
        <f t="shared" si="22"/>
        <v/>
      </c>
      <c r="W58" s="33"/>
      <c r="X58" s="24" t="str">
        <f t="shared" si="23"/>
        <v/>
      </c>
      <c r="Y58" s="25"/>
      <c r="Z58" s="25"/>
      <c r="AA58" s="36"/>
      <c r="AB58" s="36"/>
      <c r="AC58" s="37"/>
      <c r="AD58" s="24"/>
      <c r="AE58" s="37"/>
      <c r="AF58" s="40"/>
    </row>
    <row r="59" spans="1:32" ht="45" customHeight="1" x14ac:dyDescent="0.25">
      <c r="A59" s="12">
        <v>58</v>
      </c>
      <c r="D59" s="21" t="str">
        <f t="shared" si="0"/>
        <v/>
      </c>
      <c r="E59" s="22" t="str">
        <f t="shared" si="17"/>
        <v/>
      </c>
      <c r="F59" s="22">
        <f>IF(H59="","",MAX($F$2:F58)+1)</f>
        <v>58</v>
      </c>
      <c r="G59" s="26" t="str">
        <f t="shared" si="5"/>
        <v/>
      </c>
      <c r="H59" s="27" t="str">
        <f t="shared" si="6"/>
        <v xml:space="preserve">
</v>
      </c>
      <c r="I59" s="27" t="str">
        <f t="shared" si="7"/>
        <v xml:space="preserve">
</v>
      </c>
      <c r="J59" s="42">
        <f t="shared" si="8"/>
        <v>0</v>
      </c>
      <c r="K59" s="22">
        <f t="shared" si="16"/>
        <v>0</v>
      </c>
      <c r="L59" s="22">
        <f t="shared" si="14"/>
        <v>0</v>
      </c>
      <c r="M59" s="22">
        <f t="shared" si="9"/>
        <v>0</v>
      </c>
      <c r="N59" s="14" t="str">
        <f t="shared" si="10"/>
        <v/>
      </c>
      <c r="O59" s="14" t="e">
        <f t="shared" si="18"/>
        <v>#VALUE!</v>
      </c>
      <c r="P59" s="14" t="e">
        <f t="shared" si="19"/>
        <v>#VALUE!</v>
      </c>
      <c r="Q59" s="14" t="str">
        <f>IFERROR(IF(AA59="",IF(X59="","Ecole Privée "&amp;TRIM(PROPER(VLOOKUP(MID(V59,1,8),[1]Répertoire!$H$1:$J$65536,3,FALSE))),"Ecole Privée "&amp;TRIM(PROPER(VLOOKUP(X59,[1]Répertoire!$H$1:$J$65536,3,FALSE)))),AA59),"")</f>
        <v/>
      </c>
      <c r="R59" s="14" t="str">
        <f>IFERROR(IF(AB59="",IF(X59="",VLOOKUP(MID(V59,1,8),[1]Répertoire!$H$1:$J$65536,2,FALSE),TRIM(UPPER(VLOOKUP(X59,[1]Répertoire!$H$1:$J$65536,2,FALSE)))),AB59),"")</f>
        <v/>
      </c>
      <c r="S59" s="14" t="str">
        <f t="shared" si="15"/>
        <v/>
      </c>
      <c r="T59" s="15" t="e">
        <f t="shared" si="20"/>
        <v>#VALUE!</v>
      </c>
      <c r="U59" s="14" t="e">
        <f t="shared" si="21"/>
        <v>#VALUE!</v>
      </c>
      <c r="V59" s="6" t="str">
        <f t="shared" si="22"/>
        <v/>
      </c>
      <c r="W59" s="34"/>
      <c r="X59" s="23" t="str">
        <f t="shared" si="23"/>
        <v/>
      </c>
      <c r="Y59" s="35"/>
      <c r="Z59" s="35"/>
      <c r="AA59" s="38"/>
      <c r="AB59" s="38"/>
      <c r="AC59" s="39"/>
      <c r="AD59" s="23"/>
      <c r="AE59" s="39"/>
      <c r="AF59" s="41"/>
    </row>
    <row r="60" spans="1:32" ht="45" customHeight="1" x14ac:dyDescent="0.25">
      <c r="A60" s="12">
        <v>59</v>
      </c>
      <c r="D60" s="21" t="str">
        <f t="shared" si="0"/>
        <v/>
      </c>
      <c r="E60" s="22" t="str">
        <f t="shared" si="17"/>
        <v/>
      </c>
      <c r="F60" s="22">
        <f>IF(H60="","",MAX($F$2:F59)+1)</f>
        <v>59</v>
      </c>
      <c r="G60" s="26" t="str">
        <f t="shared" si="5"/>
        <v/>
      </c>
      <c r="H60" s="27" t="str">
        <f t="shared" si="6"/>
        <v xml:space="preserve">
</v>
      </c>
      <c r="I60" s="27" t="str">
        <f t="shared" si="7"/>
        <v xml:space="preserve">
</v>
      </c>
      <c r="J60" s="42">
        <f t="shared" si="8"/>
        <v>0</v>
      </c>
      <c r="K60" s="22">
        <f t="shared" si="16"/>
        <v>0</v>
      </c>
      <c r="L60" s="22">
        <f t="shared" si="14"/>
        <v>0</v>
      </c>
      <c r="M60" s="22">
        <f t="shared" si="9"/>
        <v>0</v>
      </c>
      <c r="N60" s="14" t="str">
        <f t="shared" si="10"/>
        <v/>
      </c>
      <c r="O60" s="14" t="e">
        <f t="shared" si="18"/>
        <v>#VALUE!</v>
      </c>
      <c r="P60" s="14" t="e">
        <f t="shared" si="19"/>
        <v>#VALUE!</v>
      </c>
      <c r="Q60" s="14" t="str">
        <f>IFERROR(IF(AA60="",IF(X60="","Ecole Privée "&amp;TRIM(PROPER(VLOOKUP(MID(V60,1,8),[1]Répertoire!$H$1:$J$65536,3,FALSE))),"Ecole Privée "&amp;TRIM(PROPER(VLOOKUP(X60,[1]Répertoire!$H$1:$J$65536,3,FALSE)))),AA60),"")</f>
        <v/>
      </c>
      <c r="R60" s="14" t="str">
        <f>IFERROR(IF(AB60="",IF(X60="",VLOOKUP(MID(V60,1,8),[1]Répertoire!$H$1:$J$65536,2,FALSE),TRIM(UPPER(VLOOKUP(X60,[1]Répertoire!$H$1:$J$65536,2,FALSE)))),AB60),"")</f>
        <v/>
      </c>
      <c r="S60" s="14" t="str">
        <f t="shared" si="15"/>
        <v/>
      </c>
      <c r="T60" s="15" t="e">
        <f t="shared" si="20"/>
        <v>#VALUE!</v>
      </c>
      <c r="U60" s="14" t="e">
        <f t="shared" si="21"/>
        <v>#VALUE!</v>
      </c>
      <c r="V60" s="4" t="str">
        <f t="shared" si="22"/>
        <v/>
      </c>
      <c r="W60" s="33"/>
      <c r="X60" s="24" t="str">
        <f t="shared" si="23"/>
        <v/>
      </c>
      <c r="Y60" s="25"/>
      <c r="Z60" s="25"/>
      <c r="AA60" s="36"/>
      <c r="AB60" s="36"/>
      <c r="AC60" s="37"/>
      <c r="AD60" s="24"/>
      <c r="AE60" s="37"/>
      <c r="AF60" s="40"/>
    </row>
    <row r="61" spans="1:32" ht="45" customHeight="1" x14ac:dyDescent="0.25">
      <c r="A61" s="12">
        <v>60</v>
      </c>
      <c r="D61" s="21" t="str">
        <f t="shared" si="0"/>
        <v/>
      </c>
      <c r="E61" s="22" t="str">
        <f t="shared" si="17"/>
        <v/>
      </c>
      <c r="F61" s="22">
        <f>IF(H61="","",MAX($F$2:F60)+1)</f>
        <v>60</v>
      </c>
      <c r="G61" s="26" t="str">
        <f t="shared" si="5"/>
        <v/>
      </c>
      <c r="H61" s="27" t="str">
        <f t="shared" si="6"/>
        <v xml:space="preserve">
</v>
      </c>
      <c r="I61" s="27" t="str">
        <f t="shared" si="7"/>
        <v xml:space="preserve">
</v>
      </c>
      <c r="J61" s="42">
        <f t="shared" si="8"/>
        <v>0</v>
      </c>
      <c r="K61" s="22">
        <f t="shared" si="16"/>
        <v>0</v>
      </c>
      <c r="L61" s="22">
        <f t="shared" si="14"/>
        <v>0</v>
      </c>
      <c r="M61" s="22">
        <f t="shared" si="9"/>
        <v>0</v>
      </c>
      <c r="N61" s="14" t="str">
        <f t="shared" si="10"/>
        <v/>
      </c>
      <c r="O61" s="14" t="e">
        <f t="shared" si="18"/>
        <v>#VALUE!</v>
      </c>
      <c r="P61" s="14" t="e">
        <f t="shared" si="19"/>
        <v>#VALUE!</v>
      </c>
      <c r="Q61" s="14" t="str">
        <f>IFERROR(IF(AA61="",IF(X61="","Ecole Privée "&amp;TRIM(PROPER(VLOOKUP(MID(V61,1,8),[1]Répertoire!$H$1:$J$65536,3,FALSE))),"Ecole Privée "&amp;TRIM(PROPER(VLOOKUP(X61,[1]Répertoire!$H$1:$J$65536,3,FALSE)))),AA61),"")</f>
        <v/>
      </c>
      <c r="R61" s="14" t="str">
        <f>IFERROR(IF(AB61="",IF(X61="",VLOOKUP(MID(V61,1,8),[1]Répertoire!$H$1:$J$65536,2,FALSE),TRIM(UPPER(VLOOKUP(X61,[1]Répertoire!$H$1:$J$65536,2,FALSE)))),AB61),"")</f>
        <v/>
      </c>
      <c r="S61" s="14" t="str">
        <f t="shared" si="15"/>
        <v/>
      </c>
      <c r="T61" s="15" t="e">
        <f t="shared" si="20"/>
        <v>#VALUE!</v>
      </c>
      <c r="U61" s="14" t="e">
        <f t="shared" si="21"/>
        <v>#VALUE!</v>
      </c>
      <c r="V61" s="6" t="str">
        <f t="shared" si="22"/>
        <v/>
      </c>
      <c r="W61" s="34"/>
      <c r="X61" s="23" t="str">
        <f t="shared" si="23"/>
        <v/>
      </c>
      <c r="Y61" s="35"/>
      <c r="Z61" s="35"/>
      <c r="AA61" s="38"/>
      <c r="AB61" s="38"/>
      <c r="AC61" s="39"/>
      <c r="AD61" s="23"/>
      <c r="AE61" s="39"/>
      <c r="AF61" s="41"/>
    </row>
    <row r="62" spans="1:32" ht="45" customHeight="1" x14ac:dyDescent="0.25">
      <c r="A62" s="12">
        <v>61</v>
      </c>
      <c r="D62" s="21" t="str">
        <f t="shared" si="0"/>
        <v/>
      </c>
      <c r="E62" s="22" t="str">
        <f t="shared" si="17"/>
        <v/>
      </c>
      <c r="F62" s="22">
        <f>IF(H62="","",MAX($F$2:F61)+1)</f>
        <v>61</v>
      </c>
      <c r="G62" s="26" t="str">
        <f t="shared" si="5"/>
        <v/>
      </c>
      <c r="H62" s="27" t="str">
        <f t="shared" si="6"/>
        <v xml:space="preserve">
</v>
      </c>
      <c r="I62" s="27" t="str">
        <f t="shared" si="7"/>
        <v xml:space="preserve">
</v>
      </c>
      <c r="J62" s="42">
        <f t="shared" si="8"/>
        <v>0</v>
      </c>
      <c r="K62" s="22">
        <f t="shared" si="16"/>
        <v>0</v>
      </c>
      <c r="L62" s="22">
        <f t="shared" si="14"/>
        <v>0</v>
      </c>
      <c r="M62" s="22">
        <f t="shared" si="9"/>
        <v>0</v>
      </c>
      <c r="N62" s="14" t="str">
        <f t="shared" si="10"/>
        <v/>
      </c>
      <c r="O62" s="14" t="e">
        <f t="shared" si="18"/>
        <v>#VALUE!</v>
      </c>
      <c r="P62" s="14" t="e">
        <f t="shared" si="19"/>
        <v>#VALUE!</v>
      </c>
      <c r="Q62" s="14" t="str">
        <f>IFERROR(IF(AA62="",IF(X62="","Ecole Privée "&amp;TRIM(PROPER(VLOOKUP(MID(V62,1,8),[1]Répertoire!$H$1:$J$65536,3,FALSE))),"Ecole Privée "&amp;TRIM(PROPER(VLOOKUP(X62,[1]Répertoire!$H$1:$J$65536,3,FALSE)))),AA62),"")</f>
        <v/>
      </c>
      <c r="R62" s="14" t="str">
        <f>IFERROR(IF(AB62="",IF(X62="",VLOOKUP(MID(V62,1,8),[1]Répertoire!$H$1:$J$65536,2,FALSE),TRIM(UPPER(VLOOKUP(X62,[1]Répertoire!$H$1:$J$65536,2,FALSE)))),AB62),"")</f>
        <v/>
      </c>
      <c r="S62" s="14" t="str">
        <f t="shared" si="15"/>
        <v/>
      </c>
      <c r="T62" s="15" t="e">
        <f t="shared" si="20"/>
        <v>#VALUE!</v>
      </c>
      <c r="U62" s="14" t="e">
        <f t="shared" si="21"/>
        <v>#VALUE!</v>
      </c>
      <c r="V62" s="4" t="str">
        <f t="shared" si="22"/>
        <v/>
      </c>
      <c r="W62" s="33"/>
      <c r="X62" s="24" t="str">
        <f t="shared" si="23"/>
        <v/>
      </c>
      <c r="Y62" s="25"/>
      <c r="Z62" s="25"/>
      <c r="AA62" s="36"/>
      <c r="AB62" s="36"/>
      <c r="AC62" s="37"/>
      <c r="AD62" s="24"/>
      <c r="AE62" s="37"/>
      <c r="AF62" s="40"/>
    </row>
    <row r="63" spans="1:32" ht="45" customHeight="1" x14ac:dyDescent="0.25">
      <c r="A63" s="12">
        <v>62</v>
      </c>
      <c r="D63" s="21" t="str">
        <f t="shared" si="0"/>
        <v/>
      </c>
      <c r="E63" s="22" t="str">
        <f t="shared" si="17"/>
        <v/>
      </c>
      <c r="F63" s="22">
        <f>IF(H63="","",MAX($F$2:F62)+1)</f>
        <v>62</v>
      </c>
      <c r="G63" s="26" t="str">
        <f t="shared" si="5"/>
        <v/>
      </c>
      <c r="H63" s="27" t="str">
        <f t="shared" si="6"/>
        <v xml:space="preserve">
</v>
      </c>
      <c r="I63" s="27" t="str">
        <f t="shared" si="7"/>
        <v xml:space="preserve">
</v>
      </c>
      <c r="J63" s="42">
        <f t="shared" si="8"/>
        <v>0</v>
      </c>
      <c r="K63" s="22">
        <f t="shared" si="16"/>
        <v>0</v>
      </c>
      <c r="L63" s="22">
        <f t="shared" si="14"/>
        <v>0</v>
      </c>
      <c r="M63" s="22">
        <f t="shared" si="9"/>
        <v>0</v>
      </c>
      <c r="N63" s="14" t="str">
        <f t="shared" si="10"/>
        <v/>
      </c>
      <c r="O63" s="14" t="e">
        <f t="shared" si="18"/>
        <v>#VALUE!</v>
      </c>
      <c r="P63" s="14" t="e">
        <f t="shared" si="19"/>
        <v>#VALUE!</v>
      </c>
      <c r="Q63" s="14" t="str">
        <f>IFERROR(IF(AA63="",IF(X63="","Ecole Privée "&amp;TRIM(PROPER(VLOOKUP(MID(V63,1,8),[1]Répertoire!$H$1:$J$65536,3,FALSE))),"Ecole Privée "&amp;TRIM(PROPER(VLOOKUP(X63,[1]Répertoire!$H$1:$J$65536,3,FALSE)))),AA63),"")</f>
        <v/>
      </c>
      <c r="R63" s="14" t="str">
        <f>IFERROR(IF(AB63="",IF(X63="",VLOOKUP(MID(V63,1,8),[1]Répertoire!$H$1:$J$65536,2,FALSE),TRIM(UPPER(VLOOKUP(X63,[1]Répertoire!$H$1:$J$65536,2,FALSE)))),AB63),"")</f>
        <v/>
      </c>
      <c r="S63" s="14" t="str">
        <f t="shared" si="15"/>
        <v/>
      </c>
      <c r="T63" s="15" t="e">
        <f t="shared" si="20"/>
        <v>#VALUE!</v>
      </c>
      <c r="U63" s="14" t="e">
        <f t="shared" si="21"/>
        <v>#VALUE!</v>
      </c>
      <c r="V63" s="6" t="str">
        <f t="shared" si="22"/>
        <v/>
      </c>
      <c r="W63" s="34"/>
      <c r="X63" s="23" t="str">
        <f t="shared" si="23"/>
        <v/>
      </c>
      <c r="Y63" s="35"/>
      <c r="Z63" s="35"/>
      <c r="AA63" s="38"/>
      <c r="AB63" s="38"/>
      <c r="AC63" s="39"/>
      <c r="AD63" s="23"/>
      <c r="AE63" s="39"/>
      <c r="AF63" s="41"/>
    </row>
    <row r="64" spans="1:32" ht="45" customHeight="1" x14ac:dyDescent="0.25">
      <c r="A64" s="12">
        <v>63</v>
      </c>
      <c r="D64" s="21" t="str">
        <f t="shared" si="0"/>
        <v/>
      </c>
      <c r="E64" s="22" t="str">
        <f t="shared" si="17"/>
        <v/>
      </c>
      <c r="F64" s="22">
        <f>IF(H64="","",MAX($F$2:F63)+1)</f>
        <v>63</v>
      </c>
      <c r="G64" s="26" t="str">
        <f t="shared" si="5"/>
        <v/>
      </c>
      <c r="H64" s="27" t="str">
        <f t="shared" si="6"/>
        <v xml:space="preserve">
</v>
      </c>
      <c r="I64" s="27" t="str">
        <f t="shared" si="7"/>
        <v xml:space="preserve">
</v>
      </c>
      <c r="J64" s="42">
        <f t="shared" si="8"/>
        <v>0</v>
      </c>
      <c r="K64" s="22">
        <f t="shared" si="16"/>
        <v>0</v>
      </c>
      <c r="L64" s="22">
        <f t="shared" si="14"/>
        <v>0</v>
      </c>
      <c r="M64" s="22">
        <f t="shared" si="9"/>
        <v>0</v>
      </c>
      <c r="N64" s="14" t="str">
        <f t="shared" si="10"/>
        <v/>
      </c>
      <c r="O64" s="14" t="e">
        <f t="shared" si="18"/>
        <v>#VALUE!</v>
      </c>
      <c r="P64" s="14" t="e">
        <f t="shared" si="19"/>
        <v>#VALUE!</v>
      </c>
      <c r="Q64" s="14" t="str">
        <f>IFERROR(IF(AA64="",IF(X64="","Ecole Privée "&amp;TRIM(PROPER(VLOOKUP(MID(V64,1,8),[1]Répertoire!$H$1:$J$65536,3,FALSE))),"Ecole Privée "&amp;TRIM(PROPER(VLOOKUP(X64,[1]Répertoire!$H$1:$J$65536,3,FALSE)))),AA64),"")</f>
        <v/>
      </c>
      <c r="R64" s="14" t="str">
        <f>IFERROR(IF(AB64="",IF(X64="",VLOOKUP(MID(V64,1,8),[1]Répertoire!$H$1:$J$65536,2,FALSE),TRIM(UPPER(VLOOKUP(X64,[1]Répertoire!$H$1:$J$65536,2,FALSE)))),AB64),"")</f>
        <v/>
      </c>
      <c r="S64" s="14" t="str">
        <f t="shared" si="15"/>
        <v/>
      </c>
      <c r="T64" s="15" t="e">
        <f t="shared" si="20"/>
        <v>#VALUE!</v>
      </c>
      <c r="U64" s="14" t="e">
        <f t="shared" si="21"/>
        <v>#VALUE!</v>
      </c>
      <c r="V64" s="4" t="str">
        <f t="shared" si="22"/>
        <v/>
      </c>
      <c r="W64" s="33"/>
      <c r="X64" s="24" t="str">
        <f t="shared" si="23"/>
        <v/>
      </c>
      <c r="Y64" s="25"/>
      <c r="Z64" s="25"/>
      <c r="AA64" s="36"/>
      <c r="AB64" s="36"/>
      <c r="AC64" s="37"/>
      <c r="AD64" s="24"/>
      <c r="AE64" s="37"/>
      <c r="AF64" s="40"/>
    </row>
    <row r="65" spans="1:32" ht="45" customHeight="1" x14ac:dyDescent="0.25">
      <c r="A65" s="12">
        <v>64</v>
      </c>
      <c r="D65" s="21" t="str">
        <f t="shared" si="0"/>
        <v/>
      </c>
      <c r="E65" s="22" t="str">
        <f t="shared" si="17"/>
        <v/>
      </c>
      <c r="F65" s="22">
        <f>IF(H65="","",MAX($F$2:F64)+1)</f>
        <v>64</v>
      </c>
      <c r="G65" s="26" t="str">
        <f t="shared" si="5"/>
        <v/>
      </c>
      <c r="H65" s="27" t="str">
        <f t="shared" si="6"/>
        <v xml:space="preserve">
</v>
      </c>
      <c r="I65" s="27" t="str">
        <f t="shared" si="7"/>
        <v xml:space="preserve">
</v>
      </c>
      <c r="J65" s="42">
        <f t="shared" si="8"/>
        <v>0</v>
      </c>
      <c r="K65" s="22">
        <f t="shared" si="16"/>
        <v>0</v>
      </c>
      <c r="L65" s="22">
        <f t="shared" si="14"/>
        <v>0</v>
      </c>
      <c r="M65" s="22">
        <f t="shared" si="9"/>
        <v>0</v>
      </c>
      <c r="N65" s="14" t="str">
        <f t="shared" si="10"/>
        <v/>
      </c>
      <c r="O65" s="14" t="e">
        <f t="shared" si="18"/>
        <v>#VALUE!</v>
      </c>
      <c r="P65" s="14" t="e">
        <f t="shared" si="19"/>
        <v>#VALUE!</v>
      </c>
      <c r="Q65" s="14" t="str">
        <f>IFERROR(IF(AA65="",IF(X65="","Ecole Privée "&amp;TRIM(PROPER(VLOOKUP(MID(V65,1,8),[1]Répertoire!$H$1:$J$65536,3,FALSE))),"Ecole Privée "&amp;TRIM(PROPER(VLOOKUP(X65,[1]Répertoire!$H$1:$J$65536,3,FALSE)))),AA65),"")</f>
        <v/>
      </c>
      <c r="R65" s="14" t="str">
        <f>IFERROR(IF(AB65="",IF(X65="",VLOOKUP(MID(V65,1,8),[1]Répertoire!$H$1:$J$65536,2,FALSE),TRIM(UPPER(VLOOKUP(X65,[1]Répertoire!$H$1:$J$65536,2,FALSE)))),AB65),"")</f>
        <v/>
      </c>
      <c r="S65" s="14" t="str">
        <f t="shared" si="15"/>
        <v/>
      </c>
      <c r="T65" s="15" t="e">
        <f t="shared" si="20"/>
        <v>#VALUE!</v>
      </c>
      <c r="U65" s="14" t="e">
        <f t="shared" si="21"/>
        <v>#VALUE!</v>
      </c>
      <c r="V65" s="6" t="str">
        <f t="shared" si="22"/>
        <v/>
      </c>
      <c r="W65" s="34"/>
      <c r="X65" s="23" t="str">
        <f t="shared" si="23"/>
        <v/>
      </c>
      <c r="Y65" s="35"/>
      <c r="Z65" s="35"/>
      <c r="AA65" s="38"/>
      <c r="AB65" s="38"/>
      <c r="AC65" s="39"/>
      <c r="AD65" s="23"/>
      <c r="AE65" s="39"/>
      <c r="AF65" s="41"/>
    </row>
    <row r="66" spans="1:32" ht="45" customHeight="1" x14ac:dyDescent="0.25">
      <c r="A66" s="12">
        <v>65</v>
      </c>
      <c r="D66" s="21" t="str">
        <f t="shared" ref="D66:D129" si="24">IF(ISNUMBER(SEARCH("Service",G66)),TEXT(MID(V66,10,8),"JJ/MM/AAAA")+TEXT(MID(V66,19,8),"JJ/MM/AAAA")-F66,"")</f>
        <v/>
      </c>
      <c r="E66" s="22" t="str">
        <f t="shared" si="17"/>
        <v/>
      </c>
      <c r="F66" s="22">
        <f>IF(H66="","",MAX($F$2:F65)+1)</f>
        <v>65</v>
      </c>
      <c r="G66" s="26" t="str">
        <f t="shared" si="5"/>
        <v/>
      </c>
      <c r="H66" s="27" t="str">
        <f t="shared" si="6"/>
        <v xml:space="preserve">
</v>
      </c>
      <c r="I66" s="27" t="str">
        <f t="shared" si="7"/>
        <v xml:space="preserve">
</v>
      </c>
      <c r="J66" s="42">
        <f t="shared" si="8"/>
        <v>0</v>
      </c>
      <c r="K66" s="22">
        <f t="shared" si="16"/>
        <v>0</v>
      </c>
      <c r="L66" s="22">
        <f t="shared" si="14"/>
        <v>0</v>
      </c>
      <c r="M66" s="22">
        <f t="shared" si="9"/>
        <v>0</v>
      </c>
      <c r="N66" s="14" t="str">
        <f t="shared" si="10"/>
        <v/>
      </c>
      <c r="O66" s="14" t="e">
        <f t="shared" si="18"/>
        <v>#VALUE!</v>
      </c>
      <c r="P66" s="14" t="e">
        <f t="shared" si="19"/>
        <v>#VALUE!</v>
      </c>
      <c r="Q66" s="14" t="str">
        <f>IFERROR(IF(AA66="",IF(X66="","Ecole Privée "&amp;TRIM(PROPER(VLOOKUP(MID(V66,1,8),[1]Répertoire!$H$1:$J$65536,3,FALSE))),"Ecole Privée "&amp;TRIM(PROPER(VLOOKUP(X66,[1]Répertoire!$H$1:$J$65536,3,FALSE)))),AA66),"")</f>
        <v/>
      </c>
      <c r="R66" s="14" t="str">
        <f>IFERROR(IF(AB66="",IF(X66="",VLOOKUP(MID(V66,1,8),[1]Répertoire!$H$1:$J$65536,2,FALSE),TRIM(UPPER(VLOOKUP(X66,[1]Répertoire!$H$1:$J$65536,2,FALSE)))),AB66),"")</f>
        <v/>
      </c>
      <c r="S66" s="14" t="str">
        <f t="shared" si="15"/>
        <v/>
      </c>
      <c r="T66" s="15" t="e">
        <f t="shared" si="20"/>
        <v>#VALUE!</v>
      </c>
      <c r="U66" s="14" t="e">
        <f t="shared" si="21"/>
        <v>#VALUE!</v>
      </c>
      <c r="V66" s="4" t="str">
        <f t="shared" si="22"/>
        <v/>
      </c>
      <c r="W66" s="33"/>
      <c r="X66" s="24" t="str">
        <f t="shared" si="23"/>
        <v/>
      </c>
      <c r="Y66" s="25"/>
      <c r="Z66" s="25"/>
      <c r="AA66" s="36"/>
      <c r="AB66" s="36"/>
      <c r="AC66" s="37"/>
      <c r="AD66" s="24"/>
      <c r="AE66" s="37"/>
      <c r="AF66" s="40"/>
    </row>
    <row r="67" spans="1:32" ht="45" customHeight="1" x14ac:dyDescent="0.25">
      <c r="A67" s="12">
        <v>66</v>
      </c>
      <c r="D67" s="21" t="str">
        <f t="shared" si="24"/>
        <v/>
      </c>
      <c r="E67" s="22" t="str">
        <f t="shared" si="17"/>
        <v/>
      </c>
      <c r="F67" s="22">
        <f>IF(H67="","",MAX($F$2:F66)+1)</f>
        <v>66</v>
      </c>
      <c r="G67" s="26" t="str">
        <f t="shared" ref="G67:G130" si="25">IF(W67="",IF(N67="","",F67&amp;IF(F67=1,"er","ème")&amp;" service"&amp;CHAR(10)&amp;N67),"")</f>
        <v/>
      </c>
      <c r="H67" s="27" t="str">
        <f t="shared" ref="H67:H130" si="26">IF(W67="",Q67&amp;CHAR(10)&amp;R67&amp;CHAR(10)&amp;S67,"")</f>
        <v xml:space="preserve">
</v>
      </c>
      <c r="I67" s="27" t="str">
        <f t="shared" ref="I67:I130" si="27">IF(N67="","",N67)&amp;CHAR(10)&amp;IF(Q67="","",Q67)&amp;CHAR(10)&amp;IF(R67="","",R67)</f>
        <v xml:space="preserve">
</v>
      </c>
      <c r="J67" s="42">
        <f t="shared" ref="J67:J130" si="28">SUM(K67:M67)</f>
        <v>0</v>
      </c>
      <c r="K67" s="22">
        <f t="shared" si="16"/>
        <v>0</v>
      </c>
      <c r="L67" s="22">
        <f t="shared" si="14"/>
        <v>0</v>
      </c>
      <c r="M67" s="22">
        <f t="shared" ref="M67:M130" si="29">IFERROR(IF(AND(P67&lt;P66,P67&gt;O66),1,0),0)</f>
        <v>0</v>
      </c>
      <c r="N67" s="14" t="str">
        <f t="shared" ref="N67:N130" si="30">IF(ISNUMBER(O67),TEXT(O67,"jj/MM/aaaa")&amp;" au "&amp;TEXT(P67,"jj/MM/aaaa"),"")</f>
        <v/>
      </c>
      <c r="O67" s="14" t="e">
        <f t="shared" si="18"/>
        <v>#VALUE!</v>
      </c>
      <c r="P67" s="14" t="e">
        <f t="shared" si="19"/>
        <v>#VALUE!</v>
      </c>
      <c r="Q67" s="14" t="str">
        <f>IFERROR(IF(AA67="",IF(X67="","Ecole Privée "&amp;TRIM(PROPER(VLOOKUP(MID(V67,1,8),[1]Répertoire!$H$1:$J$65536,3,FALSE))),"Ecole Privée "&amp;TRIM(PROPER(VLOOKUP(X67,[1]Répertoire!$H$1:$J$65536,3,FALSE)))),AA67),"")</f>
        <v/>
      </c>
      <c r="R67" s="14" t="str">
        <f>IFERROR(IF(AB67="",IF(X67="",VLOOKUP(MID(V67,1,8),[1]Répertoire!$H$1:$J$65536,2,FALSE),TRIM(UPPER(VLOOKUP(X67,[1]Répertoire!$H$1:$J$65536,2,FALSE)))),AB67),"")</f>
        <v/>
      </c>
      <c r="S67" s="14" t="str">
        <f t="shared" si="15"/>
        <v/>
      </c>
      <c r="T67" s="15" t="e">
        <f t="shared" si="20"/>
        <v>#VALUE!</v>
      </c>
      <c r="U67" s="14" t="e">
        <f t="shared" si="21"/>
        <v>#VALUE!</v>
      </c>
      <c r="V67" s="6" t="str">
        <f t="shared" si="22"/>
        <v/>
      </c>
      <c r="W67" s="34"/>
      <c r="X67" s="23" t="str">
        <f t="shared" si="23"/>
        <v/>
      </c>
      <c r="Y67" s="35"/>
      <c r="Z67" s="35"/>
      <c r="AA67" s="38"/>
      <c r="AB67" s="38"/>
      <c r="AC67" s="39"/>
      <c r="AD67" s="23"/>
      <c r="AE67" s="39"/>
      <c r="AF67" s="41"/>
    </row>
    <row r="68" spans="1:32" ht="45" customHeight="1" x14ac:dyDescent="0.25">
      <c r="A68" s="12">
        <v>67</v>
      </c>
      <c r="D68" s="21" t="str">
        <f t="shared" si="24"/>
        <v/>
      </c>
      <c r="E68" s="22" t="str">
        <f t="shared" si="17"/>
        <v/>
      </c>
      <c r="F68" s="22">
        <f>IF(H68="","",MAX($F$2:F67)+1)</f>
        <v>67</v>
      </c>
      <c r="G68" s="26" t="str">
        <f t="shared" si="25"/>
        <v/>
      </c>
      <c r="H68" s="27" t="str">
        <f t="shared" si="26"/>
        <v xml:space="preserve">
</v>
      </c>
      <c r="I68" s="27" t="str">
        <f t="shared" si="27"/>
        <v xml:space="preserve">
</v>
      </c>
      <c r="J68" s="42">
        <f t="shared" si="28"/>
        <v>0</v>
      </c>
      <c r="K68" s="22">
        <f t="shared" si="16"/>
        <v>0</v>
      </c>
      <c r="L68" s="22">
        <f t="shared" ref="L68:L131" si="31">IFERROR(IF(AND(O68&lt;P67,O68&gt;O67),1,0),0)</f>
        <v>0</v>
      </c>
      <c r="M68" s="22">
        <f t="shared" si="29"/>
        <v>0</v>
      </c>
      <c r="N68" s="14" t="str">
        <f t="shared" si="30"/>
        <v/>
      </c>
      <c r="O68" s="14" t="e">
        <f t="shared" si="18"/>
        <v>#VALUE!</v>
      </c>
      <c r="P68" s="14" t="e">
        <f t="shared" si="19"/>
        <v>#VALUE!</v>
      </c>
      <c r="Q68" s="14" t="str">
        <f>IFERROR(IF(AA68="",IF(X68="","Ecole Privée "&amp;TRIM(PROPER(VLOOKUP(MID(V68,1,8),[1]Répertoire!$H$1:$J$65536,3,FALSE))),"Ecole Privée "&amp;TRIM(PROPER(VLOOKUP(X68,[1]Répertoire!$H$1:$J$65536,3,FALSE)))),AA68),"")</f>
        <v/>
      </c>
      <c r="R68" s="14" t="str">
        <f>IFERROR(IF(AB68="",IF(X68="",VLOOKUP(MID(V68,1,8),[1]Répertoire!$H$1:$J$65536,2,FALSE),TRIM(UPPER(VLOOKUP(X68,[1]Répertoire!$H$1:$J$65536,2,FALSE)))),AB68),"")</f>
        <v/>
      </c>
      <c r="S68" s="14" t="str">
        <f t="shared" si="15"/>
        <v/>
      </c>
      <c r="T68" s="15" t="e">
        <f t="shared" si="20"/>
        <v>#VALUE!</v>
      </c>
      <c r="U68" s="14" t="e">
        <f t="shared" si="21"/>
        <v>#VALUE!</v>
      </c>
      <c r="V68" s="4" t="str">
        <f t="shared" si="22"/>
        <v/>
      </c>
      <c r="W68" s="33"/>
      <c r="X68" s="24" t="str">
        <f t="shared" si="23"/>
        <v/>
      </c>
      <c r="Y68" s="25"/>
      <c r="Z68" s="25"/>
      <c r="AA68" s="36"/>
      <c r="AB68" s="36"/>
      <c r="AC68" s="37"/>
      <c r="AD68" s="24"/>
      <c r="AE68" s="37"/>
      <c r="AF68" s="40"/>
    </row>
    <row r="69" spans="1:32" ht="45" customHeight="1" x14ac:dyDescent="0.25">
      <c r="A69" s="12">
        <v>68</v>
      </c>
      <c r="D69" s="21" t="str">
        <f t="shared" si="24"/>
        <v/>
      </c>
      <c r="E69" s="22" t="str">
        <f t="shared" si="17"/>
        <v/>
      </c>
      <c r="F69" s="22">
        <f>IF(H69="","",MAX($F$2:F68)+1)</f>
        <v>68</v>
      </c>
      <c r="G69" s="26" t="str">
        <f t="shared" si="25"/>
        <v/>
      </c>
      <c r="H69" s="27" t="str">
        <f t="shared" si="26"/>
        <v xml:space="preserve">
</v>
      </c>
      <c r="I69" s="27" t="str">
        <f t="shared" si="27"/>
        <v xml:space="preserve">
</v>
      </c>
      <c r="J69" s="42">
        <f t="shared" si="28"/>
        <v>0</v>
      </c>
      <c r="K69" s="22">
        <f t="shared" si="16"/>
        <v>0</v>
      </c>
      <c r="L69" s="22">
        <f t="shared" si="31"/>
        <v>0</v>
      </c>
      <c r="M69" s="22">
        <f t="shared" si="29"/>
        <v>0</v>
      </c>
      <c r="N69" s="14" t="str">
        <f t="shared" si="30"/>
        <v/>
      </c>
      <c r="O69" s="14" t="e">
        <f t="shared" si="18"/>
        <v>#VALUE!</v>
      </c>
      <c r="P69" s="14" t="e">
        <f t="shared" si="19"/>
        <v>#VALUE!</v>
      </c>
      <c r="Q69" s="14" t="str">
        <f>IFERROR(IF(AA69="",IF(X69="","Ecole Privée "&amp;TRIM(PROPER(VLOOKUP(MID(V69,1,8),[1]Répertoire!$H$1:$J$65536,3,FALSE))),"Ecole Privée "&amp;TRIM(PROPER(VLOOKUP(X69,[1]Répertoire!$H$1:$J$65536,3,FALSE)))),AA69),"")</f>
        <v/>
      </c>
      <c r="R69" s="14" t="str">
        <f>IFERROR(IF(AB69="",IF(X69="",VLOOKUP(MID(V69,1,8),[1]Répertoire!$H$1:$J$65536,2,FALSE),TRIM(UPPER(VLOOKUP(X69,[1]Répertoire!$H$1:$J$65536,2,FALSE)))),AB69),"")</f>
        <v/>
      </c>
      <c r="S69" s="14" t="str">
        <f t="shared" si="15"/>
        <v/>
      </c>
      <c r="T69" s="15" t="e">
        <f t="shared" si="20"/>
        <v>#VALUE!</v>
      </c>
      <c r="U69" s="14" t="e">
        <f t="shared" si="21"/>
        <v>#VALUE!</v>
      </c>
      <c r="V69" s="6" t="str">
        <f t="shared" si="22"/>
        <v/>
      </c>
      <c r="W69" s="34"/>
      <c r="X69" s="23" t="str">
        <f t="shared" si="23"/>
        <v/>
      </c>
      <c r="Y69" s="35"/>
      <c r="Z69" s="35"/>
      <c r="AA69" s="38"/>
      <c r="AB69" s="38"/>
      <c r="AC69" s="39"/>
      <c r="AD69" s="23"/>
      <c r="AE69" s="39"/>
      <c r="AF69" s="41"/>
    </row>
    <row r="70" spans="1:32" ht="45" customHeight="1" x14ac:dyDescent="0.25">
      <c r="A70" s="12">
        <v>69</v>
      </c>
      <c r="D70" s="21" t="str">
        <f t="shared" si="24"/>
        <v/>
      </c>
      <c r="E70" s="22" t="str">
        <f t="shared" si="17"/>
        <v/>
      </c>
      <c r="F70" s="22">
        <f>IF(H70="","",MAX($F$2:F69)+1)</f>
        <v>69</v>
      </c>
      <c r="G70" s="26" t="str">
        <f t="shared" si="25"/>
        <v/>
      </c>
      <c r="H70" s="27" t="str">
        <f t="shared" si="26"/>
        <v xml:space="preserve">
</v>
      </c>
      <c r="I70" s="27" t="str">
        <f t="shared" si="27"/>
        <v xml:space="preserve">
</v>
      </c>
      <c r="J70" s="42">
        <f t="shared" si="28"/>
        <v>0</v>
      </c>
      <c r="K70" s="22">
        <f t="shared" si="16"/>
        <v>0</v>
      </c>
      <c r="L70" s="22">
        <f t="shared" si="31"/>
        <v>0</v>
      </c>
      <c r="M70" s="22">
        <f t="shared" si="29"/>
        <v>0</v>
      </c>
      <c r="N70" s="14" t="str">
        <f t="shared" si="30"/>
        <v/>
      </c>
      <c r="O70" s="14" t="e">
        <f t="shared" si="18"/>
        <v>#VALUE!</v>
      </c>
      <c r="P70" s="14" t="e">
        <f t="shared" si="19"/>
        <v>#VALUE!</v>
      </c>
      <c r="Q70" s="14" t="str">
        <f>IFERROR(IF(AA70="",IF(X70="","Ecole Privée "&amp;TRIM(PROPER(VLOOKUP(MID(V70,1,8),[1]Répertoire!$H$1:$J$65536,3,FALSE))),"Ecole Privée "&amp;TRIM(PROPER(VLOOKUP(X70,[1]Répertoire!$H$1:$J$65536,3,FALSE)))),AA70),"")</f>
        <v/>
      </c>
      <c r="R70" s="14" t="str">
        <f>IFERROR(IF(AB70="",IF(X70="",VLOOKUP(MID(V70,1,8),[1]Répertoire!$H$1:$J$65536,2,FALSE),TRIM(UPPER(VLOOKUP(X70,[1]Répertoire!$H$1:$J$65536,2,FALSE)))),AB70),"")</f>
        <v/>
      </c>
      <c r="S70" s="14" t="str">
        <f t="shared" si="15"/>
        <v/>
      </c>
      <c r="T70" s="15" t="e">
        <f t="shared" si="20"/>
        <v>#VALUE!</v>
      </c>
      <c r="U70" s="14" t="e">
        <f t="shared" si="21"/>
        <v>#VALUE!</v>
      </c>
      <c r="V70" s="4" t="str">
        <f t="shared" si="22"/>
        <v/>
      </c>
      <c r="W70" s="33"/>
      <c r="X70" s="24" t="str">
        <f t="shared" si="23"/>
        <v/>
      </c>
      <c r="Y70" s="25"/>
      <c r="Z70" s="25"/>
      <c r="AA70" s="36"/>
      <c r="AB70" s="36"/>
      <c r="AC70" s="37"/>
      <c r="AD70" s="24"/>
      <c r="AE70" s="37"/>
      <c r="AF70" s="40"/>
    </row>
    <row r="71" spans="1:32" ht="45" customHeight="1" x14ac:dyDescent="0.25">
      <c r="A71" s="12">
        <v>70</v>
      </c>
      <c r="D71" s="21" t="str">
        <f t="shared" si="24"/>
        <v/>
      </c>
      <c r="E71" s="22" t="str">
        <f t="shared" si="17"/>
        <v/>
      </c>
      <c r="F71" s="22">
        <f>IF(H71="","",MAX($F$2:F70)+1)</f>
        <v>70</v>
      </c>
      <c r="G71" s="26" t="str">
        <f t="shared" si="25"/>
        <v/>
      </c>
      <c r="H71" s="27" t="str">
        <f t="shared" si="26"/>
        <v xml:space="preserve">
</v>
      </c>
      <c r="I71" s="27" t="str">
        <f t="shared" si="27"/>
        <v xml:space="preserve">
</v>
      </c>
      <c r="J71" s="42">
        <f t="shared" si="28"/>
        <v>0</v>
      </c>
      <c r="K71" s="22">
        <f t="shared" si="16"/>
        <v>0</v>
      </c>
      <c r="L71" s="22">
        <f t="shared" si="31"/>
        <v>0</v>
      </c>
      <c r="M71" s="22">
        <f t="shared" si="29"/>
        <v>0</v>
      </c>
      <c r="N71" s="14" t="str">
        <f t="shared" si="30"/>
        <v/>
      </c>
      <c r="O71" s="14" t="e">
        <f t="shared" si="18"/>
        <v>#VALUE!</v>
      </c>
      <c r="P71" s="14" t="e">
        <f t="shared" si="19"/>
        <v>#VALUE!</v>
      </c>
      <c r="Q71" s="14" t="str">
        <f>IFERROR(IF(AA71="",IF(X71="","Ecole Privée "&amp;TRIM(PROPER(VLOOKUP(MID(V71,1,8),[1]Répertoire!$H$1:$J$65536,3,FALSE))),"Ecole Privée "&amp;TRIM(PROPER(VLOOKUP(X71,[1]Répertoire!$H$1:$J$65536,3,FALSE)))),AA71),"")</f>
        <v/>
      </c>
      <c r="R71" s="14" t="str">
        <f>IFERROR(IF(AB71="",IF(X71="",VLOOKUP(MID(V71,1,8),[1]Répertoire!$H$1:$J$65536,2,FALSE),TRIM(UPPER(VLOOKUP(X71,[1]Répertoire!$H$1:$J$65536,2,FALSE)))),AB71),"")</f>
        <v/>
      </c>
      <c r="S71" s="14" t="str">
        <f t="shared" ref="S71:S134" si="32">IFERROR(T71&amp;IF(W71=""," base horaire: 27h ("&amp;IF(W71="",IF(ISNUMBER(SEARCH("SUP",AF71)),"suppléance","remplacement"),""),"")&amp;IF(W71="",")",""),"")</f>
        <v/>
      </c>
      <c r="T71" s="15" t="e">
        <f t="shared" si="20"/>
        <v>#VALUE!</v>
      </c>
      <c r="U71" s="14" t="e">
        <f t="shared" si="21"/>
        <v>#VALUE!</v>
      </c>
      <c r="V71" s="6" t="str">
        <f t="shared" si="22"/>
        <v/>
      </c>
      <c r="W71" s="34"/>
      <c r="X71" s="23" t="str">
        <f t="shared" si="23"/>
        <v/>
      </c>
      <c r="Y71" s="35"/>
      <c r="Z71" s="35"/>
      <c r="AA71" s="38"/>
      <c r="AB71" s="38"/>
      <c r="AC71" s="39"/>
      <c r="AD71" s="23"/>
      <c r="AE71" s="39"/>
      <c r="AF71" s="41"/>
    </row>
    <row r="72" spans="1:32" ht="45" customHeight="1" x14ac:dyDescent="0.25">
      <c r="A72" s="12">
        <v>71</v>
      </c>
      <c r="D72" s="21" t="str">
        <f t="shared" si="24"/>
        <v/>
      </c>
      <c r="E72" s="22" t="str">
        <f t="shared" si="17"/>
        <v/>
      </c>
      <c r="F72" s="22">
        <f>IF(H72="","",MAX($F$2:F71)+1)</f>
        <v>71</v>
      </c>
      <c r="G72" s="26" t="str">
        <f t="shared" si="25"/>
        <v/>
      </c>
      <c r="H72" s="27" t="str">
        <f t="shared" si="26"/>
        <v xml:space="preserve">
</v>
      </c>
      <c r="I72" s="27" t="str">
        <f t="shared" si="27"/>
        <v xml:space="preserve">
</v>
      </c>
      <c r="J72" s="42">
        <f t="shared" si="28"/>
        <v>0</v>
      </c>
      <c r="K72" s="22">
        <f t="shared" si="16"/>
        <v>0</v>
      </c>
      <c r="L72" s="22">
        <f t="shared" si="31"/>
        <v>0</v>
      </c>
      <c r="M72" s="22">
        <f t="shared" si="29"/>
        <v>0</v>
      </c>
      <c r="N72" s="14" t="str">
        <f t="shared" si="30"/>
        <v/>
      </c>
      <c r="O72" s="14" t="e">
        <f t="shared" si="18"/>
        <v>#VALUE!</v>
      </c>
      <c r="P72" s="14" t="e">
        <f t="shared" si="19"/>
        <v>#VALUE!</v>
      </c>
      <c r="Q72" s="14" t="str">
        <f>IFERROR(IF(AA72="",IF(X72="","Ecole Privée "&amp;TRIM(PROPER(VLOOKUP(MID(V72,1,8),[1]Répertoire!$H$1:$J$65536,3,FALSE))),"Ecole Privée "&amp;TRIM(PROPER(VLOOKUP(X72,[1]Répertoire!$H$1:$J$65536,3,FALSE)))),AA72),"")</f>
        <v/>
      </c>
      <c r="R72" s="14" t="str">
        <f>IFERROR(IF(AB72="",IF(X72="",VLOOKUP(MID(V72,1,8),[1]Répertoire!$H$1:$J$65536,2,FALSE),TRIM(UPPER(VLOOKUP(X72,[1]Répertoire!$H$1:$J$65536,2,FALSE)))),AB72),"")</f>
        <v/>
      </c>
      <c r="S72" s="14" t="str">
        <f t="shared" si="32"/>
        <v/>
      </c>
      <c r="T72" s="15" t="e">
        <f t="shared" si="20"/>
        <v>#VALUE!</v>
      </c>
      <c r="U72" s="14" t="e">
        <f t="shared" si="21"/>
        <v>#VALUE!</v>
      </c>
      <c r="V72" s="4" t="str">
        <f t="shared" si="22"/>
        <v/>
      </c>
      <c r="W72" s="33"/>
      <c r="X72" s="24" t="str">
        <f t="shared" si="23"/>
        <v/>
      </c>
      <c r="Y72" s="25"/>
      <c r="Z72" s="25"/>
      <c r="AA72" s="36"/>
      <c r="AB72" s="36"/>
      <c r="AC72" s="37"/>
      <c r="AD72" s="24"/>
      <c r="AE72" s="37"/>
      <c r="AF72" s="40"/>
    </row>
    <row r="73" spans="1:32" ht="45" customHeight="1" x14ac:dyDescent="0.25">
      <c r="A73" s="12">
        <v>72</v>
      </c>
      <c r="D73" s="21" t="str">
        <f t="shared" si="24"/>
        <v/>
      </c>
      <c r="E73" s="22" t="str">
        <f t="shared" si="17"/>
        <v/>
      </c>
      <c r="F73" s="22">
        <f>IF(H73="","",MAX($F$2:F72)+1)</f>
        <v>72</v>
      </c>
      <c r="G73" s="26" t="str">
        <f t="shared" si="25"/>
        <v/>
      </c>
      <c r="H73" s="27" t="str">
        <f t="shared" si="26"/>
        <v xml:space="preserve">
</v>
      </c>
      <c r="I73" s="27" t="str">
        <f t="shared" si="27"/>
        <v xml:space="preserve">
</v>
      </c>
      <c r="J73" s="42">
        <f t="shared" si="28"/>
        <v>0</v>
      </c>
      <c r="K73" s="22">
        <f t="shared" si="16"/>
        <v>0</v>
      </c>
      <c r="L73" s="22">
        <f t="shared" si="31"/>
        <v>0</v>
      </c>
      <c r="M73" s="22">
        <f t="shared" si="29"/>
        <v>0</v>
      </c>
      <c r="N73" s="14" t="str">
        <f t="shared" si="30"/>
        <v/>
      </c>
      <c r="O73" s="14" t="e">
        <f t="shared" si="18"/>
        <v>#VALUE!</v>
      </c>
      <c r="P73" s="14" t="e">
        <f t="shared" si="19"/>
        <v>#VALUE!</v>
      </c>
      <c r="Q73" s="14" t="str">
        <f>IFERROR(IF(AA73="",IF(X73="","Ecole Privée "&amp;TRIM(PROPER(VLOOKUP(MID(V73,1,8),[1]Répertoire!$H$1:$J$65536,3,FALSE))),"Ecole Privée "&amp;TRIM(PROPER(VLOOKUP(X73,[1]Répertoire!$H$1:$J$65536,3,FALSE)))),AA73),"")</f>
        <v/>
      </c>
      <c r="R73" s="14" t="str">
        <f>IFERROR(IF(AB73="",IF(X73="",VLOOKUP(MID(V73,1,8),[1]Répertoire!$H$1:$J$65536,2,FALSE),TRIM(UPPER(VLOOKUP(X73,[1]Répertoire!$H$1:$J$65536,2,FALSE)))),AB73),"")</f>
        <v/>
      </c>
      <c r="S73" s="14" t="str">
        <f t="shared" si="32"/>
        <v/>
      </c>
      <c r="T73" s="15" t="e">
        <f t="shared" si="20"/>
        <v>#VALUE!</v>
      </c>
      <c r="U73" s="14" t="e">
        <f t="shared" si="21"/>
        <v>#VALUE!</v>
      </c>
      <c r="V73" s="6" t="str">
        <f t="shared" si="22"/>
        <v/>
      </c>
      <c r="W73" s="34"/>
      <c r="X73" s="23" t="str">
        <f t="shared" si="23"/>
        <v/>
      </c>
      <c r="Y73" s="35"/>
      <c r="Z73" s="35"/>
      <c r="AA73" s="38"/>
      <c r="AB73" s="38"/>
      <c r="AC73" s="39"/>
      <c r="AD73" s="23"/>
      <c r="AE73" s="39"/>
      <c r="AF73" s="41"/>
    </row>
    <row r="74" spans="1:32" ht="45" customHeight="1" x14ac:dyDescent="0.25">
      <c r="A74" s="12">
        <v>73</v>
      </c>
      <c r="D74" s="21" t="str">
        <f t="shared" si="24"/>
        <v/>
      </c>
      <c r="E74" s="22" t="str">
        <f t="shared" si="17"/>
        <v/>
      </c>
      <c r="F74" s="22">
        <f>IF(H74="","",MAX($F$2:F73)+1)</f>
        <v>73</v>
      </c>
      <c r="G74" s="26" t="str">
        <f t="shared" si="25"/>
        <v/>
      </c>
      <c r="H74" s="27" t="str">
        <f t="shared" si="26"/>
        <v xml:space="preserve">
</v>
      </c>
      <c r="I74" s="27" t="str">
        <f t="shared" si="27"/>
        <v xml:space="preserve">
</v>
      </c>
      <c r="J74" s="42">
        <f t="shared" si="28"/>
        <v>0</v>
      </c>
      <c r="K74" s="22">
        <f t="shared" ref="K74:K137" si="33">IFERROR(IF(P74=O73-1,1,0),0)</f>
        <v>0</v>
      </c>
      <c r="L74" s="22">
        <f t="shared" si="31"/>
        <v>0</v>
      </c>
      <c r="M74" s="22">
        <f t="shared" si="29"/>
        <v>0</v>
      </c>
      <c r="N74" s="14" t="str">
        <f t="shared" si="30"/>
        <v/>
      </c>
      <c r="O74" s="14" t="e">
        <f t="shared" si="18"/>
        <v>#VALUE!</v>
      </c>
      <c r="P74" s="14" t="e">
        <f t="shared" si="19"/>
        <v>#VALUE!</v>
      </c>
      <c r="Q74" s="14" t="str">
        <f>IFERROR(IF(AA74="",IF(X74="","Ecole Privée "&amp;TRIM(PROPER(VLOOKUP(MID(V74,1,8),[1]Répertoire!$H$1:$J$65536,3,FALSE))),"Ecole Privée "&amp;TRIM(PROPER(VLOOKUP(X74,[1]Répertoire!$H$1:$J$65536,3,FALSE)))),AA74),"")</f>
        <v/>
      </c>
      <c r="R74" s="14" t="str">
        <f>IFERROR(IF(AB74="",IF(X74="",VLOOKUP(MID(V74,1,8),[1]Répertoire!$H$1:$J$65536,2,FALSE),TRIM(UPPER(VLOOKUP(X74,[1]Répertoire!$H$1:$J$65536,2,FALSE)))),AB74),"")</f>
        <v/>
      </c>
      <c r="S74" s="14" t="str">
        <f t="shared" si="32"/>
        <v/>
      </c>
      <c r="T74" s="15" t="e">
        <f t="shared" si="20"/>
        <v>#VALUE!</v>
      </c>
      <c r="U74" s="14" t="e">
        <f t="shared" si="21"/>
        <v>#VALUE!</v>
      </c>
      <c r="V74" s="4" t="str">
        <f t="shared" si="22"/>
        <v/>
      </c>
      <c r="W74" s="33"/>
      <c r="X74" s="24" t="str">
        <f t="shared" si="23"/>
        <v/>
      </c>
      <c r="Y74" s="25"/>
      <c r="Z74" s="25"/>
      <c r="AA74" s="36"/>
      <c r="AB74" s="36"/>
      <c r="AC74" s="37"/>
      <c r="AD74" s="24"/>
      <c r="AE74" s="37"/>
      <c r="AF74" s="40"/>
    </row>
    <row r="75" spans="1:32" ht="45" customHeight="1" x14ac:dyDescent="0.25">
      <c r="A75" s="12">
        <v>74</v>
      </c>
      <c r="D75" s="21" t="str">
        <f t="shared" si="24"/>
        <v/>
      </c>
      <c r="E75" s="22" t="str">
        <f t="shared" si="17"/>
        <v/>
      </c>
      <c r="F75" s="22">
        <f>IF(H75="","",MAX($F$2:F74)+1)</f>
        <v>74</v>
      </c>
      <c r="G75" s="26" t="str">
        <f t="shared" si="25"/>
        <v/>
      </c>
      <c r="H75" s="27" t="str">
        <f t="shared" si="26"/>
        <v xml:space="preserve">
</v>
      </c>
      <c r="I75" s="27" t="str">
        <f t="shared" si="27"/>
        <v xml:space="preserve">
</v>
      </c>
      <c r="J75" s="42">
        <f t="shared" si="28"/>
        <v>0</v>
      </c>
      <c r="K75" s="22">
        <f t="shared" si="33"/>
        <v>0</v>
      </c>
      <c r="L75" s="22">
        <f t="shared" si="31"/>
        <v>0</v>
      </c>
      <c r="M75" s="22">
        <f t="shared" si="29"/>
        <v>0</v>
      </c>
      <c r="N75" s="14" t="str">
        <f t="shared" si="30"/>
        <v/>
      </c>
      <c r="O75" s="14" t="e">
        <f t="shared" si="18"/>
        <v>#VALUE!</v>
      </c>
      <c r="P75" s="14" t="e">
        <f t="shared" si="19"/>
        <v>#VALUE!</v>
      </c>
      <c r="Q75" s="14" t="str">
        <f>IFERROR(IF(AA75="",IF(X75="","Ecole Privée "&amp;TRIM(PROPER(VLOOKUP(MID(V75,1,8),[1]Répertoire!$H$1:$J$65536,3,FALSE))),"Ecole Privée "&amp;TRIM(PROPER(VLOOKUP(X75,[1]Répertoire!$H$1:$J$65536,3,FALSE)))),AA75),"")</f>
        <v/>
      </c>
      <c r="R75" s="14" t="str">
        <f>IFERROR(IF(AB75="",IF(X75="",VLOOKUP(MID(V75,1,8),[1]Répertoire!$H$1:$J$65536,2,FALSE),TRIM(UPPER(VLOOKUP(X75,[1]Répertoire!$H$1:$J$65536,2,FALSE)))),AB75),"")</f>
        <v/>
      </c>
      <c r="S75" s="14" t="str">
        <f t="shared" si="32"/>
        <v/>
      </c>
      <c r="T75" s="15" t="e">
        <f t="shared" si="20"/>
        <v>#VALUE!</v>
      </c>
      <c r="U75" s="14" t="e">
        <f t="shared" si="21"/>
        <v>#VALUE!</v>
      </c>
      <c r="V75" s="6" t="str">
        <f t="shared" si="22"/>
        <v/>
      </c>
      <c r="W75" s="34"/>
      <c r="X75" s="23" t="str">
        <f t="shared" si="23"/>
        <v/>
      </c>
      <c r="Y75" s="35"/>
      <c r="Z75" s="35"/>
      <c r="AA75" s="38"/>
      <c r="AB75" s="38"/>
      <c r="AC75" s="39"/>
      <c r="AD75" s="23"/>
      <c r="AE75" s="39"/>
      <c r="AF75" s="41"/>
    </row>
    <row r="76" spans="1:32" ht="45" customHeight="1" x14ac:dyDescent="0.25">
      <c r="A76" s="12">
        <v>75</v>
      </c>
      <c r="D76" s="21" t="str">
        <f t="shared" si="24"/>
        <v/>
      </c>
      <c r="E76" s="22" t="str">
        <f t="shared" si="17"/>
        <v/>
      </c>
      <c r="F76" s="22">
        <f>IF(H76="","",MAX($F$2:F75)+1)</f>
        <v>75</v>
      </c>
      <c r="G76" s="26" t="str">
        <f t="shared" si="25"/>
        <v/>
      </c>
      <c r="H76" s="27" t="str">
        <f t="shared" si="26"/>
        <v xml:space="preserve">
</v>
      </c>
      <c r="I76" s="27" t="str">
        <f t="shared" si="27"/>
        <v xml:space="preserve">
</v>
      </c>
      <c r="J76" s="42">
        <f t="shared" si="28"/>
        <v>0</v>
      </c>
      <c r="K76" s="22">
        <f t="shared" si="33"/>
        <v>0</v>
      </c>
      <c r="L76" s="22">
        <f t="shared" si="31"/>
        <v>0</v>
      </c>
      <c r="M76" s="22">
        <f t="shared" si="29"/>
        <v>0</v>
      </c>
      <c r="N76" s="14" t="str">
        <f t="shared" si="30"/>
        <v/>
      </c>
      <c r="O76" s="14" t="e">
        <f t="shared" si="18"/>
        <v>#VALUE!</v>
      </c>
      <c r="P76" s="14" t="e">
        <f t="shared" si="19"/>
        <v>#VALUE!</v>
      </c>
      <c r="Q76" s="14" t="str">
        <f>IFERROR(IF(AA76="",IF(X76="","Ecole Privée "&amp;TRIM(PROPER(VLOOKUP(MID(V76,1,8),[1]Répertoire!$H$1:$J$65536,3,FALSE))),"Ecole Privée "&amp;TRIM(PROPER(VLOOKUP(X76,[1]Répertoire!$H$1:$J$65536,3,FALSE)))),AA76),"")</f>
        <v/>
      </c>
      <c r="R76" s="14" t="str">
        <f>IFERROR(IF(AB76="",IF(X76="",VLOOKUP(MID(V76,1,8),[1]Répertoire!$H$1:$J$65536,2,FALSE),TRIM(UPPER(VLOOKUP(X76,[1]Répertoire!$H$1:$J$65536,2,FALSE)))),AB76),"")</f>
        <v/>
      </c>
      <c r="S76" s="14" t="str">
        <f t="shared" si="32"/>
        <v/>
      </c>
      <c r="T76" s="15" t="e">
        <f t="shared" si="20"/>
        <v>#VALUE!</v>
      </c>
      <c r="U76" s="14" t="e">
        <f t="shared" si="21"/>
        <v>#VALUE!</v>
      </c>
      <c r="V76" s="4" t="str">
        <f t="shared" si="22"/>
        <v/>
      </c>
      <c r="W76" s="33"/>
      <c r="X76" s="24" t="str">
        <f t="shared" si="23"/>
        <v/>
      </c>
      <c r="Y76" s="25"/>
      <c r="Z76" s="25"/>
      <c r="AA76" s="36"/>
      <c r="AB76" s="36"/>
      <c r="AC76" s="37"/>
      <c r="AD76" s="24"/>
      <c r="AE76" s="37"/>
      <c r="AF76" s="40"/>
    </row>
    <row r="77" spans="1:32" ht="45" customHeight="1" x14ac:dyDescent="0.25">
      <c r="A77" s="12">
        <v>76</v>
      </c>
      <c r="D77" s="21" t="str">
        <f t="shared" si="24"/>
        <v/>
      </c>
      <c r="E77" s="22" t="str">
        <f t="shared" si="17"/>
        <v/>
      </c>
      <c r="F77" s="22">
        <f>IF(H77="","",MAX($F$2:F76)+1)</f>
        <v>76</v>
      </c>
      <c r="G77" s="26" t="str">
        <f t="shared" si="25"/>
        <v/>
      </c>
      <c r="H77" s="27" t="str">
        <f t="shared" si="26"/>
        <v xml:space="preserve">
</v>
      </c>
      <c r="I77" s="27" t="str">
        <f t="shared" si="27"/>
        <v xml:space="preserve">
</v>
      </c>
      <c r="J77" s="42">
        <f t="shared" si="28"/>
        <v>0</v>
      </c>
      <c r="K77" s="22">
        <f t="shared" si="33"/>
        <v>0</v>
      </c>
      <c r="L77" s="22">
        <f t="shared" si="31"/>
        <v>0</v>
      </c>
      <c r="M77" s="22">
        <f t="shared" si="29"/>
        <v>0</v>
      </c>
      <c r="N77" s="14" t="str">
        <f t="shared" si="30"/>
        <v/>
      </c>
      <c r="O77" s="14" t="e">
        <f t="shared" si="18"/>
        <v>#VALUE!</v>
      </c>
      <c r="P77" s="14" t="e">
        <f t="shared" si="19"/>
        <v>#VALUE!</v>
      </c>
      <c r="Q77" s="14" t="str">
        <f>IFERROR(IF(AA77="",IF(X77="","Ecole Privée "&amp;TRIM(PROPER(VLOOKUP(MID(V77,1,8),[1]Répertoire!$H$1:$J$65536,3,FALSE))),"Ecole Privée "&amp;TRIM(PROPER(VLOOKUP(X77,[1]Répertoire!$H$1:$J$65536,3,FALSE)))),AA77),"")</f>
        <v/>
      </c>
      <c r="R77" s="14" t="str">
        <f>IFERROR(IF(AB77="",IF(X77="",VLOOKUP(MID(V77,1,8),[1]Répertoire!$H$1:$J$65536,2,FALSE),TRIM(UPPER(VLOOKUP(X77,[1]Répertoire!$H$1:$J$65536,2,FALSE)))),AB77),"")</f>
        <v/>
      </c>
      <c r="S77" s="14" t="str">
        <f t="shared" si="32"/>
        <v/>
      </c>
      <c r="T77" s="15" t="e">
        <f t="shared" si="20"/>
        <v>#VALUE!</v>
      </c>
      <c r="U77" s="14" t="e">
        <f t="shared" si="21"/>
        <v>#VALUE!</v>
      </c>
      <c r="V77" s="6" t="str">
        <f t="shared" si="22"/>
        <v/>
      </c>
      <c r="W77" s="34"/>
      <c r="X77" s="23" t="str">
        <f t="shared" si="23"/>
        <v/>
      </c>
      <c r="Y77" s="35"/>
      <c r="Z77" s="35"/>
      <c r="AA77" s="38"/>
      <c r="AB77" s="38"/>
      <c r="AC77" s="39"/>
      <c r="AD77" s="23"/>
      <c r="AE77" s="39"/>
      <c r="AF77" s="41"/>
    </row>
    <row r="78" spans="1:32" ht="45" customHeight="1" x14ac:dyDescent="0.25">
      <c r="A78" s="12">
        <v>77</v>
      </c>
      <c r="D78" s="21" t="str">
        <f t="shared" si="24"/>
        <v/>
      </c>
      <c r="E78" s="22" t="str">
        <f t="shared" si="17"/>
        <v/>
      </c>
      <c r="F78" s="22">
        <f>IF(H78="","",MAX($F$2:F77)+1)</f>
        <v>77</v>
      </c>
      <c r="G78" s="26" t="str">
        <f t="shared" si="25"/>
        <v/>
      </c>
      <c r="H78" s="27" t="str">
        <f t="shared" si="26"/>
        <v xml:space="preserve">
</v>
      </c>
      <c r="I78" s="27" t="str">
        <f t="shared" si="27"/>
        <v xml:space="preserve">
</v>
      </c>
      <c r="J78" s="42">
        <f t="shared" si="28"/>
        <v>0</v>
      </c>
      <c r="K78" s="22">
        <f t="shared" si="33"/>
        <v>0</v>
      </c>
      <c r="L78" s="22">
        <f t="shared" si="31"/>
        <v>0</v>
      </c>
      <c r="M78" s="22">
        <f t="shared" si="29"/>
        <v>0</v>
      </c>
      <c r="N78" s="14" t="str">
        <f t="shared" si="30"/>
        <v/>
      </c>
      <c r="O78" s="14" t="e">
        <f t="shared" si="18"/>
        <v>#VALUE!</v>
      </c>
      <c r="P78" s="14" t="e">
        <f t="shared" si="19"/>
        <v>#VALUE!</v>
      </c>
      <c r="Q78" s="14" t="str">
        <f>IFERROR(IF(AA78="",IF(X78="","Ecole Privée "&amp;TRIM(PROPER(VLOOKUP(MID(V78,1,8),[1]Répertoire!$H$1:$J$65536,3,FALSE))),"Ecole Privée "&amp;TRIM(PROPER(VLOOKUP(X78,[1]Répertoire!$H$1:$J$65536,3,FALSE)))),AA78),"")</f>
        <v/>
      </c>
      <c r="R78" s="14" t="str">
        <f>IFERROR(IF(AB78="",IF(X78="",VLOOKUP(MID(V78,1,8),[1]Répertoire!$H$1:$J$65536,2,FALSE),TRIM(UPPER(VLOOKUP(X78,[1]Répertoire!$H$1:$J$65536,2,FALSE)))),AB78),"")</f>
        <v/>
      </c>
      <c r="S78" s="14" t="str">
        <f t="shared" si="32"/>
        <v/>
      </c>
      <c r="T78" s="15" t="e">
        <f t="shared" si="20"/>
        <v>#VALUE!</v>
      </c>
      <c r="U78" s="14" t="e">
        <f t="shared" si="21"/>
        <v>#VALUE!</v>
      </c>
      <c r="V78" s="4" t="str">
        <f t="shared" si="22"/>
        <v/>
      </c>
      <c r="W78" s="33"/>
      <c r="X78" s="24" t="str">
        <f t="shared" si="23"/>
        <v/>
      </c>
      <c r="Y78" s="25"/>
      <c r="Z78" s="25"/>
      <c r="AA78" s="36"/>
      <c r="AB78" s="36"/>
      <c r="AC78" s="37"/>
      <c r="AD78" s="24"/>
      <c r="AE78" s="37"/>
      <c r="AF78" s="40"/>
    </row>
    <row r="79" spans="1:32" ht="45" customHeight="1" x14ac:dyDescent="0.25">
      <c r="A79" s="12">
        <v>78</v>
      </c>
      <c r="D79" s="21" t="str">
        <f t="shared" si="24"/>
        <v/>
      </c>
      <c r="E79" s="22" t="str">
        <f t="shared" si="17"/>
        <v/>
      </c>
      <c r="F79" s="22">
        <f>IF(H79="","",MAX($F$2:F78)+1)</f>
        <v>78</v>
      </c>
      <c r="G79" s="26" t="str">
        <f t="shared" si="25"/>
        <v/>
      </c>
      <c r="H79" s="27" t="str">
        <f t="shared" si="26"/>
        <v xml:space="preserve">
</v>
      </c>
      <c r="I79" s="27" t="str">
        <f t="shared" si="27"/>
        <v xml:space="preserve">
</v>
      </c>
      <c r="J79" s="42">
        <f t="shared" si="28"/>
        <v>0</v>
      </c>
      <c r="K79" s="22">
        <f t="shared" si="33"/>
        <v>0</v>
      </c>
      <c r="L79" s="22">
        <f t="shared" si="31"/>
        <v>0</v>
      </c>
      <c r="M79" s="22">
        <f t="shared" si="29"/>
        <v>0</v>
      </c>
      <c r="N79" s="14" t="str">
        <f t="shared" si="30"/>
        <v/>
      </c>
      <c r="O79" s="14" t="e">
        <f t="shared" si="18"/>
        <v>#VALUE!</v>
      </c>
      <c r="P79" s="14" t="e">
        <f t="shared" si="19"/>
        <v>#VALUE!</v>
      </c>
      <c r="Q79" s="14" t="str">
        <f>IFERROR(IF(AA79="",IF(X79="","Ecole Privée "&amp;TRIM(PROPER(VLOOKUP(MID(V79,1,8),[1]Répertoire!$H$1:$J$65536,3,FALSE))),"Ecole Privée "&amp;TRIM(PROPER(VLOOKUP(X79,[1]Répertoire!$H$1:$J$65536,3,FALSE)))),AA79),"")</f>
        <v/>
      </c>
      <c r="R79" s="14" t="str">
        <f>IFERROR(IF(AB79="",IF(X79="",VLOOKUP(MID(V79,1,8),[1]Répertoire!$H$1:$J$65536,2,FALSE),TRIM(UPPER(VLOOKUP(X79,[1]Répertoire!$H$1:$J$65536,2,FALSE)))),AB79),"")</f>
        <v/>
      </c>
      <c r="S79" s="14" t="str">
        <f t="shared" si="32"/>
        <v/>
      </c>
      <c r="T79" s="15" t="e">
        <f t="shared" si="20"/>
        <v>#VALUE!</v>
      </c>
      <c r="U79" s="14" t="e">
        <f t="shared" si="21"/>
        <v>#VALUE!</v>
      </c>
      <c r="V79" s="6" t="str">
        <f t="shared" si="22"/>
        <v/>
      </c>
      <c r="W79" s="34"/>
      <c r="X79" s="23" t="str">
        <f t="shared" si="23"/>
        <v/>
      </c>
      <c r="Y79" s="35"/>
      <c r="Z79" s="35"/>
      <c r="AA79" s="38"/>
      <c r="AB79" s="38"/>
      <c r="AC79" s="39"/>
      <c r="AD79" s="23"/>
      <c r="AE79" s="39"/>
      <c r="AF79" s="41"/>
    </row>
    <row r="80" spans="1:32" ht="45" customHeight="1" x14ac:dyDescent="0.25">
      <c r="A80" s="12">
        <v>79</v>
      </c>
      <c r="D80" s="21" t="str">
        <f t="shared" si="24"/>
        <v/>
      </c>
      <c r="E80" s="22" t="str">
        <f t="shared" si="17"/>
        <v/>
      </c>
      <c r="F80" s="22">
        <f>IF(H80="","",MAX($F$2:F79)+1)</f>
        <v>79</v>
      </c>
      <c r="G80" s="26" t="str">
        <f t="shared" si="25"/>
        <v/>
      </c>
      <c r="H80" s="27" t="str">
        <f t="shared" si="26"/>
        <v xml:space="preserve">
</v>
      </c>
      <c r="I80" s="27" t="str">
        <f t="shared" si="27"/>
        <v xml:space="preserve">
</v>
      </c>
      <c r="J80" s="42">
        <f t="shared" si="28"/>
        <v>0</v>
      </c>
      <c r="K80" s="22">
        <f t="shared" si="33"/>
        <v>0</v>
      </c>
      <c r="L80" s="22">
        <f t="shared" si="31"/>
        <v>0</v>
      </c>
      <c r="M80" s="22">
        <f t="shared" si="29"/>
        <v>0</v>
      </c>
      <c r="N80" s="14" t="str">
        <f t="shared" si="30"/>
        <v/>
      </c>
      <c r="O80" s="14" t="e">
        <f t="shared" si="18"/>
        <v>#VALUE!</v>
      </c>
      <c r="P80" s="14" t="e">
        <f t="shared" si="19"/>
        <v>#VALUE!</v>
      </c>
      <c r="Q80" s="14" t="str">
        <f>IFERROR(IF(AA80="",IF(X80="","Ecole Privée "&amp;TRIM(PROPER(VLOOKUP(MID(V80,1,8),[1]Répertoire!$H$1:$J$65536,3,FALSE))),"Ecole Privée "&amp;TRIM(PROPER(VLOOKUP(X80,[1]Répertoire!$H$1:$J$65536,3,FALSE)))),AA80),"")</f>
        <v/>
      </c>
      <c r="R80" s="14" t="str">
        <f>IFERROR(IF(AB80="",IF(X80="",VLOOKUP(MID(V80,1,8),[1]Répertoire!$H$1:$J$65536,2,FALSE),TRIM(UPPER(VLOOKUP(X80,[1]Répertoire!$H$1:$J$65536,2,FALSE)))),AB80),"")</f>
        <v/>
      </c>
      <c r="S80" s="14" t="str">
        <f t="shared" si="32"/>
        <v/>
      </c>
      <c r="T80" s="15" t="e">
        <f t="shared" si="20"/>
        <v>#VALUE!</v>
      </c>
      <c r="U80" s="14" t="e">
        <f t="shared" si="21"/>
        <v>#VALUE!</v>
      </c>
      <c r="V80" s="4" t="str">
        <f t="shared" si="22"/>
        <v/>
      </c>
      <c r="W80" s="33"/>
      <c r="X80" s="24" t="str">
        <f t="shared" si="23"/>
        <v/>
      </c>
      <c r="Y80" s="25"/>
      <c r="Z80" s="25"/>
      <c r="AA80" s="36"/>
      <c r="AB80" s="36"/>
      <c r="AC80" s="37"/>
      <c r="AD80" s="24"/>
      <c r="AE80" s="37"/>
      <c r="AF80" s="40"/>
    </row>
    <row r="81" spans="1:32" ht="45" customHeight="1" x14ac:dyDescent="0.25">
      <c r="A81" s="12">
        <v>80</v>
      </c>
      <c r="D81" s="21" t="str">
        <f t="shared" si="24"/>
        <v/>
      </c>
      <c r="E81" s="22" t="str">
        <f t="shared" si="17"/>
        <v/>
      </c>
      <c r="F81" s="22">
        <f>IF(H81="","",MAX($F$2:F80)+1)</f>
        <v>80</v>
      </c>
      <c r="G81" s="26" t="str">
        <f t="shared" si="25"/>
        <v/>
      </c>
      <c r="H81" s="27" t="str">
        <f t="shared" si="26"/>
        <v xml:space="preserve">
</v>
      </c>
      <c r="I81" s="27" t="str">
        <f t="shared" si="27"/>
        <v xml:space="preserve">
</v>
      </c>
      <c r="J81" s="42">
        <f t="shared" si="28"/>
        <v>0</v>
      </c>
      <c r="K81" s="22">
        <f t="shared" si="33"/>
        <v>0</v>
      </c>
      <c r="L81" s="22">
        <f t="shared" si="31"/>
        <v>0</v>
      </c>
      <c r="M81" s="22">
        <f t="shared" si="29"/>
        <v>0</v>
      </c>
      <c r="N81" s="14" t="str">
        <f t="shared" si="30"/>
        <v/>
      </c>
      <c r="O81" s="14" t="e">
        <f t="shared" si="18"/>
        <v>#VALUE!</v>
      </c>
      <c r="P81" s="14" t="e">
        <f t="shared" si="19"/>
        <v>#VALUE!</v>
      </c>
      <c r="Q81" s="14" t="str">
        <f>IFERROR(IF(AA81="",IF(X81="","Ecole Privée "&amp;TRIM(PROPER(VLOOKUP(MID(V81,1,8),[1]Répertoire!$H$1:$J$65536,3,FALSE))),"Ecole Privée "&amp;TRIM(PROPER(VLOOKUP(X81,[1]Répertoire!$H$1:$J$65536,3,FALSE)))),AA81),"")</f>
        <v/>
      </c>
      <c r="R81" s="14" t="str">
        <f>IFERROR(IF(AB81="",IF(X81="",VLOOKUP(MID(V81,1,8),[1]Répertoire!$H$1:$J$65536,2,FALSE),TRIM(UPPER(VLOOKUP(X81,[1]Répertoire!$H$1:$J$65536,2,FALSE)))),AB81),"")</f>
        <v/>
      </c>
      <c r="S81" s="14" t="str">
        <f t="shared" si="32"/>
        <v/>
      </c>
      <c r="T81" s="15" t="e">
        <f t="shared" si="20"/>
        <v>#VALUE!</v>
      </c>
      <c r="U81" s="14" t="e">
        <f t="shared" si="21"/>
        <v>#VALUE!</v>
      </c>
      <c r="V81" s="6" t="str">
        <f t="shared" si="22"/>
        <v/>
      </c>
      <c r="W81" s="34"/>
      <c r="X81" s="23" t="str">
        <f t="shared" si="23"/>
        <v/>
      </c>
      <c r="Y81" s="35"/>
      <c r="Z81" s="35"/>
      <c r="AA81" s="38"/>
      <c r="AB81" s="38"/>
      <c r="AC81" s="39"/>
      <c r="AD81" s="23"/>
      <c r="AE81" s="39"/>
      <c r="AF81" s="41"/>
    </row>
    <row r="82" spans="1:32" ht="45" customHeight="1" x14ac:dyDescent="0.25">
      <c r="A82" s="12">
        <v>81</v>
      </c>
      <c r="D82" s="21" t="str">
        <f t="shared" si="24"/>
        <v/>
      </c>
      <c r="E82" s="22" t="str">
        <f t="shared" si="17"/>
        <v/>
      </c>
      <c r="F82" s="22">
        <f>IF(H82="","",MAX($F$2:F81)+1)</f>
        <v>81</v>
      </c>
      <c r="G82" s="26" t="str">
        <f t="shared" si="25"/>
        <v/>
      </c>
      <c r="H82" s="27" t="str">
        <f t="shared" si="26"/>
        <v xml:space="preserve">
</v>
      </c>
      <c r="I82" s="27" t="str">
        <f t="shared" si="27"/>
        <v xml:space="preserve">
</v>
      </c>
      <c r="J82" s="42">
        <f t="shared" si="28"/>
        <v>0</v>
      </c>
      <c r="K82" s="22">
        <f t="shared" si="33"/>
        <v>0</v>
      </c>
      <c r="L82" s="22">
        <f t="shared" si="31"/>
        <v>0</v>
      </c>
      <c r="M82" s="22">
        <f t="shared" si="29"/>
        <v>0</v>
      </c>
      <c r="N82" s="14" t="str">
        <f t="shared" si="30"/>
        <v/>
      </c>
      <c r="O82" s="14" t="e">
        <f t="shared" si="18"/>
        <v>#VALUE!</v>
      </c>
      <c r="P82" s="14" t="e">
        <f t="shared" si="19"/>
        <v>#VALUE!</v>
      </c>
      <c r="Q82" s="14" t="str">
        <f>IFERROR(IF(AA82="",IF(X82="","Ecole Privée "&amp;TRIM(PROPER(VLOOKUP(MID(V82,1,8),[1]Répertoire!$H$1:$J$65536,3,FALSE))),"Ecole Privée "&amp;TRIM(PROPER(VLOOKUP(X82,[1]Répertoire!$H$1:$J$65536,3,FALSE)))),AA82),"")</f>
        <v/>
      </c>
      <c r="R82" s="14" t="str">
        <f>IFERROR(IF(AB82="",IF(X82="",VLOOKUP(MID(V82,1,8),[1]Répertoire!$H$1:$J$65536,2,FALSE),TRIM(UPPER(VLOOKUP(X82,[1]Répertoire!$H$1:$J$65536,2,FALSE)))),AB82),"")</f>
        <v/>
      </c>
      <c r="S82" s="14" t="str">
        <f t="shared" si="32"/>
        <v/>
      </c>
      <c r="T82" s="15" t="e">
        <f t="shared" si="20"/>
        <v>#VALUE!</v>
      </c>
      <c r="U82" s="14" t="e">
        <f t="shared" si="21"/>
        <v>#VALUE!</v>
      </c>
      <c r="V82" s="4" t="str">
        <f t="shared" si="22"/>
        <v/>
      </c>
      <c r="W82" s="33"/>
      <c r="X82" s="24" t="str">
        <f t="shared" si="23"/>
        <v/>
      </c>
      <c r="Y82" s="25"/>
      <c r="Z82" s="25"/>
      <c r="AA82" s="36"/>
      <c r="AB82" s="36"/>
      <c r="AC82" s="37"/>
      <c r="AD82" s="24"/>
      <c r="AE82" s="37"/>
      <c r="AF82" s="40"/>
    </row>
    <row r="83" spans="1:32" ht="45" customHeight="1" x14ac:dyDescent="0.25">
      <c r="A83" s="12">
        <v>82</v>
      </c>
      <c r="D83" s="21" t="str">
        <f t="shared" si="24"/>
        <v/>
      </c>
      <c r="E83" s="22" t="str">
        <f t="shared" si="17"/>
        <v/>
      </c>
      <c r="F83" s="22">
        <f>IF(H83="","",MAX($F$2:F82)+1)</f>
        <v>82</v>
      </c>
      <c r="G83" s="26" t="str">
        <f t="shared" si="25"/>
        <v/>
      </c>
      <c r="H83" s="27" t="str">
        <f t="shared" si="26"/>
        <v xml:space="preserve">
</v>
      </c>
      <c r="I83" s="27" t="str">
        <f t="shared" si="27"/>
        <v xml:space="preserve">
</v>
      </c>
      <c r="J83" s="42">
        <f t="shared" si="28"/>
        <v>0</v>
      </c>
      <c r="K83" s="22">
        <f t="shared" si="33"/>
        <v>0</v>
      </c>
      <c r="L83" s="22">
        <f t="shared" si="31"/>
        <v>0</v>
      </c>
      <c r="M83" s="22">
        <f t="shared" si="29"/>
        <v>0</v>
      </c>
      <c r="N83" s="14" t="str">
        <f t="shared" si="30"/>
        <v/>
      </c>
      <c r="O83" s="14" t="e">
        <f t="shared" si="18"/>
        <v>#VALUE!</v>
      </c>
      <c r="P83" s="14" t="e">
        <f t="shared" si="19"/>
        <v>#VALUE!</v>
      </c>
      <c r="Q83" s="14" t="str">
        <f>IFERROR(IF(AA83="",IF(X83="","Ecole Privée "&amp;TRIM(PROPER(VLOOKUP(MID(V83,1,8),[1]Répertoire!$H$1:$J$65536,3,FALSE))),"Ecole Privée "&amp;TRIM(PROPER(VLOOKUP(X83,[1]Répertoire!$H$1:$J$65536,3,FALSE)))),AA83),"")</f>
        <v/>
      </c>
      <c r="R83" s="14" t="str">
        <f>IFERROR(IF(AB83="",IF(X83="",VLOOKUP(MID(V83,1,8),[1]Répertoire!$H$1:$J$65536,2,FALSE),TRIM(UPPER(VLOOKUP(X83,[1]Répertoire!$H$1:$J$65536,2,FALSE)))),AB83),"")</f>
        <v/>
      </c>
      <c r="S83" s="14" t="str">
        <f t="shared" si="32"/>
        <v/>
      </c>
      <c r="T83" s="15" t="e">
        <f t="shared" si="20"/>
        <v>#VALUE!</v>
      </c>
      <c r="U83" s="14" t="e">
        <f t="shared" si="21"/>
        <v>#VALUE!</v>
      </c>
      <c r="V83" s="6" t="str">
        <f t="shared" si="22"/>
        <v/>
      </c>
      <c r="W83" s="34"/>
      <c r="X83" s="23" t="str">
        <f t="shared" si="23"/>
        <v/>
      </c>
      <c r="Y83" s="35"/>
      <c r="Z83" s="35"/>
      <c r="AA83" s="38"/>
      <c r="AB83" s="38"/>
      <c r="AC83" s="39"/>
      <c r="AD83" s="23"/>
      <c r="AE83" s="39"/>
      <c r="AF83" s="41"/>
    </row>
    <row r="84" spans="1:32" ht="45" customHeight="1" x14ac:dyDescent="0.25">
      <c r="A84" s="12">
        <v>83</v>
      </c>
      <c r="D84" s="21" t="str">
        <f t="shared" si="24"/>
        <v/>
      </c>
      <c r="E84" s="22" t="str">
        <f t="shared" si="17"/>
        <v/>
      </c>
      <c r="F84" s="22">
        <f>IF(H84="","",MAX($F$2:F83)+1)</f>
        <v>83</v>
      </c>
      <c r="G84" s="26" t="str">
        <f t="shared" si="25"/>
        <v/>
      </c>
      <c r="H84" s="27" t="str">
        <f t="shared" si="26"/>
        <v xml:space="preserve">
</v>
      </c>
      <c r="I84" s="27" t="str">
        <f t="shared" si="27"/>
        <v xml:space="preserve">
</v>
      </c>
      <c r="J84" s="42">
        <f t="shared" si="28"/>
        <v>0</v>
      </c>
      <c r="K84" s="22">
        <f t="shared" si="33"/>
        <v>0</v>
      </c>
      <c r="L84" s="22">
        <f t="shared" si="31"/>
        <v>0</v>
      </c>
      <c r="M84" s="22">
        <f t="shared" si="29"/>
        <v>0</v>
      </c>
      <c r="N84" s="14" t="str">
        <f t="shared" si="30"/>
        <v/>
      </c>
      <c r="O84" s="14" t="e">
        <f t="shared" si="18"/>
        <v>#VALUE!</v>
      </c>
      <c r="P84" s="14" t="e">
        <f t="shared" si="19"/>
        <v>#VALUE!</v>
      </c>
      <c r="Q84" s="14" t="str">
        <f>IFERROR(IF(AA84="",IF(X84="","Ecole Privée "&amp;TRIM(PROPER(VLOOKUP(MID(V84,1,8),[1]Répertoire!$H$1:$J$65536,3,FALSE))),"Ecole Privée "&amp;TRIM(PROPER(VLOOKUP(X84,[1]Répertoire!$H$1:$J$65536,3,FALSE)))),AA84),"")</f>
        <v/>
      </c>
      <c r="R84" s="14" t="str">
        <f>IFERROR(IF(AB84="",IF(X84="",VLOOKUP(MID(V84,1,8),[1]Répertoire!$H$1:$J$65536,2,FALSE),TRIM(UPPER(VLOOKUP(X84,[1]Répertoire!$H$1:$J$65536,2,FALSE)))),AB84),"")</f>
        <v/>
      </c>
      <c r="S84" s="14" t="str">
        <f t="shared" si="32"/>
        <v/>
      </c>
      <c r="T84" s="15" t="e">
        <f t="shared" si="20"/>
        <v>#VALUE!</v>
      </c>
      <c r="U84" s="14" t="e">
        <f t="shared" si="21"/>
        <v>#VALUE!</v>
      </c>
      <c r="V84" s="4" t="str">
        <f t="shared" si="22"/>
        <v/>
      </c>
      <c r="W84" s="33"/>
      <c r="X84" s="24" t="str">
        <f t="shared" si="23"/>
        <v/>
      </c>
      <c r="Y84" s="25"/>
      <c r="Z84" s="25"/>
      <c r="AA84" s="36"/>
      <c r="AB84" s="36"/>
      <c r="AC84" s="37"/>
      <c r="AD84" s="24"/>
      <c r="AE84" s="37"/>
      <c r="AF84" s="40"/>
    </row>
    <row r="85" spans="1:32" ht="45" customHeight="1" x14ac:dyDescent="0.25">
      <c r="A85" s="12">
        <v>84</v>
      </c>
      <c r="D85" s="21" t="str">
        <f t="shared" si="24"/>
        <v/>
      </c>
      <c r="E85" s="22" t="str">
        <f t="shared" si="17"/>
        <v/>
      </c>
      <c r="F85" s="22">
        <f>IF(H85="","",MAX($F$2:F84)+1)</f>
        <v>84</v>
      </c>
      <c r="G85" s="26" t="str">
        <f t="shared" si="25"/>
        <v/>
      </c>
      <c r="H85" s="27" t="str">
        <f t="shared" si="26"/>
        <v xml:space="preserve">
</v>
      </c>
      <c r="I85" s="27" t="str">
        <f t="shared" si="27"/>
        <v xml:space="preserve">
</v>
      </c>
      <c r="J85" s="42">
        <f t="shared" si="28"/>
        <v>0</v>
      </c>
      <c r="K85" s="22">
        <f t="shared" si="33"/>
        <v>0</v>
      </c>
      <c r="L85" s="22">
        <f t="shared" si="31"/>
        <v>0</v>
      </c>
      <c r="M85" s="22">
        <f t="shared" si="29"/>
        <v>0</v>
      </c>
      <c r="N85" s="14" t="str">
        <f t="shared" si="30"/>
        <v/>
      </c>
      <c r="O85" s="14" t="e">
        <f t="shared" si="18"/>
        <v>#VALUE!</v>
      </c>
      <c r="P85" s="14" t="e">
        <f t="shared" si="19"/>
        <v>#VALUE!</v>
      </c>
      <c r="Q85" s="14" t="str">
        <f>IFERROR(IF(AA85="",IF(X85="","Ecole Privée "&amp;TRIM(PROPER(VLOOKUP(MID(V85,1,8),[1]Répertoire!$H$1:$J$65536,3,FALSE))),"Ecole Privée "&amp;TRIM(PROPER(VLOOKUP(X85,[1]Répertoire!$H$1:$J$65536,3,FALSE)))),AA85),"")</f>
        <v/>
      </c>
      <c r="R85" s="14" t="str">
        <f>IFERROR(IF(AB85="",IF(X85="",VLOOKUP(MID(V85,1,8),[1]Répertoire!$H$1:$J$65536,2,FALSE),TRIM(UPPER(VLOOKUP(X85,[1]Répertoire!$H$1:$J$65536,2,FALSE)))),AB85),"")</f>
        <v/>
      </c>
      <c r="S85" s="14" t="str">
        <f t="shared" si="32"/>
        <v/>
      </c>
      <c r="T85" s="15" t="e">
        <f t="shared" si="20"/>
        <v>#VALUE!</v>
      </c>
      <c r="U85" s="14" t="e">
        <f t="shared" si="21"/>
        <v>#VALUE!</v>
      </c>
      <c r="V85" s="6" t="str">
        <f t="shared" si="22"/>
        <v/>
      </c>
      <c r="W85" s="34"/>
      <c r="X85" s="23" t="str">
        <f t="shared" si="23"/>
        <v/>
      </c>
      <c r="Y85" s="35"/>
      <c r="Z85" s="35"/>
      <c r="AA85" s="38"/>
      <c r="AB85" s="38"/>
      <c r="AC85" s="39"/>
      <c r="AD85" s="23"/>
      <c r="AE85" s="39"/>
      <c r="AF85" s="41"/>
    </row>
    <row r="86" spans="1:32" ht="45" customHeight="1" x14ac:dyDescent="0.25">
      <c r="A86" s="12">
        <v>85</v>
      </c>
      <c r="D86" s="21" t="str">
        <f t="shared" si="24"/>
        <v/>
      </c>
      <c r="E86" s="22" t="str">
        <f t="shared" si="17"/>
        <v/>
      </c>
      <c r="F86" s="22">
        <f>IF(H86="","",MAX($F$2:F85)+1)</f>
        <v>85</v>
      </c>
      <c r="G86" s="26" t="str">
        <f t="shared" si="25"/>
        <v/>
      </c>
      <c r="H86" s="27" t="str">
        <f t="shared" si="26"/>
        <v xml:space="preserve">
</v>
      </c>
      <c r="I86" s="27" t="str">
        <f t="shared" si="27"/>
        <v xml:space="preserve">
</v>
      </c>
      <c r="J86" s="42">
        <f t="shared" si="28"/>
        <v>0</v>
      </c>
      <c r="K86" s="22">
        <f t="shared" si="33"/>
        <v>0</v>
      </c>
      <c r="L86" s="22">
        <f t="shared" si="31"/>
        <v>0</v>
      </c>
      <c r="M86" s="22">
        <f t="shared" si="29"/>
        <v>0</v>
      </c>
      <c r="N86" s="14" t="str">
        <f t="shared" si="30"/>
        <v/>
      </c>
      <c r="O86" s="14" t="e">
        <f t="shared" si="18"/>
        <v>#VALUE!</v>
      </c>
      <c r="P86" s="14" t="e">
        <f t="shared" si="19"/>
        <v>#VALUE!</v>
      </c>
      <c r="Q86" s="14" t="str">
        <f>IFERROR(IF(AA86="",IF(X86="","Ecole Privée "&amp;TRIM(PROPER(VLOOKUP(MID(V86,1,8),[1]Répertoire!$H$1:$J$65536,3,FALSE))),"Ecole Privée "&amp;TRIM(PROPER(VLOOKUP(X86,[1]Répertoire!$H$1:$J$65536,3,FALSE)))),AA86),"")</f>
        <v/>
      </c>
      <c r="R86" s="14" t="str">
        <f>IFERROR(IF(AB86="",IF(X86="",VLOOKUP(MID(V86,1,8),[1]Répertoire!$H$1:$J$65536,2,FALSE),TRIM(UPPER(VLOOKUP(X86,[1]Répertoire!$H$1:$J$65536,2,FALSE)))),AB86),"")</f>
        <v/>
      </c>
      <c r="S86" s="14" t="str">
        <f t="shared" si="32"/>
        <v/>
      </c>
      <c r="T86" s="15" t="e">
        <f t="shared" si="20"/>
        <v>#VALUE!</v>
      </c>
      <c r="U86" s="14" t="e">
        <f t="shared" si="21"/>
        <v>#VALUE!</v>
      </c>
      <c r="V86" s="4" t="str">
        <f t="shared" si="22"/>
        <v/>
      </c>
      <c r="W86" s="33"/>
      <c r="X86" s="24" t="str">
        <f t="shared" si="23"/>
        <v/>
      </c>
      <c r="Y86" s="25"/>
      <c r="Z86" s="25"/>
      <c r="AA86" s="36"/>
      <c r="AB86" s="36"/>
      <c r="AC86" s="37"/>
      <c r="AD86" s="24"/>
      <c r="AE86" s="37"/>
      <c r="AF86" s="40"/>
    </row>
    <row r="87" spans="1:32" ht="45" customHeight="1" x14ac:dyDescent="0.25">
      <c r="A87" s="12">
        <v>86</v>
      </c>
      <c r="D87" s="21" t="str">
        <f t="shared" si="24"/>
        <v/>
      </c>
      <c r="E87" s="22" t="str">
        <f t="shared" si="17"/>
        <v/>
      </c>
      <c r="F87" s="22">
        <f>IF(H87="","",MAX($F$2:F86)+1)</f>
        <v>86</v>
      </c>
      <c r="G87" s="26" t="str">
        <f t="shared" si="25"/>
        <v/>
      </c>
      <c r="H87" s="27" t="str">
        <f t="shared" si="26"/>
        <v xml:space="preserve">
</v>
      </c>
      <c r="I87" s="27" t="str">
        <f t="shared" si="27"/>
        <v xml:space="preserve">
</v>
      </c>
      <c r="J87" s="42">
        <f t="shared" si="28"/>
        <v>0</v>
      </c>
      <c r="K87" s="22">
        <f t="shared" si="33"/>
        <v>0</v>
      </c>
      <c r="L87" s="22">
        <f t="shared" si="31"/>
        <v>0</v>
      </c>
      <c r="M87" s="22">
        <f t="shared" si="29"/>
        <v>0</v>
      </c>
      <c r="N87" s="14" t="str">
        <f t="shared" si="30"/>
        <v/>
      </c>
      <c r="O87" s="14" t="e">
        <f t="shared" si="18"/>
        <v>#VALUE!</v>
      </c>
      <c r="P87" s="14" t="e">
        <f t="shared" si="19"/>
        <v>#VALUE!</v>
      </c>
      <c r="Q87" s="14" t="str">
        <f>IFERROR(IF(AA87="",IF(X87="","Ecole Privée "&amp;TRIM(PROPER(VLOOKUP(MID(V87,1,8),[1]Répertoire!$H$1:$J$65536,3,FALSE))),"Ecole Privée "&amp;TRIM(PROPER(VLOOKUP(X87,[1]Répertoire!$H$1:$J$65536,3,FALSE)))),AA87),"")</f>
        <v/>
      </c>
      <c r="R87" s="14" t="str">
        <f>IFERROR(IF(AB87="",IF(X87="",VLOOKUP(MID(V87,1,8),[1]Répertoire!$H$1:$J$65536,2,FALSE),TRIM(UPPER(VLOOKUP(X87,[1]Répertoire!$H$1:$J$65536,2,FALSE)))),AB87),"")</f>
        <v/>
      </c>
      <c r="S87" s="14" t="str">
        <f t="shared" si="32"/>
        <v/>
      </c>
      <c r="T87" s="15" t="e">
        <f t="shared" si="20"/>
        <v>#VALUE!</v>
      </c>
      <c r="U87" s="14" t="e">
        <f t="shared" si="21"/>
        <v>#VALUE!</v>
      </c>
      <c r="V87" s="6" t="str">
        <f t="shared" si="22"/>
        <v/>
      </c>
      <c r="W87" s="34"/>
      <c r="X87" s="23" t="str">
        <f t="shared" si="23"/>
        <v/>
      </c>
      <c r="Y87" s="35"/>
      <c r="Z87" s="35"/>
      <c r="AA87" s="38"/>
      <c r="AB87" s="38"/>
      <c r="AC87" s="39"/>
      <c r="AD87" s="23"/>
      <c r="AE87" s="39"/>
      <c r="AF87" s="41"/>
    </row>
    <row r="88" spans="1:32" ht="45" customHeight="1" x14ac:dyDescent="0.25">
      <c r="A88" s="12">
        <v>87</v>
      </c>
      <c r="D88" s="21" t="str">
        <f t="shared" si="24"/>
        <v/>
      </c>
      <c r="E88" s="22" t="str">
        <f t="shared" si="17"/>
        <v/>
      </c>
      <c r="F88" s="22">
        <f>IF(H88="","",MAX($F$2:F87)+1)</f>
        <v>87</v>
      </c>
      <c r="G88" s="26" t="str">
        <f t="shared" si="25"/>
        <v/>
      </c>
      <c r="H88" s="27" t="str">
        <f t="shared" si="26"/>
        <v xml:space="preserve">
</v>
      </c>
      <c r="I88" s="27" t="str">
        <f t="shared" si="27"/>
        <v xml:space="preserve">
</v>
      </c>
      <c r="J88" s="42">
        <f t="shared" si="28"/>
        <v>0</v>
      </c>
      <c r="K88" s="22">
        <f t="shared" si="33"/>
        <v>0</v>
      </c>
      <c r="L88" s="22">
        <f t="shared" si="31"/>
        <v>0</v>
      </c>
      <c r="M88" s="22">
        <f t="shared" si="29"/>
        <v>0</v>
      </c>
      <c r="N88" s="14" t="str">
        <f t="shared" si="30"/>
        <v/>
      </c>
      <c r="O88" s="14" t="e">
        <f t="shared" si="18"/>
        <v>#VALUE!</v>
      </c>
      <c r="P88" s="14" t="e">
        <f t="shared" si="19"/>
        <v>#VALUE!</v>
      </c>
      <c r="Q88" s="14" t="str">
        <f>IFERROR(IF(AA88="",IF(X88="","Ecole Privée "&amp;TRIM(PROPER(VLOOKUP(MID(V88,1,8),[1]Répertoire!$H$1:$J$65536,3,FALSE))),"Ecole Privée "&amp;TRIM(PROPER(VLOOKUP(X88,[1]Répertoire!$H$1:$J$65536,3,FALSE)))),AA88),"")</f>
        <v/>
      </c>
      <c r="R88" s="14" t="str">
        <f>IFERROR(IF(AB88="",IF(X88="",VLOOKUP(MID(V88,1,8),[1]Répertoire!$H$1:$J$65536,2,FALSE),TRIM(UPPER(VLOOKUP(X88,[1]Répertoire!$H$1:$J$65536,2,FALSE)))),AB88),"")</f>
        <v/>
      </c>
      <c r="S88" s="14" t="str">
        <f t="shared" si="32"/>
        <v/>
      </c>
      <c r="T88" s="15" t="e">
        <f t="shared" si="20"/>
        <v>#VALUE!</v>
      </c>
      <c r="U88" s="14" t="e">
        <f t="shared" si="21"/>
        <v>#VALUE!</v>
      </c>
      <c r="V88" s="4" t="str">
        <f t="shared" si="22"/>
        <v/>
      </c>
      <c r="W88" s="33"/>
      <c r="X88" s="24" t="str">
        <f t="shared" si="23"/>
        <v/>
      </c>
      <c r="Y88" s="25"/>
      <c r="Z88" s="25"/>
      <c r="AA88" s="36"/>
      <c r="AB88" s="36"/>
      <c r="AC88" s="37"/>
      <c r="AD88" s="24"/>
      <c r="AE88" s="37"/>
      <c r="AF88" s="40"/>
    </row>
    <row r="89" spans="1:32" ht="45" customHeight="1" x14ac:dyDescent="0.25">
      <c r="A89" s="12">
        <v>88</v>
      </c>
      <c r="D89" s="21" t="str">
        <f t="shared" si="24"/>
        <v/>
      </c>
      <c r="E89" s="22" t="str">
        <f t="shared" si="17"/>
        <v/>
      </c>
      <c r="F89" s="22">
        <f>IF(H89="","",MAX($F$2:F88)+1)</f>
        <v>88</v>
      </c>
      <c r="G89" s="26" t="str">
        <f t="shared" si="25"/>
        <v/>
      </c>
      <c r="H89" s="27" t="str">
        <f t="shared" si="26"/>
        <v xml:space="preserve">
</v>
      </c>
      <c r="I89" s="27" t="str">
        <f t="shared" si="27"/>
        <v xml:space="preserve">
</v>
      </c>
      <c r="J89" s="42">
        <f t="shared" si="28"/>
        <v>0</v>
      </c>
      <c r="K89" s="22">
        <f t="shared" si="33"/>
        <v>0</v>
      </c>
      <c r="L89" s="22">
        <f t="shared" si="31"/>
        <v>0</v>
      </c>
      <c r="M89" s="22">
        <f t="shared" si="29"/>
        <v>0</v>
      </c>
      <c r="N89" s="14" t="str">
        <f t="shared" si="30"/>
        <v/>
      </c>
      <c r="O89" s="14" t="e">
        <f t="shared" si="18"/>
        <v>#VALUE!</v>
      </c>
      <c r="P89" s="14" t="e">
        <f t="shared" si="19"/>
        <v>#VALUE!</v>
      </c>
      <c r="Q89" s="14" t="str">
        <f>IFERROR(IF(AA89="",IF(X89="","Ecole Privée "&amp;TRIM(PROPER(VLOOKUP(MID(V89,1,8),[1]Répertoire!$H$1:$J$65536,3,FALSE))),"Ecole Privée "&amp;TRIM(PROPER(VLOOKUP(X89,[1]Répertoire!$H$1:$J$65536,3,FALSE)))),AA89),"")</f>
        <v/>
      </c>
      <c r="R89" s="14" t="str">
        <f>IFERROR(IF(AB89="",IF(X89="",VLOOKUP(MID(V89,1,8),[1]Répertoire!$H$1:$J$65536,2,FALSE),TRIM(UPPER(VLOOKUP(X89,[1]Répertoire!$H$1:$J$65536,2,FALSE)))),AB89),"")</f>
        <v/>
      </c>
      <c r="S89" s="14" t="str">
        <f t="shared" si="32"/>
        <v/>
      </c>
      <c r="T89" s="15" t="e">
        <f t="shared" si="20"/>
        <v>#VALUE!</v>
      </c>
      <c r="U89" s="14" t="e">
        <f t="shared" si="21"/>
        <v>#VALUE!</v>
      </c>
      <c r="V89" s="6" t="str">
        <f t="shared" si="22"/>
        <v/>
      </c>
      <c r="W89" s="34"/>
      <c r="X89" s="23" t="str">
        <f t="shared" si="23"/>
        <v/>
      </c>
      <c r="Y89" s="35"/>
      <c r="Z89" s="35"/>
      <c r="AA89" s="38"/>
      <c r="AB89" s="38"/>
      <c r="AC89" s="39"/>
      <c r="AD89" s="23"/>
      <c r="AE89" s="39"/>
      <c r="AF89" s="41"/>
    </row>
    <row r="90" spans="1:32" ht="45" customHeight="1" x14ac:dyDescent="0.25">
      <c r="A90" s="12">
        <v>89</v>
      </c>
      <c r="D90" s="21" t="str">
        <f t="shared" si="24"/>
        <v/>
      </c>
      <c r="E90" s="22" t="str">
        <f t="shared" si="17"/>
        <v/>
      </c>
      <c r="F90" s="22">
        <f>IF(H90="","",MAX($F$2:F89)+1)</f>
        <v>89</v>
      </c>
      <c r="G90" s="26" t="str">
        <f t="shared" si="25"/>
        <v/>
      </c>
      <c r="H90" s="27" t="str">
        <f t="shared" si="26"/>
        <v xml:space="preserve">
</v>
      </c>
      <c r="I90" s="27" t="str">
        <f t="shared" si="27"/>
        <v xml:space="preserve">
</v>
      </c>
      <c r="J90" s="42">
        <f t="shared" si="28"/>
        <v>0</v>
      </c>
      <c r="K90" s="22">
        <f t="shared" si="33"/>
        <v>0</v>
      </c>
      <c r="L90" s="22">
        <f t="shared" si="31"/>
        <v>0</v>
      </c>
      <c r="M90" s="22">
        <f t="shared" si="29"/>
        <v>0</v>
      </c>
      <c r="N90" s="14" t="str">
        <f t="shared" si="30"/>
        <v/>
      </c>
      <c r="O90" s="14" t="e">
        <f t="shared" si="18"/>
        <v>#VALUE!</v>
      </c>
      <c r="P90" s="14" t="e">
        <f t="shared" si="19"/>
        <v>#VALUE!</v>
      </c>
      <c r="Q90" s="14" t="str">
        <f>IFERROR(IF(AA90="",IF(X90="","Ecole Privée "&amp;TRIM(PROPER(VLOOKUP(MID(V90,1,8),[1]Répertoire!$H$1:$J$65536,3,FALSE))),"Ecole Privée "&amp;TRIM(PROPER(VLOOKUP(X90,[1]Répertoire!$H$1:$J$65536,3,FALSE)))),AA90),"")</f>
        <v/>
      </c>
      <c r="R90" s="14" t="str">
        <f>IFERROR(IF(AB90="",IF(X90="",VLOOKUP(MID(V90,1,8),[1]Répertoire!$H$1:$J$65536,2,FALSE),TRIM(UPPER(VLOOKUP(X90,[1]Répertoire!$H$1:$J$65536,2,FALSE)))),AB90),"")</f>
        <v/>
      </c>
      <c r="S90" s="14" t="str">
        <f t="shared" si="32"/>
        <v/>
      </c>
      <c r="T90" s="15" t="e">
        <f t="shared" si="20"/>
        <v>#VALUE!</v>
      </c>
      <c r="U90" s="14" t="e">
        <f t="shared" si="21"/>
        <v>#VALUE!</v>
      </c>
      <c r="V90" s="4" t="str">
        <f t="shared" si="22"/>
        <v/>
      </c>
      <c r="W90" s="33"/>
      <c r="X90" s="24" t="str">
        <f t="shared" si="23"/>
        <v/>
      </c>
      <c r="Y90" s="25"/>
      <c r="Z90" s="25"/>
      <c r="AA90" s="36"/>
      <c r="AB90" s="36"/>
      <c r="AC90" s="37"/>
      <c r="AD90" s="24"/>
      <c r="AE90" s="37"/>
      <c r="AF90" s="40"/>
    </row>
    <row r="91" spans="1:32" ht="45" customHeight="1" x14ac:dyDescent="0.25">
      <c r="A91" s="12">
        <v>90</v>
      </c>
      <c r="D91" s="21" t="str">
        <f t="shared" si="24"/>
        <v/>
      </c>
      <c r="E91" s="22" t="str">
        <f t="shared" si="17"/>
        <v/>
      </c>
      <c r="F91" s="22">
        <f>IF(H91="","",MAX($F$2:F90)+1)</f>
        <v>90</v>
      </c>
      <c r="G91" s="26" t="str">
        <f t="shared" si="25"/>
        <v/>
      </c>
      <c r="H91" s="27" t="str">
        <f t="shared" si="26"/>
        <v xml:space="preserve">
</v>
      </c>
      <c r="I91" s="27" t="str">
        <f t="shared" si="27"/>
        <v xml:space="preserve">
</v>
      </c>
      <c r="J91" s="42">
        <f t="shared" si="28"/>
        <v>0</v>
      </c>
      <c r="K91" s="22">
        <f t="shared" si="33"/>
        <v>0</v>
      </c>
      <c r="L91" s="22">
        <f t="shared" si="31"/>
        <v>0</v>
      </c>
      <c r="M91" s="22">
        <f t="shared" si="29"/>
        <v>0</v>
      </c>
      <c r="N91" s="14" t="str">
        <f t="shared" si="30"/>
        <v/>
      </c>
      <c r="O91" s="14" t="e">
        <f t="shared" si="18"/>
        <v>#VALUE!</v>
      </c>
      <c r="P91" s="14" t="e">
        <f t="shared" si="19"/>
        <v>#VALUE!</v>
      </c>
      <c r="Q91" s="14" t="str">
        <f>IFERROR(IF(AA91="",IF(X91="","Ecole Privée "&amp;TRIM(PROPER(VLOOKUP(MID(V91,1,8),[1]Répertoire!$H$1:$J$65536,3,FALSE))),"Ecole Privée "&amp;TRIM(PROPER(VLOOKUP(X91,[1]Répertoire!$H$1:$J$65536,3,FALSE)))),AA91),"")</f>
        <v/>
      </c>
      <c r="R91" s="14" t="str">
        <f>IFERROR(IF(AB91="",IF(X91="",VLOOKUP(MID(V91,1,8),[1]Répertoire!$H$1:$J$65536,2,FALSE),TRIM(UPPER(VLOOKUP(X91,[1]Répertoire!$H$1:$J$65536,2,FALSE)))),AB91),"")</f>
        <v/>
      </c>
      <c r="S91" s="14" t="str">
        <f t="shared" si="32"/>
        <v/>
      </c>
      <c r="T91" s="15" t="e">
        <f t="shared" si="20"/>
        <v>#VALUE!</v>
      </c>
      <c r="U91" s="14" t="e">
        <f t="shared" si="21"/>
        <v>#VALUE!</v>
      </c>
      <c r="V91" s="6" t="str">
        <f t="shared" si="22"/>
        <v/>
      </c>
      <c r="W91" s="34"/>
      <c r="X91" s="23" t="str">
        <f t="shared" si="23"/>
        <v/>
      </c>
      <c r="Y91" s="35"/>
      <c r="Z91" s="35"/>
      <c r="AA91" s="38"/>
      <c r="AB91" s="38"/>
      <c r="AC91" s="39"/>
      <c r="AD91" s="23"/>
      <c r="AE91" s="39"/>
      <c r="AF91" s="41"/>
    </row>
    <row r="92" spans="1:32" ht="45" customHeight="1" x14ac:dyDescent="0.25">
      <c r="A92" s="12">
        <v>91</v>
      </c>
      <c r="D92" s="21" t="str">
        <f t="shared" si="24"/>
        <v/>
      </c>
      <c r="E92" s="22" t="str">
        <f t="shared" si="17"/>
        <v/>
      </c>
      <c r="F92" s="22">
        <f>IF(H92="","",MAX($F$2:F91)+1)</f>
        <v>91</v>
      </c>
      <c r="G92" s="26" t="str">
        <f t="shared" si="25"/>
        <v/>
      </c>
      <c r="H92" s="27" t="str">
        <f t="shared" si="26"/>
        <v xml:space="preserve">
</v>
      </c>
      <c r="I92" s="27" t="str">
        <f t="shared" si="27"/>
        <v xml:space="preserve">
</v>
      </c>
      <c r="J92" s="42">
        <f t="shared" si="28"/>
        <v>0</v>
      </c>
      <c r="K92" s="22">
        <f t="shared" si="33"/>
        <v>0</v>
      </c>
      <c r="L92" s="22">
        <f t="shared" si="31"/>
        <v>0</v>
      </c>
      <c r="M92" s="22">
        <f t="shared" si="29"/>
        <v>0</v>
      </c>
      <c r="N92" s="14" t="str">
        <f t="shared" si="30"/>
        <v/>
      </c>
      <c r="O92" s="14" t="e">
        <f t="shared" si="18"/>
        <v>#VALUE!</v>
      </c>
      <c r="P92" s="14" t="e">
        <f t="shared" si="19"/>
        <v>#VALUE!</v>
      </c>
      <c r="Q92" s="14" t="str">
        <f>IFERROR(IF(AA92="",IF(X92="","Ecole Privée "&amp;TRIM(PROPER(VLOOKUP(MID(V92,1,8),[1]Répertoire!$H$1:$J$65536,3,FALSE))),"Ecole Privée "&amp;TRIM(PROPER(VLOOKUP(X92,[1]Répertoire!$H$1:$J$65536,3,FALSE)))),AA92),"")</f>
        <v/>
      </c>
      <c r="R92" s="14" t="str">
        <f>IFERROR(IF(AB92="",IF(X92="",VLOOKUP(MID(V92,1,8),[1]Répertoire!$H$1:$J$65536,2,FALSE),TRIM(UPPER(VLOOKUP(X92,[1]Répertoire!$H$1:$J$65536,2,FALSE)))),AB92),"")</f>
        <v/>
      </c>
      <c r="S92" s="14" t="str">
        <f t="shared" si="32"/>
        <v/>
      </c>
      <c r="T92" s="15" t="e">
        <f t="shared" si="20"/>
        <v>#VALUE!</v>
      </c>
      <c r="U92" s="14" t="e">
        <f t="shared" si="21"/>
        <v>#VALUE!</v>
      </c>
      <c r="V92" s="4" t="str">
        <f t="shared" si="22"/>
        <v/>
      </c>
      <c r="W92" s="33"/>
      <c r="X92" s="24" t="str">
        <f t="shared" si="23"/>
        <v/>
      </c>
      <c r="Y92" s="25"/>
      <c r="Z92" s="25"/>
      <c r="AA92" s="36"/>
      <c r="AB92" s="36"/>
      <c r="AC92" s="37"/>
      <c r="AD92" s="24"/>
      <c r="AE92" s="37"/>
      <c r="AF92" s="40"/>
    </row>
    <row r="93" spans="1:32" ht="45" customHeight="1" x14ac:dyDescent="0.25">
      <c r="A93" s="12">
        <v>92</v>
      </c>
      <c r="D93" s="21" t="str">
        <f t="shared" si="24"/>
        <v/>
      </c>
      <c r="E93" s="22" t="str">
        <f t="shared" ref="E93:E156" si="34">IF(ISNUMBER(D93),RANK(D93,$D$2:$D$997),"")</f>
        <v/>
      </c>
      <c r="F93" s="22">
        <f>IF(H93="","",MAX($F$2:F92)+1)</f>
        <v>92</v>
      </c>
      <c r="G93" s="26" t="str">
        <f t="shared" si="25"/>
        <v/>
      </c>
      <c r="H93" s="27" t="str">
        <f t="shared" si="26"/>
        <v xml:space="preserve">
</v>
      </c>
      <c r="I93" s="27" t="str">
        <f t="shared" si="27"/>
        <v xml:space="preserve">
</v>
      </c>
      <c r="J93" s="42">
        <f t="shared" si="28"/>
        <v>0</v>
      </c>
      <c r="K93" s="22">
        <f t="shared" si="33"/>
        <v>0</v>
      </c>
      <c r="L93" s="22">
        <f t="shared" si="31"/>
        <v>0</v>
      </c>
      <c r="M93" s="22">
        <f t="shared" si="29"/>
        <v>0</v>
      </c>
      <c r="N93" s="14" t="str">
        <f t="shared" si="30"/>
        <v/>
      </c>
      <c r="O93" s="14" t="e">
        <f t="shared" ref="O93:O156" si="35">IF(Y93="",DATE(YEAR(MID(V93,10,8)),MONTH(MID(V93,10,8)),DAY(MID(V93,10,2))),Y93)</f>
        <v>#VALUE!</v>
      </c>
      <c r="P93" s="14" t="e">
        <f t="shared" ref="P93:P156" si="36">IF(Z93="",DATE(YEAR(MID(V93,19,8)),MONTH(MID(V93,19,8)),DAY(MID(V93,19,8))),Z93)</f>
        <v>#VALUE!</v>
      </c>
      <c r="Q93" s="14" t="str">
        <f>IFERROR(IF(AA93="",IF(X93="","Ecole Privée "&amp;TRIM(PROPER(VLOOKUP(MID(V93,1,8),[1]Répertoire!$H$1:$J$65536,3,FALSE))),"Ecole Privée "&amp;TRIM(PROPER(VLOOKUP(X93,[1]Répertoire!$H$1:$J$65536,3,FALSE)))),AA93),"")</f>
        <v/>
      </c>
      <c r="R93" s="14" t="str">
        <f>IFERROR(IF(AB93="",IF(X93="",VLOOKUP(MID(V93,1,8),[1]Répertoire!$H$1:$J$65536,2,FALSE),TRIM(UPPER(VLOOKUP(X93,[1]Répertoire!$H$1:$J$65536,2,FALSE)))),AB93),"")</f>
        <v/>
      </c>
      <c r="S93" s="14" t="str">
        <f t="shared" si="32"/>
        <v/>
      </c>
      <c r="T93" s="15" t="e">
        <f t="shared" ref="T93:T156" si="37">IF(AC93="",IF(AD93="",U93,TRUNC(AD93*27,0)&amp;"h"&amp;IF((AD93*27)-TRUNC(AD93*27,0)=0,"",(((AD93*27)-TRUNC(AD93*27,0))*60))),AC93)</f>
        <v>#VALUE!</v>
      </c>
      <c r="U93" s="14" t="e">
        <f t="shared" ref="U93:U156" si="38">IF(MID(V93,51,4)="1.00","27h",TRUNC(MID(V93,53,2)*27/100,0)&amp;"h"&amp;((MID(V93,53,2)*27/100)-TRUNC(MID(V93,53,2)*27/100,0))*60)</f>
        <v>#VALUE!</v>
      </c>
      <c r="V93" s="6" t="str">
        <f t="shared" ref="V93:V156" si="39">RIGHT(AF93,69)</f>
        <v/>
      </c>
      <c r="W93" s="34"/>
      <c r="X93" s="23" t="str">
        <f t="shared" ref="X93:X156" si="40">LEFT(V93,8)</f>
        <v/>
      </c>
      <c r="Y93" s="35"/>
      <c r="Z93" s="35"/>
      <c r="AA93" s="38"/>
      <c r="AB93" s="38"/>
      <c r="AC93" s="39"/>
      <c r="AD93" s="23"/>
      <c r="AE93" s="39"/>
      <c r="AF93" s="41"/>
    </row>
    <row r="94" spans="1:32" ht="45" customHeight="1" x14ac:dyDescent="0.25">
      <c r="A94" s="12">
        <v>93</v>
      </c>
      <c r="D94" s="21" t="str">
        <f t="shared" si="24"/>
        <v/>
      </c>
      <c r="E94" s="22" t="str">
        <f t="shared" si="34"/>
        <v/>
      </c>
      <c r="F94" s="22">
        <f>IF(H94="","",MAX($F$2:F93)+1)</f>
        <v>93</v>
      </c>
      <c r="G94" s="26" t="str">
        <f t="shared" si="25"/>
        <v/>
      </c>
      <c r="H94" s="27" t="str">
        <f t="shared" si="26"/>
        <v xml:space="preserve">
</v>
      </c>
      <c r="I94" s="27" t="str">
        <f t="shared" si="27"/>
        <v xml:space="preserve">
</v>
      </c>
      <c r="J94" s="42">
        <f t="shared" si="28"/>
        <v>0</v>
      </c>
      <c r="K94" s="22">
        <f t="shared" si="33"/>
        <v>0</v>
      </c>
      <c r="L94" s="22">
        <f t="shared" si="31"/>
        <v>0</v>
      </c>
      <c r="M94" s="22">
        <f t="shared" si="29"/>
        <v>0</v>
      </c>
      <c r="N94" s="14" t="str">
        <f t="shared" si="30"/>
        <v/>
      </c>
      <c r="O94" s="14" t="e">
        <f t="shared" si="35"/>
        <v>#VALUE!</v>
      </c>
      <c r="P94" s="14" t="e">
        <f t="shared" si="36"/>
        <v>#VALUE!</v>
      </c>
      <c r="Q94" s="14" t="str">
        <f>IFERROR(IF(AA94="",IF(X94="","Ecole Privée "&amp;TRIM(PROPER(VLOOKUP(MID(V94,1,8),[1]Répertoire!$H$1:$J$65536,3,FALSE))),"Ecole Privée "&amp;TRIM(PROPER(VLOOKUP(X94,[1]Répertoire!$H$1:$J$65536,3,FALSE)))),AA94),"")</f>
        <v/>
      </c>
      <c r="R94" s="14" t="str">
        <f>IFERROR(IF(AB94="",IF(X94="",VLOOKUP(MID(V94,1,8),[1]Répertoire!$H$1:$J$65536,2,FALSE),TRIM(UPPER(VLOOKUP(X94,[1]Répertoire!$H$1:$J$65536,2,FALSE)))),AB94),"")</f>
        <v/>
      </c>
      <c r="S94" s="14" t="str">
        <f t="shared" si="32"/>
        <v/>
      </c>
      <c r="T94" s="15" t="e">
        <f t="shared" si="37"/>
        <v>#VALUE!</v>
      </c>
      <c r="U94" s="14" t="e">
        <f t="shared" si="38"/>
        <v>#VALUE!</v>
      </c>
      <c r="V94" s="4" t="str">
        <f t="shared" si="39"/>
        <v/>
      </c>
      <c r="W94" s="33"/>
      <c r="X94" s="24" t="str">
        <f t="shared" si="40"/>
        <v/>
      </c>
      <c r="Y94" s="25"/>
      <c r="Z94" s="25"/>
      <c r="AA94" s="36"/>
      <c r="AB94" s="36"/>
      <c r="AC94" s="37"/>
      <c r="AD94" s="24"/>
      <c r="AE94" s="37"/>
      <c r="AF94" s="40"/>
    </row>
    <row r="95" spans="1:32" ht="45" customHeight="1" x14ac:dyDescent="0.25">
      <c r="A95" s="12">
        <v>94</v>
      </c>
      <c r="D95" s="21" t="str">
        <f t="shared" si="24"/>
        <v/>
      </c>
      <c r="E95" s="22" t="str">
        <f t="shared" si="34"/>
        <v/>
      </c>
      <c r="F95" s="22">
        <f>IF(H95="","",MAX($F$2:F94)+1)</f>
        <v>94</v>
      </c>
      <c r="G95" s="26" t="str">
        <f t="shared" si="25"/>
        <v/>
      </c>
      <c r="H95" s="27" t="str">
        <f t="shared" si="26"/>
        <v xml:space="preserve">
</v>
      </c>
      <c r="I95" s="27" t="str">
        <f t="shared" si="27"/>
        <v xml:space="preserve">
</v>
      </c>
      <c r="J95" s="42">
        <f t="shared" si="28"/>
        <v>0</v>
      </c>
      <c r="K95" s="22">
        <f t="shared" si="33"/>
        <v>0</v>
      </c>
      <c r="L95" s="22">
        <f t="shared" si="31"/>
        <v>0</v>
      </c>
      <c r="M95" s="22">
        <f t="shared" si="29"/>
        <v>0</v>
      </c>
      <c r="N95" s="14" t="str">
        <f t="shared" si="30"/>
        <v/>
      </c>
      <c r="O95" s="14" t="e">
        <f t="shared" si="35"/>
        <v>#VALUE!</v>
      </c>
      <c r="P95" s="14" t="e">
        <f t="shared" si="36"/>
        <v>#VALUE!</v>
      </c>
      <c r="Q95" s="14" t="str">
        <f>IFERROR(IF(AA95="",IF(X95="","Ecole Privée "&amp;TRIM(PROPER(VLOOKUP(MID(V95,1,8),[1]Répertoire!$H$1:$J$65536,3,FALSE))),"Ecole Privée "&amp;TRIM(PROPER(VLOOKUP(X95,[1]Répertoire!$H$1:$J$65536,3,FALSE)))),AA95),"")</f>
        <v/>
      </c>
      <c r="R95" s="14" t="str">
        <f>IFERROR(IF(AB95="",IF(X95="",VLOOKUP(MID(V95,1,8),[1]Répertoire!$H$1:$J$65536,2,FALSE),TRIM(UPPER(VLOOKUP(X95,[1]Répertoire!$H$1:$J$65536,2,FALSE)))),AB95),"")</f>
        <v/>
      </c>
      <c r="S95" s="14" t="str">
        <f t="shared" si="32"/>
        <v/>
      </c>
      <c r="T95" s="15" t="e">
        <f t="shared" si="37"/>
        <v>#VALUE!</v>
      </c>
      <c r="U95" s="14" t="e">
        <f t="shared" si="38"/>
        <v>#VALUE!</v>
      </c>
      <c r="V95" s="6" t="str">
        <f t="shared" si="39"/>
        <v/>
      </c>
      <c r="W95" s="34"/>
      <c r="X95" s="23" t="str">
        <f t="shared" si="40"/>
        <v/>
      </c>
      <c r="Y95" s="35"/>
      <c r="Z95" s="35"/>
      <c r="AA95" s="38"/>
      <c r="AB95" s="38"/>
      <c r="AC95" s="39"/>
      <c r="AD95" s="23"/>
      <c r="AE95" s="39"/>
      <c r="AF95" s="41"/>
    </row>
    <row r="96" spans="1:32" ht="45" customHeight="1" x14ac:dyDescent="0.25">
      <c r="A96" s="12">
        <v>95</v>
      </c>
      <c r="D96" s="21" t="str">
        <f t="shared" si="24"/>
        <v/>
      </c>
      <c r="E96" s="22" t="str">
        <f t="shared" si="34"/>
        <v/>
      </c>
      <c r="F96" s="22">
        <f>IF(H96="","",MAX($F$2:F95)+1)</f>
        <v>95</v>
      </c>
      <c r="G96" s="26" t="str">
        <f t="shared" si="25"/>
        <v/>
      </c>
      <c r="H96" s="27" t="str">
        <f t="shared" si="26"/>
        <v xml:space="preserve">
</v>
      </c>
      <c r="I96" s="27" t="str">
        <f t="shared" si="27"/>
        <v xml:space="preserve">
</v>
      </c>
      <c r="J96" s="42">
        <f t="shared" si="28"/>
        <v>0</v>
      </c>
      <c r="K96" s="22">
        <f t="shared" si="33"/>
        <v>0</v>
      </c>
      <c r="L96" s="22">
        <f t="shared" si="31"/>
        <v>0</v>
      </c>
      <c r="M96" s="22">
        <f t="shared" si="29"/>
        <v>0</v>
      </c>
      <c r="N96" s="14" t="str">
        <f t="shared" si="30"/>
        <v/>
      </c>
      <c r="O96" s="14" t="e">
        <f t="shared" si="35"/>
        <v>#VALUE!</v>
      </c>
      <c r="P96" s="14" t="e">
        <f t="shared" si="36"/>
        <v>#VALUE!</v>
      </c>
      <c r="Q96" s="14" t="str">
        <f>IFERROR(IF(AA96="",IF(X96="","Ecole Privée "&amp;TRIM(PROPER(VLOOKUP(MID(V96,1,8),[1]Répertoire!$H$1:$J$65536,3,FALSE))),"Ecole Privée "&amp;TRIM(PROPER(VLOOKUP(X96,[1]Répertoire!$H$1:$J$65536,3,FALSE)))),AA96),"")</f>
        <v/>
      </c>
      <c r="R96" s="14" t="str">
        <f>IFERROR(IF(AB96="",IF(X96="",VLOOKUP(MID(V96,1,8),[1]Répertoire!$H$1:$J$65536,2,FALSE),TRIM(UPPER(VLOOKUP(X96,[1]Répertoire!$H$1:$J$65536,2,FALSE)))),AB96),"")</f>
        <v/>
      </c>
      <c r="S96" s="14" t="str">
        <f t="shared" si="32"/>
        <v/>
      </c>
      <c r="T96" s="15" t="e">
        <f t="shared" si="37"/>
        <v>#VALUE!</v>
      </c>
      <c r="U96" s="14" t="e">
        <f t="shared" si="38"/>
        <v>#VALUE!</v>
      </c>
      <c r="V96" s="4" t="str">
        <f t="shared" si="39"/>
        <v/>
      </c>
      <c r="W96" s="33"/>
      <c r="X96" s="24" t="str">
        <f t="shared" si="40"/>
        <v/>
      </c>
      <c r="Y96" s="25"/>
      <c r="Z96" s="25"/>
      <c r="AA96" s="36"/>
      <c r="AB96" s="36"/>
      <c r="AC96" s="37"/>
      <c r="AD96" s="24"/>
      <c r="AE96" s="37"/>
      <c r="AF96" s="40"/>
    </row>
    <row r="97" spans="1:32" ht="45" customHeight="1" x14ac:dyDescent="0.25">
      <c r="A97" s="12">
        <v>96</v>
      </c>
      <c r="D97" s="21" t="str">
        <f t="shared" si="24"/>
        <v/>
      </c>
      <c r="E97" s="22" t="str">
        <f t="shared" si="34"/>
        <v/>
      </c>
      <c r="F97" s="22">
        <f>IF(H97="","",MAX($F$2:F96)+1)</f>
        <v>96</v>
      </c>
      <c r="G97" s="26" t="str">
        <f t="shared" si="25"/>
        <v/>
      </c>
      <c r="H97" s="27" t="str">
        <f t="shared" si="26"/>
        <v xml:space="preserve">
</v>
      </c>
      <c r="I97" s="27" t="str">
        <f t="shared" si="27"/>
        <v xml:space="preserve">
</v>
      </c>
      <c r="J97" s="42">
        <f t="shared" si="28"/>
        <v>0</v>
      </c>
      <c r="K97" s="22">
        <f t="shared" si="33"/>
        <v>0</v>
      </c>
      <c r="L97" s="22">
        <f t="shared" si="31"/>
        <v>0</v>
      </c>
      <c r="M97" s="22">
        <f t="shared" si="29"/>
        <v>0</v>
      </c>
      <c r="N97" s="14" t="str">
        <f t="shared" si="30"/>
        <v/>
      </c>
      <c r="O97" s="14" t="e">
        <f t="shared" si="35"/>
        <v>#VALUE!</v>
      </c>
      <c r="P97" s="14" t="e">
        <f t="shared" si="36"/>
        <v>#VALUE!</v>
      </c>
      <c r="Q97" s="14" t="str">
        <f>IFERROR(IF(AA97="",IF(X97="","Ecole Privée "&amp;TRIM(PROPER(VLOOKUP(MID(V97,1,8),[1]Répertoire!$H$1:$J$65536,3,FALSE))),"Ecole Privée "&amp;TRIM(PROPER(VLOOKUP(X97,[1]Répertoire!$H$1:$J$65536,3,FALSE)))),AA97),"")</f>
        <v/>
      </c>
      <c r="R97" s="14" t="str">
        <f>IFERROR(IF(AB97="",IF(X97="",VLOOKUP(MID(V97,1,8),[1]Répertoire!$H$1:$J$65536,2,FALSE),TRIM(UPPER(VLOOKUP(X97,[1]Répertoire!$H$1:$J$65536,2,FALSE)))),AB97),"")</f>
        <v/>
      </c>
      <c r="S97" s="14" t="str">
        <f t="shared" si="32"/>
        <v/>
      </c>
      <c r="T97" s="15" t="e">
        <f t="shared" si="37"/>
        <v>#VALUE!</v>
      </c>
      <c r="U97" s="14" t="e">
        <f t="shared" si="38"/>
        <v>#VALUE!</v>
      </c>
      <c r="V97" s="6" t="str">
        <f t="shared" si="39"/>
        <v/>
      </c>
      <c r="W97" s="34"/>
      <c r="X97" s="23" t="str">
        <f t="shared" si="40"/>
        <v/>
      </c>
      <c r="Y97" s="35"/>
      <c r="Z97" s="35"/>
      <c r="AA97" s="38"/>
      <c r="AB97" s="38"/>
      <c r="AC97" s="39"/>
      <c r="AD97" s="23"/>
      <c r="AE97" s="39"/>
      <c r="AF97" s="41"/>
    </row>
    <row r="98" spans="1:32" ht="45" customHeight="1" x14ac:dyDescent="0.25">
      <c r="A98" s="12">
        <v>97</v>
      </c>
      <c r="D98" s="21" t="str">
        <f t="shared" si="24"/>
        <v/>
      </c>
      <c r="E98" s="22" t="str">
        <f t="shared" si="34"/>
        <v/>
      </c>
      <c r="F98" s="22">
        <f>IF(H98="","",MAX($F$2:F97)+1)</f>
        <v>97</v>
      </c>
      <c r="G98" s="26" t="str">
        <f t="shared" si="25"/>
        <v/>
      </c>
      <c r="H98" s="27" t="str">
        <f t="shared" si="26"/>
        <v xml:space="preserve">
</v>
      </c>
      <c r="I98" s="27" t="str">
        <f t="shared" si="27"/>
        <v xml:space="preserve">
</v>
      </c>
      <c r="J98" s="42">
        <f t="shared" si="28"/>
        <v>0</v>
      </c>
      <c r="K98" s="22">
        <f t="shared" si="33"/>
        <v>0</v>
      </c>
      <c r="L98" s="22">
        <f t="shared" si="31"/>
        <v>0</v>
      </c>
      <c r="M98" s="22">
        <f t="shared" si="29"/>
        <v>0</v>
      </c>
      <c r="N98" s="14" t="str">
        <f t="shared" si="30"/>
        <v/>
      </c>
      <c r="O98" s="14" t="e">
        <f t="shared" si="35"/>
        <v>#VALUE!</v>
      </c>
      <c r="P98" s="14" t="e">
        <f t="shared" si="36"/>
        <v>#VALUE!</v>
      </c>
      <c r="Q98" s="14" t="str">
        <f>IFERROR(IF(AA98="",IF(X98="","Ecole Privée "&amp;TRIM(PROPER(VLOOKUP(MID(V98,1,8),[1]Répertoire!$H$1:$J$65536,3,FALSE))),"Ecole Privée "&amp;TRIM(PROPER(VLOOKUP(X98,[1]Répertoire!$H$1:$J$65536,3,FALSE)))),AA98),"")</f>
        <v/>
      </c>
      <c r="R98" s="14" t="str">
        <f>IFERROR(IF(AB98="",IF(X98="",VLOOKUP(MID(V98,1,8),[1]Répertoire!$H$1:$J$65536,2,FALSE),TRIM(UPPER(VLOOKUP(X98,[1]Répertoire!$H$1:$J$65536,2,FALSE)))),AB98),"")</f>
        <v/>
      </c>
      <c r="S98" s="14" t="str">
        <f t="shared" si="32"/>
        <v/>
      </c>
      <c r="T98" s="15" t="e">
        <f t="shared" si="37"/>
        <v>#VALUE!</v>
      </c>
      <c r="U98" s="14" t="e">
        <f t="shared" si="38"/>
        <v>#VALUE!</v>
      </c>
      <c r="V98" s="4" t="str">
        <f t="shared" si="39"/>
        <v/>
      </c>
      <c r="W98" s="33"/>
      <c r="X98" s="24" t="str">
        <f t="shared" si="40"/>
        <v/>
      </c>
      <c r="Y98" s="25"/>
      <c r="Z98" s="25"/>
      <c r="AA98" s="36"/>
      <c r="AB98" s="36"/>
      <c r="AC98" s="37"/>
      <c r="AD98" s="24"/>
      <c r="AE98" s="37"/>
      <c r="AF98" s="40"/>
    </row>
    <row r="99" spans="1:32" ht="45" customHeight="1" x14ac:dyDescent="0.25">
      <c r="A99" s="12">
        <v>98</v>
      </c>
      <c r="D99" s="21" t="str">
        <f t="shared" si="24"/>
        <v/>
      </c>
      <c r="E99" s="22" t="str">
        <f t="shared" si="34"/>
        <v/>
      </c>
      <c r="F99" s="22">
        <f>IF(H99="","",MAX($F$2:F98)+1)</f>
        <v>98</v>
      </c>
      <c r="G99" s="26" t="str">
        <f t="shared" si="25"/>
        <v/>
      </c>
      <c r="H99" s="27" t="str">
        <f t="shared" si="26"/>
        <v xml:space="preserve">
</v>
      </c>
      <c r="I99" s="27" t="str">
        <f t="shared" si="27"/>
        <v xml:space="preserve">
</v>
      </c>
      <c r="J99" s="42">
        <f t="shared" si="28"/>
        <v>0</v>
      </c>
      <c r="K99" s="22">
        <f t="shared" si="33"/>
        <v>0</v>
      </c>
      <c r="L99" s="22">
        <f t="shared" si="31"/>
        <v>0</v>
      </c>
      <c r="M99" s="22">
        <f t="shared" si="29"/>
        <v>0</v>
      </c>
      <c r="N99" s="14" t="str">
        <f t="shared" si="30"/>
        <v/>
      </c>
      <c r="O99" s="14" t="e">
        <f t="shared" si="35"/>
        <v>#VALUE!</v>
      </c>
      <c r="P99" s="14" t="e">
        <f t="shared" si="36"/>
        <v>#VALUE!</v>
      </c>
      <c r="Q99" s="14" t="str">
        <f>IFERROR(IF(AA99="",IF(X99="","Ecole Privée "&amp;TRIM(PROPER(VLOOKUP(MID(V99,1,8),[1]Répertoire!$H$1:$J$65536,3,FALSE))),"Ecole Privée "&amp;TRIM(PROPER(VLOOKUP(X99,[1]Répertoire!$H$1:$J$65536,3,FALSE)))),AA99),"")</f>
        <v/>
      </c>
      <c r="R99" s="14" t="str">
        <f>IFERROR(IF(AB99="",IF(X99="",VLOOKUP(MID(V99,1,8),[1]Répertoire!$H$1:$J$65536,2,FALSE),TRIM(UPPER(VLOOKUP(X99,[1]Répertoire!$H$1:$J$65536,2,FALSE)))),AB99),"")</f>
        <v/>
      </c>
      <c r="S99" s="14" t="str">
        <f t="shared" si="32"/>
        <v/>
      </c>
      <c r="T99" s="15" t="e">
        <f t="shared" si="37"/>
        <v>#VALUE!</v>
      </c>
      <c r="U99" s="14" t="e">
        <f t="shared" si="38"/>
        <v>#VALUE!</v>
      </c>
      <c r="V99" s="6" t="str">
        <f t="shared" si="39"/>
        <v/>
      </c>
      <c r="W99" s="34"/>
      <c r="X99" s="23" t="str">
        <f t="shared" si="40"/>
        <v/>
      </c>
      <c r="Y99" s="35"/>
      <c r="Z99" s="35"/>
      <c r="AA99" s="38"/>
      <c r="AB99" s="38"/>
      <c r="AC99" s="39"/>
      <c r="AD99" s="23"/>
      <c r="AE99" s="39"/>
      <c r="AF99" s="41"/>
    </row>
    <row r="100" spans="1:32" ht="45" customHeight="1" x14ac:dyDescent="0.25">
      <c r="A100" s="12">
        <v>99</v>
      </c>
      <c r="D100" s="21" t="str">
        <f t="shared" si="24"/>
        <v/>
      </c>
      <c r="E100" s="22" t="str">
        <f t="shared" si="34"/>
        <v/>
      </c>
      <c r="F100" s="22">
        <f>IF(H100="","",MAX($F$2:F99)+1)</f>
        <v>99</v>
      </c>
      <c r="G100" s="26" t="str">
        <f t="shared" si="25"/>
        <v/>
      </c>
      <c r="H100" s="27" t="str">
        <f t="shared" si="26"/>
        <v xml:space="preserve">
</v>
      </c>
      <c r="I100" s="27" t="str">
        <f t="shared" si="27"/>
        <v xml:space="preserve">
</v>
      </c>
      <c r="J100" s="42">
        <f t="shared" si="28"/>
        <v>0</v>
      </c>
      <c r="K100" s="22">
        <f t="shared" si="33"/>
        <v>0</v>
      </c>
      <c r="L100" s="22">
        <f t="shared" si="31"/>
        <v>0</v>
      </c>
      <c r="M100" s="22">
        <f t="shared" si="29"/>
        <v>0</v>
      </c>
      <c r="N100" s="14" t="str">
        <f t="shared" si="30"/>
        <v/>
      </c>
      <c r="O100" s="14" t="e">
        <f t="shared" si="35"/>
        <v>#VALUE!</v>
      </c>
      <c r="P100" s="14" t="e">
        <f t="shared" si="36"/>
        <v>#VALUE!</v>
      </c>
      <c r="Q100" s="14" t="str">
        <f>IFERROR(IF(AA100="",IF(X100="","Ecole Privée "&amp;TRIM(PROPER(VLOOKUP(MID(V100,1,8),[1]Répertoire!$H$1:$J$65536,3,FALSE))),"Ecole Privée "&amp;TRIM(PROPER(VLOOKUP(X100,[1]Répertoire!$H$1:$J$65536,3,FALSE)))),AA100),"")</f>
        <v/>
      </c>
      <c r="R100" s="14" t="str">
        <f>IFERROR(IF(AB100="",IF(X100="",VLOOKUP(MID(V100,1,8),[1]Répertoire!$H$1:$J$65536,2,FALSE),TRIM(UPPER(VLOOKUP(X100,[1]Répertoire!$H$1:$J$65536,2,FALSE)))),AB100),"")</f>
        <v/>
      </c>
      <c r="S100" s="14" t="str">
        <f t="shared" si="32"/>
        <v/>
      </c>
      <c r="T100" s="15" t="e">
        <f t="shared" si="37"/>
        <v>#VALUE!</v>
      </c>
      <c r="U100" s="14" t="e">
        <f t="shared" si="38"/>
        <v>#VALUE!</v>
      </c>
      <c r="V100" s="4" t="str">
        <f t="shared" si="39"/>
        <v/>
      </c>
      <c r="W100" s="33"/>
      <c r="X100" s="24" t="str">
        <f t="shared" si="40"/>
        <v/>
      </c>
      <c r="Y100" s="25"/>
      <c r="Z100" s="25"/>
      <c r="AA100" s="36"/>
      <c r="AB100" s="36"/>
      <c r="AC100" s="37"/>
      <c r="AD100" s="24"/>
      <c r="AE100" s="37"/>
      <c r="AF100" s="40"/>
    </row>
    <row r="101" spans="1:32" ht="45" customHeight="1" x14ac:dyDescent="0.25">
      <c r="A101" s="12">
        <v>100</v>
      </c>
      <c r="D101" s="21" t="str">
        <f t="shared" si="24"/>
        <v/>
      </c>
      <c r="E101" s="22" t="str">
        <f t="shared" si="34"/>
        <v/>
      </c>
      <c r="F101" s="22">
        <f>IF(H101="","",MAX($F$2:F100)+1)</f>
        <v>100</v>
      </c>
      <c r="G101" s="26" t="str">
        <f t="shared" si="25"/>
        <v/>
      </c>
      <c r="H101" s="27" t="str">
        <f t="shared" si="26"/>
        <v xml:space="preserve">
</v>
      </c>
      <c r="I101" s="27" t="str">
        <f t="shared" si="27"/>
        <v xml:space="preserve">
</v>
      </c>
      <c r="J101" s="42">
        <f t="shared" si="28"/>
        <v>0</v>
      </c>
      <c r="K101" s="22">
        <f t="shared" si="33"/>
        <v>0</v>
      </c>
      <c r="L101" s="22">
        <f t="shared" si="31"/>
        <v>0</v>
      </c>
      <c r="M101" s="22">
        <f t="shared" si="29"/>
        <v>0</v>
      </c>
      <c r="N101" s="14" t="str">
        <f t="shared" si="30"/>
        <v/>
      </c>
      <c r="O101" s="14" t="e">
        <f t="shared" si="35"/>
        <v>#VALUE!</v>
      </c>
      <c r="P101" s="14" t="e">
        <f t="shared" si="36"/>
        <v>#VALUE!</v>
      </c>
      <c r="Q101" s="14" t="str">
        <f>IFERROR(IF(AA101="",IF(X101="","Ecole Privée "&amp;TRIM(PROPER(VLOOKUP(MID(V101,1,8),[1]Répertoire!$H$1:$J$65536,3,FALSE))),"Ecole Privée "&amp;TRIM(PROPER(VLOOKUP(X101,[1]Répertoire!$H$1:$J$65536,3,FALSE)))),AA101),"")</f>
        <v/>
      </c>
      <c r="R101" s="14" t="str">
        <f>IFERROR(IF(AB101="",IF(X101="",VLOOKUP(MID(V101,1,8),[1]Répertoire!$H$1:$J$65536,2,FALSE),TRIM(UPPER(VLOOKUP(X101,[1]Répertoire!$H$1:$J$65536,2,FALSE)))),AB101),"")</f>
        <v/>
      </c>
      <c r="S101" s="14" t="str">
        <f t="shared" si="32"/>
        <v/>
      </c>
      <c r="T101" s="15" t="e">
        <f t="shared" si="37"/>
        <v>#VALUE!</v>
      </c>
      <c r="U101" s="14" t="e">
        <f t="shared" si="38"/>
        <v>#VALUE!</v>
      </c>
      <c r="V101" s="6" t="str">
        <f t="shared" si="39"/>
        <v/>
      </c>
      <c r="W101" s="34"/>
      <c r="X101" s="23" t="str">
        <f t="shared" si="40"/>
        <v/>
      </c>
      <c r="Y101" s="35"/>
      <c r="Z101" s="35"/>
      <c r="AA101" s="38"/>
      <c r="AB101" s="38"/>
      <c r="AC101" s="39"/>
      <c r="AD101" s="23"/>
      <c r="AE101" s="39"/>
      <c r="AF101" s="41"/>
    </row>
    <row r="102" spans="1:32" ht="45" customHeight="1" x14ac:dyDescent="0.25">
      <c r="A102" s="12">
        <v>101</v>
      </c>
      <c r="D102" s="21" t="str">
        <f t="shared" si="24"/>
        <v/>
      </c>
      <c r="E102" s="22" t="str">
        <f t="shared" si="34"/>
        <v/>
      </c>
      <c r="F102" s="22">
        <f>IF(H102="","",MAX($F$2:F101)+1)</f>
        <v>101</v>
      </c>
      <c r="G102" s="26" t="str">
        <f t="shared" si="25"/>
        <v/>
      </c>
      <c r="H102" s="27" t="str">
        <f t="shared" si="26"/>
        <v xml:space="preserve">
</v>
      </c>
      <c r="I102" s="27" t="str">
        <f t="shared" si="27"/>
        <v xml:space="preserve">
</v>
      </c>
      <c r="J102" s="42">
        <f t="shared" si="28"/>
        <v>0</v>
      </c>
      <c r="K102" s="22">
        <f t="shared" si="33"/>
        <v>0</v>
      </c>
      <c r="L102" s="22">
        <f t="shared" si="31"/>
        <v>0</v>
      </c>
      <c r="M102" s="22">
        <f t="shared" si="29"/>
        <v>0</v>
      </c>
      <c r="N102" s="14" t="str">
        <f t="shared" si="30"/>
        <v/>
      </c>
      <c r="O102" s="14" t="e">
        <f t="shared" si="35"/>
        <v>#VALUE!</v>
      </c>
      <c r="P102" s="14" t="e">
        <f t="shared" si="36"/>
        <v>#VALUE!</v>
      </c>
      <c r="Q102" s="14" t="str">
        <f>IFERROR(IF(AA102="",IF(X102="","Ecole Privée "&amp;TRIM(PROPER(VLOOKUP(MID(V102,1,8),[1]Répertoire!$H$1:$J$65536,3,FALSE))),"Ecole Privée "&amp;TRIM(PROPER(VLOOKUP(X102,[1]Répertoire!$H$1:$J$65536,3,FALSE)))),AA102),"")</f>
        <v/>
      </c>
      <c r="R102" s="14" t="str">
        <f>IFERROR(IF(AB102="",IF(X102="",VLOOKUP(MID(V102,1,8),[1]Répertoire!$H$1:$J$65536,2,FALSE),TRIM(UPPER(VLOOKUP(X102,[1]Répertoire!$H$1:$J$65536,2,FALSE)))),AB102),"")</f>
        <v/>
      </c>
      <c r="S102" s="14" t="str">
        <f t="shared" si="32"/>
        <v/>
      </c>
      <c r="T102" s="15" t="e">
        <f t="shared" si="37"/>
        <v>#VALUE!</v>
      </c>
      <c r="U102" s="14" t="e">
        <f t="shared" si="38"/>
        <v>#VALUE!</v>
      </c>
      <c r="V102" s="4" t="str">
        <f t="shared" si="39"/>
        <v/>
      </c>
      <c r="W102" s="33"/>
      <c r="X102" s="24" t="str">
        <f t="shared" si="40"/>
        <v/>
      </c>
      <c r="Y102" s="25"/>
      <c r="Z102" s="25"/>
      <c r="AA102" s="36"/>
      <c r="AB102" s="36"/>
      <c r="AC102" s="37"/>
      <c r="AD102" s="24"/>
      <c r="AE102" s="37"/>
      <c r="AF102" s="40"/>
    </row>
    <row r="103" spans="1:32" ht="45" customHeight="1" x14ac:dyDescent="0.25">
      <c r="A103" s="12">
        <v>102</v>
      </c>
      <c r="D103" s="21" t="str">
        <f t="shared" si="24"/>
        <v/>
      </c>
      <c r="E103" s="22" t="str">
        <f t="shared" si="34"/>
        <v/>
      </c>
      <c r="F103" s="22">
        <f>IF(H103="","",MAX($F$2:F102)+1)</f>
        <v>102</v>
      </c>
      <c r="G103" s="26" t="str">
        <f t="shared" si="25"/>
        <v/>
      </c>
      <c r="H103" s="27" t="str">
        <f t="shared" si="26"/>
        <v xml:space="preserve">
</v>
      </c>
      <c r="I103" s="27" t="str">
        <f t="shared" si="27"/>
        <v xml:space="preserve">
</v>
      </c>
      <c r="J103" s="42">
        <f t="shared" si="28"/>
        <v>0</v>
      </c>
      <c r="K103" s="22">
        <f t="shared" si="33"/>
        <v>0</v>
      </c>
      <c r="L103" s="22">
        <f t="shared" si="31"/>
        <v>0</v>
      </c>
      <c r="M103" s="22">
        <f t="shared" si="29"/>
        <v>0</v>
      </c>
      <c r="N103" s="14" t="str">
        <f t="shared" si="30"/>
        <v/>
      </c>
      <c r="O103" s="14" t="e">
        <f t="shared" si="35"/>
        <v>#VALUE!</v>
      </c>
      <c r="P103" s="14" t="e">
        <f t="shared" si="36"/>
        <v>#VALUE!</v>
      </c>
      <c r="Q103" s="14" t="str">
        <f>IFERROR(IF(AA103="",IF(X103="","Ecole Privée "&amp;TRIM(PROPER(VLOOKUP(MID(V103,1,8),[1]Répertoire!$H$1:$J$65536,3,FALSE))),"Ecole Privée "&amp;TRIM(PROPER(VLOOKUP(X103,[1]Répertoire!$H$1:$J$65536,3,FALSE)))),AA103),"")</f>
        <v/>
      </c>
      <c r="R103" s="14" t="str">
        <f>IFERROR(IF(AB103="",IF(X103="",VLOOKUP(MID(V103,1,8),[1]Répertoire!$H$1:$J$65536,2,FALSE),TRIM(UPPER(VLOOKUP(X103,[1]Répertoire!$H$1:$J$65536,2,FALSE)))),AB103),"")</f>
        <v/>
      </c>
      <c r="S103" s="14" t="str">
        <f t="shared" si="32"/>
        <v/>
      </c>
      <c r="T103" s="15" t="e">
        <f t="shared" si="37"/>
        <v>#VALUE!</v>
      </c>
      <c r="U103" s="14" t="e">
        <f t="shared" si="38"/>
        <v>#VALUE!</v>
      </c>
      <c r="V103" s="6" t="str">
        <f t="shared" si="39"/>
        <v/>
      </c>
      <c r="W103" s="34"/>
      <c r="X103" s="23" t="str">
        <f t="shared" si="40"/>
        <v/>
      </c>
      <c r="Y103" s="35"/>
      <c r="Z103" s="35"/>
      <c r="AA103" s="38"/>
      <c r="AB103" s="38"/>
      <c r="AC103" s="39"/>
      <c r="AD103" s="23"/>
      <c r="AE103" s="39"/>
      <c r="AF103" s="41"/>
    </row>
    <row r="104" spans="1:32" ht="45" customHeight="1" x14ac:dyDescent="0.25">
      <c r="A104" s="12">
        <v>103</v>
      </c>
      <c r="D104" s="21" t="str">
        <f t="shared" si="24"/>
        <v/>
      </c>
      <c r="E104" s="22" t="str">
        <f t="shared" si="34"/>
        <v/>
      </c>
      <c r="F104" s="22">
        <f>IF(H104="","",MAX($F$2:F103)+1)</f>
        <v>103</v>
      </c>
      <c r="G104" s="26" t="str">
        <f t="shared" si="25"/>
        <v/>
      </c>
      <c r="H104" s="27" t="str">
        <f t="shared" si="26"/>
        <v xml:space="preserve">
</v>
      </c>
      <c r="I104" s="27" t="str">
        <f t="shared" si="27"/>
        <v xml:space="preserve">
</v>
      </c>
      <c r="J104" s="42">
        <f t="shared" si="28"/>
        <v>0</v>
      </c>
      <c r="K104" s="22">
        <f t="shared" si="33"/>
        <v>0</v>
      </c>
      <c r="L104" s="22">
        <f t="shared" si="31"/>
        <v>0</v>
      </c>
      <c r="M104" s="22">
        <f t="shared" si="29"/>
        <v>0</v>
      </c>
      <c r="N104" s="14" t="str">
        <f t="shared" si="30"/>
        <v/>
      </c>
      <c r="O104" s="14" t="e">
        <f t="shared" si="35"/>
        <v>#VALUE!</v>
      </c>
      <c r="P104" s="14" t="e">
        <f t="shared" si="36"/>
        <v>#VALUE!</v>
      </c>
      <c r="Q104" s="14" t="str">
        <f>IFERROR(IF(AA104="",IF(X104="","Ecole Privée "&amp;TRIM(PROPER(VLOOKUP(MID(V104,1,8),[1]Répertoire!$H$1:$J$65536,3,FALSE))),"Ecole Privée "&amp;TRIM(PROPER(VLOOKUP(X104,[1]Répertoire!$H$1:$J$65536,3,FALSE)))),AA104),"")</f>
        <v/>
      </c>
      <c r="R104" s="14" t="str">
        <f>IFERROR(IF(AB104="",IF(X104="",VLOOKUP(MID(V104,1,8),[1]Répertoire!$H$1:$J$65536,2,FALSE),TRIM(UPPER(VLOOKUP(X104,[1]Répertoire!$H$1:$J$65536,2,FALSE)))),AB104),"")</f>
        <v/>
      </c>
      <c r="S104" s="14" t="str">
        <f t="shared" si="32"/>
        <v/>
      </c>
      <c r="T104" s="15" t="e">
        <f t="shared" si="37"/>
        <v>#VALUE!</v>
      </c>
      <c r="U104" s="14" t="e">
        <f t="shared" si="38"/>
        <v>#VALUE!</v>
      </c>
      <c r="V104" s="4" t="str">
        <f t="shared" si="39"/>
        <v/>
      </c>
      <c r="W104" s="33"/>
      <c r="X104" s="24" t="str">
        <f t="shared" si="40"/>
        <v/>
      </c>
      <c r="Y104" s="25"/>
      <c r="Z104" s="25"/>
      <c r="AA104" s="36"/>
      <c r="AB104" s="36"/>
      <c r="AC104" s="37"/>
      <c r="AD104" s="24"/>
      <c r="AE104" s="37"/>
      <c r="AF104" s="40"/>
    </row>
    <row r="105" spans="1:32" ht="45" customHeight="1" x14ac:dyDescent="0.25">
      <c r="A105" s="12">
        <v>104</v>
      </c>
      <c r="D105" s="21" t="str">
        <f t="shared" si="24"/>
        <v/>
      </c>
      <c r="E105" s="22" t="str">
        <f t="shared" si="34"/>
        <v/>
      </c>
      <c r="F105" s="22">
        <f>IF(H105="","",MAX($F$2:F104)+1)</f>
        <v>104</v>
      </c>
      <c r="G105" s="26" t="str">
        <f t="shared" si="25"/>
        <v/>
      </c>
      <c r="H105" s="27" t="str">
        <f t="shared" si="26"/>
        <v xml:space="preserve">
</v>
      </c>
      <c r="I105" s="27" t="str">
        <f t="shared" si="27"/>
        <v xml:space="preserve">
</v>
      </c>
      <c r="J105" s="42">
        <f t="shared" si="28"/>
        <v>0</v>
      </c>
      <c r="K105" s="22">
        <f t="shared" si="33"/>
        <v>0</v>
      </c>
      <c r="L105" s="22">
        <f t="shared" si="31"/>
        <v>0</v>
      </c>
      <c r="M105" s="22">
        <f t="shared" si="29"/>
        <v>0</v>
      </c>
      <c r="N105" s="14" t="str">
        <f t="shared" si="30"/>
        <v/>
      </c>
      <c r="O105" s="14" t="e">
        <f t="shared" si="35"/>
        <v>#VALUE!</v>
      </c>
      <c r="P105" s="14" t="e">
        <f t="shared" si="36"/>
        <v>#VALUE!</v>
      </c>
      <c r="Q105" s="14" t="str">
        <f>IFERROR(IF(AA105="",IF(X105="","Ecole Privée "&amp;TRIM(PROPER(VLOOKUP(MID(V105,1,8),[1]Répertoire!$H$1:$J$65536,3,FALSE))),"Ecole Privée "&amp;TRIM(PROPER(VLOOKUP(X105,[1]Répertoire!$H$1:$J$65536,3,FALSE)))),AA105),"")</f>
        <v/>
      </c>
      <c r="R105" s="14" t="str">
        <f>IFERROR(IF(AB105="",IF(X105="",VLOOKUP(MID(V105,1,8),[1]Répertoire!$H$1:$J$65536,2,FALSE),TRIM(UPPER(VLOOKUP(X105,[1]Répertoire!$H$1:$J$65536,2,FALSE)))),AB105),"")</f>
        <v/>
      </c>
      <c r="S105" s="14" t="str">
        <f t="shared" si="32"/>
        <v/>
      </c>
      <c r="T105" s="15" t="e">
        <f t="shared" si="37"/>
        <v>#VALUE!</v>
      </c>
      <c r="U105" s="14" t="e">
        <f t="shared" si="38"/>
        <v>#VALUE!</v>
      </c>
      <c r="V105" s="6" t="str">
        <f t="shared" si="39"/>
        <v/>
      </c>
      <c r="W105" s="34"/>
      <c r="X105" s="23" t="str">
        <f t="shared" si="40"/>
        <v/>
      </c>
      <c r="Y105" s="35"/>
      <c r="Z105" s="35"/>
      <c r="AA105" s="38"/>
      <c r="AB105" s="38"/>
      <c r="AC105" s="39"/>
      <c r="AD105" s="23"/>
      <c r="AE105" s="39"/>
      <c r="AF105" s="41"/>
    </row>
    <row r="106" spans="1:32" ht="45" customHeight="1" x14ac:dyDescent="0.25">
      <c r="A106" s="12">
        <v>105</v>
      </c>
      <c r="D106" s="21" t="str">
        <f t="shared" si="24"/>
        <v/>
      </c>
      <c r="E106" s="22" t="str">
        <f t="shared" si="34"/>
        <v/>
      </c>
      <c r="F106" s="22">
        <f>IF(H106="","",MAX($F$2:F105)+1)</f>
        <v>105</v>
      </c>
      <c r="G106" s="26" t="str">
        <f t="shared" si="25"/>
        <v/>
      </c>
      <c r="H106" s="27" t="str">
        <f t="shared" si="26"/>
        <v xml:space="preserve">
</v>
      </c>
      <c r="I106" s="27" t="str">
        <f t="shared" si="27"/>
        <v xml:space="preserve">
</v>
      </c>
      <c r="J106" s="42">
        <f t="shared" si="28"/>
        <v>0</v>
      </c>
      <c r="K106" s="22">
        <f t="shared" si="33"/>
        <v>0</v>
      </c>
      <c r="L106" s="22">
        <f t="shared" si="31"/>
        <v>0</v>
      </c>
      <c r="M106" s="22">
        <f t="shared" si="29"/>
        <v>0</v>
      </c>
      <c r="N106" s="14" t="str">
        <f t="shared" si="30"/>
        <v/>
      </c>
      <c r="O106" s="14" t="e">
        <f t="shared" si="35"/>
        <v>#VALUE!</v>
      </c>
      <c r="P106" s="14" t="e">
        <f t="shared" si="36"/>
        <v>#VALUE!</v>
      </c>
      <c r="Q106" s="14" t="str">
        <f>IFERROR(IF(AA106="",IF(X106="","Ecole Privée "&amp;TRIM(PROPER(VLOOKUP(MID(V106,1,8),[1]Répertoire!$H$1:$J$65536,3,FALSE))),"Ecole Privée "&amp;TRIM(PROPER(VLOOKUP(X106,[1]Répertoire!$H$1:$J$65536,3,FALSE)))),AA106),"")</f>
        <v/>
      </c>
      <c r="R106" s="14" t="str">
        <f>IFERROR(IF(AB106="",IF(X106="",VLOOKUP(MID(V106,1,8),[1]Répertoire!$H$1:$J$65536,2,FALSE),TRIM(UPPER(VLOOKUP(X106,[1]Répertoire!$H$1:$J$65536,2,FALSE)))),AB106),"")</f>
        <v/>
      </c>
      <c r="S106" s="14" t="str">
        <f t="shared" si="32"/>
        <v/>
      </c>
      <c r="T106" s="15" t="e">
        <f t="shared" si="37"/>
        <v>#VALUE!</v>
      </c>
      <c r="U106" s="14" t="e">
        <f t="shared" si="38"/>
        <v>#VALUE!</v>
      </c>
      <c r="V106" s="4" t="str">
        <f t="shared" si="39"/>
        <v/>
      </c>
      <c r="W106" s="33"/>
      <c r="X106" s="24" t="str">
        <f t="shared" si="40"/>
        <v/>
      </c>
      <c r="Y106" s="25"/>
      <c r="Z106" s="25"/>
      <c r="AA106" s="36"/>
      <c r="AB106" s="36"/>
      <c r="AC106" s="37"/>
      <c r="AD106" s="24"/>
      <c r="AE106" s="37"/>
      <c r="AF106" s="40"/>
    </row>
    <row r="107" spans="1:32" ht="45" customHeight="1" x14ac:dyDescent="0.25">
      <c r="A107" s="12">
        <v>106</v>
      </c>
      <c r="D107" s="21" t="str">
        <f t="shared" si="24"/>
        <v/>
      </c>
      <c r="E107" s="22" t="str">
        <f t="shared" si="34"/>
        <v/>
      </c>
      <c r="F107" s="22">
        <f>IF(H107="","",MAX($F$2:F106)+1)</f>
        <v>106</v>
      </c>
      <c r="G107" s="26" t="str">
        <f t="shared" si="25"/>
        <v/>
      </c>
      <c r="H107" s="27" t="str">
        <f t="shared" si="26"/>
        <v xml:space="preserve">
</v>
      </c>
      <c r="I107" s="27" t="str">
        <f t="shared" si="27"/>
        <v xml:space="preserve">
</v>
      </c>
      <c r="J107" s="42">
        <f t="shared" si="28"/>
        <v>0</v>
      </c>
      <c r="K107" s="22">
        <f t="shared" si="33"/>
        <v>0</v>
      </c>
      <c r="L107" s="22">
        <f t="shared" si="31"/>
        <v>0</v>
      </c>
      <c r="M107" s="22">
        <f t="shared" si="29"/>
        <v>0</v>
      </c>
      <c r="N107" s="14" t="str">
        <f t="shared" si="30"/>
        <v/>
      </c>
      <c r="O107" s="14" t="e">
        <f t="shared" si="35"/>
        <v>#VALUE!</v>
      </c>
      <c r="P107" s="14" t="e">
        <f t="shared" si="36"/>
        <v>#VALUE!</v>
      </c>
      <c r="Q107" s="14" t="str">
        <f>IFERROR(IF(AA107="",IF(X107="","Ecole Privée "&amp;TRIM(PROPER(VLOOKUP(MID(V107,1,8),[1]Répertoire!$H$1:$J$65536,3,FALSE))),"Ecole Privée "&amp;TRIM(PROPER(VLOOKUP(X107,[1]Répertoire!$H$1:$J$65536,3,FALSE)))),AA107),"")</f>
        <v/>
      </c>
      <c r="R107" s="14" t="str">
        <f>IFERROR(IF(AB107="",IF(X107="",VLOOKUP(MID(V107,1,8),[1]Répertoire!$H$1:$J$65536,2,FALSE),TRIM(UPPER(VLOOKUP(X107,[1]Répertoire!$H$1:$J$65536,2,FALSE)))),AB107),"")</f>
        <v/>
      </c>
      <c r="S107" s="14" t="str">
        <f t="shared" si="32"/>
        <v/>
      </c>
      <c r="T107" s="15" t="e">
        <f t="shared" si="37"/>
        <v>#VALUE!</v>
      </c>
      <c r="U107" s="14" t="e">
        <f t="shared" si="38"/>
        <v>#VALUE!</v>
      </c>
      <c r="V107" s="6" t="str">
        <f t="shared" si="39"/>
        <v/>
      </c>
      <c r="W107" s="34"/>
      <c r="X107" s="23" t="str">
        <f t="shared" si="40"/>
        <v/>
      </c>
      <c r="Y107" s="35"/>
      <c r="Z107" s="35"/>
      <c r="AA107" s="38"/>
      <c r="AB107" s="38"/>
      <c r="AC107" s="39"/>
      <c r="AD107" s="23"/>
      <c r="AE107" s="39"/>
      <c r="AF107" s="41"/>
    </row>
    <row r="108" spans="1:32" ht="45" customHeight="1" x14ac:dyDescent="0.25">
      <c r="A108" s="12">
        <v>107</v>
      </c>
      <c r="D108" s="21" t="str">
        <f t="shared" si="24"/>
        <v/>
      </c>
      <c r="E108" s="22" t="str">
        <f t="shared" si="34"/>
        <v/>
      </c>
      <c r="F108" s="22">
        <f>IF(H108="","",MAX($F$2:F107)+1)</f>
        <v>107</v>
      </c>
      <c r="G108" s="26" t="str">
        <f t="shared" si="25"/>
        <v/>
      </c>
      <c r="H108" s="27" t="str">
        <f t="shared" si="26"/>
        <v xml:space="preserve">
</v>
      </c>
      <c r="I108" s="27" t="str">
        <f t="shared" si="27"/>
        <v xml:space="preserve">
</v>
      </c>
      <c r="J108" s="42">
        <f t="shared" si="28"/>
        <v>0</v>
      </c>
      <c r="K108" s="22">
        <f t="shared" si="33"/>
        <v>0</v>
      </c>
      <c r="L108" s="22">
        <f t="shared" si="31"/>
        <v>0</v>
      </c>
      <c r="M108" s="22">
        <f t="shared" si="29"/>
        <v>0</v>
      </c>
      <c r="N108" s="14" t="str">
        <f t="shared" si="30"/>
        <v/>
      </c>
      <c r="O108" s="14" t="e">
        <f t="shared" si="35"/>
        <v>#VALUE!</v>
      </c>
      <c r="P108" s="14" t="e">
        <f t="shared" si="36"/>
        <v>#VALUE!</v>
      </c>
      <c r="Q108" s="14" t="str">
        <f>IFERROR(IF(AA108="",IF(X108="","Ecole Privée "&amp;TRIM(PROPER(VLOOKUP(MID(V108,1,8),[1]Répertoire!$H$1:$J$65536,3,FALSE))),"Ecole Privée "&amp;TRIM(PROPER(VLOOKUP(X108,[1]Répertoire!$H$1:$J$65536,3,FALSE)))),AA108),"")</f>
        <v/>
      </c>
      <c r="R108" s="14" t="str">
        <f>IFERROR(IF(AB108="",IF(X108="",VLOOKUP(MID(V108,1,8),[1]Répertoire!$H$1:$J$65536,2,FALSE),TRIM(UPPER(VLOOKUP(X108,[1]Répertoire!$H$1:$J$65536,2,FALSE)))),AB108),"")</f>
        <v/>
      </c>
      <c r="S108" s="14" t="str">
        <f t="shared" si="32"/>
        <v/>
      </c>
      <c r="T108" s="15" t="e">
        <f t="shared" si="37"/>
        <v>#VALUE!</v>
      </c>
      <c r="U108" s="14" t="e">
        <f t="shared" si="38"/>
        <v>#VALUE!</v>
      </c>
      <c r="V108" s="4" t="str">
        <f t="shared" si="39"/>
        <v/>
      </c>
      <c r="W108" s="33"/>
      <c r="X108" s="24" t="str">
        <f t="shared" si="40"/>
        <v/>
      </c>
      <c r="Y108" s="25"/>
      <c r="Z108" s="25"/>
      <c r="AA108" s="36"/>
      <c r="AB108" s="36"/>
      <c r="AC108" s="37"/>
      <c r="AD108" s="24"/>
      <c r="AE108" s="37"/>
      <c r="AF108" s="40"/>
    </row>
    <row r="109" spans="1:32" ht="45" customHeight="1" x14ac:dyDescent="0.25">
      <c r="A109" s="12">
        <v>108</v>
      </c>
      <c r="D109" s="21" t="str">
        <f t="shared" si="24"/>
        <v/>
      </c>
      <c r="E109" s="22" t="str">
        <f t="shared" si="34"/>
        <v/>
      </c>
      <c r="F109" s="22">
        <f>IF(H109="","",MAX($F$2:F108)+1)</f>
        <v>108</v>
      </c>
      <c r="G109" s="26" t="str">
        <f t="shared" si="25"/>
        <v/>
      </c>
      <c r="H109" s="27" t="str">
        <f t="shared" si="26"/>
        <v xml:space="preserve">
</v>
      </c>
      <c r="I109" s="27" t="str">
        <f t="shared" si="27"/>
        <v xml:space="preserve">
</v>
      </c>
      <c r="J109" s="42">
        <f t="shared" si="28"/>
        <v>0</v>
      </c>
      <c r="K109" s="22">
        <f t="shared" si="33"/>
        <v>0</v>
      </c>
      <c r="L109" s="22">
        <f t="shared" si="31"/>
        <v>0</v>
      </c>
      <c r="M109" s="22">
        <f t="shared" si="29"/>
        <v>0</v>
      </c>
      <c r="N109" s="14" t="str">
        <f t="shared" si="30"/>
        <v/>
      </c>
      <c r="O109" s="14" t="e">
        <f t="shared" si="35"/>
        <v>#VALUE!</v>
      </c>
      <c r="P109" s="14" t="e">
        <f t="shared" si="36"/>
        <v>#VALUE!</v>
      </c>
      <c r="Q109" s="14" t="str">
        <f>IFERROR(IF(AA109="",IF(X109="","Ecole Privée "&amp;TRIM(PROPER(VLOOKUP(MID(V109,1,8),[1]Répertoire!$H$1:$J$65536,3,FALSE))),"Ecole Privée "&amp;TRIM(PROPER(VLOOKUP(X109,[1]Répertoire!$H$1:$J$65536,3,FALSE)))),AA109),"")</f>
        <v/>
      </c>
      <c r="R109" s="14" t="str">
        <f>IFERROR(IF(AB109="",IF(X109="",VLOOKUP(MID(V109,1,8),[1]Répertoire!$H$1:$J$65536,2,FALSE),TRIM(UPPER(VLOOKUP(X109,[1]Répertoire!$H$1:$J$65536,2,FALSE)))),AB109),"")</f>
        <v/>
      </c>
      <c r="S109" s="14" t="str">
        <f t="shared" si="32"/>
        <v/>
      </c>
      <c r="T109" s="15" t="e">
        <f t="shared" si="37"/>
        <v>#VALUE!</v>
      </c>
      <c r="U109" s="14" t="e">
        <f t="shared" si="38"/>
        <v>#VALUE!</v>
      </c>
      <c r="V109" s="6" t="str">
        <f t="shared" si="39"/>
        <v/>
      </c>
      <c r="W109" s="34"/>
      <c r="X109" s="23" t="str">
        <f t="shared" si="40"/>
        <v/>
      </c>
      <c r="Y109" s="35"/>
      <c r="Z109" s="35"/>
      <c r="AA109" s="38"/>
      <c r="AB109" s="38"/>
      <c r="AC109" s="39"/>
      <c r="AD109" s="23"/>
      <c r="AE109" s="39"/>
      <c r="AF109" s="41"/>
    </row>
    <row r="110" spans="1:32" ht="45" customHeight="1" x14ac:dyDescent="0.25">
      <c r="A110" s="12">
        <v>109</v>
      </c>
      <c r="D110" s="21" t="str">
        <f t="shared" si="24"/>
        <v/>
      </c>
      <c r="E110" s="22" t="str">
        <f t="shared" si="34"/>
        <v/>
      </c>
      <c r="F110" s="22">
        <f>IF(H110="","",MAX($F$2:F109)+1)</f>
        <v>109</v>
      </c>
      <c r="G110" s="26" t="str">
        <f t="shared" si="25"/>
        <v/>
      </c>
      <c r="H110" s="27" t="str">
        <f t="shared" si="26"/>
        <v xml:space="preserve">
</v>
      </c>
      <c r="I110" s="27" t="str">
        <f t="shared" si="27"/>
        <v xml:space="preserve">
</v>
      </c>
      <c r="J110" s="42">
        <f t="shared" si="28"/>
        <v>0</v>
      </c>
      <c r="K110" s="22">
        <f t="shared" si="33"/>
        <v>0</v>
      </c>
      <c r="L110" s="22">
        <f t="shared" si="31"/>
        <v>0</v>
      </c>
      <c r="M110" s="22">
        <f t="shared" si="29"/>
        <v>0</v>
      </c>
      <c r="N110" s="14" t="str">
        <f t="shared" si="30"/>
        <v/>
      </c>
      <c r="O110" s="14" t="e">
        <f t="shared" si="35"/>
        <v>#VALUE!</v>
      </c>
      <c r="P110" s="14" t="e">
        <f t="shared" si="36"/>
        <v>#VALUE!</v>
      </c>
      <c r="Q110" s="14" t="str">
        <f>IFERROR(IF(AA110="",IF(X110="","Ecole Privée "&amp;TRIM(PROPER(VLOOKUP(MID(V110,1,8),[1]Répertoire!$H$1:$J$65536,3,FALSE))),"Ecole Privée "&amp;TRIM(PROPER(VLOOKUP(X110,[1]Répertoire!$H$1:$J$65536,3,FALSE)))),AA110),"")</f>
        <v/>
      </c>
      <c r="R110" s="14" t="str">
        <f>IFERROR(IF(AB110="",IF(X110="",VLOOKUP(MID(V110,1,8),[1]Répertoire!$H$1:$J$65536,2,FALSE),TRIM(UPPER(VLOOKUP(X110,[1]Répertoire!$H$1:$J$65536,2,FALSE)))),AB110),"")</f>
        <v/>
      </c>
      <c r="S110" s="14" t="str">
        <f t="shared" si="32"/>
        <v/>
      </c>
      <c r="T110" s="15" t="e">
        <f t="shared" si="37"/>
        <v>#VALUE!</v>
      </c>
      <c r="U110" s="14" t="e">
        <f t="shared" si="38"/>
        <v>#VALUE!</v>
      </c>
      <c r="V110" s="4" t="str">
        <f t="shared" si="39"/>
        <v/>
      </c>
      <c r="W110" s="33"/>
      <c r="X110" s="24" t="str">
        <f t="shared" si="40"/>
        <v/>
      </c>
      <c r="Y110" s="25"/>
      <c r="Z110" s="25"/>
      <c r="AA110" s="36"/>
      <c r="AB110" s="36"/>
      <c r="AC110" s="37"/>
      <c r="AD110" s="24"/>
      <c r="AE110" s="37"/>
      <c r="AF110" s="40"/>
    </row>
    <row r="111" spans="1:32" ht="45" customHeight="1" x14ac:dyDescent="0.25">
      <c r="A111" s="12">
        <v>110</v>
      </c>
      <c r="D111" s="21" t="str">
        <f t="shared" si="24"/>
        <v/>
      </c>
      <c r="E111" s="22" t="str">
        <f t="shared" si="34"/>
        <v/>
      </c>
      <c r="F111" s="22">
        <f>IF(H111="","",MAX($F$2:F110)+1)</f>
        <v>110</v>
      </c>
      <c r="G111" s="26" t="str">
        <f t="shared" si="25"/>
        <v/>
      </c>
      <c r="H111" s="27" t="str">
        <f t="shared" si="26"/>
        <v xml:space="preserve">
</v>
      </c>
      <c r="I111" s="27" t="str">
        <f t="shared" si="27"/>
        <v xml:space="preserve">
</v>
      </c>
      <c r="J111" s="42">
        <f t="shared" si="28"/>
        <v>0</v>
      </c>
      <c r="K111" s="22">
        <f t="shared" si="33"/>
        <v>0</v>
      </c>
      <c r="L111" s="22">
        <f t="shared" si="31"/>
        <v>0</v>
      </c>
      <c r="M111" s="22">
        <f t="shared" si="29"/>
        <v>0</v>
      </c>
      <c r="N111" s="14" t="str">
        <f t="shared" si="30"/>
        <v/>
      </c>
      <c r="O111" s="14" t="e">
        <f t="shared" si="35"/>
        <v>#VALUE!</v>
      </c>
      <c r="P111" s="14" t="e">
        <f t="shared" si="36"/>
        <v>#VALUE!</v>
      </c>
      <c r="Q111" s="14" t="str">
        <f>IFERROR(IF(AA111="",IF(X111="","Ecole Privée "&amp;TRIM(PROPER(VLOOKUP(MID(V111,1,8),[1]Répertoire!$H$1:$J$65536,3,FALSE))),"Ecole Privée "&amp;TRIM(PROPER(VLOOKUP(X111,[1]Répertoire!$H$1:$J$65536,3,FALSE)))),AA111),"")</f>
        <v/>
      </c>
      <c r="R111" s="14" t="str">
        <f>IFERROR(IF(AB111="",IF(X111="",VLOOKUP(MID(V111,1,8),[1]Répertoire!$H$1:$J$65536,2,FALSE),TRIM(UPPER(VLOOKUP(X111,[1]Répertoire!$H$1:$J$65536,2,FALSE)))),AB111),"")</f>
        <v/>
      </c>
      <c r="S111" s="14" t="str">
        <f t="shared" si="32"/>
        <v/>
      </c>
      <c r="T111" s="15" t="e">
        <f t="shared" si="37"/>
        <v>#VALUE!</v>
      </c>
      <c r="U111" s="14" t="e">
        <f t="shared" si="38"/>
        <v>#VALUE!</v>
      </c>
      <c r="V111" s="6" t="str">
        <f t="shared" si="39"/>
        <v/>
      </c>
      <c r="W111" s="34"/>
      <c r="X111" s="23" t="str">
        <f t="shared" si="40"/>
        <v/>
      </c>
      <c r="Y111" s="35"/>
      <c r="Z111" s="35"/>
      <c r="AA111" s="38"/>
      <c r="AB111" s="38"/>
      <c r="AC111" s="39"/>
      <c r="AD111" s="23"/>
      <c r="AE111" s="39"/>
      <c r="AF111" s="41"/>
    </row>
    <row r="112" spans="1:32" ht="45" customHeight="1" x14ac:dyDescent="0.25">
      <c r="A112" s="12">
        <v>111</v>
      </c>
      <c r="D112" s="21" t="str">
        <f t="shared" si="24"/>
        <v/>
      </c>
      <c r="E112" s="22" t="str">
        <f t="shared" si="34"/>
        <v/>
      </c>
      <c r="F112" s="22">
        <f>IF(H112="","",MAX($F$2:F111)+1)</f>
        <v>111</v>
      </c>
      <c r="G112" s="26" t="str">
        <f t="shared" si="25"/>
        <v/>
      </c>
      <c r="H112" s="27" t="str">
        <f t="shared" si="26"/>
        <v xml:space="preserve">
</v>
      </c>
      <c r="I112" s="27" t="str">
        <f t="shared" si="27"/>
        <v xml:space="preserve">
</v>
      </c>
      <c r="J112" s="42">
        <f t="shared" si="28"/>
        <v>0</v>
      </c>
      <c r="K112" s="22">
        <f t="shared" si="33"/>
        <v>0</v>
      </c>
      <c r="L112" s="22">
        <f t="shared" si="31"/>
        <v>0</v>
      </c>
      <c r="M112" s="22">
        <f t="shared" si="29"/>
        <v>0</v>
      </c>
      <c r="N112" s="14" t="str">
        <f t="shared" si="30"/>
        <v/>
      </c>
      <c r="O112" s="14" t="e">
        <f t="shared" si="35"/>
        <v>#VALUE!</v>
      </c>
      <c r="P112" s="14" t="e">
        <f t="shared" si="36"/>
        <v>#VALUE!</v>
      </c>
      <c r="Q112" s="14" t="str">
        <f>IFERROR(IF(AA112="",IF(X112="","Ecole Privée "&amp;TRIM(PROPER(VLOOKUP(MID(V112,1,8),[1]Répertoire!$H$1:$J$65536,3,FALSE))),"Ecole Privée "&amp;TRIM(PROPER(VLOOKUP(X112,[1]Répertoire!$H$1:$J$65536,3,FALSE)))),AA112),"")</f>
        <v/>
      </c>
      <c r="R112" s="14" t="str">
        <f>IFERROR(IF(AB112="",IF(X112="",VLOOKUP(MID(V112,1,8),[1]Répertoire!$H$1:$J$65536,2,FALSE),TRIM(UPPER(VLOOKUP(X112,[1]Répertoire!$H$1:$J$65536,2,FALSE)))),AB112),"")</f>
        <v/>
      </c>
      <c r="S112" s="14" t="str">
        <f t="shared" si="32"/>
        <v/>
      </c>
      <c r="T112" s="15" t="e">
        <f t="shared" si="37"/>
        <v>#VALUE!</v>
      </c>
      <c r="U112" s="14" t="e">
        <f t="shared" si="38"/>
        <v>#VALUE!</v>
      </c>
      <c r="V112" s="4" t="str">
        <f t="shared" si="39"/>
        <v/>
      </c>
      <c r="W112" s="33"/>
      <c r="X112" s="24" t="str">
        <f t="shared" si="40"/>
        <v/>
      </c>
      <c r="Y112" s="25"/>
      <c r="Z112" s="25"/>
      <c r="AA112" s="36"/>
      <c r="AB112" s="36"/>
      <c r="AC112" s="37"/>
      <c r="AD112" s="24"/>
      <c r="AE112" s="37"/>
      <c r="AF112" s="40"/>
    </row>
    <row r="113" spans="1:32" ht="45" customHeight="1" x14ac:dyDescent="0.25">
      <c r="A113" s="12">
        <v>112</v>
      </c>
      <c r="D113" s="21" t="str">
        <f t="shared" si="24"/>
        <v/>
      </c>
      <c r="E113" s="22" t="str">
        <f t="shared" si="34"/>
        <v/>
      </c>
      <c r="F113" s="22">
        <f>IF(H113="","",MAX($F$2:F112)+1)</f>
        <v>112</v>
      </c>
      <c r="G113" s="26" t="str">
        <f t="shared" si="25"/>
        <v/>
      </c>
      <c r="H113" s="27" t="str">
        <f t="shared" si="26"/>
        <v xml:space="preserve">
</v>
      </c>
      <c r="I113" s="27" t="str">
        <f t="shared" si="27"/>
        <v xml:space="preserve">
</v>
      </c>
      <c r="J113" s="42">
        <f t="shared" si="28"/>
        <v>0</v>
      </c>
      <c r="K113" s="22">
        <f t="shared" si="33"/>
        <v>0</v>
      </c>
      <c r="L113" s="22">
        <f t="shared" si="31"/>
        <v>0</v>
      </c>
      <c r="M113" s="22">
        <f t="shared" si="29"/>
        <v>0</v>
      </c>
      <c r="N113" s="14" t="str">
        <f t="shared" si="30"/>
        <v/>
      </c>
      <c r="O113" s="14" t="e">
        <f t="shared" si="35"/>
        <v>#VALUE!</v>
      </c>
      <c r="P113" s="14" t="e">
        <f t="shared" si="36"/>
        <v>#VALUE!</v>
      </c>
      <c r="Q113" s="14" t="str">
        <f>IFERROR(IF(AA113="",IF(X113="","Ecole Privée "&amp;TRIM(PROPER(VLOOKUP(MID(V113,1,8),[1]Répertoire!$H$1:$J$65536,3,FALSE))),"Ecole Privée "&amp;TRIM(PROPER(VLOOKUP(X113,[1]Répertoire!$H$1:$J$65536,3,FALSE)))),AA113),"")</f>
        <v/>
      </c>
      <c r="R113" s="14" t="str">
        <f>IFERROR(IF(AB113="",IF(X113="",VLOOKUP(MID(V113,1,8),[1]Répertoire!$H$1:$J$65536,2,FALSE),TRIM(UPPER(VLOOKUP(X113,[1]Répertoire!$H$1:$J$65536,2,FALSE)))),AB113),"")</f>
        <v/>
      </c>
      <c r="S113" s="14" t="str">
        <f t="shared" si="32"/>
        <v/>
      </c>
      <c r="T113" s="15" t="e">
        <f t="shared" si="37"/>
        <v>#VALUE!</v>
      </c>
      <c r="U113" s="14" t="e">
        <f t="shared" si="38"/>
        <v>#VALUE!</v>
      </c>
      <c r="V113" s="6" t="str">
        <f t="shared" si="39"/>
        <v/>
      </c>
      <c r="W113" s="34"/>
      <c r="X113" s="23" t="str">
        <f t="shared" si="40"/>
        <v/>
      </c>
      <c r="Y113" s="35"/>
      <c r="Z113" s="35"/>
      <c r="AA113" s="38"/>
      <c r="AB113" s="38"/>
      <c r="AC113" s="39"/>
      <c r="AD113" s="23"/>
      <c r="AE113" s="39"/>
      <c r="AF113" s="41"/>
    </row>
    <row r="114" spans="1:32" ht="45" customHeight="1" x14ac:dyDescent="0.25">
      <c r="A114" s="12">
        <v>113</v>
      </c>
      <c r="D114" s="21" t="str">
        <f t="shared" si="24"/>
        <v/>
      </c>
      <c r="E114" s="22" t="str">
        <f t="shared" si="34"/>
        <v/>
      </c>
      <c r="F114" s="22">
        <f>IF(H114="","",MAX($F$2:F113)+1)</f>
        <v>113</v>
      </c>
      <c r="G114" s="26" t="str">
        <f t="shared" si="25"/>
        <v/>
      </c>
      <c r="H114" s="27" t="str">
        <f t="shared" si="26"/>
        <v xml:space="preserve">
</v>
      </c>
      <c r="I114" s="27" t="str">
        <f t="shared" si="27"/>
        <v xml:space="preserve">
</v>
      </c>
      <c r="J114" s="42">
        <f t="shared" si="28"/>
        <v>0</v>
      </c>
      <c r="K114" s="22">
        <f t="shared" si="33"/>
        <v>0</v>
      </c>
      <c r="L114" s="22">
        <f t="shared" si="31"/>
        <v>0</v>
      </c>
      <c r="M114" s="22">
        <f t="shared" si="29"/>
        <v>0</v>
      </c>
      <c r="N114" s="14" t="str">
        <f t="shared" si="30"/>
        <v/>
      </c>
      <c r="O114" s="14" t="e">
        <f t="shared" si="35"/>
        <v>#VALUE!</v>
      </c>
      <c r="P114" s="14" t="e">
        <f t="shared" si="36"/>
        <v>#VALUE!</v>
      </c>
      <c r="Q114" s="14" t="str">
        <f>IFERROR(IF(AA114="",IF(X114="","Ecole Privée "&amp;TRIM(PROPER(VLOOKUP(MID(V114,1,8),[1]Répertoire!$H$1:$J$65536,3,FALSE))),"Ecole Privée "&amp;TRIM(PROPER(VLOOKUP(X114,[1]Répertoire!$H$1:$J$65536,3,FALSE)))),AA114),"")</f>
        <v/>
      </c>
      <c r="R114" s="14" t="str">
        <f>IFERROR(IF(AB114="",IF(X114="",VLOOKUP(MID(V114,1,8),[1]Répertoire!$H$1:$J$65536,2,FALSE),TRIM(UPPER(VLOOKUP(X114,[1]Répertoire!$H$1:$J$65536,2,FALSE)))),AB114),"")</f>
        <v/>
      </c>
      <c r="S114" s="14" t="str">
        <f t="shared" si="32"/>
        <v/>
      </c>
      <c r="T114" s="15" t="e">
        <f t="shared" si="37"/>
        <v>#VALUE!</v>
      </c>
      <c r="U114" s="14" t="e">
        <f t="shared" si="38"/>
        <v>#VALUE!</v>
      </c>
      <c r="V114" s="4" t="str">
        <f t="shared" si="39"/>
        <v/>
      </c>
      <c r="W114" s="33"/>
      <c r="X114" s="24" t="str">
        <f t="shared" si="40"/>
        <v/>
      </c>
      <c r="Y114" s="25"/>
      <c r="Z114" s="25"/>
      <c r="AA114" s="36"/>
      <c r="AB114" s="36"/>
      <c r="AC114" s="37"/>
      <c r="AD114" s="24"/>
      <c r="AE114" s="37"/>
      <c r="AF114" s="40"/>
    </row>
    <row r="115" spans="1:32" ht="45" customHeight="1" x14ac:dyDescent="0.25">
      <c r="A115" s="12">
        <v>114</v>
      </c>
      <c r="D115" s="21" t="str">
        <f t="shared" si="24"/>
        <v/>
      </c>
      <c r="E115" s="22" t="str">
        <f t="shared" si="34"/>
        <v/>
      </c>
      <c r="F115" s="22">
        <f>IF(H115="","",MAX($F$2:F114)+1)</f>
        <v>114</v>
      </c>
      <c r="G115" s="26" t="str">
        <f t="shared" si="25"/>
        <v/>
      </c>
      <c r="H115" s="27" t="str">
        <f t="shared" si="26"/>
        <v xml:space="preserve">
</v>
      </c>
      <c r="I115" s="27" t="str">
        <f t="shared" si="27"/>
        <v xml:space="preserve">
</v>
      </c>
      <c r="J115" s="42">
        <f t="shared" si="28"/>
        <v>0</v>
      </c>
      <c r="K115" s="22">
        <f t="shared" si="33"/>
        <v>0</v>
      </c>
      <c r="L115" s="22">
        <f t="shared" si="31"/>
        <v>0</v>
      </c>
      <c r="M115" s="22">
        <f t="shared" si="29"/>
        <v>0</v>
      </c>
      <c r="N115" s="14" t="str">
        <f t="shared" si="30"/>
        <v/>
      </c>
      <c r="O115" s="14" t="e">
        <f t="shared" si="35"/>
        <v>#VALUE!</v>
      </c>
      <c r="P115" s="14" t="e">
        <f t="shared" si="36"/>
        <v>#VALUE!</v>
      </c>
      <c r="Q115" s="14" t="str">
        <f>IFERROR(IF(AA115="",IF(X115="","Ecole Privée "&amp;TRIM(PROPER(VLOOKUP(MID(V115,1,8),[1]Répertoire!$H$1:$J$65536,3,FALSE))),"Ecole Privée "&amp;TRIM(PROPER(VLOOKUP(X115,[1]Répertoire!$H$1:$J$65536,3,FALSE)))),AA115),"")</f>
        <v/>
      </c>
      <c r="R115" s="14" t="str">
        <f>IFERROR(IF(AB115="",IF(X115="",VLOOKUP(MID(V115,1,8),[1]Répertoire!$H$1:$J$65536,2,FALSE),TRIM(UPPER(VLOOKUP(X115,[1]Répertoire!$H$1:$J$65536,2,FALSE)))),AB115),"")</f>
        <v/>
      </c>
      <c r="S115" s="14" t="str">
        <f t="shared" si="32"/>
        <v/>
      </c>
      <c r="T115" s="15" t="e">
        <f t="shared" si="37"/>
        <v>#VALUE!</v>
      </c>
      <c r="U115" s="14" t="e">
        <f t="shared" si="38"/>
        <v>#VALUE!</v>
      </c>
      <c r="V115" s="6" t="str">
        <f t="shared" si="39"/>
        <v/>
      </c>
      <c r="W115" s="34"/>
      <c r="X115" s="23" t="str">
        <f t="shared" si="40"/>
        <v/>
      </c>
      <c r="Y115" s="35"/>
      <c r="Z115" s="35"/>
      <c r="AA115" s="38"/>
      <c r="AB115" s="38"/>
      <c r="AC115" s="39"/>
      <c r="AD115" s="23"/>
      <c r="AE115" s="39"/>
      <c r="AF115" s="41"/>
    </row>
    <row r="116" spans="1:32" ht="45" customHeight="1" x14ac:dyDescent="0.25">
      <c r="A116" s="12">
        <v>115</v>
      </c>
      <c r="D116" s="21" t="str">
        <f t="shared" si="24"/>
        <v/>
      </c>
      <c r="E116" s="22" t="str">
        <f t="shared" si="34"/>
        <v/>
      </c>
      <c r="F116" s="22">
        <f>IF(H116="","",MAX($F$2:F115)+1)</f>
        <v>115</v>
      </c>
      <c r="G116" s="26" t="str">
        <f t="shared" si="25"/>
        <v/>
      </c>
      <c r="H116" s="27" t="str">
        <f t="shared" si="26"/>
        <v xml:space="preserve">
</v>
      </c>
      <c r="I116" s="27" t="str">
        <f t="shared" si="27"/>
        <v xml:space="preserve">
</v>
      </c>
      <c r="J116" s="42">
        <f t="shared" si="28"/>
        <v>0</v>
      </c>
      <c r="K116" s="22">
        <f t="shared" si="33"/>
        <v>0</v>
      </c>
      <c r="L116" s="22">
        <f t="shared" si="31"/>
        <v>0</v>
      </c>
      <c r="M116" s="22">
        <f t="shared" si="29"/>
        <v>0</v>
      </c>
      <c r="N116" s="14" t="str">
        <f t="shared" si="30"/>
        <v/>
      </c>
      <c r="O116" s="14" t="e">
        <f t="shared" si="35"/>
        <v>#VALUE!</v>
      </c>
      <c r="P116" s="14" t="e">
        <f t="shared" si="36"/>
        <v>#VALUE!</v>
      </c>
      <c r="Q116" s="14" t="str">
        <f>IFERROR(IF(AA116="",IF(X116="","Ecole Privée "&amp;TRIM(PROPER(VLOOKUP(MID(V116,1,8),[1]Répertoire!$H$1:$J$65536,3,FALSE))),"Ecole Privée "&amp;TRIM(PROPER(VLOOKUP(X116,[1]Répertoire!$H$1:$J$65536,3,FALSE)))),AA116),"")</f>
        <v/>
      </c>
      <c r="R116" s="14" t="str">
        <f>IFERROR(IF(AB116="",IF(X116="",VLOOKUP(MID(V116,1,8),[1]Répertoire!$H$1:$J$65536,2,FALSE),TRIM(UPPER(VLOOKUP(X116,[1]Répertoire!$H$1:$J$65536,2,FALSE)))),AB116),"")</f>
        <v/>
      </c>
      <c r="S116" s="14" t="str">
        <f t="shared" si="32"/>
        <v/>
      </c>
      <c r="T116" s="15" t="e">
        <f t="shared" si="37"/>
        <v>#VALUE!</v>
      </c>
      <c r="U116" s="14" t="e">
        <f t="shared" si="38"/>
        <v>#VALUE!</v>
      </c>
      <c r="V116" s="4" t="str">
        <f t="shared" si="39"/>
        <v/>
      </c>
      <c r="W116" s="33"/>
      <c r="X116" s="24" t="str">
        <f t="shared" si="40"/>
        <v/>
      </c>
      <c r="Y116" s="25"/>
      <c r="Z116" s="25"/>
      <c r="AA116" s="36"/>
      <c r="AB116" s="36"/>
      <c r="AC116" s="37"/>
      <c r="AD116" s="24"/>
      <c r="AE116" s="37"/>
      <c r="AF116" s="40"/>
    </row>
    <row r="117" spans="1:32" ht="45" customHeight="1" x14ac:dyDescent="0.25">
      <c r="A117" s="12">
        <v>116</v>
      </c>
      <c r="D117" s="21" t="str">
        <f t="shared" si="24"/>
        <v/>
      </c>
      <c r="E117" s="22" t="str">
        <f t="shared" si="34"/>
        <v/>
      </c>
      <c r="F117" s="22">
        <f>IF(H117="","",MAX($F$2:F116)+1)</f>
        <v>116</v>
      </c>
      <c r="G117" s="26" t="str">
        <f t="shared" si="25"/>
        <v/>
      </c>
      <c r="H117" s="27" t="str">
        <f t="shared" si="26"/>
        <v xml:space="preserve">
</v>
      </c>
      <c r="I117" s="27" t="str">
        <f t="shared" si="27"/>
        <v xml:space="preserve">
</v>
      </c>
      <c r="J117" s="42">
        <f t="shared" si="28"/>
        <v>0</v>
      </c>
      <c r="K117" s="22">
        <f t="shared" si="33"/>
        <v>0</v>
      </c>
      <c r="L117" s="22">
        <f t="shared" si="31"/>
        <v>0</v>
      </c>
      <c r="M117" s="22">
        <f t="shared" si="29"/>
        <v>0</v>
      </c>
      <c r="N117" s="14" t="str">
        <f t="shared" si="30"/>
        <v/>
      </c>
      <c r="O117" s="14" t="e">
        <f t="shared" si="35"/>
        <v>#VALUE!</v>
      </c>
      <c r="P117" s="14" t="e">
        <f t="shared" si="36"/>
        <v>#VALUE!</v>
      </c>
      <c r="Q117" s="14" t="str">
        <f>IFERROR(IF(AA117="",IF(X117="","Ecole Privée "&amp;TRIM(PROPER(VLOOKUP(MID(V117,1,8),[1]Répertoire!$H$1:$J$65536,3,FALSE))),"Ecole Privée "&amp;TRIM(PROPER(VLOOKUP(X117,[1]Répertoire!$H$1:$J$65536,3,FALSE)))),AA117),"")</f>
        <v/>
      </c>
      <c r="R117" s="14" t="str">
        <f>IFERROR(IF(AB117="",IF(X117="",VLOOKUP(MID(V117,1,8),[1]Répertoire!$H$1:$J$65536,2,FALSE),TRIM(UPPER(VLOOKUP(X117,[1]Répertoire!$H$1:$J$65536,2,FALSE)))),AB117),"")</f>
        <v/>
      </c>
      <c r="S117" s="14" t="str">
        <f t="shared" si="32"/>
        <v/>
      </c>
      <c r="T117" s="15" t="e">
        <f t="shared" si="37"/>
        <v>#VALUE!</v>
      </c>
      <c r="U117" s="14" t="e">
        <f t="shared" si="38"/>
        <v>#VALUE!</v>
      </c>
      <c r="V117" s="6" t="str">
        <f t="shared" si="39"/>
        <v/>
      </c>
      <c r="W117" s="34"/>
      <c r="X117" s="23" t="str">
        <f t="shared" si="40"/>
        <v/>
      </c>
      <c r="Y117" s="35"/>
      <c r="Z117" s="35"/>
      <c r="AA117" s="38"/>
      <c r="AB117" s="38"/>
      <c r="AC117" s="39"/>
      <c r="AD117" s="23"/>
      <c r="AE117" s="39"/>
      <c r="AF117" s="41"/>
    </row>
    <row r="118" spans="1:32" ht="45" customHeight="1" x14ac:dyDescent="0.25">
      <c r="A118" s="12">
        <v>117</v>
      </c>
      <c r="D118" s="21" t="str">
        <f t="shared" si="24"/>
        <v/>
      </c>
      <c r="E118" s="22" t="str">
        <f t="shared" si="34"/>
        <v/>
      </c>
      <c r="F118" s="22">
        <f>IF(H118="","",MAX($F$2:F117)+1)</f>
        <v>117</v>
      </c>
      <c r="G118" s="26" t="str">
        <f t="shared" si="25"/>
        <v/>
      </c>
      <c r="H118" s="27" t="str">
        <f t="shared" si="26"/>
        <v xml:space="preserve">
</v>
      </c>
      <c r="I118" s="27" t="str">
        <f t="shared" si="27"/>
        <v xml:space="preserve">
</v>
      </c>
      <c r="J118" s="42">
        <f t="shared" si="28"/>
        <v>0</v>
      </c>
      <c r="K118" s="22">
        <f t="shared" si="33"/>
        <v>0</v>
      </c>
      <c r="L118" s="22">
        <f t="shared" si="31"/>
        <v>0</v>
      </c>
      <c r="M118" s="22">
        <f t="shared" si="29"/>
        <v>0</v>
      </c>
      <c r="N118" s="14" t="str">
        <f t="shared" si="30"/>
        <v/>
      </c>
      <c r="O118" s="14" t="e">
        <f t="shared" si="35"/>
        <v>#VALUE!</v>
      </c>
      <c r="P118" s="14" t="e">
        <f t="shared" si="36"/>
        <v>#VALUE!</v>
      </c>
      <c r="Q118" s="14" t="str">
        <f>IFERROR(IF(AA118="",IF(X118="","Ecole Privée "&amp;TRIM(PROPER(VLOOKUP(MID(V118,1,8),[1]Répertoire!$H$1:$J$65536,3,FALSE))),"Ecole Privée "&amp;TRIM(PROPER(VLOOKUP(X118,[1]Répertoire!$H$1:$J$65536,3,FALSE)))),AA118),"")</f>
        <v/>
      </c>
      <c r="R118" s="14" t="str">
        <f>IFERROR(IF(AB118="",IF(X118="",VLOOKUP(MID(V118,1,8),[1]Répertoire!$H$1:$J$65536,2,FALSE),TRIM(UPPER(VLOOKUP(X118,[1]Répertoire!$H$1:$J$65536,2,FALSE)))),AB118),"")</f>
        <v/>
      </c>
      <c r="S118" s="14" t="str">
        <f t="shared" si="32"/>
        <v/>
      </c>
      <c r="T118" s="15" t="e">
        <f t="shared" si="37"/>
        <v>#VALUE!</v>
      </c>
      <c r="U118" s="14" t="e">
        <f t="shared" si="38"/>
        <v>#VALUE!</v>
      </c>
      <c r="V118" s="4" t="str">
        <f t="shared" si="39"/>
        <v/>
      </c>
      <c r="W118" s="33"/>
      <c r="X118" s="24" t="str">
        <f t="shared" si="40"/>
        <v/>
      </c>
      <c r="Y118" s="25"/>
      <c r="Z118" s="25"/>
      <c r="AA118" s="36"/>
      <c r="AB118" s="36"/>
      <c r="AC118" s="37"/>
      <c r="AD118" s="24"/>
      <c r="AE118" s="37"/>
      <c r="AF118" s="40"/>
    </row>
    <row r="119" spans="1:32" ht="45" customHeight="1" x14ac:dyDescent="0.25">
      <c r="A119" s="12">
        <v>118</v>
      </c>
      <c r="D119" s="21" t="str">
        <f t="shared" si="24"/>
        <v/>
      </c>
      <c r="E119" s="22" t="str">
        <f t="shared" si="34"/>
        <v/>
      </c>
      <c r="F119" s="22">
        <f>IF(H119="","",MAX($F$2:F118)+1)</f>
        <v>118</v>
      </c>
      <c r="G119" s="26" t="str">
        <f t="shared" si="25"/>
        <v/>
      </c>
      <c r="H119" s="27" t="str">
        <f t="shared" si="26"/>
        <v xml:space="preserve">
</v>
      </c>
      <c r="I119" s="27" t="str">
        <f t="shared" si="27"/>
        <v xml:space="preserve">
</v>
      </c>
      <c r="J119" s="42">
        <f t="shared" si="28"/>
        <v>0</v>
      </c>
      <c r="K119" s="22">
        <f t="shared" si="33"/>
        <v>0</v>
      </c>
      <c r="L119" s="22">
        <f t="shared" si="31"/>
        <v>0</v>
      </c>
      <c r="M119" s="22">
        <f t="shared" si="29"/>
        <v>0</v>
      </c>
      <c r="N119" s="14" t="str">
        <f t="shared" si="30"/>
        <v/>
      </c>
      <c r="O119" s="14" t="e">
        <f t="shared" si="35"/>
        <v>#VALUE!</v>
      </c>
      <c r="P119" s="14" t="e">
        <f t="shared" si="36"/>
        <v>#VALUE!</v>
      </c>
      <c r="Q119" s="14" t="str">
        <f>IFERROR(IF(AA119="",IF(X119="","Ecole Privée "&amp;TRIM(PROPER(VLOOKUP(MID(V119,1,8),[1]Répertoire!$H$1:$J$65536,3,FALSE))),"Ecole Privée "&amp;TRIM(PROPER(VLOOKUP(X119,[1]Répertoire!$H$1:$J$65536,3,FALSE)))),AA119),"")</f>
        <v/>
      </c>
      <c r="R119" s="14" t="str">
        <f>IFERROR(IF(AB119="",IF(X119="",VLOOKUP(MID(V119,1,8),[1]Répertoire!$H$1:$J$65536,2,FALSE),TRIM(UPPER(VLOOKUP(X119,[1]Répertoire!$H$1:$J$65536,2,FALSE)))),AB119),"")</f>
        <v/>
      </c>
      <c r="S119" s="14" t="str">
        <f t="shared" si="32"/>
        <v/>
      </c>
      <c r="T119" s="15" t="e">
        <f t="shared" si="37"/>
        <v>#VALUE!</v>
      </c>
      <c r="U119" s="14" t="e">
        <f t="shared" si="38"/>
        <v>#VALUE!</v>
      </c>
      <c r="V119" s="6" t="str">
        <f t="shared" si="39"/>
        <v/>
      </c>
      <c r="W119" s="34"/>
      <c r="X119" s="23" t="str">
        <f t="shared" si="40"/>
        <v/>
      </c>
      <c r="Y119" s="35"/>
      <c r="Z119" s="35"/>
      <c r="AA119" s="38"/>
      <c r="AB119" s="38"/>
      <c r="AC119" s="39"/>
      <c r="AD119" s="23"/>
      <c r="AE119" s="39"/>
      <c r="AF119" s="41"/>
    </row>
    <row r="120" spans="1:32" ht="45" customHeight="1" x14ac:dyDescent="0.25">
      <c r="A120" s="12">
        <v>119</v>
      </c>
      <c r="D120" s="21" t="str">
        <f t="shared" si="24"/>
        <v/>
      </c>
      <c r="E120" s="22" t="str">
        <f t="shared" si="34"/>
        <v/>
      </c>
      <c r="F120" s="22">
        <f>IF(H120="","",MAX($F$2:F119)+1)</f>
        <v>119</v>
      </c>
      <c r="G120" s="26" t="str">
        <f t="shared" si="25"/>
        <v/>
      </c>
      <c r="H120" s="27" t="str">
        <f t="shared" si="26"/>
        <v xml:space="preserve">
</v>
      </c>
      <c r="I120" s="27" t="str">
        <f t="shared" si="27"/>
        <v xml:space="preserve">
</v>
      </c>
      <c r="J120" s="42">
        <f t="shared" si="28"/>
        <v>0</v>
      </c>
      <c r="K120" s="22">
        <f t="shared" si="33"/>
        <v>0</v>
      </c>
      <c r="L120" s="22">
        <f t="shared" si="31"/>
        <v>0</v>
      </c>
      <c r="M120" s="22">
        <f t="shared" si="29"/>
        <v>0</v>
      </c>
      <c r="N120" s="14" t="str">
        <f t="shared" si="30"/>
        <v/>
      </c>
      <c r="O120" s="14" t="e">
        <f t="shared" si="35"/>
        <v>#VALUE!</v>
      </c>
      <c r="P120" s="14" t="e">
        <f t="shared" si="36"/>
        <v>#VALUE!</v>
      </c>
      <c r="Q120" s="14" t="str">
        <f>IFERROR(IF(AA120="",IF(X120="","Ecole Privée "&amp;TRIM(PROPER(VLOOKUP(MID(V120,1,8),[1]Répertoire!$H$1:$J$65536,3,FALSE))),"Ecole Privée "&amp;TRIM(PROPER(VLOOKUP(X120,[1]Répertoire!$H$1:$J$65536,3,FALSE)))),AA120),"")</f>
        <v/>
      </c>
      <c r="R120" s="14" t="str">
        <f>IFERROR(IF(AB120="",IF(X120="",VLOOKUP(MID(V120,1,8),[1]Répertoire!$H$1:$J$65536,2,FALSE),TRIM(UPPER(VLOOKUP(X120,[1]Répertoire!$H$1:$J$65536,2,FALSE)))),AB120),"")</f>
        <v/>
      </c>
      <c r="S120" s="14" t="str">
        <f t="shared" si="32"/>
        <v/>
      </c>
      <c r="T120" s="15" t="e">
        <f t="shared" si="37"/>
        <v>#VALUE!</v>
      </c>
      <c r="U120" s="14" t="e">
        <f t="shared" si="38"/>
        <v>#VALUE!</v>
      </c>
      <c r="V120" s="4" t="str">
        <f t="shared" si="39"/>
        <v/>
      </c>
      <c r="W120" s="33"/>
      <c r="X120" s="24" t="str">
        <f t="shared" si="40"/>
        <v/>
      </c>
      <c r="Y120" s="25"/>
      <c r="Z120" s="25"/>
      <c r="AA120" s="36"/>
      <c r="AB120" s="36"/>
      <c r="AC120" s="37"/>
      <c r="AD120" s="24"/>
      <c r="AE120" s="37"/>
      <c r="AF120" s="40"/>
    </row>
    <row r="121" spans="1:32" ht="45" customHeight="1" x14ac:dyDescent="0.25">
      <c r="A121" s="12">
        <v>120</v>
      </c>
      <c r="D121" s="21" t="str">
        <f t="shared" si="24"/>
        <v/>
      </c>
      <c r="E121" s="22" t="str">
        <f t="shared" si="34"/>
        <v/>
      </c>
      <c r="F121" s="22">
        <f>IF(H121="","",MAX($F$2:F120)+1)</f>
        <v>120</v>
      </c>
      <c r="G121" s="26" t="str">
        <f t="shared" si="25"/>
        <v/>
      </c>
      <c r="H121" s="27" t="str">
        <f t="shared" si="26"/>
        <v xml:space="preserve">
</v>
      </c>
      <c r="I121" s="27" t="str">
        <f t="shared" si="27"/>
        <v xml:space="preserve">
</v>
      </c>
      <c r="J121" s="42">
        <f t="shared" si="28"/>
        <v>0</v>
      </c>
      <c r="K121" s="22">
        <f t="shared" si="33"/>
        <v>0</v>
      </c>
      <c r="L121" s="22">
        <f t="shared" si="31"/>
        <v>0</v>
      </c>
      <c r="M121" s="22">
        <f t="shared" si="29"/>
        <v>0</v>
      </c>
      <c r="N121" s="14" t="str">
        <f t="shared" si="30"/>
        <v/>
      </c>
      <c r="O121" s="14" t="e">
        <f t="shared" si="35"/>
        <v>#VALUE!</v>
      </c>
      <c r="P121" s="14" t="e">
        <f t="shared" si="36"/>
        <v>#VALUE!</v>
      </c>
      <c r="Q121" s="14" t="str">
        <f>IFERROR(IF(AA121="",IF(X121="","Ecole Privée "&amp;TRIM(PROPER(VLOOKUP(MID(V121,1,8),[1]Répertoire!$H$1:$J$65536,3,FALSE))),"Ecole Privée "&amp;TRIM(PROPER(VLOOKUP(X121,[1]Répertoire!$H$1:$J$65536,3,FALSE)))),AA121),"")</f>
        <v/>
      </c>
      <c r="R121" s="14" t="str">
        <f>IFERROR(IF(AB121="",IF(X121="",VLOOKUP(MID(V121,1,8),[1]Répertoire!$H$1:$J$65536,2,FALSE),TRIM(UPPER(VLOOKUP(X121,[1]Répertoire!$H$1:$J$65536,2,FALSE)))),AB121),"")</f>
        <v/>
      </c>
      <c r="S121" s="14" t="str">
        <f t="shared" si="32"/>
        <v/>
      </c>
      <c r="T121" s="15" t="e">
        <f t="shared" si="37"/>
        <v>#VALUE!</v>
      </c>
      <c r="U121" s="14" t="e">
        <f t="shared" si="38"/>
        <v>#VALUE!</v>
      </c>
      <c r="V121" s="6" t="str">
        <f t="shared" si="39"/>
        <v/>
      </c>
      <c r="W121" s="34"/>
      <c r="X121" s="23" t="str">
        <f t="shared" si="40"/>
        <v/>
      </c>
      <c r="Y121" s="35"/>
      <c r="Z121" s="35"/>
      <c r="AA121" s="38"/>
      <c r="AB121" s="38"/>
      <c r="AC121" s="39"/>
      <c r="AD121" s="23"/>
      <c r="AE121" s="39"/>
      <c r="AF121" s="41"/>
    </row>
    <row r="122" spans="1:32" ht="45" customHeight="1" x14ac:dyDescent="0.25">
      <c r="A122" s="12">
        <v>121</v>
      </c>
      <c r="D122" s="21" t="str">
        <f t="shared" si="24"/>
        <v/>
      </c>
      <c r="E122" s="22" t="str">
        <f t="shared" si="34"/>
        <v/>
      </c>
      <c r="F122" s="22">
        <f>IF(H122="","",MAX($F$2:F121)+1)</f>
        <v>121</v>
      </c>
      <c r="G122" s="26" t="str">
        <f t="shared" si="25"/>
        <v/>
      </c>
      <c r="H122" s="27" t="str">
        <f t="shared" si="26"/>
        <v xml:space="preserve">
</v>
      </c>
      <c r="I122" s="27" t="str">
        <f t="shared" si="27"/>
        <v xml:space="preserve">
</v>
      </c>
      <c r="J122" s="42">
        <f t="shared" si="28"/>
        <v>0</v>
      </c>
      <c r="K122" s="22">
        <f t="shared" si="33"/>
        <v>0</v>
      </c>
      <c r="L122" s="22">
        <f t="shared" si="31"/>
        <v>0</v>
      </c>
      <c r="M122" s="22">
        <f t="shared" si="29"/>
        <v>0</v>
      </c>
      <c r="N122" s="14" t="str">
        <f t="shared" si="30"/>
        <v/>
      </c>
      <c r="O122" s="14" t="e">
        <f t="shared" si="35"/>
        <v>#VALUE!</v>
      </c>
      <c r="P122" s="14" t="e">
        <f t="shared" si="36"/>
        <v>#VALUE!</v>
      </c>
      <c r="Q122" s="14" t="str">
        <f>IFERROR(IF(AA122="",IF(X122="","Ecole Privée "&amp;TRIM(PROPER(VLOOKUP(MID(V122,1,8),[1]Répertoire!$H$1:$J$65536,3,FALSE))),"Ecole Privée "&amp;TRIM(PROPER(VLOOKUP(X122,[1]Répertoire!$H$1:$J$65536,3,FALSE)))),AA122),"")</f>
        <v/>
      </c>
      <c r="R122" s="14" t="str">
        <f>IFERROR(IF(AB122="",IF(X122="",VLOOKUP(MID(V122,1,8),[1]Répertoire!$H$1:$J$65536,2,FALSE),TRIM(UPPER(VLOOKUP(X122,[1]Répertoire!$H$1:$J$65536,2,FALSE)))),AB122),"")</f>
        <v/>
      </c>
      <c r="S122" s="14" t="str">
        <f t="shared" si="32"/>
        <v/>
      </c>
      <c r="T122" s="15" t="e">
        <f t="shared" si="37"/>
        <v>#VALUE!</v>
      </c>
      <c r="U122" s="14" t="e">
        <f t="shared" si="38"/>
        <v>#VALUE!</v>
      </c>
      <c r="V122" s="4" t="str">
        <f t="shared" si="39"/>
        <v/>
      </c>
      <c r="W122" s="33"/>
      <c r="X122" s="24" t="str">
        <f t="shared" si="40"/>
        <v/>
      </c>
      <c r="Y122" s="25"/>
      <c r="Z122" s="25"/>
      <c r="AA122" s="36"/>
      <c r="AB122" s="36"/>
      <c r="AC122" s="37"/>
      <c r="AD122" s="24"/>
      <c r="AE122" s="37"/>
      <c r="AF122" s="40"/>
    </row>
    <row r="123" spans="1:32" ht="45" customHeight="1" x14ac:dyDescent="0.25">
      <c r="A123" s="12">
        <v>122</v>
      </c>
      <c r="D123" s="21" t="str">
        <f t="shared" si="24"/>
        <v/>
      </c>
      <c r="E123" s="22" t="str">
        <f t="shared" si="34"/>
        <v/>
      </c>
      <c r="F123" s="22">
        <f>IF(H123="","",MAX($F$2:F122)+1)</f>
        <v>122</v>
      </c>
      <c r="G123" s="26" t="str">
        <f t="shared" si="25"/>
        <v/>
      </c>
      <c r="H123" s="27" t="str">
        <f t="shared" si="26"/>
        <v xml:space="preserve">
</v>
      </c>
      <c r="I123" s="27" t="str">
        <f t="shared" si="27"/>
        <v xml:space="preserve">
</v>
      </c>
      <c r="J123" s="42">
        <f t="shared" si="28"/>
        <v>0</v>
      </c>
      <c r="K123" s="22">
        <f t="shared" si="33"/>
        <v>0</v>
      </c>
      <c r="L123" s="22">
        <f t="shared" si="31"/>
        <v>0</v>
      </c>
      <c r="M123" s="22">
        <f t="shared" si="29"/>
        <v>0</v>
      </c>
      <c r="N123" s="14" t="str">
        <f t="shared" si="30"/>
        <v/>
      </c>
      <c r="O123" s="14" t="e">
        <f t="shared" si="35"/>
        <v>#VALUE!</v>
      </c>
      <c r="P123" s="14" t="e">
        <f t="shared" si="36"/>
        <v>#VALUE!</v>
      </c>
      <c r="Q123" s="14" t="str">
        <f>IFERROR(IF(AA123="",IF(X123="","Ecole Privée "&amp;TRIM(PROPER(VLOOKUP(MID(V123,1,8),[1]Répertoire!$H$1:$J$65536,3,FALSE))),"Ecole Privée "&amp;TRIM(PROPER(VLOOKUP(X123,[1]Répertoire!$H$1:$J$65536,3,FALSE)))),AA123),"")</f>
        <v/>
      </c>
      <c r="R123" s="14" t="str">
        <f>IFERROR(IF(AB123="",IF(X123="",VLOOKUP(MID(V123,1,8),[1]Répertoire!$H$1:$J$65536,2,FALSE),TRIM(UPPER(VLOOKUP(X123,[1]Répertoire!$H$1:$J$65536,2,FALSE)))),AB123),"")</f>
        <v/>
      </c>
      <c r="S123" s="14" t="str">
        <f t="shared" si="32"/>
        <v/>
      </c>
      <c r="T123" s="15" t="e">
        <f t="shared" si="37"/>
        <v>#VALUE!</v>
      </c>
      <c r="U123" s="14" t="e">
        <f t="shared" si="38"/>
        <v>#VALUE!</v>
      </c>
      <c r="V123" s="6" t="str">
        <f t="shared" si="39"/>
        <v/>
      </c>
      <c r="W123" s="34"/>
      <c r="X123" s="23" t="str">
        <f t="shared" si="40"/>
        <v/>
      </c>
      <c r="Y123" s="35"/>
      <c r="Z123" s="35"/>
      <c r="AA123" s="38"/>
      <c r="AB123" s="38"/>
      <c r="AC123" s="39"/>
      <c r="AD123" s="23"/>
      <c r="AE123" s="39"/>
      <c r="AF123" s="41"/>
    </row>
    <row r="124" spans="1:32" ht="45" customHeight="1" x14ac:dyDescent="0.25">
      <c r="A124" s="12">
        <v>123</v>
      </c>
      <c r="D124" s="21" t="str">
        <f t="shared" si="24"/>
        <v/>
      </c>
      <c r="E124" s="22" t="str">
        <f t="shared" si="34"/>
        <v/>
      </c>
      <c r="F124" s="22">
        <f>IF(H124="","",MAX($F$2:F123)+1)</f>
        <v>123</v>
      </c>
      <c r="G124" s="26" t="str">
        <f t="shared" si="25"/>
        <v/>
      </c>
      <c r="H124" s="27" t="str">
        <f t="shared" si="26"/>
        <v xml:space="preserve">
</v>
      </c>
      <c r="I124" s="27" t="str">
        <f t="shared" si="27"/>
        <v xml:space="preserve">
</v>
      </c>
      <c r="J124" s="42">
        <f t="shared" si="28"/>
        <v>0</v>
      </c>
      <c r="K124" s="22">
        <f t="shared" si="33"/>
        <v>0</v>
      </c>
      <c r="L124" s="22">
        <f t="shared" si="31"/>
        <v>0</v>
      </c>
      <c r="M124" s="22">
        <f t="shared" si="29"/>
        <v>0</v>
      </c>
      <c r="N124" s="14" t="str">
        <f t="shared" si="30"/>
        <v/>
      </c>
      <c r="O124" s="14" t="e">
        <f t="shared" si="35"/>
        <v>#VALUE!</v>
      </c>
      <c r="P124" s="14" t="e">
        <f t="shared" si="36"/>
        <v>#VALUE!</v>
      </c>
      <c r="Q124" s="14" t="str">
        <f>IFERROR(IF(AA124="",IF(X124="","Ecole Privée "&amp;TRIM(PROPER(VLOOKUP(MID(V124,1,8),[1]Répertoire!$H$1:$J$65536,3,FALSE))),"Ecole Privée "&amp;TRIM(PROPER(VLOOKUP(X124,[1]Répertoire!$H$1:$J$65536,3,FALSE)))),AA124),"")</f>
        <v/>
      </c>
      <c r="R124" s="14" t="str">
        <f>IFERROR(IF(AB124="",IF(X124="",VLOOKUP(MID(V124,1,8),[1]Répertoire!$H$1:$J$65536,2,FALSE),TRIM(UPPER(VLOOKUP(X124,[1]Répertoire!$H$1:$J$65536,2,FALSE)))),AB124),"")</f>
        <v/>
      </c>
      <c r="S124" s="14" t="str">
        <f t="shared" si="32"/>
        <v/>
      </c>
      <c r="T124" s="15" t="e">
        <f t="shared" si="37"/>
        <v>#VALUE!</v>
      </c>
      <c r="U124" s="14" t="e">
        <f t="shared" si="38"/>
        <v>#VALUE!</v>
      </c>
      <c r="V124" s="4" t="str">
        <f t="shared" si="39"/>
        <v/>
      </c>
      <c r="W124" s="33"/>
      <c r="X124" s="24" t="str">
        <f t="shared" si="40"/>
        <v/>
      </c>
      <c r="Y124" s="25"/>
      <c r="Z124" s="25"/>
      <c r="AA124" s="36"/>
      <c r="AB124" s="36"/>
      <c r="AC124" s="37"/>
      <c r="AD124" s="24"/>
      <c r="AE124" s="37"/>
      <c r="AF124" s="40"/>
    </row>
    <row r="125" spans="1:32" ht="45" customHeight="1" x14ac:dyDescent="0.25">
      <c r="A125" s="12">
        <v>124</v>
      </c>
      <c r="D125" s="21" t="str">
        <f t="shared" si="24"/>
        <v/>
      </c>
      <c r="E125" s="22" t="str">
        <f t="shared" si="34"/>
        <v/>
      </c>
      <c r="F125" s="22">
        <f>IF(H125="","",MAX($F$2:F124)+1)</f>
        <v>124</v>
      </c>
      <c r="G125" s="26" t="str">
        <f t="shared" si="25"/>
        <v/>
      </c>
      <c r="H125" s="27" t="str">
        <f t="shared" si="26"/>
        <v xml:space="preserve">
</v>
      </c>
      <c r="I125" s="27" t="str">
        <f t="shared" si="27"/>
        <v xml:space="preserve">
</v>
      </c>
      <c r="J125" s="42">
        <f t="shared" si="28"/>
        <v>0</v>
      </c>
      <c r="K125" s="22">
        <f t="shared" si="33"/>
        <v>0</v>
      </c>
      <c r="L125" s="22">
        <f t="shared" si="31"/>
        <v>0</v>
      </c>
      <c r="M125" s="22">
        <f t="shared" si="29"/>
        <v>0</v>
      </c>
      <c r="N125" s="14" t="str">
        <f t="shared" si="30"/>
        <v/>
      </c>
      <c r="O125" s="14" t="e">
        <f t="shared" si="35"/>
        <v>#VALUE!</v>
      </c>
      <c r="P125" s="14" t="e">
        <f t="shared" si="36"/>
        <v>#VALUE!</v>
      </c>
      <c r="Q125" s="14" t="str">
        <f>IFERROR(IF(AA125="",IF(X125="","Ecole Privée "&amp;TRIM(PROPER(VLOOKUP(MID(V125,1,8),[1]Répertoire!$H$1:$J$65536,3,FALSE))),"Ecole Privée "&amp;TRIM(PROPER(VLOOKUP(X125,[1]Répertoire!$H$1:$J$65536,3,FALSE)))),AA125),"")</f>
        <v/>
      </c>
      <c r="R125" s="14" t="str">
        <f>IFERROR(IF(AB125="",IF(X125="",VLOOKUP(MID(V125,1,8),[1]Répertoire!$H$1:$J$65536,2,FALSE),TRIM(UPPER(VLOOKUP(X125,[1]Répertoire!$H$1:$J$65536,2,FALSE)))),AB125),"")</f>
        <v/>
      </c>
      <c r="S125" s="14" t="str">
        <f t="shared" si="32"/>
        <v/>
      </c>
      <c r="T125" s="15" t="e">
        <f t="shared" si="37"/>
        <v>#VALUE!</v>
      </c>
      <c r="U125" s="14" t="e">
        <f t="shared" si="38"/>
        <v>#VALUE!</v>
      </c>
      <c r="V125" s="6" t="str">
        <f t="shared" si="39"/>
        <v/>
      </c>
      <c r="W125" s="34"/>
      <c r="X125" s="23" t="str">
        <f t="shared" si="40"/>
        <v/>
      </c>
      <c r="Y125" s="35"/>
      <c r="Z125" s="35"/>
      <c r="AA125" s="38"/>
      <c r="AB125" s="38"/>
      <c r="AC125" s="39"/>
      <c r="AD125" s="23"/>
      <c r="AE125" s="39"/>
      <c r="AF125" s="41"/>
    </row>
    <row r="126" spans="1:32" ht="45" customHeight="1" x14ac:dyDescent="0.25">
      <c r="A126" s="12">
        <v>125</v>
      </c>
      <c r="D126" s="21" t="str">
        <f t="shared" si="24"/>
        <v/>
      </c>
      <c r="E126" s="22" t="str">
        <f t="shared" si="34"/>
        <v/>
      </c>
      <c r="F126" s="22">
        <f>IF(H126="","",MAX($F$2:F125)+1)</f>
        <v>125</v>
      </c>
      <c r="G126" s="26" t="str">
        <f t="shared" si="25"/>
        <v/>
      </c>
      <c r="H126" s="27" t="str">
        <f t="shared" si="26"/>
        <v xml:space="preserve">
</v>
      </c>
      <c r="I126" s="27" t="str">
        <f t="shared" si="27"/>
        <v xml:space="preserve">
</v>
      </c>
      <c r="J126" s="42">
        <f t="shared" si="28"/>
        <v>0</v>
      </c>
      <c r="K126" s="22">
        <f t="shared" si="33"/>
        <v>0</v>
      </c>
      <c r="L126" s="22">
        <f t="shared" si="31"/>
        <v>0</v>
      </c>
      <c r="M126" s="22">
        <f t="shared" si="29"/>
        <v>0</v>
      </c>
      <c r="N126" s="14" t="str">
        <f t="shared" si="30"/>
        <v/>
      </c>
      <c r="O126" s="14" t="e">
        <f t="shared" si="35"/>
        <v>#VALUE!</v>
      </c>
      <c r="P126" s="14" t="e">
        <f t="shared" si="36"/>
        <v>#VALUE!</v>
      </c>
      <c r="Q126" s="14" t="str">
        <f>IFERROR(IF(AA126="",IF(X126="","Ecole Privée "&amp;TRIM(PROPER(VLOOKUP(MID(V126,1,8),[1]Répertoire!$H$1:$J$65536,3,FALSE))),"Ecole Privée "&amp;TRIM(PROPER(VLOOKUP(X126,[1]Répertoire!$H$1:$J$65536,3,FALSE)))),AA126),"")</f>
        <v/>
      </c>
      <c r="R126" s="14" t="str">
        <f>IFERROR(IF(AB126="",IF(X126="",VLOOKUP(MID(V126,1,8),[1]Répertoire!$H$1:$J$65536,2,FALSE),TRIM(UPPER(VLOOKUP(X126,[1]Répertoire!$H$1:$J$65536,2,FALSE)))),AB126),"")</f>
        <v/>
      </c>
      <c r="S126" s="14" t="str">
        <f t="shared" si="32"/>
        <v/>
      </c>
      <c r="T126" s="15" t="e">
        <f t="shared" si="37"/>
        <v>#VALUE!</v>
      </c>
      <c r="U126" s="14" t="e">
        <f t="shared" si="38"/>
        <v>#VALUE!</v>
      </c>
      <c r="V126" s="4" t="str">
        <f t="shared" si="39"/>
        <v/>
      </c>
      <c r="W126" s="33"/>
      <c r="X126" s="24" t="str">
        <f t="shared" si="40"/>
        <v/>
      </c>
      <c r="Y126" s="25"/>
      <c r="Z126" s="25"/>
      <c r="AA126" s="36"/>
      <c r="AB126" s="36"/>
      <c r="AC126" s="37"/>
      <c r="AD126" s="24"/>
      <c r="AE126" s="37"/>
      <c r="AF126" s="40"/>
    </row>
    <row r="127" spans="1:32" ht="45" customHeight="1" x14ac:dyDescent="0.25">
      <c r="A127" s="12">
        <v>126</v>
      </c>
      <c r="D127" s="21" t="str">
        <f t="shared" si="24"/>
        <v/>
      </c>
      <c r="E127" s="22" t="str">
        <f t="shared" si="34"/>
        <v/>
      </c>
      <c r="F127" s="22">
        <f>IF(H127="","",MAX($F$2:F126)+1)</f>
        <v>126</v>
      </c>
      <c r="G127" s="26" t="str">
        <f t="shared" si="25"/>
        <v/>
      </c>
      <c r="H127" s="27" t="str">
        <f t="shared" si="26"/>
        <v xml:space="preserve">
</v>
      </c>
      <c r="I127" s="27" t="str">
        <f t="shared" si="27"/>
        <v xml:space="preserve">
</v>
      </c>
      <c r="J127" s="42">
        <f t="shared" si="28"/>
        <v>0</v>
      </c>
      <c r="K127" s="22">
        <f t="shared" si="33"/>
        <v>0</v>
      </c>
      <c r="L127" s="22">
        <f t="shared" si="31"/>
        <v>0</v>
      </c>
      <c r="M127" s="22">
        <f t="shared" si="29"/>
        <v>0</v>
      </c>
      <c r="N127" s="14" t="str">
        <f t="shared" si="30"/>
        <v/>
      </c>
      <c r="O127" s="14" t="e">
        <f t="shared" si="35"/>
        <v>#VALUE!</v>
      </c>
      <c r="P127" s="14" t="e">
        <f t="shared" si="36"/>
        <v>#VALUE!</v>
      </c>
      <c r="Q127" s="14" t="str">
        <f>IFERROR(IF(AA127="",IF(X127="","Ecole Privée "&amp;TRIM(PROPER(VLOOKUP(MID(V127,1,8),[1]Répertoire!$H$1:$J$65536,3,FALSE))),"Ecole Privée "&amp;TRIM(PROPER(VLOOKUP(X127,[1]Répertoire!$H$1:$J$65536,3,FALSE)))),AA127),"")</f>
        <v/>
      </c>
      <c r="R127" s="14" t="str">
        <f>IFERROR(IF(AB127="",IF(X127="",VLOOKUP(MID(V127,1,8),[1]Répertoire!$H$1:$J$65536,2,FALSE),TRIM(UPPER(VLOOKUP(X127,[1]Répertoire!$H$1:$J$65536,2,FALSE)))),AB127),"")</f>
        <v/>
      </c>
      <c r="S127" s="14" t="str">
        <f t="shared" si="32"/>
        <v/>
      </c>
      <c r="T127" s="15" t="e">
        <f t="shared" si="37"/>
        <v>#VALUE!</v>
      </c>
      <c r="U127" s="14" t="e">
        <f t="shared" si="38"/>
        <v>#VALUE!</v>
      </c>
      <c r="V127" s="6" t="str">
        <f t="shared" si="39"/>
        <v/>
      </c>
      <c r="W127" s="34"/>
      <c r="X127" s="23" t="str">
        <f t="shared" si="40"/>
        <v/>
      </c>
      <c r="Y127" s="35"/>
      <c r="Z127" s="35"/>
      <c r="AA127" s="38"/>
      <c r="AB127" s="38"/>
      <c r="AC127" s="39"/>
      <c r="AD127" s="23"/>
      <c r="AE127" s="39"/>
      <c r="AF127" s="41"/>
    </row>
    <row r="128" spans="1:32" ht="45" customHeight="1" x14ac:dyDescent="0.25">
      <c r="A128" s="12">
        <v>127</v>
      </c>
      <c r="D128" s="21" t="str">
        <f t="shared" si="24"/>
        <v/>
      </c>
      <c r="E128" s="22" t="str">
        <f t="shared" si="34"/>
        <v/>
      </c>
      <c r="F128" s="22">
        <f>IF(H128="","",MAX($F$2:F127)+1)</f>
        <v>127</v>
      </c>
      <c r="G128" s="26" t="str">
        <f t="shared" si="25"/>
        <v/>
      </c>
      <c r="H128" s="27" t="str">
        <f t="shared" si="26"/>
        <v xml:space="preserve">
</v>
      </c>
      <c r="I128" s="27" t="str">
        <f t="shared" si="27"/>
        <v xml:space="preserve">
</v>
      </c>
      <c r="J128" s="42">
        <f t="shared" si="28"/>
        <v>0</v>
      </c>
      <c r="K128" s="22">
        <f t="shared" si="33"/>
        <v>0</v>
      </c>
      <c r="L128" s="22">
        <f t="shared" si="31"/>
        <v>0</v>
      </c>
      <c r="M128" s="22">
        <f t="shared" si="29"/>
        <v>0</v>
      </c>
      <c r="N128" s="14" t="str">
        <f t="shared" si="30"/>
        <v/>
      </c>
      <c r="O128" s="14" t="e">
        <f t="shared" si="35"/>
        <v>#VALUE!</v>
      </c>
      <c r="P128" s="14" t="e">
        <f t="shared" si="36"/>
        <v>#VALUE!</v>
      </c>
      <c r="Q128" s="14" t="str">
        <f>IFERROR(IF(AA128="",IF(X128="","Ecole Privée "&amp;TRIM(PROPER(VLOOKUP(MID(V128,1,8),[1]Répertoire!$H$1:$J$65536,3,FALSE))),"Ecole Privée "&amp;TRIM(PROPER(VLOOKUP(X128,[1]Répertoire!$H$1:$J$65536,3,FALSE)))),AA128),"")</f>
        <v/>
      </c>
      <c r="R128" s="14" t="str">
        <f>IFERROR(IF(AB128="",IF(X128="",VLOOKUP(MID(V128,1,8),[1]Répertoire!$H$1:$J$65536,2,FALSE),TRIM(UPPER(VLOOKUP(X128,[1]Répertoire!$H$1:$J$65536,2,FALSE)))),AB128),"")</f>
        <v/>
      </c>
      <c r="S128" s="14" t="str">
        <f t="shared" si="32"/>
        <v/>
      </c>
      <c r="T128" s="15" t="e">
        <f t="shared" si="37"/>
        <v>#VALUE!</v>
      </c>
      <c r="U128" s="14" t="e">
        <f t="shared" si="38"/>
        <v>#VALUE!</v>
      </c>
      <c r="V128" s="4" t="str">
        <f t="shared" si="39"/>
        <v/>
      </c>
      <c r="W128" s="33"/>
      <c r="X128" s="24" t="str">
        <f t="shared" si="40"/>
        <v/>
      </c>
      <c r="Y128" s="25"/>
      <c r="Z128" s="25"/>
      <c r="AA128" s="36"/>
      <c r="AB128" s="36"/>
      <c r="AC128" s="37"/>
      <c r="AD128" s="24"/>
      <c r="AE128" s="37"/>
      <c r="AF128" s="40"/>
    </row>
    <row r="129" spans="1:32" ht="45" customHeight="1" x14ac:dyDescent="0.25">
      <c r="A129" s="12">
        <v>128</v>
      </c>
      <c r="D129" s="21" t="str">
        <f t="shared" si="24"/>
        <v/>
      </c>
      <c r="E129" s="22" t="str">
        <f t="shared" si="34"/>
        <v/>
      </c>
      <c r="F129" s="22">
        <f>IF(H129="","",MAX($F$2:F128)+1)</f>
        <v>128</v>
      </c>
      <c r="G129" s="26" t="str">
        <f t="shared" si="25"/>
        <v/>
      </c>
      <c r="H129" s="27" t="str">
        <f t="shared" si="26"/>
        <v xml:space="preserve">
</v>
      </c>
      <c r="I129" s="27" t="str">
        <f t="shared" si="27"/>
        <v xml:space="preserve">
</v>
      </c>
      <c r="J129" s="42">
        <f t="shared" si="28"/>
        <v>0</v>
      </c>
      <c r="K129" s="22">
        <f t="shared" si="33"/>
        <v>0</v>
      </c>
      <c r="L129" s="22">
        <f t="shared" si="31"/>
        <v>0</v>
      </c>
      <c r="M129" s="22">
        <f t="shared" si="29"/>
        <v>0</v>
      </c>
      <c r="N129" s="14" t="str">
        <f t="shared" si="30"/>
        <v/>
      </c>
      <c r="O129" s="14" t="e">
        <f t="shared" si="35"/>
        <v>#VALUE!</v>
      </c>
      <c r="P129" s="14" t="e">
        <f t="shared" si="36"/>
        <v>#VALUE!</v>
      </c>
      <c r="Q129" s="14" t="str">
        <f>IFERROR(IF(AA129="",IF(X129="","Ecole Privée "&amp;TRIM(PROPER(VLOOKUP(MID(V129,1,8),[1]Répertoire!$H$1:$J$65536,3,FALSE))),"Ecole Privée "&amp;TRIM(PROPER(VLOOKUP(X129,[1]Répertoire!$H$1:$J$65536,3,FALSE)))),AA129),"")</f>
        <v/>
      </c>
      <c r="R129" s="14" t="str">
        <f>IFERROR(IF(AB129="",IF(X129="",VLOOKUP(MID(V129,1,8),[1]Répertoire!$H$1:$J$65536,2,FALSE),TRIM(UPPER(VLOOKUP(X129,[1]Répertoire!$H$1:$J$65536,2,FALSE)))),AB129),"")</f>
        <v/>
      </c>
      <c r="S129" s="14" t="str">
        <f t="shared" si="32"/>
        <v/>
      </c>
      <c r="T129" s="15" t="e">
        <f t="shared" si="37"/>
        <v>#VALUE!</v>
      </c>
      <c r="U129" s="14" t="e">
        <f t="shared" si="38"/>
        <v>#VALUE!</v>
      </c>
      <c r="V129" s="6" t="str">
        <f t="shared" si="39"/>
        <v/>
      </c>
      <c r="W129" s="34"/>
      <c r="X129" s="23" t="str">
        <f t="shared" si="40"/>
        <v/>
      </c>
      <c r="Y129" s="35"/>
      <c r="Z129" s="35"/>
      <c r="AA129" s="38"/>
      <c r="AB129" s="38"/>
      <c r="AC129" s="39"/>
      <c r="AD129" s="23"/>
      <c r="AE129" s="39"/>
      <c r="AF129" s="41"/>
    </row>
    <row r="130" spans="1:32" ht="45" customHeight="1" x14ac:dyDescent="0.25">
      <c r="A130" s="12">
        <v>129</v>
      </c>
      <c r="D130" s="21" t="str">
        <f t="shared" ref="D130:D193" si="41">IF(ISNUMBER(SEARCH("Service",G130)),TEXT(MID(V130,10,8),"JJ/MM/AAAA")+TEXT(MID(V130,19,8),"JJ/MM/AAAA")-F130,"")</f>
        <v/>
      </c>
      <c r="E130" s="22" t="str">
        <f t="shared" si="34"/>
        <v/>
      </c>
      <c r="F130" s="22">
        <f>IF(H130="","",MAX($F$2:F129)+1)</f>
        <v>129</v>
      </c>
      <c r="G130" s="26" t="str">
        <f t="shared" si="25"/>
        <v/>
      </c>
      <c r="H130" s="27" t="str">
        <f t="shared" si="26"/>
        <v xml:space="preserve">
</v>
      </c>
      <c r="I130" s="27" t="str">
        <f t="shared" si="27"/>
        <v xml:space="preserve">
</v>
      </c>
      <c r="J130" s="42">
        <f t="shared" si="28"/>
        <v>0</v>
      </c>
      <c r="K130" s="22">
        <f t="shared" si="33"/>
        <v>0</v>
      </c>
      <c r="L130" s="22">
        <f t="shared" si="31"/>
        <v>0</v>
      </c>
      <c r="M130" s="22">
        <f t="shared" si="29"/>
        <v>0</v>
      </c>
      <c r="N130" s="14" t="str">
        <f t="shared" si="30"/>
        <v/>
      </c>
      <c r="O130" s="14" t="e">
        <f t="shared" si="35"/>
        <v>#VALUE!</v>
      </c>
      <c r="P130" s="14" t="e">
        <f t="shared" si="36"/>
        <v>#VALUE!</v>
      </c>
      <c r="Q130" s="14" t="str">
        <f>IFERROR(IF(AA130="",IF(X130="","Ecole Privée "&amp;TRIM(PROPER(VLOOKUP(MID(V130,1,8),[1]Répertoire!$H$1:$J$65536,3,FALSE))),"Ecole Privée "&amp;TRIM(PROPER(VLOOKUP(X130,[1]Répertoire!$H$1:$J$65536,3,FALSE)))),AA130),"")</f>
        <v/>
      </c>
      <c r="R130" s="14" t="str">
        <f>IFERROR(IF(AB130="",IF(X130="",VLOOKUP(MID(V130,1,8),[1]Répertoire!$H$1:$J$65536,2,FALSE),TRIM(UPPER(VLOOKUP(X130,[1]Répertoire!$H$1:$J$65536,2,FALSE)))),AB130),"")</f>
        <v/>
      </c>
      <c r="S130" s="14" t="str">
        <f t="shared" si="32"/>
        <v/>
      </c>
      <c r="T130" s="15" t="e">
        <f t="shared" si="37"/>
        <v>#VALUE!</v>
      </c>
      <c r="U130" s="14" t="e">
        <f t="shared" si="38"/>
        <v>#VALUE!</v>
      </c>
      <c r="V130" s="4" t="str">
        <f t="shared" si="39"/>
        <v/>
      </c>
      <c r="W130" s="33"/>
      <c r="X130" s="24" t="str">
        <f t="shared" si="40"/>
        <v/>
      </c>
      <c r="Y130" s="25"/>
      <c r="Z130" s="25"/>
      <c r="AA130" s="36"/>
      <c r="AB130" s="36"/>
      <c r="AC130" s="37"/>
      <c r="AD130" s="24"/>
      <c r="AE130" s="37"/>
      <c r="AF130" s="40"/>
    </row>
    <row r="131" spans="1:32" ht="45" customHeight="1" x14ac:dyDescent="0.25">
      <c r="A131" s="12">
        <v>130</v>
      </c>
      <c r="D131" s="21" t="str">
        <f t="shared" si="41"/>
        <v/>
      </c>
      <c r="E131" s="22" t="str">
        <f t="shared" si="34"/>
        <v/>
      </c>
      <c r="F131" s="22">
        <f>IF(H131="","",MAX($F$2:F130)+1)</f>
        <v>130</v>
      </c>
      <c r="G131" s="26" t="str">
        <f t="shared" ref="G131:G194" si="42">IF(W131="",IF(N131="","",F131&amp;IF(F131=1,"er","ème")&amp;" service"&amp;CHAR(10)&amp;N131),"")</f>
        <v/>
      </c>
      <c r="H131" s="27" t="str">
        <f t="shared" ref="H131:H194" si="43">IF(W131="",Q131&amp;CHAR(10)&amp;R131&amp;CHAR(10)&amp;S131,"")</f>
        <v xml:space="preserve">
</v>
      </c>
      <c r="I131" s="27" t="str">
        <f t="shared" ref="I131:I194" si="44">IF(N131="","",N131)&amp;CHAR(10)&amp;IF(Q131="","",Q131)&amp;CHAR(10)&amp;IF(R131="","",R131)</f>
        <v xml:space="preserve">
</v>
      </c>
      <c r="J131" s="42">
        <f t="shared" ref="J131:J194" si="45">SUM(K131:M131)</f>
        <v>0</v>
      </c>
      <c r="K131" s="22">
        <f t="shared" si="33"/>
        <v>0</v>
      </c>
      <c r="L131" s="22">
        <f t="shared" si="31"/>
        <v>0</v>
      </c>
      <c r="M131" s="22">
        <f t="shared" ref="M131:M194" si="46">IFERROR(IF(AND(P131&lt;P130,P131&gt;O130),1,0),0)</f>
        <v>0</v>
      </c>
      <c r="N131" s="14" t="str">
        <f t="shared" ref="N131:N194" si="47">IF(ISNUMBER(O131),TEXT(O131,"jj/MM/aaaa")&amp;" au "&amp;TEXT(P131,"jj/MM/aaaa"),"")</f>
        <v/>
      </c>
      <c r="O131" s="14" t="e">
        <f t="shared" si="35"/>
        <v>#VALUE!</v>
      </c>
      <c r="P131" s="14" t="e">
        <f t="shared" si="36"/>
        <v>#VALUE!</v>
      </c>
      <c r="Q131" s="14" t="str">
        <f>IFERROR(IF(AA131="",IF(X131="","Ecole Privée "&amp;TRIM(PROPER(VLOOKUP(MID(V131,1,8),[1]Répertoire!$H$1:$J$65536,3,FALSE))),"Ecole Privée "&amp;TRIM(PROPER(VLOOKUP(X131,[1]Répertoire!$H$1:$J$65536,3,FALSE)))),AA131),"")</f>
        <v/>
      </c>
      <c r="R131" s="14" t="str">
        <f>IFERROR(IF(AB131="",IF(X131="",VLOOKUP(MID(V131,1,8),[1]Répertoire!$H$1:$J$65536,2,FALSE),TRIM(UPPER(VLOOKUP(X131,[1]Répertoire!$H$1:$J$65536,2,FALSE)))),AB131),"")</f>
        <v/>
      </c>
      <c r="S131" s="14" t="str">
        <f t="shared" si="32"/>
        <v/>
      </c>
      <c r="T131" s="15" t="e">
        <f t="shared" si="37"/>
        <v>#VALUE!</v>
      </c>
      <c r="U131" s="14" t="e">
        <f t="shared" si="38"/>
        <v>#VALUE!</v>
      </c>
      <c r="V131" s="6" t="str">
        <f t="shared" si="39"/>
        <v/>
      </c>
      <c r="W131" s="34"/>
      <c r="X131" s="23" t="str">
        <f t="shared" si="40"/>
        <v/>
      </c>
      <c r="Y131" s="35"/>
      <c r="Z131" s="35"/>
      <c r="AA131" s="38"/>
      <c r="AB131" s="38"/>
      <c r="AC131" s="39"/>
      <c r="AD131" s="23"/>
      <c r="AE131" s="39"/>
      <c r="AF131" s="41"/>
    </row>
    <row r="132" spans="1:32" ht="45" customHeight="1" x14ac:dyDescent="0.25">
      <c r="A132" s="12">
        <v>131</v>
      </c>
      <c r="D132" s="21" t="str">
        <f t="shared" si="41"/>
        <v/>
      </c>
      <c r="E132" s="22" t="str">
        <f t="shared" si="34"/>
        <v/>
      </c>
      <c r="F132" s="22">
        <f>IF(H132="","",MAX($F$2:F131)+1)</f>
        <v>131</v>
      </c>
      <c r="G132" s="26" t="str">
        <f t="shared" si="42"/>
        <v/>
      </c>
      <c r="H132" s="27" t="str">
        <f t="shared" si="43"/>
        <v xml:space="preserve">
</v>
      </c>
      <c r="I132" s="27" t="str">
        <f t="shared" si="44"/>
        <v xml:space="preserve">
</v>
      </c>
      <c r="J132" s="42">
        <f t="shared" si="45"/>
        <v>0</v>
      </c>
      <c r="K132" s="22">
        <f t="shared" si="33"/>
        <v>0</v>
      </c>
      <c r="L132" s="22">
        <f t="shared" ref="L132:L195" si="48">IFERROR(IF(AND(O132&lt;P131,O132&gt;O131),1,0),0)</f>
        <v>0</v>
      </c>
      <c r="M132" s="22">
        <f t="shared" si="46"/>
        <v>0</v>
      </c>
      <c r="N132" s="14" t="str">
        <f t="shared" si="47"/>
        <v/>
      </c>
      <c r="O132" s="14" t="e">
        <f t="shared" si="35"/>
        <v>#VALUE!</v>
      </c>
      <c r="P132" s="14" t="e">
        <f t="shared" si="36"/>
        <v>#VALUE!</v>
      </c>
      <c r="Q132" s="14" t="str">
        <f>IFERROR(IF(AA132="",IF(X132="","Ecole Privée "&amp;TRIM(PROPER(VLOOKUP(MID(V132,1,8),[1]Répertoire!$H$1:$J$65536,3,FALSE))),"Ecole Privée "&amp;TRIM(PROPER(VLOOKUP(X132,[1]Répertoire!$H$1:$J$65536,3,FALSE)))),AA132),"")</f>
        <v/>
      </c>
      <c r="R132" s="14" t="str">
        <f>IFERROR(IF(AB132="",IF(X132="",VLOOKUP(MID(V132,1,8),[1]Répertoire!$H$1:$J$65536,2,FALSE),TRIM(UPPER(VLOOKUP(X132,[1]Répertoire!$H$1:$J$65536,2,FALSE)))),AB132),"")</f>
        <v/>
      </c>
      <c r="S132" s="14" t="str">
        <f t="shared" si="32"/>
        <v/>
      </c>
      <c r="T132" s="15" t="e">
        <f t="shared" si="37"/>
        <v>#VALUE!</v>
      </c>
      <c r="U132" s="14" t="e">
        <f t="shared" si="38"/>
        <v>#VALUE!</v>
      </c>
      <c r="V132" s="4" t="str">
        <f t="shared" si="39"/>
        <v/>
      </c>
      <c r="W132" s="33"/>
      <c r="X132" s="24" t="str">
        <f t="shared" si="40"/>
        <v/>
      </c>
      <c r="Y132" s="25"/>
      <c r="Z132" s="25"/>
      <c r="AA132" s="36"/>
      <c r="AB132" s="36"/>
      <c r="AC132" s="37"/>
      <c r="AD132" s="24"/>
      <c r="AE132" s="37"/>
      <c r="AF132" s="40"/>
    </row>
    <row r="133" spans="1:32" ht="45" customHeight="1" x14ac:dyDescent="0.25">
      <c r="A133" s="12">
        <v>132</v>
      </c>
      <c r="D133" s="21" t="str">
        <f t="shared" si="41"/>
        <v/>
      </c>
      <c r="E133" s="22" t="str">
        <f t="shared" si="34"/>
        <v/>
      </c>
      <c r="F133" s="22">
        <f>IF(H133="","",MAX($F$2:F132)+1)</f>
        <v>132</v>
      </c>
      <c r="G133" s="26" t="str">
        <f t="shared" si="42"/>
        <v/>
      </c>
      <c r="H133" s="27" t="str">
        <f t="shared" si="43"/>
        <v xml:space="preserve">
</v>
      </c>
      <c r="I133" s="27" t="str">
        <f t="shared" si="44"/>
        <v xml:space="preserve">
</v>
      </c>
      <c r="J133" s="42">
        <f t="shared" si="45"/>
        <v>0</v>
      </c>
      <c r="K133" s="22">
        <f t="shared" si="33"/>
        <v>0</v>
      </c>
      <c r="L133" s="22">
        <f t="shared" si="48"/>
        <v>0</v>
      </c>
      <c r="M133" s="22">
        <f t="shared" si="46"/>
        <v>0</v>
      </c>
      <c r="N133" s="14" t="str">
        <f t="shared" si="47"/>
        <v/>
      </c>
      <c r="O133" s="14" t="e">
        <f t="shared" si="35"/>
        <v>#VALUE!</v>
      </c>
      <c r="P133" s="14" t="e">
        <f t="shared" si="36"/>
        <v>#VALUE!</v>
      </c>
      <c r="Q133" s="14" t="str">
        <f>IFERROR(IF(AA133="",IF(X133="","Ecole Privée "&amp;TRIM(PROPER(VLOOKUP(MID(V133,1,8),[1]Répertoire!$H$1:$J$65536,3,FALSE))),"Ecole Privée "&amp;TRIM(PROPER(VLOOKUP(X133,[1]Répertoire!$H$1:$J$65536,3,FALSE)))),AA133),"")</f>
        <v/>
      </c>
      <c r="R133" s="14" t="str">
        <f>IFERROR(IF(AB133="",IF(X133="",VLOOKUP(MID(V133,1,8),[1]Répertoire!$H$1:$J$65536,2,FALSE),TRIM(UPPER(VLOOKUP(X133,[1]Répertoire!$H$1:$J$65536,2,FALSE)))),AB133),"")</f>
        <v/>
      </c>
      <c r="S133" s="14" t="str">
        <f t="shared" si="32"/>
        <v/>
      </c>
      <c r="T133" s="15" t="e">
        <f t="shared" si="37"/>
        <v>#VALUE!</v>
      </c>
      <c r="U133" s="14" t="e">
        <f t="shared" si="38"/>
        <v>#VALUE!</v>
      </c>
      <c r="V133" s="6" t="str">
        <f t="shared" si="39"/>
        <v/>
      </c>
      <c r="W133" s="34"/>
      <c r="X133" s="23" t="str">
        <f t="shared" si="40"/>
        <v/>
      </c>
      <c r="Y133" s="35"/>
      <c r="Z133" s="35"/>
      <c r="AA133" s="38"/>
      <c r="AB133" s="38"/>
      <c r="AC133" s="39"/>
      <c r="AD133" s="23"/>
      <c r="AE133" s="39"/>
      <c r="AF133" s="41"/>
    </row>
    <row r="134" spans="1:32" ht="45" customHeight="1" x14ac:dyDescent="0.25">
      <c r="A134" s="12">
        <v>133</v>
      </c>
      <c r="D134" s="21" t="str">
        <f t="shared" si="41"/>
        <v/>
      </c>
      <c r="E134" s="22" t="str">
        <f t="shared" si="34"/>
        <v/>
      </c>
      <c r="F134" s="22">
        <f>IF(H134="","",MAX($F$2:F133)+1)</f>
        <v>133</v>
      </c>
      <c r="G134" s="26" t="str">
        <f t="shared" si="42"/>
        <v/>
      </c>
      <c r="H134" s="27" t="str">
        <f t="shared" si="43"/>
        <v xml:space="preserve">
</v>
      </c>
      <c r="I134" s="27" t="str">
        <f t="shared" si="44"/>
        <v xml:space="preserve">
</v>
      </c>
      <c r="J134" s="42">
        <f t="shared" si="45"/>
        <v>0</v>
      </c>
      <c r="K134" s="22">
        <f t="shared" si="33"/>
        <v>0</v>
      </c>
      <c r="L134" s="22">
        <f t="shared" si="48"/>
        <v>0</v>
      </c>
      <c r="M134" s="22">
        <f t="shared" si="46"/>
        <v>0</v>
      </c>
      <c r="N134" s="14" t="str">
        <f t="shared" si="47"/>
        <v/>
      </c>
      <c r="O134" s="14" t="e">
        <f t="shared" si="35"/>
        <v>#VALUE!</v>
      </c>
      <c r="P134" s="14" t="e">
        <f t="shared" si="36"/>
        <v>#VALUE!</v>
      </c>
      <c r="Q134" s="14" t="str">
        <f>IFERROR(IF(AA134="",IF(X134="","Ecole Privée "&amp;TRIM(PROPER(VLOOKUP(MID(V134,1,8),[1]Répertoire!$H$1:$J$65536,3,FALSE))),"Ecole Privée "&amp;TRIM(PROPER(VLOOKUP(X134,[1]Répertoire!$H$1:$J$65536,3,FALSE)))),AA134),"")</f>
        <v/>
      </c>
      <c r="R134" s="14" t="str">
        <f>IFERROR(IF(AB134="",IF(X134="",VLOOKUP(MID(V134,1,8),[1]Répertoire!$H$1:$J$65536,2,FALSE),TRIM(UPPER(VLOOKUP(X134,[1]Répertoire!$H$1:$J$65536,2,FALSE)))),AB134),"")</f>
        <v/>
      </c>
      <c r="S134" s="14" t="str">
        <f t="shared" si="32"/>
        <v/>
      </c>
      <c r="T134" s="15" t="e">
        <f t="shared" si="37"/>
        <v>#VALUE!</v>
      </c>
      <c r="U134" s="14" t="e">
        <f t="shared" si="38"/>
        <v>#VALUE!</v>
      </c>
      <c r="V134" s="4" t="str">
        <f t="shared" si="39"/>
        <v/>
      </c>
      <c r="W134" s="33"/>
      <c r="X134" s="24" t="str">
        <f t="shared" si="40"/>
        <v/>
      </c>
      <c r="Y134" s="25"/>
      <c r="Z134" s="25"/>
      <c r="AA134" s="36"/>
      <c r="AB134" s="36"/>
      <c r="AC134" s="37"/>
      <c r="AD134" s="24"/>
      <c r="AE134" s="37"/>
      <c r="AF134" s="40"/>
    </row>
    <row r="135" spans="1:32" ht="45" customHeight="1" x14ac:dyDescent="0.25">
      <c r="A135" s="12">
        <v>134</v>
      </c>
      <c r="D135" s="21" t="str">
        <f t="shared" si="41"/>
        <v/>
      </c>
      <c r="E135" s="22" t="str">
        <f t="shared" si="34"/>
        <v/>
      </c>
      <c r="F135" s="22">
        <f>IF(H135="","",MAX($F$2:F134)+1)</f>
        <v>134</v>
      </c>
      <c r="G135" s="26" t="str">
        <f t="shared" si="42"/>
        <v/>
      </c>
      <c r="H135" s="27" t="str">
        <f t="shared" si="43"/>
        <v xml:space="preserve">
</v>
      </c>
      <c r="I135" s="27" t="str">
        <f t="shared" si="44"/>
        <v xml:space="preserve">
</v>
      </c>
      <c r="J135" s="42">
        <f t="shared" si="45"/>
        <v>0</v>
      </c>
      <c r="K135" s="22">
        <f t="shared" si="33"/>
        <v>0</v>
      </c>
      <c r="L135" s="22">
        <f t="shared" si="48"/>
        <v>0</v>
      </c>
      <c r="M135" s="22">
        <f t="shared" si="46"/>
        <v>0</v>
      </c>
      <c r="N135" s="14" t="str">
        <f t="shared" si="47"/>
        <v/>
      </c>
      <c r="O135" s="14" t="e">
        <f t="shared" si="35"/>
        <v>#VALUE!</v>
      </c>
      <c r="P135" s="14" t="e">
        <f t="shared" si="36"/>
        <v>#VALUE!</v>
      </c>
      <c r="Q135" s="14" t="str">
        <f>IFERROR(IF(AA135="",IF(X135="","Ecole Privée "&amp;TRIM(PROPER(VLOOKUP(MID(V135,1,8),[1]Répertoire!$H$1:$J$65536,3,FALSE))),"Ecole Privée "&amp;TRIM(PROPER(VLOOKUP(X135,[1]Répertoire!$H$1:$J$65536,3,FALSE)))),AA135),"")</f>
        <v/>
      </c>
      <c r="R135" s="14" t="str">
        <f>IFERROR(IF(AB135="",IF(X135="",VLOOKUP(MID(V135,1,8),[1]Répertoire!$H$1:$J$65536,2,FALSE),TRIM(UPPER(VLOOKUP(X135,[1]Répertoire!$H$1:$J$65536,2,FALSE)))),AB135),"")</f>
        <v/>
      </c>
      <c r="S135" s="14" t="str">
        <f t="shared" ref="S135:S198" si="49">IFERROR(T135&amp;IF(W135=""," base horaire: 27h ("&amp;IF(W135="",IF(ISNUMBER(SEARCH("SUP",AF135)),"suppléance","remplacement"),""),"")&amp;IF(W135="",")",""),"")</f>
        <v/>
      </c>
      <c r="T135" s="15" t="e">
        <f t="shared" si="37"/>
        <v>#VALUE!</v>
      </c>
      <c r="U135" s="14" t="e">
        <f t="shared" si="38"/>
        <v>#VALUE!</v>
      </c>
      <c r="V135" s="6" t="str">
        <f t="shared" si="39"/>
        <v/>
      </c>
      <c r="W135" s="34"/>
      <c r="X135" s="23" t="str">
        <f t="shared" si="40"/>
        <v/>
      </c>
      <c r="Y135" s="35"/>
      <c r="Z135" s="35"/>
      <c r="AA135" s="38"/>
      <c r="AB135" s="38"/>
      <c r="AC135" s="39"/>
      <c r="AD135" s="23"/>
      <c r="AE135" s="39"/>
      <c r="AF135" s="41"/>
    </row>
    <row r="136" spans="1:32" ht="45" customHeight="1" x14ac:dyDescent="0.25">
      <c r="A136" s="12">
        <v>135</v>
      </c>
      <c r="D136" s="21" t="str">
        <f t="shared" si="41"/>
        <v/>
      </c>
      <c r="E136" s="22" t="str">
        <f t="shared" si="34"/>
        <v/>
      </c>
      <c r="F136" s="22">
        <f>IF(H136="","",MAX($F$2:F135)+1)</f>
        <v>135</v>
      </c>
      <c r="G136" s="26" t="str">
        <f t="shared" si="42"/>
        <v/>
      </c>
      <c r="H136" s="27" t="str">
        <f t="shared" si="43"/>
        <v xml:space="preserve">
</v>
      </c>
      <c r="I136" s="27" t="str">
        <f t="shared" si="44"/>
        <v xml:space="preserve">
</v>
      </c>
      <c r="J136" s="42">
        <f t="shared" si="45"/>
        <v>0</v>
      </c>
      <c r="K136" s="22">
        <f t="shared" si="33"/>
        <v>0</v>
      </c>
      <c r="L136" s="22">
        <f t="shared" si="48"/>
        <v>0</v>
      </c>
      <c r="M136" s="22">
        <f t="shared" si="46"/>
        <v>0</v>
      </c>
      <c r="N136" s="14" t="str">
        <f t="shared" si="47"/>
        <v/>
      </c>
      <c r="O136" s="14" t="e">
        <f t="shared" si="35"/>
        <v>#VALUE!</v>
      </c>
      <c r="P136" s="14" t="e">
        <f t="shared" si="36"/>
        <v>#VALUE!</v>
      </c>
      <c r="Q136" s="14" t="str">
        <f>IFERROR(IF(AA136="",IF(X136="","Ecole Privée "&amp;TRIM(PROPER(VLOOKUP(MID(V136,1,8),[1]Répertoire!$H$1:$J$65536,3,FALSE))),"Ecole Privée "&amp;TRIM(PROPER(VLOOKUP(X136,[1]Répertoire!$H$1:$J$65536,3,FALSE)))),AA136),"")</f>
        <v/>
      </c>
      <c r="R136" s="14" t="str">
        <f>IFERROR(IF(AB136="",IF(X136="",VLOOKUP(MID(V136,1,8),[1]Répertoire!$H$1:$J$65536,2,FALSE),TRIM(UPPER(VLOOKUP(X136,[1]Répertoire!$H$1:$J$65536,2,FALSE)))),AB136),"")</f>
        <v/>
      </c>
      <c r="S136" s="14" t="str">
        <f t="shared" si="49"/>
        <v/>
      </c>
      <c r="T136" s="15" t="e">
        <f t="shared" si="37"/>
        <v>#VALUE!</v>
      </c>
      <c r="U136" s="14" t="e">
        <f t="shared" si="38"/>
        <v>#VALUE!</v>
      </c>
      <c r="V136" s="4" t="str">
        <f t="shared" si="39"/>
        <v/>
      </c>
      <c r="W136" s="33"/>
      <c r="X136" s="24" t="str">
        <f t="shared" si="40"/>
        <v/>
      </c>
      <c r="Y136" s="25"/>
      <c r="Z136" s="25"/>
      <c r="AA136" s="36"/>
      <c r="AB136" s="36"/>
      <c r="AC136" s="37"/>
      <c r="AD136" s="24"/>
      <c r="AE136" s="37"/>
      <c r="AF136" s="40"/>
    </row>
    <row r="137" spans="1:32" ht="45" customHeight="1" x14ac:dyDescent="0.25">
      <c r="A137" s="12">
        <v>136</v>
      </c>
      <c r="D137" s="21" t="str">
        <f t="shared" si="41"/>
        <v/>
      </c>
      <c r="E137" s="22" t="str">
        <f t="shared" si="34"/>
        <v/>
      </c>
      <c r="F137" s="22">
        <f>IF(H137="","",MAX($F$2:F136)+1)</f>
        <v>136</v>
      </c>
      <c r="G137" s="26" t="str">
        <f t="shared" si="42"/>
        <v/>
      </c>
      <c r="H137" s="27" t="str">
        <f t="shared" si="43"/>
        <v xml:space="preserve">
</v>
      </c>
      <c r="I137" s="27" t="str">
        <f t="shared" si="44"/>
        <v xml:space="preserve">
</v>
      </c>
      <c r="J137" s="42">
        <f t="shared" si="45"/>
        <v>0</v>
      </c>
      <c r="K137" s="22">
        <f t="shared" si="33"/>
        <v>0</v>
      </c>
      <c r="L137" s="22">
        <f t="shared" si="48"/>
        <v>0</v>
      </c>
      <c r="M137" s="22">
        <f t="shared" si="46"/>
        <v>0</v>
      </c>
      <c r="N137" s="14" t="str">
        <f t="shared" si="47"/>
        <v/>
      </c>
      <c r="O137" s="14" t="e">
        <f t="shared" si="35"/>
        <v>#VALUE!</v>
      </c>
      <c r="P137" s="14" t="e">
        <f t="shared" si="36"/>
        <v>#VALUE!</v>
      </c>
      <c r="Q137" s="14" t="str">
        <f>IFERROR(IF(AA137="",IF(X137="","Ecole Privée "&amp;TRIM(PROPER(VLOOKUP(MID(V137,1,8),[1]Répertoire!$H$1:$J$65536,3,FALSE))),"Ecole Privée "&amp;TRIM(PROPER(VLOOKUP(X137,[1]Répertoire!$H$1:$J$65536,3,FALSE)))),AA137),"")</f>
        <v/>
      </c>
      <c r="R137" s="14" t="str">
        <f>IFERROR(IF(AB137="",IF(X137="",VLOOKUP(MID(V137,1,8),[1]Répertoire!$H$1:$J$65536,2,FALSE),TRIM(UPPER(VLOOKUP(X137,[1]Répertoire!$H$1:$J$65536,2,FALSE)))),AB137),"")</f>
        <v/>
      </c>
      <c r="S137" s="14" t="str">
        <f t="shared" si="49"/>
        <v/>
      </c>
      <c r="T137" s="15" t="e">
        <f t="shared" si="37"/>
        <v>#VALUE!</v>
      </c>
      <c r="U137" s="14" t="e">
        <f t="shared" si="38"/>
        <v>#VALUE!</v>
      </c>
      <c r="V137" s="6" t="str">
        <f t="shared" si="39"/>
        <v/>
      </c>
      <c r="W137" s="34"/>
      <c r="X137" s="23" t="str">
        <f t="shared" si="40"/>
        <v/>
      </c>
      <c r="Y137" s="35"/>
      <c r="Z137" s="35"/>
      <c r="AA137" s="38"/>
      <c r="AB137" s="38"/>
      <c r="AC137" s="39"/>
      <c r="AD137" s="23"/>
      <c r="AE137" s="39"/>
      <c r="AF137" s="41"/>
    </row>
    <row r="138" spans="1:32" ht="45" customHeight="1" x14ac:dyDescent="0.25">
      <c r="A138" s="12">
        <v>137</v>
      </c>
      <c r="D138" s="21" t="str">
        <f t="shared" si="41"/>
        <v/>
      </c>
      <c r="E138" s="22" t="str">
        <f t="shared" si="34"/>
        <v/>
      </c>
      <c r="F138" s="22">
        <f>IF(H138="","",MAX($F$2:F137)+1)</f>
        <v>137</v>
      </c>
      <c r="G138" s="26" t="str">
        <f t="shared" si="42"/>
        <v/>
      </c>
      <c r="H138" s="27" t="str">
        <f t="shared" si="43"/>
        <v xml:space="preserve">
</v>
      </c>
      <c r="I138" s="27" t="str">
        <f t="shared" si="44"/>
        <v xml:space="preserve">
</v>
      </c>
      <c r="J138" s="42">
        <f t="shared" si="45"/>
        <v>0</v>
      </c>
      <c r="K138" s="22">
        <f t="shared" ref="K138:K201" si="50">IFERROR(IF(P138=O137-1,1,0),0)</f>
        <v>0</v>
      </c>
      <c r="L138" s="22">
        <f t="shared" si="48"/>
        <v>0</v>
      </c>
      <c r="M138" s="22">
        <f t="shared" si="46"/>
        <v>0</v>
      </c>
      <c r="N138" s="14" t="str">
        <f t="shared" si="47"/>
        <v/>
      </c>
      <c r="O138" s="14" t="e">
        <f t="shared" si="35"/>
        <v>#VALUE!</v>
      </c>
      <c r="P138" s="14" t="e">
        <f t="shared" si="36"/>
        <v>#VALUE!</v>
      </c>
      <c r="Q138" s="14" t="str">
        <f>IFERROR(IF(AA138="",IF(X138="","Ecole Privée "&amp;TRIM(PROPER(VLOOKUP(MID(V138,1,8),[1]Répertoire!$H$1:$J$65536,3,FALSE))),"Ecole Privée "&amp;TRIM(PROPER(VLOOKUP(X138,[1]Répertoire!$H$1:$J$65536,3,FALSE)))),AA138),"")</f>
        <v/>
      </c>
      <c r="R138" s="14" t="str">
        <f>IFERROR(IF(AB138="",IF(X138="",VLOOKUP(MID(V138,1,8),[1]Répertoire!$H$1:$J$65536,2,FALSE),TRIM(UPPER(VLOOKUP(X138,[1]Répertoire!$H$1:$J$65536,2,FALSE)))),AB138),"")</f>
        <v/>
      </c>
      <c r="S138" s="14" t="str">
        <f t="shared" si="49"/>
        <v/>
      </c>
      <c r="T138" s="15" t="e">
        <f t="shared" si="37"/>
        <v>#VALUE!</v>
      </c>
      <c r="U138" s="14" t="e">
        <f t="shared" si="38"/>
        <v>#VALUE!</v>
      </c>
      <c r="V138" s="4" t="str">
        <f t="shared" si="39"/>
        <v/>
      </c>
      <c r="W138" s="33"/>
      <c r="X138" s="24" t="str">
        <f t="shared" si="40"/>
        <v/>
      </c>
      <c r="Y138" s="25"/>
      <c r="Z138" s="25"/>
      <c r="AA138" s="36"/>
      <c r="AB138" s="36"/>
      <c r="AC138" s="37"/>
      <c r="AD138" s="24"/>
      <c r="AE138" s="37"/>
      <c r="AF138" s="40"/>
    </row>
    <row r="139" spans="1:32" ht="45" customHeight="1" x14ac:dyDescent="0.25">
      <c r="A139" s="12">
        <v>138</v>
      </c>
      <c r="D139" s="21" t="str">
        <f t="shared" si="41"/>
        <v/>
      </c>
      <c r="E139" s="22" t="str">
        <f t="shared" si="34"/>
        <v/>
      </c>
      <c r="F139" s="22">
        <f>IF(H139="","",MAX($F$2:F138)+1)</f>
        <v>138</v>
      </c>
      <c r="G139" s="26" t="str">
        <f t="shared" si="42"/>
        <v/>
      </c>
      <c r="H139" s="27" t="str">
        <f t="shared" si="43"/>
        <v xml:space="preserve">
</v>
      </c>
      <c r="I139" s="27" t="str">
        <f t="shared" si="44"/>
        <v xml:space="preserve">
</v>
      </c>
      <c r="J139" s="42">
        <f t="shared" si="45"/>
        <v>0</v>
      </c>
      <c r="K139" s="22">
        <f t="shared" si="50"/>
        <v>0</v>
      </c>
      <c r="L139" s="22">
        <f t="shared" si="48"/>
        <v>0</v>
      </c>
      <c r="M139" s="22">
        <f t="shared" si="46"/>
        <v>0</v>
      </c>
      <c r="N139" s="14" t="str">
        <f t="shared" si="47"/>
        <v/>
      </c>
      <c r="O139" s="14" t="e">
        <f t="shared" si="35"/>
        <v>#VALUE!</v>
      </c>
      <c r="P139" s="14" t="e">
        <f t="shared" si="36"/>
        <v>#VALUE!</v>
      </c>
      <c r="Q139" s="14" t="str">
        <f>IFERROR(IF(AA139="",IF(X139="","Ecole Privée "&amp;TRIM(PROPER(VLOOKUP(MID(V139,1,8),[1]Répertoire!$H$1:$J$65536,3,FALSE))),"Ecole Privée "&amp;TRIM(PROPER(VLOOKUP(X139,[1]Répertoire!$H$1:$J$65536,3,FALSE)))),AA139),"")</f>
        <v/>
      </c>
      <c r="R139" s="14" t="str">
        <f>IFERROR(IF(AB139="",IF(X139="",VLOOKUP(MID(V139,1,8),[1]Répertoire!$H$1:$J$65536,2,FALSE),TRIM(UPPER(VLOOKUP(X139,[1]Répertoire!$H$1:$J$65536,2,FALSE)))),AB139),"")</f>
        <v/>
      </c>
      <c r="S139" s="14" t="str">
        <f t="shared" si="49"/>
        <v/>
      </c>
      <c r="T139" s="15" t="e">
        <f t="shared" si="37"/>
        <v>#VALUE!</v>
      </c>
      <c r="U139" s="14" t="e">
        <f t="shared" si="38"/>
        <v>#VALUE!</v>
      </c>
      <c r="V139" s="6" t="str">
        <f t="shared" si="39"/>
        <v/>
      </c>
      <c r="W139" s="34"/>
      <c r="X139" s="23" t="str">
        <f t="shared" si="40"/>
        <v/>
      </c>
      <c r="Y139" s="35"/>
      <c r="Z139" s="35"/>
      <c r="AA139" s="38"/>
      <c r="AB139" s="38"/>
      <c r="AC139" s="39"/>
      <c r="AD139" s="23"/>
      <c r="AE139" s="39"/>
      <c r="AF139" s="41"/>
    </row>
    <row r="140" spans="1:32" ht="45" customHeight="1" x14ac:dyDescent="0.25">
      <c r="A140" s="12">
        <v>139</v>
      </c>
      <c r="D140" s="21" t="str">
        <f t="shared" si="41"/>
        <v/>
      </c>
      <c r="E140" s="22" t="str">
        <f t="shared" si="34"/>
        <v/>
      </c>
      <c r="F140" s="22">
        <f>IF(H140="","",MAX($F$2:F139)+1)</f>
        <v>139</v>
      </c>
      <c r="G140" s="26" t="str">
        <f t="shared" si="42"/>
        <v/>
      </c>
      <c r="H140" s="27" t="str">
        <f t="shared" si="43"/>
        <v xml:space="preserve">
</v>
      </c>
      <c r="I140" s="27" t="str">
        <f t="shared" si="44"/>
        <v xml:space="preserve">
</v>
      </c>
      <c r="J140" s="42">
        <f t="shared" si="45"/>
        <v>0</v>
      </c>
      <c r="K140" s="22">
        <f t="shared" si="50"/>
        <v>0</v>
      </c>
      <c r="L140" s="22">
        <f t="shared" si="48"/>
        <v>0</v>
      </c>
      <c r="M140" s="22">
        <f t="shared" si="46"/>
        <v>0</v>
      </c>
      <c r="N140" s="14" t="str">
        <f t="shared" si="47"/>
        <v/>
      </c>
      <c r="O140" s="14" t="e">
        <f t="shared" si="35"/>
        <v>#VALUE!</v>
      </c>
      <c r="P140" s="14" t="e">
        <f t="shared" si="36"/>
        <v>#VALUE!</v>
      </c>
      <c r="Q140" s="14" t="str">
        <f>IFERROR(IF(AA140="",IF(X140="","Ecole Privée "&amp;TRIM(PROPER(VLOOKUP(MID(V140,1,8),[1]Répertoire!$H$1:$J$65536,3,FALSE))),"Ecole Privée "&amp;TRIM(PROPER(VLOOKUP(X140,[1]Répertoire!$H$1:$J$65536,3,FALSE)))),AA140),"")</f>
        <v/>
      </c>
      <c r="R140" s="14" t="str">
        <f>IFERROR(IF(AB140="",IF(X140="",VLOOKUP(MID(V140,1,8),[1]Répertoire!$H$1:$J$65536,2,FALSE),TRIM(UPPER(VLOOKUP(X140,[1]Répertoire!$H$1:$J$65536,2,FALSE)))),AB140),"")</f>
        <v/>
      </c>
      <c r="S140" s="14" t="str">
        <f t="shared" si="49"/>
        <v/>
      </c>
      <c r="T140" s="15" t="e">
        <f t="shared" si="37"/>
        <v>#VALUE!</v>
      </c>
      <c r="U140" s="14" t="e">
        <f t="shared" si="38"/>
        <v>#VALUE!</v>
      </c>
      <c r="V140" s="4" t="str">
        <f t="shared" si="39"/>
        <v/>
      </c>
      <c r="W140" s="33"/>
      <c r="X140" s="24" t="str">
        <f t="shared" si="40"/>
        <v/>
      </c>
      <c r="Y140" s="25"/>
      <c r="Z140" s="25"/>
      <c r="AA140" s="36"/>
      <c r="AB140" s="36"/>
      <c r="AC140" s="37"/>
      <c r="AD140" s="24"/>
      <c r="AE140" s="37"/>
      <c r="AF140" s="40"/>
    </row>
    <row r="141" spans="1:32" ht="45" customHeight="1" x14ac:dyDescent="0.25">
      <c r="A141" s="12">
        <v>140</v>
      </c>
      <c r="D141" s="21" t="str">
        <f t="shared" si="41"/>
        <v/>
      </c>
      <c r="E141" s="22" t="str">
        <f t="shared" si="34"/>
        <v/>
      </c>
      <c r="F141" s="22">
        <f>IF(H141="","",MAX($F$2:F140)+1)</f>
        <v>140</v>
      </c>
      <c r="G141" s="26" t="str">
        <f t="shared" si="42"/>
        <v/>
      </c>
      <c r="H141" s="27" t="str">
        <f t="shared" si="43"/>
        <v xml:space="preserve">
</v>
      </c>
      <c r="I141" s="27" t="str">
        <f t="shared" si="44"/>
        <v xml:space="preserve">
</v>
      </c>
      <c r="J141" s="42">
        <f t="shared" si="45"/>
        <v>0</v>
      </c>
      <c r="K141" s="22">
        <f t="shared" si="50"/>
        <v>0</v>
      </c>
      <c r="L141" s="22">
        <f t="shared" si="48"/>
        <v>0</v>
      </c>
      <c r="M141" s="22">
        <f t="shared" si="46"/>
        <v>0</v>
      </c>
      <c r="N141" s="14" t="str">
        <f t="shared" si="47"/>
        <v/>
      </c>
      <c r="O141" s="14" t="e">
        <f t="shared" si="35"/>
        <v>#VALUE!</v>
      </c>
      <c r="P141" s="14" t="e">
        <f t="shared" si="36"/>
        <v>#VALUE!</v>
      </c>
      <c r="Q141" s="14" t="str">
        <f>IFERROR(IF(AA141="",IF(X141="","Ecole Privée "&amp;TRIM(PROPER(VLOOKUP(MID(V141,1,8),[1]Répertoire!$H$1:$J$65536,3,FALSE))),"Ecole Privée "&amp;TRIM(PROPER(VLOOKUP(X141,[1]Répertoire!$H$1:$J$65536,3,FALSE)))),AA141),"")</f>
        <v/>
      </c>
      <c r="R141" s="14" t="str">
        <f>IFERROR(IF(AB141="",IF(X141="",VLOOKUP(MID(V141,1,8),[1]Répertoire!$H$1:$J$65536,2,FALSE),TRIM(UPPER(VLOOKUP(X141,[1]Répertoire!$H$1:$J$65536,2,FALSE)))),AB141),"")</f>
        <v/>
      </c>
      <c r="S141" s="14" t="str">
        <f t="shared" si="49"/>
        <v/>
      </c>
      <c r="T141" s="15" t="e">
        <f t="shared" si="37"/>
        <v>#VALUE!</v>
      </c>
      <c r="U141" s="14" t="e">
        <f t="shared" si="38"/>
        <v>#VALUE!</v>
      </c>
      <c r="V141" s="6" t="str">
        <f t="shared" si="39"/>
        <v/>
      </c>
      <c r="W141" s="34"/>
      <c r="X141" s="23" t="str">
        <f t="shared" si="40"/>
        <v/>
      </c>
      <c r="Y141" s="35"/>
      <c r="Z141" s="35"/>
      <c r="AA141" s="38"/>
      <c r="AB141" s="38"/>
      <c r="AC141" s="39"/>
      <c r="AD141" s="23"/>
      <c r="AE141" s="39"/>
      <c r="AF141" s="41"/>
    </row>
    <row r="142" spans="1:32" ht="45" customHeight="1" x14ac:dyDescent="0.25">
      <c r="A142" s="12">
        <v>141</v>
      </c>
      <c r="D142" s="21" t="str">
        <f t="shared" si="41"/>
        <v/>
      </c>
      <c r="E142" s="22" t="str">
        <f t="shared" si="34"/>
        <v/>
      </c>
      <c r="F142" s="22">
        <f>IF(H142="","",MAX($F$2:F141)+1)</f>
        <v>141</v>
      </c>
      <c r="G142" s="26" t="str">
        <f t="shared" si="42"/>
        <v/>
      </c>
      <c r="H142" s="27" t="str">
        <f t="shared" si="43"/>
        <v xml:space="preserve">
</v>
      </c>
      <c r="I142" s="27" t="str">
        <f t="shared" si="44"/>
        <v xml:space="preserve">
</v>
      </c>
      <c r="J142" s="42">
        <f t="shared" si="45"/>
        <v>0</v>
      </c>
      <c r="K142" s="22">
        <f t="shared" si="50"/>
        <v>0</v>
      </c>
      <c r="L142" s="22">
        <f t="shared" si="48"/>
        <v>0</v>
      </c>
      <c r="M142" s="22">
        <f t="shared" si="46"/>
        <v>0</v>
      </c>
      <c r="N142" s="14" t="str">
        <f t="shared" si="47"/>
        <v/>
      </c>
      <c r="O142" s="14" t="e">
        <f t="shared" si="35"/>
        <v>#VALUE!</v>
      </c>
      <c r="P142" s="14" t="e">
        <f t="shared" si="36"/>
        <v>#VALUE!</v>
      </c>
      <c r="Q142" s="14" t="str">
        <f>IFERROR(IF(AA142="",IF(X142="","Ecole Privée "&amp;TRIM(PROPER(VLOOKUP(MID(V142,1,8),[1]Répertoire!$H$1:$J$65536,3,FALSE))),"Ecole Privée "&amp;TRIM(PROPER(VLOOKUP(X142,[1]Répertoire!$H$1:$J$65536,3,FALSE)))),AA142),"")</f>
        <v/>
      </c>
      <c r="R142" s="14" t="str">
        <f>IFERROR(IF(AB142="",IF(X142="",VLOOKUP(MID(V142,1,8),[1]Répertoire!$H$1:$J$65536,2,FALSE),TRIM(UPPER(VLOOKUP(X142,[1]Répertoire!$H$1:$J$65536,2,FALSE)))),AB142),"")</f>
        <v/>
      </c>
      <c r="S142" s="14" t="str">
        <f t="shared" si="49"/>
        <v/>
      </c>
      <c r="T142" s="15" t="e">
        <f t="shared" si="37"/>
        <v>#VALUE!</v>
      </c>
      <c r="U142" s="14" t="e">
        <f t="shared" si="38"/>
        <v>#VALUE!</v>
      </c>
      <c r="V142" s="4" t="str">
        <f t="shared" si="39"/>
        <v/>
      </c>
      <c r="W142" s="33"/>
      <c r="X142" s="24" t="str">
        <f t="shared" si="40"/>
        <v/>
      </c>
      <c r="Y142" s="25"/>
      <c r="Z142" s="25"/>
      <c r="AA142" s="36"/>
      <c r="AB142" s="36"/>
      <c r="AC142" s="37"/>
      <c r="AD142" s="24"/>
      <c r="AE142" s="37"/>
      <c r="AF142" s="40"/>
    </row>
    <row r="143" spans="1:32" ht="45" customHeight="1" x14ac:dyDescent="0.25">
      <c r="A143" s="12">
        <v>142</v>
      </c>
      <c r="D143" s="21" t="str">
        <f t="shared" si="41"/>
        <v/>
      </c>
      <c r="E143" s="22" t="str">
        <f t="shared" si="34"/>
        <v/>
      </c>
      <c r="F143" s="22">
        <f>IF(H143="","",MAX($F$2:F142)+1)</f>
        <v>142</v>
      </c>
      <c r="G143" s="26" t="str">
        <f t="shared" si="42"/>
        <v/>
      </c>
      <c r="H143" s="27" t="str">
        <f t="shared" si="43"/>
        <v xml:space="preserve">
</v>
      </c>
      <c r="I143" s="27" t="str">
        <f t="shared" si="44"/>
        <v xml:space="preserve">
</v>
      </c>
      <c r="J143" s="42">
        <f t="shared" si="45"/>
        <v>0</v>
      </c>
      <c r="K143" s="22">
        <f t="shared" si="50"/>
        <v>0</v>
      </c>
      <c r="L143" s="22">
        <f t="shared" si="48"/>
        <v>0</v>
      </c>
      <c r="M143" s="22">
        <f t="shared" si="46"/>
        <v>0</v>
      </c>
      <c r="N143" s="14" t="str">
        <f t="shared" si="47"/>
        <v/>
      </c>
      <c r="O143" s="14" t="e">
        <f t="shared" si="35"/>
        <v>#VALUE!</v>
      </c>
      <c r="P143" s="14" t="e">
        <f t="shared" si="36"/>
        <v>#VALUE!</v>
      </c>
      <c r="Q143" s="14" t="str">
        <f>IFERROR(IF(AA143="",IF(X143="","Ecole Privée "&amp;TRIM(PROPER(VLOOKUP(MID(V143,1,8),[1]Répertoire!$H$1:$J$65536,3,FALSE))),"Ecole Privée "&amp;TRIM(PROPER(VLOOKUP(X143,[1]Répertoire!$H$1:$J$65536,3,FALSE)))),AA143),"")</f>
        <v/>
      </c>
      <c r="R143" s="14" t="str">
        <f>IFERROR(IF(AB143="",IF(X143="",VLOOKUP(MID(V143,1,8),[1]Répertoire!$H$1:$J$65536,2,FALSE),TRIM(UPPER(VLOOKUP(X143,[1]Répertoire!$H$1:$J$65536,2,FALSE)))),AB143),"")</f>
        <v/>
      </c>
      <c r="S143" s="14" t="str">
        <f t="shared" si="49"/>
        <v/>
      </c>
      <c r="T143" s="15" t="e">
        <f t="shared" si="37"/>
        <v>#VALUE!</v>
      </c>
      <c r="U143" s="14" t="e">
        <f t="shared" si="38"/>
        <v>#VALUE!</v>
      </c>
      <c r="V143" s="6" t="str">
        <f t="shared" si="39"/>
        <v/>
      </c>
      <c r="W143" s="34"/>
      <c r="X143" s="23" t="str">
        <f t="shared" si="40"/>
        <v/>
      </c>
      <c r="Y143" s="35"/>
      <c r="Z143" s="35"/>
      <c r="AA143" s="38"/>
      <c r="AB143" s="38"/>
      <c r="AC143" s="39"/>
      <c r="AD143" s="23"/>
      <c r="AE143" s="39"/>
      <c r="AF143" s="41"/>
    </row>
    <row r="144" spans="1:32" ht="45" customHeight="1" x14ac:dyDescent="0.25">
      <c r="A144" s="12">
        <v>143</v>
      </c>
      <c r="D144" s="21" t="str">
        <f t="shared" si="41"/>
        <v/>
      </c>
      <c r="E144" s="22" t="str">
        <f t="shared" si="34"/>
        <v/>
      </c>
      <c r="F144" s="22">
        <f>IF(H144="","",MAX($F$2:F143)+1)</f>
        <v>143</v>
      </c>
      <c r="G144" s="26" t="str">
        <f t="shared" si="42"/>
        <v/>
      </c>
      <c r="H144" s="27" t="str">
        <f t="shared" si="43"/>
        <v xml:space="preserve">
</v>
      </c>
      <c r="I144" s="27" t="str">
        <f t="shared" si="44"/>
        <v xml:space="preserve">
</v>
      </c>
      <c r="J144" s="42">
        <f t="shared" si="45"/>
        <v>0</v>
      </c>
      <c r="K144" s="22">
        <f t="shared" si="50"/>
        <v>0</v>
      </c>
      <c r="L144" s="22">
        <f t="shared" si="48"/>
        <v>0</v>
      </c>
      <c r="M144" s="22">
        <f t="shared" si="46"/>
        <v>0</v>
      </c>
      <c r="N144" s="14" t="str">
        <f t="shared" si="47"/>
        <v/>
      </c>
      <c r="O144" s="14" t="e">
        <f t="shared" si="35"/>
        <v>#VALUE!</v>
      </c>
      <c r="P144" s="14" t="e">
        <f t="shared" si="36"/>
        <v>#VALUE!</v>
      </c>
      <c r="Q144" s="14" t="str">
        <f>IFERROR(IF(AA144="",IF(X144="","Ecole Privée "&amp;TRIM(PROPER(VLOOKUP(MID(V144,1,8),[1]Répertoire!$H$1:$J$65536,3,FALSE))),"Ecole Privée "&amp;TRIM(PROPER(VLOOKUP(X144,[1]Répertoire!$H$1:$J$65536,3,FALSE)))),AA144),"")</f>
        <v/>
      </c>
      <c r="R144" s="14" t="str">
        <f>IFERROR(IF(AB144="",IF(X144="",VLOOKUP(MID(V144,1,8),[1]Répertoire!$H$1:$J$65536,2,FALSE),TRIM(UPPER(VLOOKUP(X144,[1]Répertoire!$H$1:$J$65536,2,FALSE)))),AB144),"")</f>
        <v/>
      </c>
      <c r="S144" s="14" t="str">
        <f t="shared" si="49"/>
        <v/>
      </c>
      <c r="T144" s="15" t="e">
        <f t="shared" si="37"/>
        <v>#VALUE!</v>
      </c>
      <c r="U144" s="14" t="e">
        <f t="shared" si="38"/>
        <v>#VALUE!</v>
      </c>
      <c r="V144" s="4" t="str">
        <f t="shared" si="39"/>
        <v/>
      </c>
      <c r="W144" s="33"/>
      <c r="X144" s="24" t="str">
        <f t="shared" si="40"/>
        <v/>
      </c>
      <c r="Y144" s="25"/>
      <c r="Z144" s="25"/>
      <c r="AA144" s="36"/>
      <c r="AB144" s="36"/>
      <c r="AC144" s="37"/>
      <c r="AD144" s="24"/>
      <c r="AE144" s="37"/>
      <c r="AF144" s="40"/>
    </row>
    <row r="145" spans="1:32" ht="45" customHeight="1" x14ac:dyDescent="0.25">
      <c r="A145" s="12">
        <v>144</v>
      </c>
      <c r="D145" s="21" t="str">
        <f t="shared" si="41"/>
        <v/>
      </c>
      <c r="E145" s="22" t="str">
        <f t="shared" si="34"/>
        <v/>
      </c>
      <c r="F145" s="22">
        <f>IF(H145="","",MAX($F$2:F144)+1)</f>
        <v>144</v>
      </c>
      <c r="G145" s="26" t="str">
        <f t="shared" si="42"/>
        <v/>
      </c>
      <c r="H145" s="27" t="str">
        <f t="shared" si="43"/>
        <v xml:space="preserve">
</v>
      </c>
      <c r="I145" s="27" t="str">
        <f t="shared" si="44"/>
        <v xml:space="preserve">
</v>
      </c>
      <c r="J145" s="42">
        <f t="shared" si="45"/>
        <v>0</v>
      </c>
      <c r="K145" s="22">
        <f t="shared" si="50"/>
        <v>0</v>
      </c>
      <c r="L145" s="22">
        <f t="shared" si="48"/>
        <v>0</v>
      </c>
      <c r="M145" s="22">
        <f t="shared" si="46"/>
        <v>0</v>
      </c>
      <c r="N145" s="14" t="str">
        <f t="shared" si="47"/>
        <v/>
      </c>
      <c r="O145" s="14" t="e">
        <f t="shared" si="35"/>
        <v>#VALUE!</v>
      </c>
      <c r="P145" s="14" t="e">
        <f t="shared" si="36"/>
        <v>#VALUE!</v>
      </c>
      <c r="Q145" s="14" t="str">
        <f>IFERROR(IF(AA145="",IF(X145="","Ecole Privée "&amp;TRIM(PROPER(VLOOKUP(MID(V145,1,8),[1]Répertoire!$H$1:$J$65536,3,FALSE))),"Ecole Privée "&amp;TRIM(PROPER(VLOOKUP(X145,[1]Répertoire!$H$1:$J$65536,3,FALSE)))),AA145),"")</f>
        <v/>
      </c>
      <c r="R145" s="14" t="str">
        <f>IFERROR(IF(AB145="",IF(X145="",VLOOKUP(MID(V145,1,8),[1]Répertoire!$H$1:$J$65536,2,FALSE),TRIM(UPPER(VLOOKUP(X145,[1]Répertoire!$H$1:$J$65536,2,FALSE)))),AB145),"")</f>
        <v/>
      </c>
      <c r="S145" s="14" t="str">
        <f t="shared" si="49"/>
        <v/>
      </c>
      <c r="T145" s="15" t="e">
        <f t="shared" si="37"/>
        <v>#VALUE!</v>
      </c>
      <c r="U145" s="14" t="e">
        <f t="shared" si="38"/>
        <v>#VALUE!</v>
      </c>
      <c r="V145" s="6" t="str">
        <f t="shared" si="39"/>
        <v/>
      </c>
      <c r="W145" s="34"/>
      <c r="X145" s="23" t="str">
        <f t="shared" si="40"/>
        <v/>
      </c>
      <c r="Y145" s="35"/>
      <c r="Z145" s="35"/>
      <c r="AA145" s="38"/>
      <c r="AB145" s="38"/>
      <c r="AC145" s="39"/>
      <c r="AD145" s="23"/>
      <c r="AE145" s="39"/>
      <c r="AF145" s="41"/>
    </row>
    <row r="146" spans="1:32" ht="45" customHeight="1" x14ac:dyDescent="0.25">
      <c r="A146" s="12">
        <v>145</v>
      </c>
      <c r="D146" s="21" t="str">
        <f t="shared" si="41"/>
        <v/>
      </c>
      <c r="E146" s="22" t="str">
        <f t="shared" si="34"/>
        <v/>
      </c>
      <c r="F146" s="22">
        <f>IF(H146="","",MAX($F$2:F145)+1)</f>
        <v>145</v>
      </c>
      <c r="G146" s="26" t="str">
        <f t="shared" si="42"/>
        <v/>
      </c>
      <c r="H146" s="27" t="str">
        <f t="shared" si="43"/>
        <v xml:space="preserve">
</v>
      </c>
      <c r="I146" s="27" t="str">
        <f t="shared" si="44"/>
        <v xml:space="preserve">
</v>
      </c>
      <c r="J146" s="42">
        <f t="shared" si="45"/>
        <v>0</v>
      </c>
      <c r="K146" s="22">
        <f t="shared" si="50"/>
        <v>0</v>
      </c>
      <c r="L146" s="22">
        <f t="shared" si="48"/>
        <v>0</v>
      </c>
      <c r="M146" s="22">
        <f t="shared" si="46"/>
        <v>0</v>
      </c>
      <c r="N146" s="14" t="str">
        <f t="shared" si="47"/>
        <v/>
      </c>
      <c r="O146" s="14" t="e">
        <f t="shared" si="35"/>
        <v>#VALUE!</v>
      </c>
      <c r="P146" s="14" t="e">
        <f t="shared" si="36"/>
        <v>#VALUE!</v>
      </c>
      <c r="Q146" s="14" t="str">
        <f>IFERROR(IF(AA146="",IF(X146="","Ecole Privée "&amp;TRIM(PROPER(VLOOKUP(MID(V146,1,8),[1]Répertoire!$H$1:$J$65536,3,FALSE))),"Ecole Privée "&amp;TRIM(PROPER(VLOOKUP(X146,[1]Répertoire!$H$1:$J$65536,3,FALSE)))),AA146),"")</f>
        <v/>
      </c>
      <c r="R146" s="14" t="str">
        <f>IFERROR(IF(AB146="",IF(X146="",VLOOKUP(MID(V146,1,8),[1]Répertoire!$H$1:$J$65536,2,FALSE),TRIM(UPPER(VLOOKUP(X146,[1]Répertoire!$H$1:$J$65536,2,FALSE)))),AB146),"")</f>
        <v/>
      </c>
      <c r="S146" s="14" t="str">
        <f t="shared" si="49"/>
        <v/>
      </c>
      <c r="T146" s="15" t="e">
        <f t="shared" si="37"/>
        <v>#VALUE!</v>
      </c>
      <c r="U146" s="14" t="e">
        <f t="shared" si="38"/>
        <v>#VALUE!</v>
      </c>
      <c r="V146" s="4" t="str">
        <f t="shared" si="39"/>
        <v/>
      </c>
      <c r="W146" s="33"/>
      <c r="X146" s="24" t="str">
        <f t="shared" si="40"/>
        <v/>
      </c>
      <c r="Y146" s="25"/>
      <c r="Z146" s="25"/>
      <c r="AA146" s="36"/>
      <c r="AB146" s="36"/>
      <c r="AC146" s="37"/>
      <c r="AD146" s="24"/>
      <c r="AE146" s="37"/>
      <c r="AF146" s="40"/>
    </row>
    <row r="147" spans="1:32" ht="45" customHeight="1" x14ac:dyDescent="0.25">
      <c r="A147" s="12">
        <v>146</v>
      </c>
      <c r="D147" s="21" t="str">
        <f t="shared" si="41"/>
        <v/>
      </c>
      <c r="E147" s="22" t="str">
        <f t="shared" si="34"/>
        <v/>
      </c>
      <c r="F147" s="22">
        <f>IF(H147="","",MAX($F$2:F146)+1)</f>
        <v>146</v>
      </c>
      <c r="G147" s="26" t="str">
        <f t="shared" si="42"/>
        <v/>
      </c>
      <c r="H147" s="27" t="str">
        <f t="shared" si="43"/>
        <v xml:space="preserve">
</v>
      </c>
      <c r="I147" s="27" t="str">
        <f t="shared" si="44"/>
        <v xml:space="preserve">
</v>
      </c>
      <c r="J147" s="42">
        <f t="shared" si="45"/>
        <v>0</v>
      </c>
      <c r="K147" s="22">
        <f t="shared" si="50"/>
        <v>0</v>
      </c>
      <c r="L147" s="22">
        <f t="shared" si="48"/>
        <v>0</v>
      </c>
      <c r="M147" s="22">
        <f t="shared" si="46"/>
        <v>0</v>
      </c>
      <c r="N147" s="14" t="str">
        <f t="shared" si="47"/>
        <v/>
      </c>
      <c r="O147" s="14" t="e">
        <f t="shared" si="35"/>
        <v>#VALUE!</v>
      </c>
      <c r="P147" s="14" t="e">
        <f t="shared" si="36"/>
        <v>#VALUE!</v>
      </c>
      <c r="Q147" s="14" t="str">
        <f>IFERROR(IF(AA147="",IF(X147="","Ecole Privée "&amp;TRIM(PROPER(VLOOKUP(MID(V147,1,8),[1]Répertoire!$H$1:$J$65536,3,FALSE))),"Ecole Privée "&amp;TRIM(PROPER(VLOOKUP(X147,[1]Répertoire!$H$1:$J$65536,3,FALSE)))),AA147),"")</f>
        <v/>
      </c>
      <c r="R147" s="14" t="str">
        <f>IFERROR(IF(AB147="",IF(X147="",VLOOKUP(MID(V147,1,8),[1]Répertoire!$H$1:$J$65536,2,FALSE),TRIM(UPPER(VLOOKUP(X147,[1]Répertoire!$H$1:$J$65536,2,FALSE)))),AB147),"")</f>
        <v/>
      </c>
      <c r="S147" s="14" t="str">
        <f t="shared" si="49"/>
        <v/>
      </c>
      <c r="T147" s="15" t="e">
        <f t="shared" si="37"/>
        <v>#VALUE!</v>
      </c>
      <c r="U147" s="14" t="e">
        <f t="shared" si="38"/>
        <v>#VALUE!</v>
      </c>
      <c r="V147" s="6" t="str">
        <f t="shared" si="39"/>
        <v/>
      </c>
      <c r="W147" s="34"/>
      <c r="X147" s="23" t="str">
        <f t="shared" si="40"/>
        <v/>
      </c>
      <c r="Y147" s="35"/>
      <c r="Z147" s="35"/>
      <c r="AA147" s="38"/>
      <c r="AB147" s="38"/>
      <c r="AC147" s="39"/>
      <c r="AD147" s="23"/>
      <c r="AE147" s="39"/>
      <c r="AF147" s="41"/>
    </row>
    <row r="148" spans="1:32" ht="45" customHeight="1" x14ac:dyDescent="0.25">
      <c r="A148" s="12">
        <v>147</v>
      </c>
      <c r="D148" s="21" t="str">
        <f t="shared" si="41"/>
        <v/>
      </c>
      <c r="E148" s="22" t="str">
        <f t="shared" si="34"/>
        <v/>
      </c>
      <c r="F148" s="22">
        <f>IF(H148="","",MAX($F$2:F147)+1)</f>
        <v>147</v>
      </c>
      <c r="G148" s="26" t="str">
        <f t="shared" si="42"/>
        <v/>
      </c>
      <c r="H148" s="27" t="str">
        <f t="shared" si="43"/>
        <v xml:space="preserve">
</v>
      </c>
      <c r="I148" s="27" t="str">
        <f t="shared" si="44"/>
        <v xml:space="preserve">
</v>
      </c>
      <c r="J148" s="42">
        <f t="shared" si="45"/>
        <v>0</v>
      </c>
      <c r="K148" s="22">
        <f t="shared" si="50"/>
        <v>0</v>
      </c>
      <c r="L148" s="22">
        <f t="shared" si="48"/>
        <v>0</v>
      </c>
      <c r="M148" s="22">
        <f t="shared" si="46"/>
        <v>0</v>
      </c>
      <c r="N148" s="14" t="str">
        <f t="shared" si="47"/>
        <v/>
      </c>
      <c r="O148" s="14" t="e">
        <f t="shared" si="35"/>
        <v>#VALUE!</v>
      </c>
      <c r="P148" s="14" t="e">
        <f t="shared" si="36"/>
        <v>#VALUE!</v>
      </c>
      <c r="Q148" s="14" t="str">
        <f>IFERROR(IF(AA148="",IF(X148="","Ecole Privée "&amp;TRIM(PROPER(VLOOKUP(MID(V148,1,8),[1]Répertoire!$H$1:$J$65536,3,FALSE))),"Ecole Privée "&amp;TRIM(PROPER(VLOOKUP(X148,[1]Répertoire!$H$1:$J$65536,3,FALSE)))),AA148),"")</f>
        <v/>
      </c>
      <c r="R148" s="14" t="str">
        <f>IFERROR(IF(AB148="",IF(X148="",VLOOKUP(MID(V148,1,8),[1]Répertoire!$H$1:$J$65536,2,FALSE),TRIM(UPPER(VLOOKUP(X148,[1]Répertoire!$H$1:$J$65536,2,FALSE)))),AB148),"")</f>
        <v/>
      </c>
      <c r="S148" s="14" t="str">
        <f t="shared" si="49"/>
        <v/>
      </c>
      <c r="T148" s="15" t="e">
        <f t="shared" si="37"/>
        <v>#VALUE!</v>
      </c>
      <c r="U148" s="14" t="e">
        <f t="shared" si="38"/>
        <v>#VALUE!</v>
      </c>
      <c r="V148" s="4" t="str">
        <f t="shared" si="39"/>
        <v/>
      </c>
      <c r="W148" s="33"/>
      <c r="X148" s="24" t="str">
        <f t="shared" si="40"/>
        <v/>
      </c>
      <c r="Y148" s="25"/>
      <c r="Z148" s="25"/>
      <c r="AA148" s="36"/>
      <c r="AB148" s="36"/>
      <c r="AC148" s="37"/>
      <c r="AD148" s="24"/>
      <c r="AE148" s="37"/>
      <c r="AF148" s="40"/>
    </row>
    <row r="149" spans="1:32" ht="45" customHeight="1" x14ac:dyDescent="0.25">
      <c r="A149" s="12">
        <v>148</v>
      </c>
      <c r="D149" s="21" t="str">
        <f t="shared" si="41"/>
        <v/>
      </c>
      <c r="E149" s="22" t="str">
        <f t="shared" si="34"/>
        <v/>
      </c>
      <c r="F149" s="22">
        <f>IF(H149="","",MAX($F$2:F148)+1)</f>
        <v>148</v>
      </c>
      <c r="G149" s="26" t="str">
        <f t="shared" si="42"/>
        <v/>
      </c>
      <c r="H149" s="27" t="str">
        <f t="shared" si="43"/>
        <v xml:space="preserve">
</v>
      </c>
      <c r="I149" s="27" t="str">
        <f t="shared" si="44"/>
        <v xml:space="preserve">
</v>
      </c>
      <c r="J149" s="42">
        <f t="shared" si="45"/>
        <v>0</v>
      </c>
      <c r="K149" s="22">
        <f t="shared" si="50"/>
        <v>0</v>
      </c>
      <c r="L149" s="22">
        <f t="shared" si="48"/>
        <v>0</v>
      </c>
      <c r="M149" s="22">
        <f t="shared" si="46"/>
        <v>0</v>
      </c>
      <c r="N149" s="14" t="str">
        <f t="shared" si="47"/>
        <v/>
      </c>
      <c r="O149" s="14" t="e">
        <f t="shared" si="35"/>
        <v>#VALUE!</v>
      </c>
      <c r="P149" s="14" t="e">
        <f t="shared" si="36"/>
        <v>#VALUE!</v>
      </c>
      <c r="Q149" s="14" t="str">
        <f>IFERROR(IF(AA149="",IF(X149="","Ecole Privée "&amp;TRIM(PROPER(VLOOKUP(MID(V149,1,8),[1]Répertoire!$H$1:$J$65536,3,FALSE))),"Ecole Privée "&amp;TRIM(PROPER(VLOOKUP(X149,[1]Répertoire!$H$1:$J$65536,3,FALSE)))),AA149),"")</f>
        <v/>
      </c>
      <c r="R149" s="14" t="str">
        <f>IFERROR(IF(AB149="",IF(X149="",VLOOKUP(MID(V149,1,8),[1]Répertoire!$H$1:$J$65536,2,FALSE),TRIM(UPPER(VLOOKUP(X149,[1]Répertoire!$H$1:$J$65536,2,FALSE)))),AB149),"")</f>
        <v/>
      </c>
      <c r="S149" s="14" t="str">
        <f t="shared" si="49"/>
        <v/>
      </c>
      <c r="T149" s="15" t="e">
        <f t="shared" si="37"/>
        <v>#VALUE!</v>
      </c>
      <c r="U149" s="14" t="e">
        <f t="shared" si="38"/>
        <v>#VALUE!</v>
      </c>
      <c r="V149" s="6" t="str">
        <f t="shared" si="39"/>
        <v/>
      </c>
      <c r="W149" s="34"/>
      <c r="X149" s="23" t="str">
        <f t="shared" si="40"/>
        <v/>
      </c>
      <c r="Y149" s="35"/>
      <c r="Z149" s="35"/>
      <c r="AA149" s="38"/>
      <c r="AB149" s="38"/>
      <c r="AC149" s="39"/>
      <c r="AD149" s="23"/>
      <c r="AE149" s="39"/>
      <c r="AF149" s="41"/>
    </row>
    <row r="150" spans="1:32" ht="45" customHeight="1" x14ac:dyDescent="0.25">
      <c r="A150" s="12">
        <v>149</v>
      </c>
      <c r="D150" s="21" t="str">
        <f t="shared" si="41"/>
        <v/>
      </c>
      <c r="E150" s="22" t="str">
        <f t="shared" si="34"/>
        <v/>
      </c>
      <c r="F150" s="22">
        <f>IF(H150="","",MAX($F$2:F149)+1)</f>
        <v>149</v>
      </c>
      <c r="G150" s="26" t="str">
        <f t="shared" si="42"/>
        <v/>
      </c>
      <c r="H150" s="27" t="str">
        <f t="shared" si="43"/>
        <v xml:space="preserve">
</v>
      </c>
      <c r="I150" s="27" t="str">
        <f t="shared" si="44"/>
        <v xml:space="preserve">
</v>
      </c>
      <c r="J150" s="42">
        <f t="shared" si="45"/>
        <v>0</v>
      </c>
      <c r="K150" s="22">
        <f t="shared" si="50"/>
        <v>0</v>
      </c>
      <c r="L150" s="22">
        <f t="shared" si="48"/>
        <v>0</v>
      </c>
      <c r="M150" s="22">
        <f t="shared" si="46"/>
        <v>0</v>
      </c>
      <c r="N150" s="14" t="str">
        <f t="shared" si="47"/>
        <v/>
      </c>
      <c r="O150" s="14" t="e">
        <f t="shared" si="35"/>
        <v>#VALUE!</v>
      </c>
      <c r="P150" s="14" t="e">
        <f t="shared" si="36"/>
        <v>#VALUE!</v>
      </c>
      <c r="Q150" s="14" t="str">
        <f>IFERROR(IF(AA150="",IF(X150="","Ecole Privée "&amp;TRIM(PROPER(VLOOKUP(MID(V150,1,8),[1]Répertoire!$H$1:$J$65536,3,FALSE))),"Ecole Privée "&amp;TRIM(PROPER(VLOOKUP(X150,[1]Répertoire!$H$1:$J$65536,3,FALSE)))),AA150),"")</f>
        <v/>
      </c>
      <c r="R150" s="14" t="str">
        <f>IFERROR(IF(AB150="",IF(X150="",VLOOKUP(MID(V150,1,8),[1]Répertoire!$H$1:$J$65536,2,FALSE),TRIM(UPPER(VLOOKUP(X150,[1]Répertoire!$H$1:$J$65536,2,FALSE)))),AB150),"")</f>
        <v/>
      </c>
      <c r="S150" s="14" t="str">
        <f t="shared" si="49"/>
        <v/>
      </c>
      <c r="T150" s="15" t="e">
        <f t="shared" si="37"/>
        <v>#VALUE!</v>
      </c>
      <c r="U150" s="14" t="e">
        <f t="shared" si="38"/>
        <v>#VALUE!</v>
      </c>
      <c r="V150" s="4" t="str">
        <f t="shared" si="39"/>
        <v/>
      </c>
      <c r="W150" s="33"/>
      <c r="X150" s="24" t="str">
        <f t="shared" si="40"/>
        <v/>
      </c>
      <c r="Y150" s="25"/>
      <c r="Z150" s="25"/>
      <c r="AA150" s="36"/>
      <c r="AB150" s="36"/>
      <c r="AC150" s="37"/>
      <c r="AD150" s="24"/>
      <c r="AE150" s="37"/>
      <c r="AF150" s="40"/>
    </row>
    <row r="151" spans="1:32" ht="45" customHeight="1" x14ac:dyDescent="0.25">
      <c r="A151" s="12">
        <v>150</v>
      </c>
      <c r="D151" s="21" t="str">
        <f t="shared" si="41"/>
        <v/>
      </c>
      <c r="E151" s="22" t="str">
        <f t="shared" si="34"/>
        <v/>
      </c>
      <c r="F151" s="22">
        <f>IF(H151="","",MAX($F$2:F150)+1)</f>
        <v>150</v>
      </c>
      <c r="G151" s="26" t="str">
        <f t="shared" si="42"/>
        <v/>
      </c>
      <c r="H151" s="27" t="str">
        <f t="shared" si="43"/>
        <v xml:space="preserve">
</v>
      </c>
      <c r="I151" s="27" t="str">
        <f t="shared" si="44"/>
        <v xml:space="preserve">
</v>
      </c>
      <c r="J151" s="42">
        <f t="shared" si="45"/>
        <v>0</v>
      </c>
      <c r="K151" s="22">
        <f t="shared" si="50"/>
        <v>0</v>
      </c>
      <c r="L151" s="22">
        <f t="shared" si="48"/>
        <v>0</v>
      </c>
      <c r="M151" s="22">
        <f t="shared" si="46"/>
        <v>0</v>
      </c>
      <c r="N151" s="14" t="str">
        <f t="shared" si="47"/>
        <v/>
      </c>
      <c r="O151" s="14" t="e">
        <f t="shared" si="35"/>
        <v>#VALUE!</v>
      </c>
      <c r="P151" s="14" t="e">
        <f t="shared" si="36"/>
        <v>#VALUE!</v>
      </c>
      <c r="Q151" s="14" t="str">
        <f>IFERROR(IF(AA151="",IF(X151="","Ecole Privée "&amp;TRIM(PROPER(VLOOKUP(MID(V151,1,8),[1]Répertoire!$H$1:$J$65536,3,FALSE))),"Ecole Privée "&amp;TRIM(PROPER(VLOOKUP(X151,[1]Répertoire!$H$1:$J$65536,3,FALSE)))),AA151),"")</f>
        <v/>
      </c>
      <c r="R151" s="14" t="str">
        <f>IFERROR(IF(AB151="",IF(X151="",VLOOKUP(MID(V151,1,8),[1]Répertoire!$H$1:$J$65536,2,FALSE),TRIM(UPPER(VLOOKUP(X151,[1]Répertoire!$H$1:$J$65536,2,FALSE)))),AB151),"")</f>
        <v/>
      </c>
      <c r="S151" s="14" t="str">
        <f t="shared" si="49"/>
        <v/>
      </c>
      <c r="T151" s="15" t="e">
        <f t="shared" si="37"/>
        <v>#VALUE!</v>
      </c>
      <c r="U151" s="14" t="e">
        <f t="shared" si="38"/>
        <v>#VALUE!</v>
      </c>
      <c r="V151" s="6" t="str">
        <f t="shared" si="39"/>
        <v/>
      </c>
      <c r="W151" s="34"/>
      <c r="X151" s="23" t="str">
        <f t="shared" si="40"/>
        <v/>
      </c>
      <c r="Y151" s="35"/>
      <c r="Z151" s="35"/>
      <c r="AA151" s="38"/>
      <c r="AB151" s="38"/>
      <c r="AC151" s="39"/>
      <c r="AD151" s="23"/>
      <c r="AE151" s="39"/>
      <c r="AF151" s="41"/>
    </row>
    <row r="152" spans="1:32" ht="45" customHeight="1" x14ac:dyDescent="0.25">
      <c r="A152" s="12">
        <v>151</v>
      </c>
      <c r="D152" s="21" t="str">
        <f t="shared" si="41"/>
        <v/>
      </c>
      <c r="E152" s="22" t="str">
        <f t="shared" si="34"/>
        <v/>
      </c>
      <c r="F152" s="22">
        <f>IF(H152="","",MAX($F$2:F151)+1)</f>
        <v>151</v>
      </c>
      <c r="G152" s="26" t="str">
        <f t="shared" si="42"/>
        <v/>
      </c>
      <c r="H152" s="27" t="str">
        <f t="shared" si="43"/>
        <v xml:space="preserve">
</v>
      </c>
      <c r="I152" s="27" t="str">
        <f t="shared" si="44"/>
        <v xml:space="preserve">
</v>
      </c>
      <c r="J152" s="42">
        <f t="shared" si="45"/>
        <v>0</v>
      </c>
      <c r="K152" s="22">
        <f t="shared" si="50"/>
        <v>0</v>
      </c>
      <c r="L152" s="22">
        <f t="shared" si="48"/>
        <v>0</v>
      </c>
      <c r="M152" s="22">
        <f t="shared" si="46"/>
        <v>0</v>
      </c>
      <c r="N152" s="14" t="str">
        <f t="shared" si="47"/>
        <v/>
      </c>
      <c r="O152" s="14" t="e">
        <f t="shared" si="35"/>
        <v>#VALUE!</v>
      </c>
      <c r="P152" s="14" t="e">
        <f t="shared" si="36"/>
        <v>#VALUE!</v>
      </c>
      <c r="Q152" s="14" t="str">
        <f>IFERROR(IF(AA152="",IF(X152="","Ecole Privée "&amp;TRIM(PROPER(VLOOKUP(MID(V152,1,8),[1]Répertoire!$H$1:$J$65536,3,FALSE))),"Ecole Privée "&amp;TRIM(PROPER(VLOOKUP(X152,[1]Répertoire!$H$1:$J$65536,3,FALSE)))),AA152),"")</f>
        <v/>
      </c>
      <c r="R152" s="14" t="str">
        <f>IFERROR(IF(AB152="",IF(X152="",VLOOKUP(MID(V152,1,8),[1]Répertoire!$H$1:$J$65536,2,FALSE),TRIM(UPPER(VLOOKUP(X152,[1]Répertoire!$H$1:$J$65536,2,FALSE)))),AB152),"")</f>
        <v/>
      </c>
      <c r="S152" s="14" t="str">
        <f t="shared" si="49"/>
        <v/>
      </c>
      <c r="T152" s="15" t="e">
        <f t="shared" si="37"/>
        <v>#VALUE!</v>
      </c>
      <c r="U152" s="14" t="e">
        <f t="shared" si="38"/>
        <v>#VALUE!</v>
      </c>
      <c r="V152" s="4" t="str">
        <f t="shared" si="39"/>
        <v/>
      </c>
      <c r="W152" s="33"/>
      <c r="X152" s="24" t="str">
        <f t="shared" si="40"/>
        <v/>
      </c>
      <c r="Y152" s="25"/>
      <c r="Z152" s="25"/>
      <c r="AA152" s="36"/>
      <c r="AB152" s="36"/>
      <c r="AC152" s="37"/>
      <c r="AD152" s="24"/>
      <c r="AE152" s="37"/>
      <c r="AF152" s="40"/>
    </row>
    <row r="153" spans="1:32" ht="45" customHeight="1" x14ac:dyDescent="0.25">
      <c r="A153" s="12">
        <v>152</v>
      </c>
      <c r="D153" s="21" t="str">
        <f t="shared" si="41"/>
        <v/>
      </c>
      <c r="E153" s="22" t="str">
        <f t="shared" si="34"/>
        <v/>
      </c>
      <c r="F153" s="22">
        <f>IF(H153="","",MAX($F$2:F152)+1)</f>
        <v>152</v>
      </c>
      <c r="G153" s="26" t="str">
        <f t="shared" si="42"/>
        <v/>
      </c>
      <c r="H153" s="27" t="str">
        <f t="shared" si="43"/>
        <v xml:space="preserve">
</v>
      </c>
      <c r="I153" s="27" t="str">
        <f t="shared" si="44"/>
        <v xml:space="preserve">
</v>
      </c>
      <c r="J153" s="42">
        <f t="shared" si="45"/>
        <v>0</v>
      </c>
      <c r="K153" s="22">
        <f t="shared" si="50"/>
        <v>0</v>
      </c>
      <c r="L153" s="22">
        <f t="shared" si="48"/>
        <v>0</v>
      </c>
      <c r="M153" s="22">
        <f t="shared" si="46"/>
        <v>0</v>
      </c>
      <c r="N153" s="14" t="str">
        <f t="shared" si="47"/>
        <v/>
      </c>
      <c r="O153" s="14" t="e">
        <f t="shared" si="35"/>
        <v>#VALUE!</v>
      </c>
      <c r="P153" s="14" t="e">
        <f t="shared" si="36"/>
        <v>#VALUE!</v>
      </c>
      <c r="Q153" s="14" t="str">
        <f>IFERROR(IF(AA153="",IF(X153="","Ecole Privée "&amp;TRIM(PROPER(VLOOKUP(MID(V153,1,8),[1]Répertoire!$H$1:$J$65536,3,FALSE))),"Ecole Privée "&amp;TRIM(PROPER(VLOOKUP(X153,[1]Répertoire!$H$1:$J$65536,3,FALSE)))),AA153),"")</f>
        <v/>
      </c>
      <c r="R153" s="14" t="str">
        <f>IFERROR(IF(AB153="",IF(X153="",VLOOKUP(MID(V153,1,8),[1]Répertoire!$H$1:$J$65536,2,FALSE),TRIM(UPPER(VLOOKUP(X153,[1]Répertoire!$H$1:$J$65536,2,FALSE)))),AB153),"")</f>
        <v/>
      </c>
      <c r="S153" s="14" t="str">
        <f t="shared" si="49"/>
        <v/>
      </c>
      <c r="T153" s="15" t="e">
        <f t="shared" si="37"/>
        <v>#VALUE!</v>
      </c>
      <c r="U153" s="14" t="e">
        <f t="shared" si="38"/>
        <v>#VALUE!</v>
      </c>
      <c r="V153" s="6" t="str">
        <f t="shared" si="39"/>
        <v/>
      </c>
      <c r="W153" s="34"/>
      <c r="X153" s="23" t="str">
        <f t="shared" si="40"/>
        <v/>
      </c>
      <c r="Y153" s="35"/>
      <c r="Z153" s="35"/>
      <c r="AA153" s="38"/>
      <c r="AB153" s="38"/>
      <c r="AC153" s="39"/>
      <c r="AD153" s="23"/>
      <c r="AE153" s="39"/>
      <c r="AF153" s="41"/>
    </row>
    <row r="154" spans="1:32" ht="45" customHeight="1" x14ac:dyDescent="0.25">
      <c r="A154" s="12">
        <v>153</v>
      </c>
      <c r="D154" s="21" t="str">
        <f t="shared" si="41"/>
        <v/>
      </c>
      <c r="E154" s="22" t="str">
        <f t="shared" si="34"/>
        <v/>
      </c>
      <c r="F154" s="22">
        <f>IF(H154="","",MAX($F$2:F153)+1)</f>
        <v>153</v>
      </c>
      <c r="G154" s="26" t="str">
        <f t="shared" si="42"/>
        <v/>
      </c>
      <c r="H154" s="27" t="str">
        <f t="shared" si="43"/>
        <v xml:space="preserve">
</v>
      </c>
      <c r="I154" s="27" t="str">
        <f t="shared" si="44"/>
        <v xml:space="preserve">
</v>
      </c>
      <c r="J154" s="42">
        <f t="shared" si="45"/>
        <v>0</v>
      </c>
      <c r="K154" s="22">
        <f t="shared" si="50"/>
        <v>0</v>
      </c>
      <c r="L154" s="22">
        <f t="shared" si="48"/>
        <v>0</v>
      </c>
      <c r="M154" s="22">
        <f t="shared" si="46"/>
        <v>0</v>
      </c>
      <c r="N154" s="14" t="str">
        <f t="shared" si="47"/>
        <v/>
      </c>
      <c r="O154" s="14" t="e">
        <f t="shared" si="35"/>
        <v>#VALUE!</v>
      </c>
      <c r="P154" s="14" t="e">
        <f t="shared" si="36"/>
        <v>#VALUE!</v>
      </c>
      <c r="Q154" s="14" t="str">
        <f>IFERROR(IF(AA154="",IF(X154="","Ecole Privée "&amp;TRIM(PROPER(VLOOKUP(MID(V154,1,8),[1]Répertoire!$H$1:$J$65536,3,FALSE))),"Ecole Privée "&amp;TRIM(PROPER(VLOOKUP(X154,[1]Répertoire!$H$1:$J$65536,3,FALSE)))),AA154),"")</f>
        <v/>
      </c>
      <c r="R154" s="14" t="str">
        <f>IFERROR(IF(AB154="",IF(X154="",VLOOKUP(MID(V154,1,8),[1]Répertoire!$H$1:$J$65536,2,FALSE),TRIM(UPPER(VLOOKUP(X154,[1]Répertoire!$H$1:$J$65536,2,FALSE)))),AB154),"")</f>
        <v/>
      </c>
      <c r="S154" s="14" t="str">
        <f t="shared" si="49"/>
        <v/>
      </c>
      <c r="T154" s="15" t="e">
        <f t="shared" si="37"/>
        <v>#VALUE!</v>
      </c>
      <c r="U154" s="14" t="e">
        <f t="shared" si="38"/>
        <v>#VALUE!</v>
      </c>
      <c r="V154" s="4" t="str">
        <f t="shared" si="39"/>
        <v/>
      </c>
      <c r="W154" s="33"/>
      <c r="X154" s="24" t="str">
        <f t="shared" si="40"/>
        <v/>
      </c>
      <c r="Y154" s="25"/>
      <c r="Z154" s="25"/>
      <c r="AA154" s="36"/>
      <c r="AB154" s="36"/>
      <c r="AC154" s="37"/>
      <c r="AD154" s="24"/>
      <c r="AE154" s="37"/>
      <c r="AF154" s="40"/>
    </row>
    <row r="155" spans="1:32" ht="45" customHeight="1" x14ac:dyDescent="0.25">
      <c r="A155" s="12">
        <v>154</v>
      </c>
      <c r="D155" s="21" t="str">
        <f t="shared" si="41"/>
        <v/>
      </c>
      <c r="E155" s="22" t="str">
        <f t="shared" si="34"/>
        <v/>
      </c>
      <c r="F155" s="22">
        <f>IF(H155="","",MAX($F$2:F154)+1)</f>
        <v>154</v>
      </c>
      <c r="G155" s="26" t="str">
        <f t="shared" si="42"/>
        <v/>
      </c>
      <c r="H155" s="27" t="str">
        <f t="shared" si="43"/>
        <v xml:space="preserve">
</v>
      </c>
      <c r="I155" s="27" t="str">
        <f t="shared" si="44"/>
        <v xml:space="preserve">
</v>
      </c>
      <c r="J155" s="42">
        <f t="shared" si="45"/>
        <v>0</v>
      </c>
      <c r="K155" s="22">
        <f t="shared" si="50"/>
        <v>0</v>
      </c>
      <c r="L155" s="22">
        <f t="shared" si="48"/>
        <v>0</v>
      </c>
      <c r="M155" s="22">
        <f t="shared" si="46"/>
        <v>0</v>
      </c>
      <c r="N155" s="14" t="str">
        <f t="shared" si="47"/>
        <v/>
      </c>
      <c r="O155" s="14" t="e">
        <f t="shared" si="35"/>
        <v>#VALUE!</v>
      </c>
      <c r="P155" s="14" t="e">
        <f t="shared" si="36"/>
        <v>#VALUE!</v>
      </c>
      <c r="Q155" s="14" t="str">
        <f>IFERROR(IF(AA155="",IF(X155="","Ecole Privée "&amp;TRIM(PROPER(VLOOKUP(MID(V155,1,8),[1]Répertoire!$H$1:$J$65536,3,FALSE))),"Ecole Privée "&amp;TRIM(PROPER(VLOOKUP(X155,[1]Répertoire!$H$1:$J$65536,3,FALSE)))),AA155),"")</f>
        <v/>
      </c>
      <c r="R155" s="14" t="str">
        <f>IFERROR(IF(AB155="",IF(X155="",VLOOKUP(MID(V155,1,8),[1]Répertoire!$H$1:$J$65536,2,FALSE),TRIM(UPPER(VLOOKUP(X155,[1]Répertoire!$H$1:$J$65536,2,FALSE)))),AB155),"")</f>
        <v/>
      </c>
      <c r="S155" s="14" t="str">
        <f t="shared" si="49"/>
        <v/>
      </c>
      <c r="T155" s="15" t="e">
        <f t="shared" si="37"/>
        <v>#VALUE!</v>
      </c>
      <c r="U155" s="14" t="e">
        <f t="shared" si="38"/>
        <v>#VALUE!</v>
      </c>
      <c r="V155" s="6" t="str">
        <f t="shared" si="39"/>
        <v/>
      </c>
      <c r="W155" s="34"/>
      <c r="X155" s="23" t="str">
        <f t="shared" si="40"/>
        <v/>
      </c>
      <c r="Y155" s="35"/>
      <c r="Z155" s="35"/>
      <c r="AA155" s="38"/>
      <c r="AB155" s="38"/>
      <c r="AC155" s="39"/>
      <c r="AD155" s="23"/>
      <c r="AE155" s="39"/>
      <c r="AF155" s="41"/>
    </row>
    <row r="156" spans="1:32" ht="45" customHeight="1" x14ac:dyDescent="0.25">
      <c r="A156" s="12">
        <v>155</v>
      </c>
      <c r="D156" s="21" t="str">
        <f t="shared" si="41"/>
        <v/>
      </c>
      <c r="E156" s="22" t="str">
        <f t="shared" si="34"/>
        <v/>
      </c>
      <c r="F156" s="22">
        <f>IF(H156="","",MAX($F$2:F155)+1)</f>
        <v>155</v>
      </c>
      <c r="G156" s="26" t="str">
        <f t="shared" si="42"/>
        <v/>
      </c>
      <c r="H156" s="27" t="str">
        <f t="shared" si="43"/>
        <v xml:space="preserve">
</v>
      </c>
      <c r="I156" s="27" t="str">
        <f t="shared" si="44"/>
        <v xml:space="preserve">
</v>
      </c>
      <c r="J156" s="42">
        <f t="shared" si="45"/>
        <v>0</v>
      </c>
      <c r="K156" s="22">
        <f t="shared" si="50"/>
        <v>0</v>
      </c>
      <c r="L156" s="22">
        <f t="shared" si="48"/>
        <v>0</v>
      </c>
      <c r="M156" s="22">
        <f t="shared" si="46"/>
        <v>0</v>
      </c>
      <c r="N156" s="14" t="str">
        <f t="shared" si="47"/>
        <v/>
      </c>
      <c r="O156" s="14" t="e">
        <f t="shared" si="35"/>
        <v>#VALUE!</v>
      </c>
      <c r="P156" s="14" t="e">
        <f t="shared" si="36"/>
        <v>#VALUE!</v>
      </c>
      <c r="Q156" s="14" t="str">
        <f>IFERROR(IF(AA156="",IF(X156="","Ecole Privée "&amp;TRIM(PROPER(VLOOKUP(MID(V156,1,8),[1]Répertoire!$H$1:$J$65536,3,FALSE))),"Ecole Privée "&amp;TRIM(PROPER(VLOOKUP(X156,[1]Répertoire!$H$1:$J$65536,3,FALSE)))),AA156),"")</f>
        <v/>
      </c>
      <c r="R156" s="14" t="str">
        <f>IFERROR(IF(AB156="",IF(X156="",VLOOKUP(MID(V156,1,8),[1]Répertoire!$H$1:$J$65536,2,FALSE),TRIM(UPPER(VLOOKUP(X156,[1]Répertoire!$H$1:$J$65536,2,FALSE)))),AB156),"")</f>
        <v/>
      </c>
      <c r="S156" s="14" t="str">
        <f t="shared" si="49"/>
        <v/>
      </c>
      <c r="T156" s="15" t="e">
        <f t="shared" si="37"/>
        <v>#VALUE!</v>
      </c>
      <c r="U156" s="14" t="e">
        <f t="shared" si="38"/>
        <v>#VALUE!</v>
      </c>
      <c r="V156" s="4" t="str">
        <f t="shared" si="39"/>
        <v/>
      </c>
      <c r="W156" s="33"/>
      <c r="X156" s="24" t="str">
        <f t="shared" si="40"/>
        <v/>
      </c>
      <c r="Y156" s="25"/>
      <c r="Z156" s="25"/>
      <c r="AA156" s="36"/>
      <c r="AB156" s="36"/>
      <c r="AC156" s="37"/>
      <c r="AD156" s="24"/>
      <c r="AE156" s="37"/>
      <c r="AF156" s="40"/>
    </row>
    <row r="157" spans="1:32" ht="45" customHeight="1" x14ac:dyDescent="0.25">
      <c r="A157" s="12">
        <v>156</v>
      </c>
      <c r="D157" s="21" t="str">
        <f t="shared" si="41"/>
        <v/>
      </c>
      <c r="E157" s="22" t="str">
        <f t="shared" ref="E157:E220" si="51">IF(ISNUMBER(D157),RANK(D157,$D$2:$D$997),"")</f>
        <v/>
      </c>
      <c r="F157" s="22">
        <f>IF(H157="","",MAX($F$2:F156)+1)</f>
        <v>156</v>
      </c>
      <c r="G157" s="26" t="str">
        <f t="shared" si="42"/>
        <v/>
      </c>
      <c r="H157" s="27" t="str">
        <f t="shared" si="43"/>
        <v xml:space="preserve">
</v>
      </c>
      <c r="I157" s="27" t="str">
        <f t="shared" si="44"/>
        <v xml:space="preserve">
</v>
      </c>
      <c r="J157" s="42">
        <f t="shared" si="45"/>
        <v>0</v>
      </c>
      <c r="K157" s="22">
        <f t="shared" si="50"/>
        <v>0</v>
      </c>
      <c r="L157" s="22">
        <f t="shared" si="48"/>
        <v>0</v>
      </c>
      <c r="M157" s="22">
        <f t="shared" si="46"/>
        <v>0</v>
      </c>
      <c r="N157" s="14" t="str">
        <f t="shared" si="47"/>
        <v/>
      </c>
      <c r="O157" s="14" t="e">
        <f t="shared" ref="O157:O220" si="52">IF(Y157="",DATE(YEAR(MID(V157,10,8)),MONTH(MID(V157,10,8)),DAY(MID(V157,10,2))),Y157)</f>
        <v>#VALUE!</v>
      </c>
      <c r="P157" s="14" t="e">
        <f t="shared" ref="P157:P220" si="53">IF(Z157="",DATE(YEAR(MID(V157,19,8)),MONTH(MID(V157,19,8)),DAY(MID(V157,19,8))),Z157)</f>
        <v>#VALUE!</v>
      </c>
      <c r="Q157" s="14" t="str">
        <f>IFERROR(IF(AA157="",IF(X157="","Ecole Privée "&amp;TRIM(PROPER(VLOOKUP(MID(V157,1,8),[1]Répertoire!$H$1:$J$65536,3,FALSE))),"Ecole Privée "&amp;TRIM(PROPER(VLOOKUP(X157,[1]Répertoire!$H$1:$J$65536,3,FALSE)))),AA157),"")</f>
        <v/>
      </c>
      <c r="R157" s="14" t="str">
        <f>IFERROR(IF(AB157="",IF(X157="",VLOOKUP(MID(V157,1,8),[1]Répertoire!$H$1:$J$65536,2,FALSE),TRIM(UPPER(VLOOKUP(X157,[1]Répertoire!$H$1:$J$65536,2,FALSE)))),AB157),"")</f>
        <v/>
      </c>
      <c r="S157" s="14" t="str">
        <f t="shared" si="49"/>
        <v/>
      </c>
      <c r="T157" s="15" t="e">
        <f t="shared" ref="T157:T220" si="54">IF(AC157="",IF(AD157="",U157,TRUNC(AD157*27,0)&amp;"h"&amp;IF((AD157*27)-TRUNC(AD157*27,0)=0,"",(((AD157*27)-TRUNC(AD157*27,0))*60))),AC157)</f>
        <v>#VALUE!</v>
      </c>
      <c r="U157" s="14" t="e">
        <f t="shared" ref="U157:U220" si="55">IF(MID(V157,51,4)="1.00","27h",TRUNC(MID(V157,53,2)*27/100,0)&amp;"h"&amp;((MID(V157,53,2)*27/100)-TRUNC(MID(V157,53,2)*27/100,0))*60)</f>
        <v>#VALUE!</v>
      </c>
      <c r="V157" s="6" t="str">
        <f t="shared" ref="V157:V220" si="56">RIGHT(AF157,69)</f>
        <v/>
      </c>
      <c r="W157" s="34"/>
      <c r="X157" s="23" t="str">
        <f t="shared" ref="X157:X220" si="57">LEFT(V157,8)</f>
        <v/>
      </c>
      <c r="Y157" s="35"/>
      <c r="Z157" s="35"/>
      <c r="AA157" s="38"/>
      <c r="AB157" s="38"/>
      <c r="AC157" s="39"/>
      <c r="AD157" s="23"/>
      <c r="AE157" s="39"/>
      <c r="AF157" s="41"/>
    </row>
    <row r="158" spans="1:32" ht="45" customHeight="1" x14ac:dyDescent="0.25">
      <c r="A158" s="12">
        <v>157</v>
      </c>
      <c r="D158" s="21" t="str">
        <f t="shared" si="41"/>
        <v/>
      </c>
      <c r="E158" s="22" t="str">
        <f t="shared" si="51"/>
        <v/>
      </c>
      <c r="F158" s="22">
        <f>IF(H158="","",MAX($F$2:F157)+1)</f>
        <v>157</v>
      </c>
      <c r="G158" s="26" t="str">
        <f t="shared" si="42"/>
        <v/>
      </c>
      <c r="H158" s="27" t="str">
        <f t="shared" si="43"/>
        <v xml:space="preserve">
</v>
      </c>
      <c r="I158" s="27" t="str">
        <f t="shared" si="44"/>
        <v xml:space="preserve">
</v>
      </c>
      <c r="J158" s="42">
        <f t="shared" si="45"/>
        <v>0</v>
      </c>
      <c r="K158" s="22">
        <f t="shared" si="50"/>
        <v>0</v>
      </c>
      <c r="L158" s="22">
        <f t="shared" si="48"/>
        <v>0</v>
      </c>
      <c r="M158" s="22">
        <f t="shared" si="46"/>
        <v>0</v>
      </c>
      <c r="N158" s="14" t="str">
        <f t="shared" si="47"/>
        <v/>
      </c>
      <c r="O158" s="14" t="e">
        <f t="shared" si="52"/>
        <v>#VALUE!</v>
      </c>
      <c r="P158" s="14" t="e">
        <f t="shared" si="53"/>
        <v>#VALUE!</v>
      </c>
      <c r="Q158" s="14" t="str">
        <f>IFERROR(IF(AA158="",IF(X158="","Ecole Privée "&amp;TRIM(PROPER(VLOOKUP(MID(V158,1,8),[1]Répertoire!$H$1:$J$65536,3,FALSE))),"Ecole Privée "&amp;TRIM(PROPER(VLOOKUP(X158,[1]Répertoire!$H$1:$J$65536,3,FALSE)))),AA158),"")</f>
        <v/>
      </c>
      <c r="R158" s="14" t="str">
        <f>IFERROR(IF(AB158="",IF(X158="",VLOOKUP(MID(V158,1,8),[1]Répertoire!$H$1:$J$65536,2,FALSE),TRIM(UPPER(VLOOKUP(X158,[1]Répertoire!$H$1:$J$65536,2,FALSE)))),AB158),"")</f>
        <v/>
      </c>
      <c r="S158" s="14" t="str">
        <f t="shared" si="49"/>
        <v/>
      </c>
      <c r="T158" s="15" t="e">
        <f t="shared" si="54"/>
        <v>#VALUE!</v>
      </c>
      <c r="U158" s="14" t="e">
        <f t="shared" si="55"/>
        <v>#VALUE!</v>
      </c>
      <c r="V158" s="4" t="str">
        <f t="shared" si="56"/>
        <v/>
      </c>
      <c r="W158" s="33"/>
      <c r="X158" s="24" t="str">
        <f t="shared" si="57"/>
        <v/>
      </c>
      <c r="Y158" s="25"/>
      <c r="Z158" s="25"/>
      <c r="AA158" s="36"/>
      <c r="AB158" s="36"/>
      <c r="AC158" s="37"/>
      <c r="AD158" s="24"/>
      <c r="AE158" s="37"/>
      <c r="AF158" s="40"/>
    </row>
    <row r="159" spans="1:32" ht="45" customHeight="1" x14ac:dyDescent="0.25">
      <c r="A159" s="12">
        <v>158</v>
      </c>
      <c r="D159" s="21" t="str">
        <f t="shared" si="41"/>
        <v/>
      </c>
      <c r="E159" s="22" t="str">
        <f t="shared" si="51"/>
        <v/>
      </c>
      <c r="F159" s="22">
        <f>IF(H159="","",MAX($F$2:F158)+1)</f>
        <v>158</v>
      </c>
      <c r="G159" s="26" t="str">
        <f t="shared" si="42"/>
        <v/>
      </c>
      <c r="H159" s="27" t="str">
        <f t="shared" si="43"/>
        <v xml:space="preserve">
</v>
      </c>
      <c r="I159" s="27" t="str">
        <f t="shared" si="44"/>
        <v xml:space="preserve">
</v>
      </c>
      <c r="J159" s="42">
        <f t="shared" si="45"/>
        <v>0</v>
      </c>
      <c r="K159" s="22">
        <f t="shared" si="50"/>
        <v>0</v>
      </c>
      <c r="L159" s="22">
        <f t="shared" si="48"/>
        <v>0</v>
      </c>
      <c r="M159" s="22">
        <f t="shared" si="46"/>
        <v>0</v>
      </c>
      <c r="N159" s="14" t="str">
        <f t="shared" si="47"/>
        <v/>
      </c>
      <c r="O159" s="14" t="e">
        <f t="shared" si="52"/>
        <v>#VALUE!</v>
      </c>
      <c r="P159" s="14" t="e">
        <f t="shared" si="53"/>
        <v>#VALUE!</v>
      </c>
      <c r="Q159" s="14" t="str">
        <f>IFERROR(IF(AA159="",IF(X159="","Ecole Privée "&amp;TRIM(PROPER(VLOOKUP(MID(V159,1,8),[1]Répertoire!$H$1:$J$65536,3,FALSE))),"Ecole Privée "&amp;TRIM(PROPER(VLOOKUP(X159,[1]Répertoire!$H$1:$J$65536,3,FALSE)))),AA159),"")</f>
        <v/>
      </c>
      <c r="R159" s="14" t="str">
        <f>IFERROR(IF(AB159="",IF(X159="",VLOOKUP(MID(V159,1,8),[1]Répertoire!$H$1:$J$65536,2,FALSE),TRIM(UPPER(VLOOKUP(X159,[1]Répertoire!$H$1:$J$65536,2,FALSE)))),AB159),"")</f>
        <v/>
      </c>
      <c r="S159" s="14" t="str">
        <f t="shared" si="49"/>
        <v/>
      </c>
      <c r="T159" s="15" t="e">
        <f t="shared" si="54"/>
        <v>#VALUE!</v>
      </c>
      <c r="U159" s="14" t="e">
        <f t="shared" si="55"/>
        <v>#VALUE!</v>
      </c>
      <c r="V159" s="6" t="str">
        <f t="shared" si="56"/>
        <v/>
      </c>
      <c r="W159" s="34"/>
      <c r="X159" s="23" t="str">
        <f t="shared" si="57"/>
        <v/>
      </c>
      <c r="Y159" s="35"/>
      <c r="Z159" s="35"/>
      <c r="AA159" s="38"/>
      <c r="AB159" s="38"/>
      <c r="AC159" s="39"/>
      <c r="AD159" s="23"/>
      <c r="AE159" s="39"/>
      <c r="AF159" s="41"/>
    </row>
    <row r="160" spans="1:32" ht="45" customHeight="1" x14ac:dyDescent="0.25">
      <c r="A160" s="12">
        <v>159</v>
      </c>
      <c r="D160" s="21" t="str">
        <f t="shared" si="41"/>
        <v/>
      </c>
      <c r="E160" s="22" t="str">
        <f t="shared" si="51"/>
        <v/>
      </c>
      <c r="F160" s="22">
        <f>IF(H160="","",MAX($F$2:F159)+1)</f>
        <v>159</v>
      </c>
      <c r="G160" s="26" t="str">
        <f t="shared" si="42"/>
        <v/>
      </c>
      <c r="H160" s="27" t="str">
        <f t="shared" si="43"/>
        <v xml:space="preserve">
</v>
      </c>
      <c r="I160" s="27" t="str">
        <f t="shared" si="44"/>
        <v xml:space="preserve">
</v>
      </c>
      <c r="J160" s="42">
        <f t="shared" si="45"/>
        <v>0</v>
      </c>
      <c r="K160" s="22">
        <f t="shared" si="50"/>
        <v>0</v>
      </c>
      <c r="L160" s="22">
        <f t="shared" si="48"/>
        <v>0</v>
      </c>
      <c r="M160" s="22">
        <f t="shared" si="46"/>
        <v>0</v>
      </c>
      <c r="N160" s="14" t="str">
        <f t="shared" si="47"/>
        <v/>
      </c>
      <c r="O160" s="14" t="e">
        <f t="shared" si="52"/>
        <v>#VALUE!</v>
      </c>
      <c r="P160" s="14" t="e">
        <f t="shared" si="53"/>
        <v>#VALUE!</v>
      </c>
      <c r="Q160" s="14" t="str">
        <f>IFERROR(IF(AA160="",IF(X160="","Ecole Privée "&amp;TRIM(PROPER(VLOOKUP(MID(V160,1,8),[1]Répertoire!$H$1:$J$65536,3,FALSE))),"Ecole Privée "&amp;TRIM(PROPER(VLOOKUP(X160,[1]Répertoire!$H$1:$J$65536,3,FALSE)))),AA160),"")</f>
        <v/>
      </c>
      <c r="R160" s="14" t="str">
        <f>IFERROR(IF(AB160="",IF(X160="",VLOOKUP(MID(V160,1,8),[1]Répertoire!$H$1:$J$65536,2,FALSE),TRIM(UPPER(VLOOKUP(X160,[1]Répertoire!$H$1:$J$65536,2,FALSE)))),AB160),"")</f>
        <v/>
      </c>
      <c r="S160" s="14" t="str">
        <f t="shared" si="49"/>
        <v/>
      </c>
      <c r="T160" s="15" t="e">
        <f t="shared" si="54"/>
        <v>#VALUE!</v>
      </c>
      <c r="U160" s="14" t="e">
        <f t="shared" si="55"/>
        <v>#VALUE!</v>
      </c>
      <c r="V160" s="4" t="str">
        <f t="shared" si="56"/>
        <v/>
      </c>
      <c r="W160" s="33"/>
      <c r="X160" s="24" t="str">
        <f t="shared" si="57"/>
        <v/>
      </c>
      <c r="Y160" s="25"/>
      <c r="Z160" s="25"/>
      <c r="AA160" s="36"/>
      <c r="AB160" s="36"/>
      <c r="AC160" s="37"/>
      <c r="AD160" s="24"/>
      <c r="AE160" s="37"/>
      <c r="AF160" s="40"/>
    </row>
    <row r="161" spans="1:32" ht="45" customHeight="1" x14ac:dyDescent="0.25">
      <c r="A161" s="12">
        <v>160</v>
      </c>
      <c r="D161" s="21" t="str">
        <f t="shared" si="41"/>
        <v/>
      </c>
      <c r="E161" s="22" t="str">
        <f t="shared" si="51"/>
        <v/>
      </c>
      <c r="F161" s="22">
        <f>IF(H161="","",MAX($F$2:F160)+1)</f>
        <v>160</v>
      </c>
      <c r="G161" s="26" t="str">
        <f t="shared" si="42"/>
        <v/>
      </c>
      <c r="H161" s="27" t="str">
        <f t="shared" si="43"/>
        <v xml:space="preserve">
</v>
      </c>
      <c r="I161" s="27" t="str">
        <f t="shared" si="44"/>
        <v xml:space="preserve">
</v>
      </c>
      <c r="J161" s="42">
        <f t="shared" si="45"/>
        <v>0</v>
      </c>
      <c r="K161" s="22">
        <f t="shared" si="50"/>
        <v>0</v>
      </c>
      <c r="L161" s="22">
        <f t="shared" si="48"/>
        <v>0</v>
      </c>
      <c r="M161" s="22">
        <f t="shared" si="46"/>
        <v>0</v>
      </c>
      <c r="N161" s="14" t="str">
        <f t="shared" si="47"/>
        <v/>
      </c>
      <c r="O161" s="14" t="e">
        <f t="shared" si="52"/>
        <v>#VALUE!</v>
      </c>
      <c r="P161" s="14" t="e">
        <f t="shared" si="53"/>
        <v>#VALUE!</v>
      </c>
      <c r="Q161" s="14" t="str">
        <f>IFERROR(IF(AA161="",IF(X161="","Ecole Privée "&amp;TRIM(PROPER(VLOOKUP(MID(V161,1,8),[1]Répertoire!$H$1:$J$65536,3,FALSE))),"Ecole Privée "&amp;TRIM(PROPER(VLOOKUP(X161,[1]Répertoire!$H$1:$J$65536,3,FALSE)))),AA161),"")</f>
        <v/>
      </c>
      <c r="R161" s="14" t="str">
        <f>IFERROR(IF(AB161="",IF(X161="",VLOOKUP(MID(V161,1,8),[1]Répertoire!$H$1:$J$65536,2,FALSE),TRIM(UPPER(VLOOKUP(X161,[1]Répertoire!$H$1:$J$65536,2,FALSE)))),AB161),"")</f>
        <v/>
      </c>
      <c r="S161" s="14" t="str">
        <f t="shared" si="49"/>
        <v/>
      </c>
      <c r="T161" s="15" t="e">
        <f t="shared" si="54"/>
        <v>#VALUE!</v>
      </c>
      <c r="U161" s="14" t="e">
        <f t="shared" si="55"/>
        <v>#VALUE!</v>
      </c>
      <c r="V161" s="6" t="str">
        <f t="shared" si="56"/>
        <v/>
      </c>
      <c r="W161" s="34"/>
      <c r="X161" s="23" t="str">
        <f t="shared" si="57"/>
        <v/>
      </c>
      <c r="Y161" s="35"/>
      <c r="Z161" s="35"/>
      <c r="AA161" s="38"/>
      <c r="AB161" s="38"/>
      <c r="AC161" s="39"/>
      <c r="AD161" s="23"/>
      <c r="AE161" s="39"/>
      <c r="AF161" s="41"/>
    </row>
    <row r="162" spans="1:32" ht="45" customHeight="1" x14ac:dyDescent="0.25">
      <c r="A162" s="12">
        <v>161</v>
      </c>
      <c r="D162" s="21" t="str">
        <f t="shared" si="41"/>
        <v/>
      </c>
      <c r="E162" s="22" t="str">
        <f t="shared" si="51"/>
        <v/>
      </c>
      <c r="F162" s="22">
        <f>IF(H162="","",MAX($F$2:F161)+1)</f>
        <v>161</v>
      </c>
      <c r="G162" s="26" t="str">
        <f t="shared" si="42"/>
        <v/>
      </c>
      <c r="H162" s="27" t="str">
        <f t="shared" si="43"/>
        <v xml:space="preserve">
</v>
      </c>
      <c r="I162" s="27" t="str">
        <f t="shared" si="44"/>
        <v xml:space="preserve">
</v>
      </c>
      <c r="J162" s="42">
        <f t="shared" si="45"/>
        <v>0</v>
      </c>
      <c r="K162" s="22">
        <f t="shared" si="50"/>
        <v>0</v>
      </c>
      <c r="L162" s="22">
        <f t="shared" si="48"/>
        <v>0</v>
      </c>
      <c r="M162" s="22">
        <f t="shared" si="46"/>
        <v>0</v>
      </c>
      <c r="N162" s="14" t="str">
        <f t="shared" si="47"/>
        <v/>
      </c>
      <c r="O162" s="14" t="e">
        <f t="shared" si="52"/>
        <v>#VALUE!</v>
      </c>
      <c r="P162" s="14" t="e">
        <f t="shared" si="53"/>
        <v>#VALUE!</v>
      </c>
      <c r="Q162" s="14" t="str">
        <f>IFERROR(IF(AA162="",IF(X162="","Ecole Privée "&amp;TRIM(PROPER(VLOOKUP(MID(V162,1,8),[1]Répertoire!$H$1:$J$65536,3,FALSE))),"Ecole Privée "&amp;TRIM(PROPER(VLOOKUP(X162,[1]Répertoire!$H$1:$J$65536,3,FALSE)))),AA162),"")</f>
        <v/>
      </c>
      <c r="R162" s="14" t="str">
        <f>IFERROR(IF(AB162="",IF(X162="",VLOOKUP(MID(V162,1,8),[1]Répertoire!$H$1:$J$65536,2,FALSE),TRIM(UPPER(VLOOKUP(X162,[1]Répertoire!$H$1:$J$65536,2,FALSE)))),AB162),"")</f>
        <v/>
      </c>
      <c r="S162" s="14" t="str">
        <f t="shared" si="49"/>
        <v/>
      </c>
      <c r="T162" s="15" t="e">
        <f t="shared" si="54"/>
        <v>#VALUE!</v>
      </c>
      <c r="U162" s="14" t="e">
        <f t="shared" si="55"/>
        <v>#VALUE!</v>
      </c>
      <c r="V162" s="4" t="str">
        <f t="shared" si="56"/>
        <v/>
      </c>
      <c r="W162" s="33"/>
      <c r="X162" s="24" t="str">
        <f t="shared" si="57"/>
        <v/>
      </c>
      <c r="Y162" s="25"/>
      <c r="Z162" s="25"/>
      <c r="AA162" s="36"/>
      <c r="AB162" s="36"/>
      <c r="AC162" s="37"/>
      <c r="AD162" s="24"/>
      <c r="AE162" s="37"/>
      <c r="AF162" s="40"/>
    </row>
    <row r="163" spans="1:32" ht="45" customHeight="1" x14ac:dyDescent="0.25">
      <c r="A163" s="12">
        <v>162</v>
      </c>
      <c r="D163" s="21" t="str">
        <f t="shared" si="41"/>
        <v/>
      </c>
      <c r="E163" s="22" t="str">
        <f t="shared" si="51"/>
        <v/>
      </c>
      <c r="F163" s="22">
        <f>IF(H163="","",MAX($F$2:F162)+1)</f>
        <v>162</v>
      </c>
      <c r="G163" s="26" t="str">
        <f t="shared" si="42"/>
        <v/>
      </c>
      <c r="H163" s="27" t="str">
        <f t="shared" si="43"/>
        <v xml:space="preserve">
</v>
      </c>
      <c r="I163" s="27" t="str">
        <f t="shared" si="44"/>
        <v xml:space="preserve">
</v>
      </c>
      <c r="J163" s="42">
        <f t="shared" si="45"/>
        <v>0</v>
      </c>
      <c r="K163" s="22">
        <f t="shared" si="50"/>
        <v>0</v>
      </c>
      <c r="L163" s="22">
        <f t="shared" si="48"/>
        <v>0</v>
      </c>
      <c r="M163" s="22">
        <f t="shared" si="46"/>
        <v>0</v>
      </c>
      <c r="N163" s="14" t="str">
        <f t="shared" si="47"/>
        <v/>
      </c>
      <c r="O163" s="14" t="e">
        <f t="shared" si="52"/>
        <v>#VALUE!</v>
      </c>
      <c r="P163" s="14" t="e">
        <f t="shared" si="53"/>
        <v>#VALUE!</v>
      </c>
      <c r="Q163" s="14" t="str">
        <f>IFERROR(IF(AA163="",IF(X163="","Ecole Privée "&amp;TRIM(PROPER(VLOOKUP(MID(V163,1,8),[1]Répertoire!$H$1:$J$65536,3,FALSE))),"Ecole Privée "&amp;TRIM(PROPER(VLOOKUP(X163,[1]Répertoire!$H$1:$J$65536,3,FALSE)))),AA163),"")</f>
        <v/>
      </c>
      <c r="R163" s="14" t="str">
        <f>IFERROR(IF(AB163="",IF(X163="",VLOOKUP(MID(V163,1,8),[1]Répertoire!$H$1:$J$65536,2,FALSE),TRIM(UPPER(VLOOKUP(X163,[1]Répertoire!$H$1:$J$65536,2,FALSE)))),AB163),"")</f>
        <v/>
      </c>
      <c r="S163" s="14" t="str">
        <f t="shared" si="49"/>
        <v/>
      </c>
      <c r="T163" s="15" t="e">
        <f t="shared" si="54"/>
        <v>#VALUE!</v>
      </c>
      <c r="U163" s="14" t="e">
        <f t="shared" si="55"/>
        <v>#VALUE!</v>
      </c>
      <c r="V163" s="6" t="str">
        <f t="shared" si="56"/>
        <v/>
      </c>
      <c r="W163" s="34"/>
      <c r="X163" s="23" t="str">
        <f t="shared" si="57"/>
        <v/>
      </c>
      <c r="Y163" s="35"/>
      <c r="Z163" s="35"/>
      <c r="AA163" s="38"/>
      <c r="AB163" s="38"/>
      <c r="AC163" s="39"/>
      <c r="AD163" s="23"/>
      <c r="AE163" s="39"/>
      <c r="AF163" s="41"/>
    </row>
    <row r="164" spans="1:32" ht="45" customHeight="1" x14ac:dyDescent="0.25">
      <c r="A164" s="12">
        <v>163</v>
      </c>
      <c r="D164" s="21" t="str">
        <f t="shared" si="41"/>
        <v/>
      </c>
      <c r="E164" s="22" t="str">
        <f t="shared" si="51"/>
        <v/>
      </c>
      <c r="F164" s="22">
        <f>IF(H164="","",MAX($F$2:F163)+1)</f>
        <v>163</v>
      </c>
      <c r="G164" s="26" t="str">
        <f t="shared" si="42"/>
        <v/>
      </c>
      <c r="H164" s="27" t="str">
        <f t="shared" si="43"/>
        <v xml:space="preserve">
</v>
      </c>
      <c r="I164" s="27" t="str">
        <f t="shared" si="44"/>
        <v xml:space="preserve">
</v>
      </c>
      <c r="J164" s="42">
        <f t="shared" si="45"/>
        <v>0</v>
      </c>
      <c r="K164" s="22">
        <f t="shared" si="50"/>
        <v>0</v>
      </c>
      <c r="L164" s="22">
        <f t="shared" si="48"/>
        <v>0</v>
      </c>
      <c r="M164" s="22">
        <f t="shared" si="46"/>
        <v>0</v>
      </c>
      <c r="N164" s="14" t="str">
        <f t="shared" si="47"/>
        <v/>
      </c>
      <c r="O164" s="14" t="e">
        <f t="shared" si="52"/>
        <v>#VALUE!</v>
      </c>
      <c r="P164" s="14" t="e">
        <f t="shared" si="53"/>
        <v>#VALUE!</v>
      </c>
      <c r="Q164" s="14" t="str">
        <f>IFERROR(IF(AA164="",IF(X164="","Ecole Privée "&amp;TRIM(PROPER(VLOOKUP(MID(V164,1,8),[1]Répertoire!$H$1:$J$65536,3,FALSE))),"Ecole Privée "&amp;TRIM(PROPER(VLOOKUP(X164,[1]Répertoire!$H$1:$J$65536,3,FALSE)))),AA164),"")</f>
        <v/>
      </c>
      <c r="R164" s="14" t="str">
        <f>IFERROR(IF(AB164="",IF(X164="",VLOOKUP(MID(V164,1,8),[1]Répertoire!$H$1:$J$65536,2,FALSE),TRIM(UPPER(VLOOKUP(X164,[1]Répertoire!$H$1:$J$65536,2,FALSE)))),AB164),"")</f>
        <v/>
      </c>
      <c r="S164" s="14" t="str">
        <f t="shared" si="49"/>
        <v/>
      </c>
      <c r="T164" s="15" t="e">
        <f t="shared" si="54"/>
        <v>#VALUE!</v>
      </c>
      <c r="U164" s="14" t="e">
        <f t="shared" si="55"/>
        <v>#VALUE!</v>
      </c>
      <c r="V164" s="4" t="str">
        <f t="shared" si="56"/>
        <v/>
      </c>
      <c r="W164" s="33"/>
      <c r="X164" s="24" t="str">
        <f t="shared" si="57"/>
        <v/>
      </c>
      <c r="Y164" s="25"/>
      <c r="Z164" s="25"/>
      <c r="AA164" s="36"/>
      <c r="AB164" s="36"/>
      <c r="AC164" s="37"/>
      <c r="AD164" s="24"/>
      <c r="AE164" s="37"/>
      <c r="AF164" s="40"/>
    </row>
    <row r="165" spans="1:32" ht="45" customHeight="1" x14ac:dyDescent="0.25">
      <c r="A165" s="12">
        <v>164</v>
      </c>
      <c r="D165" s="21" t="str">
        <f t="shared" si="41"/>
        <v/>
      </c>
      <c r="E165" s="22" t="str">
        <f t="shared" si="51"/>
        <v/>
      </c>
      <c r="F165" s="22">
        <f>IF(H165="","",MAX($F$2:F164)+1)</f>
        <v>164</v>
      </c>
      <c r="G165" s="26" t="str">
        <f t="shared" si="42"/>
        <v/>
      </c>
      <c r="H165" s="27" t="str">
        <f t="shared" si="43"/>
        <v xml:space="preserve">
</v>
      </c>
      <c r="I165" s="27" t="str">
        <f t="shared" si="44"/>
        <v xml:space="preserve">
</v>
      </c>
      <c r="J165" s="42">
        <f t="shared" si="45"/>
        <v>0</v>
      </c>
      <c r="K165" s="22">
        <f t="shared" si="50"/>
        <v>0</v>
      </c>
      <c r="L165" s="22">
        <f t="shared" si="48"/>
        <v>0</v>
      </c>
      <c r="M165" s="22">
        <f t="shared" si="46"/>
        <v>0</v>
      </c>
      <c r="N165" s="14" t="str">
        <f t="shared" si="47"/>
        <v/>
      </c>
      <c r="O165" s="14" t="e">
        <f t="shared" si="52"/>
        <v>#VALUE!</v>
      </c>
      <c r="P165" s="14" t="e">
        <f t="shared" si="53"/>
        <v>#VALUE!</v>
      </c>
      <c r="Q165" s="14" t="str">
        <f>IFERROR(IF(AA165="",IF(X165="","Ecole Privée "&amp;TRIM(PROPER(VLOOKUP(MID(V165,1,8),[1]Répertoire!$H$1:$J$65536,3,FALSE))),"Ecole Privée "&amp;TRIM(PROPER(VLOOKUP(X165,[1]Répertoire!$H$1:$J$65536,3,FALSE)))),AA165),"")</f>
        <v/>
      </c>
      <c r="R165" s="14" t="str">
        <f>IFERROR(IF(AB165="",IF(X165="",VLOOKUP(MID(V165,1,8),[1]Répertoire!$H$1:$J$65536,2,FALSE),TRIM(UPPER(VLOOKUP(X165,[1]Répertoire!$H$1:$J$65536,2,FALSE)))),AB165),"")</f>
        <v/>
      </c>
      <c r="S165" s="14" t="str">
        <f t="shared" si="49"/>
        <v/>
      </c>
      <c r="T165" s="15" t="e">
        <f t="shared" si="54"/>
        <v>#VALUE!</v>
      </c>
      <c r="U165" s="14" t="e">
        <f t="shared" si="55"/>
        <v>#VALUE!</v>
      </c>
      <c r="V165" s="6" t="str">
        <f t="shared" si="56"/>
        <v/>
      </c>
      <c r="W165" s="34"/>
      <c r="X165" s="23" t="str">
        <f t="shared" si="57"/>
        <v/>
      </c>
      <c r="Y165" s="35"/>
      <c r="Z165" s="35"/>
      <c r="AA165" s="38"/>
      <c r="AB165" s="38"/>
      <c r="AC165" s="39"/>
      <c r="AD165" s="23"/>
      <c r="AE165" s="39"/>
      <c r="AF165" s="41"/>
    </row>
    <row r="166" spans="1:32" ht="45" customHeight="1" x14ac:dyDescent="0.25">
      <c r="A166" s="12">
        <v>165</v>
      </c>
      <c r="D166" s="21" t="str">
        <f t="shared" si="41"/>
        <v/>
      </c>
      <c r="E166" s="22" t="str">
        <f t="shared" si="51"/>
        <v/>
      </c>
      <c r="F166" s="22">
        <f>IF(H166="","",MAX($F$2:F165)+1)</f>
        <v>165</v>
      </c>
      <c r="G166" s="26" t="str">
        <f t="shared" si="42"/>
        <v/>
      </c>
      <c r="H166" s="27" t="str">
        <f t="shared" si="43"/>
        <v xml:space="preserve">
</v>
      </c>
      <c r="I166" s="27" t="str">
        <f t="shared" si="44"/>
        <v xml:space="preserve">
</v>
      </c>
      <c r="J166" s="42">
        <f t="shared" si="45"/>
        <v>0</v>
      </c>
      <c r="K166" s="22">
        <f t="shared" si="50"/>
        <v>0</v>
      </c>
      <c r="L166" s="22">
        <f t="shared" si="48"/>
        <v>0</v>
      </c>
      <c r="M166" s="22">
        <f t="shared" si="46"/>
        <v>0</v>
      </c>
      <c r="N166" s="14" t="str">
        <f t="shared" si="47"/>
        <v/>
      </c>
      <c r="O166" s="14" t="e">
        <f t="shared" si="52"/>
        <v>#VALUE!</v>
      </c>
      <c r="P166" s="14" t="e">
        <f t="shared" si="53"/>
        <v>#VALUE!</v>
      </c>
      <c r="Q166" s="14" t="str">
        <f>IFERROR(IF(AA166="",IF(X166="","Ecole Privée "&amp;TRIM(PROPER(VLOOKUP(MID(V166,1,8),[1]Répertoire!$H$1:$J$65536,3,FALSE))),"Ecole Privée "&amp;TRIM(PROPER(VLOOKUP(X166,[1]Répertoire!$H$1:$J$65536,3,FALSE)))),AA166),"")</f>
        <v/>
      </c>
      <c r="R166" s="14" t="str">
        <f>IFERROR(IF(AB166="",IF(X166="",VLOOKUP(MID(V166,1,8),[1]Répertoire!$H$1:$J$65536,2,FALSE),TRIM(UPPER(VLOOKUP(X166,[1]Répertoire!$H$1:$J$65536,2,FALSE)))),AB166),"")</f>
        <v/>
      </c>
      <c r="S166" s="14" t="str">
        <f t="shared" si="49"/>
        <v/>
      </c>
      <c r="T166" s="15" t="e">
        <f t="shared" si="54"/>
        <v>#VALUE!</v>
      </c>
      <c r="U166" s="14" t="e">
        <f t="shared" si="55"/>
        <v>#VALUE!</v>
      </c>
      <c r="V166" s="4" t="str">
        <f t="shared" si="56"/>
        <v/>
      </c>
      <c r="W166" s="33"/>
      <c r="X166" s="24" t="str">
        <f t="shared" si="57"/>
        <v/>
      </c>
      <c r="Y166" s="25"/>
      <c r="Z166" s="25"/>
      <c r="AA166" s="36"/>
      <c r="AB166" s="36"/>
      <c r="AC166" s="37"/>
      <c r="AD166" s="24"/>
      <c r="AE166" s="37"/>
      <c r="AF166" s="40"/>
    </row>
    <row r="167" spans="1:32" ht="45" customHeight="1" x14ac:dyDescent="0.25">
      <c r="A167" s="12">
        <v>166</v>
      </c>
      <c r="D167" s="21" t="str">
        <f t="shared" si="41"/>
        <v/>
      </c>
      <c r="E167" s="22" t="str">
        <f t="shared" si="51"/>
        <v/>
      </c>
      <c r="F167" s="22">
        <f>IF(H167="","",MAX($F$2:F166)+1)</f>
        <v>166</v>
      </c>
      <c r="G167" s="26" t="str">
        <f t="shared" si="42"/>
        <v/>
      </c>
      <c r="H167" s="27" t="str">
        <f t="shared" si="43"/>
        <v xml:space="preserve">
</v>
      </c>
      <c r="I167" s="27" t="str">
        <f t="shared" si="44"/>
        <v xml:space="preserve">
</v>
      </c>
      <c r="J167" s="42">
        <f t="shared" si="45"/>
        <v>0</v>
      </c>
      <c r="K167" s="22">
        <f t="shared" si="50"/>
        <v>0</v>
      </c>
      <c r="L167" s="22">
        <f t="shared" si="48"/>
        <v>0</v>
      </c>
      <c r="M167" s="22">
        <f t="shared" si="46"/>
        <v>0</v>
      </c>
      <c r="N167" s="14" t="str">
        <f t="shared" si="47"/>
        <v/>
      </c>
      <c r="O167" s="14" t="e">
        <f t="shared" si="52"/>
        <v>#VALUE!</v>
      </c>
      <c r="P167" s="14" t="e">
        <f t="shared" si="53"/>
        <v>#VALUE!</v>
      </c>
      <c r="Q167" s="14" t="str">
        <f>IFERROR(IF(AA167="",IF(X167="","Ecole Privée "&amp;TRIM(PROPER(VLOOKUP(MID(V167,1,8),[1]Répertoire!$H$1:$J$65536,3,FALSE))),"Ecole Privée "&amp;TRIM(PROPER(VLOOKUP(X167,[1]Répertoire!$H$1:$J$65536,3,FALSE)))),AA167),"")</f>
        <v/>
      </c>
      <c r="R167" s="14" t="str">
        <f>IFERROR(IF(AB167="",IF(X167="",VLOOKUP(MID(V167,1,8),[1]Répertoire!$H$1:$J$65536,2,FALSE),TRIM(UPPER(VLOOKUP(X167,[1]Répertoire!$H$1:$J$65536,2,FALSE)))),AB167),"")</f>
        <v/>
      </c>
      <c r="S167" s="14" t="str">
        <f t="shared" si="49"/>
        <v/>
      </c>
      <c r="T167" s="15" t="e">
        <f t="shared" si="54"/>
        <v>#VALUE!</v>
      </c>
      <c r="U167" s="14" t="e">
        <f t="shared" si="55"/>
        <v>#VALUE!</v>
      </c>
      <c r="V167" s="6" t="str">
        <f t="shared" si="56"/>
        <v/>
      </c>
      <c r="W167" s="34"/>
      <c r="X167" s="23" t="str">
        <f t="shared" si="57"/>
        <v/>
      </c>
      <c r="Y167" s="35"/>
      <c r="Z167" s="35"/>
      <c r="AA167" s="38"/>
      <c r="AB167" s="38"/>
      <c r="AC167" s="39"/>
      <c r="AD167" s="23"/>
      <c r="AE167" s="39"/>
      <c r="AF167" s="41"/>
    </row>
    <row r="168" spans="1:32" ht="45" customHeight="1" x14ac:dyDescent="0.25">
      <c r="A168" s="12">
        <v>167</v>
      </c>
      <c r="D168" s="21" t="str">
        <f t="shared" si="41"/>
        <v/>
      </c>
      <c r="E168" s="22" t="str">
        <f t="shared" si="51"/>
        <v/>
      </c>
      <c r="F168" s="22">
        <f>IF(H168="","",MAX($F$2:F167)+1)</f>
        <v>167</v>
      </c>
      <c r="G168" s="26" t="str">
        <f t="shared" si="42"/>
        <v/>
      </c>
      <c r="H168" s="27" t="str">
        <f t="shared" si="43"/>
        <v xml:space="preserve">
</v>
      </c>
      <c r="I168" s="27" t="str">
        <f t="shared" si="44"/>
        <v xml:space="preserve">
</v>
      </c>
      <c r="J168" s="42">
        <f t="shared" si="45"/>
        <v>0</v>
      </c>
      <c r="K168" s="22">
        <f t="shared" si="50"/>
        <v>0</v>
      </c>
      <c r="L168" s="22">
        <f t="shared" si="48"/>
        <v>0</v>
      </c>
      <c r="M168" s="22">
        <f t="shared" si="46"/>
        <v>0</v>
      </c>
      <c r="N168" s="14" t="str">
        <f t="shared" si="47"/>
        <v/>
      </c>
      <c r="O168" s="14" t="e">
        <f t="shared" si="52"/>
        <v>#VALUE!</v>
      </c>
      <c r="P168" s="14" t="e">
        <f t="shared" si="53"/>
        <v>#VALUE!</v>
      </c>
      <c r="Q168" s="14" t="str">
        <f>IFERROR(IF(AA168="",IF(X168="","Ecole Privée "&amp;TRIM(PROPER(VLOOKUP(MID(V168,1,8),[1]Répertoire!$H$1:$J$65536,3,FALSE))),"Ecole Privée "&amp;TRIM(PROPER(VLOOKUP(X168,[1]Répertoire!$H$1:$J$65536,3,FALSE)))),AA168),"")</f>
        <v/>
      </c>
      <c r="R168" s="14" t="str">
        <f>IFERROR(IF(AB168="",IF(X168="",VLOOKUP(MID(V168,1,8),[1]Répertoire!$H$1:$J$65536,2,FALSE),TRIM(UPPER(VLOOKUP(X168,[1]Répertoire!$H$1:$J$65536,2,FALSE)))),AB168),"")</f>
        <v/>
      </c>
      <c r="S168" s="14" t="str">
        <f t="shared" si="49"/>
        <v/>
      </c>
      <c r="T168" s="15" t="e">
        <f t="shared" si="54"/>
        <v>#VALUE!</v>
      </c>
      <c r="U168" s="14" t="e">
        <f t="shared" si="55"/>
        <v>#VALUE!</v>
      </c>
      <c r="V168" s="4" t="str">
        <f t="shared" si="56"/>
        <v/>
      </c>
      <c r="W168" s="33"/>
      <c r="X168" s="24" t="str">
        <f t="shared" si="57"/>
        <v/>
      </c>
      <c r="Y168" s="25"/>
      <c r="Z168" s="25"/>
      <c r="AA168" s="36"/>
      <c r="AB168" s="36"/>
      <c r="AC168" s="37"/>
      <c r="AD168" s="24"/>
      <c r="AE168" s="37"/>
      <c r="AF168" s="40"/>
    </row>
    <row r="169" spans="1:32" ht="45" customHeight="1" x14ac:dyDescent="0.25">
      <c r="A169" s="12">
        <v>168</v>
      </c>
      <c r="D169" s="21" t="str">
        <f t="shared" si="41"/>
        <v/>
      </c>
      <c r="E169" s="22" t="str">
        <f t="shared" si="51"/>
        <v/>
      </c>
      <c r="F169" s="22">
        <f>IF(H169="","",MAX($F$2:F168)+1)</f>
        <v>168</v>
      </c>
      <c r="G169" s="26" t="str">
        <f t="shared" si="42"/>
        <v/>
      </c>
      <c r="H169" s="27" t="str">
        <f t="shared" si="43"/>
        <v xml:space="preserve">
</v>
      </c>
      <c r="I169" s="27" t="str">
        <f t="shared" si="44"/>
        <v xml:space="preserve">
</v>
      </c>
      <c r="J169" s="42">
        <f t="shared" si="45"/>
        <v>0</v>
      </c>
      <c r="K169" s="22">
        <f t="shared" si="50"/>
        <v>0</v>
      </c>
      <c r="L169" s="22">
        <f t="shared" si="48"/>
        <v>0</v>
      </c>
      <c r="M169" s="22">
        <f t="shared" si="46"/>
        <v>0</v>
      </c>
      <c r="N169" s="14" t="str">
        <f t="shared" si="47"/>
        <v/>
      </c>
      <c r="O169" s="14" t="e">
        <f t="shared" si="52"/>
        <v>#VALUE!</v>
      </c>
      <c r="P169" s="14" t="e">
        <f t="shared" si="53"/>
        <v>#VALUE!</v>
      </c>
      <c r="Q169" s="14" t="str">
        <f>IFERROR(IF(AA169="",IF(X169="","Ecole Privée "&amp;TRIM(PROPER(VLOOKUP(MID(V169,1,8),[1]Répertoire!$H$1:$J$65536,3,FALSE))),"Ecole Privée "&amp;TRIM(PROPER(VLOOKUP(X169,[1]Répertoire!$H$1:$J$65536,3,FALSE)))),AA169),"")</f>
        <v/>
      </c>
      <c r="R169" s="14" t="str">
        <f>IFERROR(IF(AB169="",IF(X169="",VLOOKUP(MID(V169,1,8),[1]Répertoire!$H$1:$J$65536,2,FALSE),TRIM(UPPER(VLOOKUP(X169,[1]Répertoire!$H$1:$J$65536,2,FALSE)))),AB169),"")</f>
        <v/>
      </c>
      <c r="S169" s="14" t="str">
        <f t="shared" si="49"/>
        <v/>
      </c>
      <c r="T169" s="15" t="e">
        <f t="shared" si="54"/>
        <v>#VALUE!</v>
      </c>
      <c r="U169" s="14" t="e">
        <f t="shared" si="55"/>
        <v>#VALUE!</v>
      </c>
      <c r="V169" s="6" t="str">
        <f t="shared" si="56"/>
        <v/>
      </c>
      <c r="W169" s="34"/>
      <c r="X169" s="23" t="str">
        <f t="shared" si="57"/>
        <v/>
      </c>
      <c r="Y169" s="35"/>
      <c r="Z169" s="35"/>
      <c r="AA169" s="38"/>
      <c r="AB169" s="38"/>
      <c r="AC169" s="39"/>
      <c r="AD169" s="23"/>
      <c r="AE169" s="39"/>
      <c r="AF169" s="41"/>
    </row>
    <row r="170" spans="1:32" ht="45" customHeight="1" x14ac:dyDescent="0.25">
      <c r="A170" s="12">
        <v>169</v>
      </c>
      <c r="D170" s="21" t="str">
        <f t="shared" si="41"/>
        <v/>
      </c>
      <c r="E170" s="22" t="str">
        <f t="shared" si="51"/>
        <v/>
      </c>
      <c r="F170" s="22">
        <f>IF(H170="","",MAX($F$2:F169)+1)</f>
        <v>169</v>
      </c>
      <c r="G170" s="26" t="str">
        <f t="shared" si="42"/>
        <v/>
      </c>
      <c r="H170" s="27" t="str">
        <f t="shared" si="43"/>
        <v xml:space="preserve">
</v>
      </c>
      <c r="I170" s="27" t="str">
        <f t="shared" si="44"/>
        <v xml:space="preserve">
</v>
      </c>
      <c r="J170" s="42">
        <f t="shared" si="45"/>
        <v>0</v>
      </c>
      <c r="K170" s="22">
        <f t="shared" si="50"/>
        <v>0</v>
      </c>
      <c r="L170" s="22">
        <f t="shared" si="48"/>
        <v>0</v>
      </c>
      <c r="M170" s="22">
        <f t="shared" si="46"/>
        <v>0</v>
      </c>
      <c r="N170" s="14" t="str">
        <f t="shared" si="47"/>
        <v/>
      </c>
      <c r="O170" s="14" t="e">
        <f t="shared" si="52"/>
        <v>#VALUE!</v>
      </c>
      <c r="P170" s="14" t="e">
        <f t="shared" si="53"/>
        <v>#VALUE!</v>
      </c>
      <c r="Q170" s="14" t="str">
        <f>IFERROR(IF(AA170="",IF(X170="","Ecole Privée "&amp;TRIM(PROPER(VLOOKUP(MID(V170,1,8),[1]Répertoire!$H$1:$J$65536,3,FALSE))),"Ecole Privée "&amp;TRIM(PROPER(VLOOKUP(X170,[1]Répertoire!$H$1:$J$65536,3,FALSE)))),AA170),"")</f>
        <v/>
      </c>
      <c r="R170" s="14" t="str">
        <f>IFERROR(IF(AB170="",IF(X170="",VLOOKUP(MID(V170,1,8),[1]Répertoire!$H$1:$J$65536,2,FALSE),TRIM(UPPER(VLOOKUP(X170,[1]Répertoire!$H$1:$J$65536,2,FALSE)))),AB170),"")</f>
        <v/>
      </c>
      <c r="S170" s="14" t="str">
        <f t="shared" si="49"/>
        <v/>
      </c>
      <c r="T170" s="15" t="e">
        <f t="shared" si="54"/>
        <v>#VALUE!</v>
      </c>
      <c r="U170" s="14" t="e">
        <f t="shared" si="55"/>
        <v>#VALUE!</v>
      </c>
      <c r="V170" s="4" t="str">
        <f t="shared" si="56"/>
        <v/>
      </c>
      <c r="W170" s="33"/>
      <c r="X170" s="24" t="str">
        <f t="shared" si="57"/>
        <v/>
      </c>
      <c r="Y170" s="25"/>
      <c r="Z170" s="25"/>
      <c r="AA170" s="36"/>
      <c r="AB170" s="36"/>
      <c r="AC170" s="37"/>
      <c r="AD170" s="24"/>
      <c r="AE170" s="37"/>
      <c r="AF170" s="40"/>
    </row>
    <row r="171" spans="1:32" ht="45" customHeight="1" x14ac:dyDescent="0.25">
      <c r="A171" s="12">
        <v>170</v>
      </c>
      <c r="D171" s="21" t="str">
        <f t="shared" si="41"/>
        <v/>
      </c>
      <c r="E171" s="22" t="str">
        <f t="shared" si="51"/>
        <v/>
      </c>
      <c r="F171" s="22">
        <f>IF(H171="","",MAX($F$2:F170)+1)</f>
        <v>170</v>
      </c>
      <c r="G171" s="26" t="str">
        <f t="shared" si="42"/>
        <v/>
      </c>
      <c r="H171" s="27" t="str">
        <f t="shared" si="43"/>
        <v xml:space="preserve">
</v>
      </c>
      <c r="I171" s="27" t="str">
        <f t="shared" si="44"/>
        <v xml:space="preserve">
</v>
      </c>
      <c r="J171" s="42">
        <f t="shared" si="45"/>
        <v>0</v>
      </c>
      <c r="K171" s="22">
        <f t="shared" si="50"/>
        <v>0</v>
      </c>
      <c r="L171" s="22">
        <f t="shared" si="48"/>
        <v>0</v>
      </c>
      <c r="M171" s="22">
        <f t="shared" si="46"/>
        <v>0</v>
      </c>
      <c r="N171" s="14" t="str">
        <f t="shared" si="47"/>
        <v/>
      </c>
      <c r="O171" s="14" t="e">
        <f t="shared" si="52"/>
        <v>#VALUE!</v>
      </c>
      <c r="P171" s="14" t="e">
        <f t="shared" si="53"/>
        <v>#VALUE!</v>
      </c>
      <c r="Q171" s="14" t="str">
        <f>IFERROR(IF(AA171="",IF(X171="","Ecole Privée "&amp;TRIM(PROPER(VLOOKUP(MID(V171,1,8),[1]Répertoire!$H$1:$J$65536,3,FALSE))),"Ecole Privée "&amp;TRIM(PROPER(VLOOKUP(X171,[1]Répertoire!$H$1:$J$65536,3,FALSE)))),AA171),"")</f>
        <v/>
      </c>
      <c r="R171" s="14" t="str">
        <f>IFERROR(IF(AB171="",IF(X171="",VLOOKUP(MID(V171,1,8),[1]Répertoire!$H$1:$J$65536,2,FALSE),TRIM(UPPER(VLOOKUP(X171,[1]Répertoire!$H$1:$J$65536,2,FALSE)))),AB171),"")</f>
        <v/>
      </c>
      <c r="S171" s="14" t="str">
        <f t="shared" si="49"/>
        <v/>
      </c>
      <c r="T171" s="15" t="e">
        <f t="shared" si="54"/>
        <v>#VALUE!</v>
      </c>
      <c r="U171" s="14" t="e">
        <f t="shared" si="55"/>
        <v>#VALUE!</v>
      </c>
      <c r="V171" s="6" t="str">
        <f t="shared" si="56"/>
        <v/>
      </c>
      <c r="W171" s="34"/>
      <c r="X171" s="23" t="str">
        <f t="shared" si="57"/>
        <v/>
      </c>
      <c r="Y171" s="35"/>
      <c r="Z171" s="35"/>
      <c r="AA171" s="38"/>
      <c r="AB171" s="38"/>
      <c r="AC171" s="39"/>
      <c r="AD171" s="23"/>
      <c r="AE171" s="39"/>
      <c r="AF171" s="41"/>
    </row>
    <row r="172" spans="1:32" ht="45" customHeight="1" x14ac:dyDescent="0.25">
      <c r="A172" s="12">
        <v>171</v>
      </c>
      <c r="D172" s="21" t="str">
        <f t="shared" si="41"/>
        <v/>
      </c>
      <c r="E172" s="22" t="str">
        <f t="shared" si="51"/>
        <v/>
      </c>
      <c r="F172" s="22">
        <f>IF(H172="","",MAX($F$2:F171)+1)</f>
        <v>171</v>
      </c>
      <c r="G172" s="26" t="str">
        <f t="shared" si="42"/>
        <v/>
      </c>
      <c r="H172" s="27" t="str">
        <f t="shared" si="43"/>
        <v xml:space="preserve">
</v>
      </c>
      <c r="I172" s="27" t="str">
        <f t="shared" si="44"/>
        <v xml:space="preserve">
</v>
      </c>
      <c r="J172" s="42">
        <f t="shared" si="45"/>
        <v>0</v>
      </c>
      <c r="K172" s="22">
        <f t="shared" si="50"/>
        <v>0</v>
      </c>
      <c r="L172" s="22">
        <f t="shared" si="48"/>
        <v>0</v>
      </c>
      <c r="M172" s="22">
        <f t="shared" si="46"/>
        <v>0</v>
      </c>
      <c r="N172" s="14" t="str">
        <f t="shared" si="47"/>
        <v/>
      </c>
      <c r="O172" s="14" t="e">
        <f t="shared" si="52"/>
        <v>#VALUE!</v>
      </c>
      <c r="P172" s="14" t="e">
        <f t="shared" si="53"/>
        <v>#VALUE!</v>
      </c>
      <c r="Q172" s="14" t="str">
        <f>IFERROR(IF(AA172="",IF(X172="","Ecole Privée "&amp;TRIM(PROPER(VLOOKUP(MID(V172,1,8),[1]Répertoire!$H$1:$J$65536,3,FALSE))),"Ecole Privée "&amp;TRIM(PROPER(VLOOKUP(X172,[1]Répertoire!$H$1:$J$65536,3,FALSE)))),AA172),"")</f>
        <v/>
      </c>
      <c r="R172" s="14" t="str">
        <f>IFERROR(IF(AB172="",IF(X172="",VLOOKUP(MID(V172,1,8),[1]Répertoire!$H$1:$J$65536,2,FALSE),TRIM(UPPER(VLOOKUP(X172,[1]Répertoire!$H$1:$J$65536,2,FALSE)))),AB172),"")</f>
        <v/>
      </c>
      <c r="S172" s="14" t="str">
        <f t="shared" si="49"/>
        <v/>
      </c>
      <c r="T172" s="15" t="e">
        <f t="shared" si="54"/>
        <v>#VALUE!</v>
      </c>
      <c r="U172" s="14" t="e">
        <f t="shared" si="55"/>
        <v>#VALUE!</v>
      </c>
      <c r="V172" s="4" t="str">
        <f t="shared" si="56"/>
        <v/>
      </c>
      <c r="W172" s="33"/>
      <c r="X172" s="24" t="str">
        <f t="shared" si="57"/>
        <v/>
      </c>
      <c r="Y172" s="25"/>
      <c r="Z172" s="25"/>
      <c r="AA172" s="36"/>
      <c r="AB172" s="36"/>
      <c r="AC172" s="37"/>
      <c r="AD172" s="24"/>
      <c r="AE172" s="37"/>
      <c r="AF172" s="40"/>
    </row>
    <row r="173" spans="1:32" ht="45" customHeight="1" x14ac:dyDescent="0.25">
      <c r="A173" s="12">
        <v>172</v>
      </c>
      <c r="D173" s="21" t="str">
        <f t="shared" si="41"/>
        <v/>
      </c>
      <c r="E173" s="22" t="str">
        <f t="shared" si="51"/>
        <v/>
      </c>
      <c r="F173" s="22">
        <f>IF(H173="","",MAX($F$2:F172)+1)</f>
        <v>172</v>
      </c>
      <c r="G173" s="26" t="str">
        <f t="shared" si="42"/>
        <v/>
      </c>
      <c r="H173" s="27" t="str">
        <f t="shared" si="43"/>
        <v xml:space="preserve">
</v>
      </c>
      <c r="I173" s="27" t="str">
        <f t="shared" si="44"/>
        <v xml:space="preserve">
</v>
      </c>
      <c r="J173" s="42">
        <f t="shared" si="45"/>
        <v>0</v>
      </c>
      <c r="K173" s="22">
        <f t="shared" si="50"/>
        <v>0</v>
      </c>
      <c r="L173" s="22">
        <f t="shared" si="48"/>
        <v>0</v>
      </c>
      <c r="M173" s="22">
        <f t="shared" si="46"/>
        <v>0</v>
      </c>
      <c r="N173" s="14" t="str">
        <f t="shared" si="47"/>
        <v/>
      </c>
      <c r="O173" s="14" t="e">
        <f t="shared" si="52"/>
        <v>#VALUE!</v>
      </c>
      <c r="P173" s="14" t="e">
        <f t="shared" si="53"/>
        <v>#VALUE!</v>
      </c>
      <c r="Q173" s="14" t="str">
        <f>IFERROR(IF(AA173="",IF(X173="","Ecole Privée "&amp;TRIM(PROPER(VLOOKUP(MID(V173,1,8),[1]Répertoire!$H$1:$J$65536,3,FALSE))),"Ecole Privée "&amp;TRIM(PROPER(VLOOKUP(X173,[1]Répertoire!$H$1:$J$65536,3,FALSE)))),AA173),"")</f>
        <v/>
      </c>
      <c r="R173" s="14" t="str">
        <f>IFERROR(IF(AB173="",IF(X173="",VLOOKUP(MID(V173,1,8),[1]Répertoire!$H$1:$J$65536,2,FALSE),TRIM(UPPER(VLOOKUP(X173,[1]Répertoire!$H$1:$J$65536,2,FALSE)))),AB173),"")</f>
        <v/>
      </c>
      <c r="S173" s="14" t="str">
        <f t="shared" si="49"/>
        <v/>
      </c>
      <c r="T173" s="15" t="e">
        <f t="shared" si="54"/>
        <v>#VALUE!</v>
      </c>
      <c r="U173" s="14" t="e">
        <f t="shared" si="55"/>
        <v>#VALUE!</v>
      </c>
      <c r="V173" s="6" t="str">
        <f t="shared" si="56"/>
        <v/>
      </c>
      <c r="W173" s="34"/>
      <c r="X173" s="23" t="str">
        <f t="shared" si="57"/>
        <v/>
      </c>
      <c r="Y173" s="35"/>
      <c r="Z173" s="35"/>
      <c r="AA173" s="38"/>
      <c r="AB173" s="38"/>
      <c r="AC173" s="39"/>
      <c r="AD173" s="23"/>
      <c r="AE173" s="39"/>
      <c r="AF173" s="41"/>
    </row>
    <row r="174" spans="1:32" ht="45" customHeight="1" x14ac:dyDescent="0.25">
      <c r="A174" s="12">
        <v>173</v>
      </c>
      <c r="D174" s="21" t="str">
        <f t="shared" si="41"/>
        <v/>
      </c>
      <c r="E174" s="22" t="str">
        <f t="shared" si="51"/>
        <v/>
      </c>
      <c r="F174" s="22">
        <f>IF(H174="","",MAX($F$2:F173)+1)</f>
        <v>173</v>
      </c>
      <c r="G174" s="26" t="str">
        <f t="shared" si="42"/>
        <v/>
      </c>
      <c r="H174" s="27" t="str">
        <f t="shared" si="43"/>
        <v xml:space="preserve">
</v>
      </c>
      <c r="I174" s="27" t="str">
        <f t="shared" si="44"/>
        <v xml:space="preserve">
</v>
      </c>
      <c r="J174" s="42">
        <f t="shared" si="45"/>
        <v>0</v>
      </c>
      <c r="K174" s="22">
        <f t="shared" si="50"/>
        <v>0</v>
      </c>
      <c r="L174" s="22">
        <f t="shared" si="48"/>
        <v>0</v>
      </c>
      <c r="M174" s="22">
        <f t="shared" si="46"/>
        <v>0</v>
      </c>
      <c r="N174" s="14" t="str">
        <f t="shared" si="47"/>
        <v/>
      </c>
      <c r="O174" s="14" t="e">
        <f t="shared" si="52"/>
        <v>#VALUE!</v>
      </c>
      <c r="P174" s="14" t="e">
        <f t="shared" si="53"/>
        <v>#VALUE!</v>
      </c>
      <c r="Q174" s="14" t="str">
        <f>IFERROR(IF(AA174="",IF(X174="","Ecole Privée "&amp;TRIM(PROPER(VLOOKUP(MID(V174,1,8),[1]Répertoire!$H$1:$J$65536,3,FALSE))),"Ecole Privée "&amp;TRIM(PROPER(VLOOKUP(X174,[1]Répertoire!$H$1:$J$65536,3,FALSE)))),AA174),"")</f>
        <v/>
      </c>
      <c r="R174" s="14" t="str">
        <f>IFERROR(IF(AB174="",IF(X174="",VLOOKUP(MID(V174,1,8),[1]Répertoire!$H$1:$J$65536,2,FALSE),TRIM(UPPER(VLOOKUP(X174,[1]Répertoire!$H$1:$J$65536,2,FALSE)))),AB174),"")</f>
        <v/>
      </c>
      <c r="S174" s="14" t="str">
        <f t="shared" si="49"/>
        <v/>
      </c>
      <c r="T174" s="15" t="e">
        <f t="shared" si="54"/>
        <v>#VALUE!</v>
      </c>
      <c r="U174" s="14" t="e">
        <f t="shared" si="55"/>
        <v>#VALUE!</v>
      </c>
      <c r="V174" s="4" t="str">
        <f t="shared" si="56"/>
        <v/>
      </c>
      <c r="W174" s="33"/>
      <c r="X174" s="24" t="str">
        <f t="shared" si="57"/>
        <v/>
      </c>
      <c r="Y174" s="25"/>
      <c r="Z174" s="25"/>
      <c r="AA174" s="36"/>
      <c r="AB174" s="36"/>
      <c r="AC174" s="37"/>
      <c r="AD174" s="24"/>
      <c r="AE174" s="37"/>
      <c r="AF174" s="40"/>
    </row>
    <row r="175" spans="1:32" ht="45" customHeight="1" x14ac:dyDescent="0.25">
      <c r="A175" s="12">
        <v>174</v>
      </c>
      <c r="D175" s="21" t="str">
        <f t="shared" si="41"/>
        <v/>
      </c>
      <c r="E175" s="22" t="str">
        <f t="shared" si="51"/>
        <v/>
      </c>
      <c r="F175" s="22">
        <f>IF(H175="","",MAX($F$2:F174)+1)</f>
        <v>174</v>
      </c>
      <c r="G175" s="26" t="str">
        <f t="shared" si="42"/>
        <v/>
      </c>
      <c r="H175" s="27" t="str">
        <f t="shared" si="43"/>
        <v xml:space="preserve">
</v>
      </c>
      <c r="I175" s="27" t="str">
        <f t="shared" si="44"/>
        <v xml:space="preserve">
</v>
      </c>
      <c r="J175" s="42">
        <f t="shared" si="45"/>
        <v>0</v>
      </c>
      <c r="K175" s="22">
        <f t="shared" si="50"/>
        <v>0</v>
      </c>
      <c r="L175" s="22">
        <f t="shared" si="48"/>
        <v>0</v>
      </c>
      <c r="M175" s="22">
        <f t="shared" si="46"/>
        <v>0</v>
      </c>
      <c r="N175" s="14" t="str">
        <f t="shared" si="47"/>
        <v/>
      </c>
      <c r="O175" s="14" t="e">
        <f t="shared" si="52"/>
        <v>#VALUE!</v>
      </c>
      <c r="P175" s="14" t="e">
        <f t="shared" si="53"/>
        <v>#VALUE!</v>
      </c>
      <c r="Q175" s="14" t="str">
        <f>IFERROR(IF(AA175="",IF(X175="","Ecole Privée "&amp;TRIM(PROPER(VLOOKUP(MID(V175,1,8),[1]Répertoire!$H$1:$J$65536,3,FALSE))),"Ecole Privée "&amp;TRIM(PROPER(VLOOKUP(X175,[1]Répertoire!$H$1:$J$65536,3,FALSE)))),AA175),"")</f>
        <v/>
      </c>
      <c r="R175" s="14" t="str">
        <f>IFERROR(IF(AB175="",IF(X175="",VLOOKUP(MID(V175,1,8),[1]Répertoire!$H$1:$J$65536,2,FALSE),TRIM(UPPER(VLOOKUP(X175,[1]Répertoire!$H$1:$J$65536,2,FALSE)))),AB175),"")</f>
        <v/>
      </c>
      <c r="S175" s="14" t="str">
        <f t="shared" si="49"/>
        <v/>
      </c>
      <c r="T175" s="15" t="e">
        <f t="shared" si="54"/>
        <v>#VALUE!</v>
      </c>
      <c r="U175" s="14" t="e">
        <f t="shared" si="55"/>
        <v>#VALUE!</v>
      </c>
      <c r="V175" s="6" t="str">
        <f t="shared" si="56"/>
        <v/>
      </c>
      <c r="W175" s="34"/>
      <c r="X175" s="23" t="str">
        <f t="shared" si="57"/>
        <v/>
      </c>
      <c r="Y175" s="35"/>
      <c r="Z175" s="35"/>
      <c r="AA175" s="38"/>
      <c r="AB175" s="38"/>
      <c r="AC175" s="39"/>
      <c r="AD175" s="23"/>
      <c r="AE175" s="39"/>
      <c r="AF175" s="41"/>
    </row>
    <row r="176" spans="1:32" ht="45" customHeight="1" x14ac:dyDescent="0.25">
      <c r="A176" s="12">
        <v>175</v>
      </c>
      <c r="D176" s="21" t="str">
        <f t="shared" si="41"/>
        <v/>
      </c>
      <c r="E176" s="22" t="str">
        <f t="shared" si="51"/>
        <v/>
      </c>
      <c r="F176" s="22">
        <f>IF(H176="","",MAX($F$2:F175)+1)</f>
        <v>175</v>
      </c>
      <c r="G176" s="26" t="str">
        <f t="shared" si="42"/>
        <v/>
      </c>
      <c r="H176" s="27" t="str">
        <f t="shared" si="43"/>
        <v xml:space="preserve">
</v>
      </c>
      <c r="I176" s="27" t="str">
        <f t="shared" si="44"/>
        <v xml:space="preserve">
</v>
      </c>
      <c r="J176" s="42">
        <f t="shared" si="45"/>
        <v>0</v>
      </c>
      <c r="K176" s="22">
        <f t="shared" si="50"/>
        <v>0</v>
      </c>
      <c r="L176" s="22">
        <f t="shared" si="48"/>
        <v>0</v>
      </c>
      <c r="M176" s="22">
        <f t="shared" si="46"/>
        <v>0</v>
      </c>
      <c r="N176" s="14" t="str">
        <f t="shared" si="47"/>
        <v/>
      </c>
      <c r="O176" s="14" t="e">
        <f t="shared" si="52"/>
        <v>#VALUE!</v>
      </c>
      <c r="P176" s="14" t="e">
        <f t="shared" si="53"/>
        <v>#VALUE!</v>
      </c>
      <c r="Q176" s="14" t="str">
        <f>IFERROR(IF(AA176="",IF(X176="","Ecole Privée "&amp;TRIM(PROPER(VLOOKUP(MID(V176,1,8),[1]Répertoire!$H$1:$J$65536,3,FALSE))),"Ecole Privée "&amp;TRIM(PROPER(VLOOKUP(X176,[1]Répertoire!$H$1:$J$65536,3,FALSE)))),AA176),"")</f>
        <v/>
      </c>
      <c r="R176" s="14" t="str">
        <f>IFERROR(IF(AB176="",IF(X176="",VLOOKUP(MID(V176,1,8),[1]Répertoire!$H$1:$J$65536,2,FALSE),TRIM(UPPER(VLOOKUP(X176,[1]Répertoire!$H$1:$J$65536,2,FALSE)))),AB176),"")</f>
        <v/>
      </c>
      <c r="S176" s="14" t="str">
        <f t="shared" si="49"/>
        <v/>
      </c>
      <c r="T176" s="15" t="e">
        <f t="shared" si="54"/>
        <v>#VALUE!</v>
      </c>
      <c r="U176" s="14" t="e">
        <f t="shared" si="55"/>
        <v>#VALUE!</v>
      </c>
      <c r="V176" s="4" t="str">
        <f t="shared" si="56"/>
        <v/>
      </c>
      <c r="W176" s="33"/>
      <c r="X176" s="24" t="str">
        <f t="shared" si="57"/>
        <v/>
      </c>
      <c r="Y176" s="25"/>
      <c r="Z176" s="25"/>
      <c r="AA176" s="36"/>
      <c r="AB176" s="36"/>
      <c r="AC176" s="37"/>
      <c r="AD176" s="24"/>
      <c r="AE176" s="37"/>
      <c r="AF176" s="40"/>
    </row>
    <row r="177" spans="1:32" ht="45" customHeight="1" x14ac:dyDescent="0.25">
      <c r="A177" s="12">
        <v>176</v>
      </c>
      <c r="D177" s="21" t="str">
        <f t="shared" si="41"/>
        <v/>
      </c>
      <c r="E177" s="22" t="str">
        <f t="shared" si="51"/>
        <v/>
      </c>
      <c r="F177" s="22">
        <f>IF(H177="","",MAX($F$2:F176)+1)</f>
        <v>176</v>
      </c>
      <c r="G177" s="26" t="str">
        <f t="shared" si="42"/>
        <v/>
      </c>
      <c r="H177" s="27" t="str">
        <f t="shared" si="43"/>
        <v xml:space="preserve">
</v>
      </c>
      <c r="I177" s="27" t="str">
        <f t="shared" si="44"/>
        <v xml:space="preserve">
</v>
      </c>
      <c r="J177" s="42">
        <f t="shared" si="45"/>
        <v>0</v>
      </c>
      <c r="K177" s="22">
        <f t="shared" si="50"/>
        <v>0</v>
      </c>
      <c r="L177" s="22">
        <f t="shared" si="48"/>
        <v>0</v>
      </c>
      <c r="M177" s="22">
        <f t="shared" si="46"/>
        <v>0</v>
      </c>
      <c r="N177" s="14" t="str">
        <f t="shared" si="47"/>
        <v/>
      </c>
      <c r="O177" s="14" t="e">
        <f t="shared" si="52"/>
        <v>#VALUE!</v>
      </c>
      <c r="P177" s="14" t="e">
        <f t="shared" si="53"/>
        <v>#VALUE!</v>
      </c>
      <c r="Q177" s="14" t="str">
        <f>IFERROR(IF(AA177="",IF(X177="","Ecole Privée "&amp;TRIM(PROPER(VLOOKUP(MID(V177,1,8),[1]Répertoire!$H$1:$J$65536,3,FALSE))),"Ecole Privée "&amp;TRIM(PROPER(VLOOKUP(X177,[1]Répertoire!$H$1:$J$65536,3,FALSE)))),AA177),"")</f>
        <v/>
      </c>
      <c r="R177" s="14" t="str">
        <f>IFERROR(IF(AB177="",IF(X177="",VLOOKUP(MID(V177,1,8),[1]Répertoire!$H$1:$J$65536,2,FALSE),TRIM(UPPER(VLOOKUP(X177,[1]Répertoire!$H$1:$J$65536,2,FALSE)))),AB177),"")</f>
        <v/>
      </c>
      <c r="S177" s="14" t="str">
        <f t="shared" si="49"/>
        <v/>
      </c>
      <c r="T177" s="15" t="e">
        <f t="shared" si="54"/>
        <v>#VALUE!</v>
      </c>
      <c r="U177" s="14" t="e">
        <f t="shared" si="55"/>
        <v>#VALUE!</v>
      </c>
      <c r="V177" s="6" t="str">
        <f t="shared" si="56"/>
        <v/>
      </c>
      <c r="W177" s="34"/>
      <c r="X177" s="23" t="str">
        <f t="shared" si="57"/>
        <v/>
      </c>
      <c r="Y177" s="35"/>
      <c r="Z177" s="35"/>
      <c r="AA177" s="38"/>
      <c r="AB177" s="38"/>
      <c r="AC177" s="39"/>
      <c r="AD177" s="23"/>
      <c r="AE177" s="39"/>
      <c r="AF177" s="41"/>
    </row>
    <row r="178" spans="1:32" ht="45" customHeight="1" x14ac:dyDescent="0.25">
      <c r="A178" s="12">
        <v>177</v>
      </c>
      <c r="D178" s="21" t="str">
        <f t="shared" si="41"/>
        <v/>
      </c>
      <c r="E178" s="22" t="str">
        <f t="shared" si="51"/>
        <v/>
      </c>
      <c r="F178" s="22">
        <f>IF(H178="","",MAX($F$2:F177)+1)</f>
        <v>177</v>
      </c>
      <c r="G178" s="26" t="str">
        <f t="shared" si="42"/>
        <v/>
      </c>
      <c r="H178" s="27" t="str">
        <f t="shared" si="43"/>
        <v xml:space="preserve">
</v>
      </c>
      <c r="I178" s="27" t="str">
        <f t="shared" si="44"/>
        <v xml:space="preserve">
</v>
      </c>
      <c r="J178" s="42">
        <f t="shared" si="45"/>
        <v>0</v>
      </c>
      <c r="K178" s="22">
        <f t="shared" si="50"/>
        <v>0</v>
      </c>
      <c r="L178" s="22">
        <f t="shared" si="48"/>
        <v>0</v>
      </c>
      <c r="M178" s="22">
        <f t="shared" si="46"/>
        <v>0</v>
      </c>
      <c r="N178" s="14" t="str">
        <f t="shared" si="47"/>
        <v/>
      </c>
      <c r="O178" s="14" t="e">
        <f t="shared" si="52"/>
        <v>#VALUE!</v>
      </c>
      <c r="P178" s="14" t="e">
        <f t="shared" si="53"/>
        <v>#VALUE!</v>
      </c>
      <c r="Q178" s="14" t="str">
        <f>IFERROR(IF(AA178="",IF(X178="","Ecole Privée "&amp;TRIM(PROPER(VLOOKUP(MID(V178,1,8),[1]Répertoire!$H$1:$J$65536,3,FALSE))),"Ecole Privée "&amp;TRIM(PROPER(VLOOKUP(X178,[1]Répertoire!$H$1:$J$65536,3,FALSE)))),AA178),"")</f>
        <v/>
      </c>
      <c r="R178" s="14" t="str">
        <f>IFERROR(IF(AB178="",IF(X178="",VLOOKUP(MID(V178,1,8),[1]Répertoire!$H$1:$J$65536,2,FALSE),TRIM(UPPER(VLOOKUP(X178,[1]Répertoire!$H$1:$J$65536,2,FALSE)))),AB178),"")</f>
        <v/>
      </c>
      <c r="S178" s="14" t="str">
        <f t="shared" si="49"/>
        <v/>
      </c>
      <c r="T178" s="15" t="e">
        <f t="shared" si="54"/>
        <v>#VALUE!</v>
      </c>
      <c r="U178" s="14" t="e">
        <f t="shared" si="55"/>
        <v>#VALUE!</v>
      </c>
      <c r="V178" s="4" t="str">
        <f t="shared" si="56"/>
        <v/>
      </c>
      <c r="W178" s="33"/>
      <c r="X178" s="24" t="str">
        <f t="shared" si="57"/>
        <v/>
      </c>
      <c r="Y178" s="25"/>
      <c r="Z178" s="25"/>
      <c r="AA178" s="36"/>
      <c r="AB178" s="36"/>
      <c r="AC178" s="37"/>
      <c r="AD178" s="24"/>
      <c r="AE178" s="37"/>
      <c r="AF178" s="40"/>
    </row>
    <row r="179" spans="1:32" ht="45" customHeight="1" x14ac:dyDescent="0.25">
      <c r="A179" s="12">
        <v>178</v>
      </c>
      <c r="D179" s="21" t="str">
        <f t="shared" si="41"/>
        <v/>
      </c>
      <c r="E179" s="22" t="str">
        <f t="shared" si="51"/>
        <v/>
      </c>
      <c r="F179" s="22">
        <f>IF(H179="","",MAX($F$2:F178)+1)</f>
        <v>178</v>
      </c>
      <c r="G179" s="26" t="str">
        <f t="shared" si="42"/>
        <v/>
      </c>
      <c r="H179" s="27" t="str">
        <f t="shared" si="43"/>
        <v xml:space="preserve">
</v>
      </c>
      <c r="I179" s="27" t="str">
        <f t="shared" si="44"/>
        <v xml:space="preserve">
</v>
      </c>
      <c r="J179" s="42">
        <f t="shared" si="45"/>
        <v>0</v>
      </c>
      <c r="K179" s="22">
        <f t="shared" si="50"/>
        <v>0</v>
      </c>
      <c r="L179" s="22">
        <f t="shared" si="48"/>
        <v>0</v>
      </c>
      <c r="M179" s="22">
        <f t="shared" si="46"/>
        <v>0</v>
      </c>
      <c r="N179" s="14" t="str">
        <f t="shared" si="47"/>
        <v/>
      </c>
      <c r="O179" s="14" t="e">
        <f t="shared" si="52"/>
        <v>#VALUE!</v>
      </c>
      <c r="P179" s="14" t="e">
        <f t="shared" si="53"/>
        <v>#VALUE!</v>
      </c>
      <c r="Q179" s="14" t="str">
        <f>IFERROR(IF(AA179="",IF(X179="","Ecole Privée "&amp;TRIM(PROPER(VLOOKUP(MID(V179,1,8),[1]Répertoire!$H$1:$J$65536,3,FALSE))),"Ecole Privée "&amp;TRIM(PROPER(VLOOKUP(X179,[1]Répertoire!$H$1:$J$65536,3,FALSE)))),AA179),"")</f>
        <v/>
      </c>
      <c r="R179" s="14" t="str">
        <f>IFERROR(IF(AB179="",IF(X179="",VLOOKUP(MID(V179,1,8),[1]Répertoire!$H$1:$J$65536,2,FALSE),TRIM(UPPER(VLOOKUP(X179,[1]Répertoire!$H$1:$J$65536,2,FALSE)))),AB179),"")</f>
        <v/>
      </c>
      <c r="S179" s="14" t="str">
        <f t="shared" si="49"/>
        <v/>
      </c>
      <c r="T179" s="15" t="e">
        <f t="shared" si="54"/>
        <v>#VALUE!</v>
      </c>
      <c r="U179" s="14" t="e">
        <f t="shared" si="55"/>
        <v>#VALUE!</v>
      </c>
      <c r="V179" s="6" t="str">
        <f t="shared" si="56"/>
        <v/>
      </c>
      <c r="W179" s="34"/>
      <c r="X179" s="23" t="str">
        <f t="shared" si="57"/>
        <v/>
      </c>
      <c r="Y179" s="35"/>
      <c r="Z179" s="35"/>
      <c r="AA179" s="38"/>
      <c r="AB179" s="38"/>
      <c r="AC179" s="39"/>
      <c r="AD179" s="23"/>
      <c r="AE179" s="39"/>
      <c r="AF179" s="41"/>
    </row>
    <row r="180" spans="1:32" ht="45" customHeight="1" x14ac:dyDescent="0.25">
      <c r="A180" s="12">
        <v>179</v>
      </c>
      <c r="D180" s="21" t="str">
        <f t="shared" si="41"/>
        <v/>
      </c>
      <c r="E180" s="22" t="str">
        <f t="shared" si="51"/>
        <v/>
      </c>
      <c r="F180" s="22">
        <f>IF(H180="","",MAX($F$2:F179)+1)</f>
        <v>179</v>
      </c>
      <c r="G180" s="26" t="str">
        <f t="shared" si="42"/>
        <v/>
      </c>
      <c r="H180" s="27" t="str">
        <f t="shared" si="43"/>
        <v xml:space="preserve">
</v>
      </c>
      <c r="I180" s="27" t="str">
        <f t="shared" si="44"/>
        <v xml:space="preserve">
</v>
      </c>
      <c r="J180" s="42">
        <f t="shared" si="45"/>
        <v>0</v>
      </c>
      <c r="K180" s="22">
        <f t="shared" si="50"/>
        <v>0</v>
      </c>
      <c r="L180" s="22">
        <f t="shared" si="48"/>
        <v>0</v>
      </c>
      <c r="M180" s="22">
        <f t="shared" si="46"/>
        <v>0</v>
      </c>
      <c r="N180" s="14" t="str">
        <f t="shared" si="47"/>
        <v/>
      </c>
      <c r="O180" s="14" t="e">
        <f t="shared" si="52"/>
        <v>#VALUE!</v>
      </c>
      <c r="P180" s="14" t="e">
        <f t="shared" si="53"/>
        <v>#VALUE!</v>
      </c>
      <c r="Q180" s="14" t="str">
        <f>IFERROR(IF(AA180="",IF(X180="","Ecole Privée "&amp;TRIM(PROPER(VLOOKUP(MID(V180,1,8),[1]Répertoire!$H$1:$J$65536,3,FALSE))),"Ecole Privée "&amp;TRIM(PROPER(VLOOKUP(X180,[1]Répertoire!$H$1:$J$65536,3,FALSE)))),AA180),"")</f>
        <v/>
      </c>
      <c r="R180" s="14" t="str">
        <f>IFERROR(IF(AB180="",IF(X180="",VLOOKUP(MID(V180,1,8),[1]Répertoire!$H$1:$J$65536,2,FALSE),TRIM(UPPER(VLOOKUP(X180,[1]Répertoire!$H$1:$J$65536,2,FALSE)))),AB180),"")</f>
        <v/>
      </c>
      <c r="S180" s="14" t="str">
        <f t="shared" si="49"/>
        <v/>
      </c>
      <c r="T180" s="15" t="e">
        <f t="shared" si="54"/>
        <v>#VALUE!</v>
      </c>
      <c r="U180" s="14" t="e">
        <f t="shared" si="55"/>
        <v>#VALUE!</v>
      </c>
      <c r="V180" s="4" t="str">
        <f t="shared" si="56"/>
        <v/>
      </c>
      <c r="W180" s="33"/>
      <c r="X180" s="24" t="str">
        <f t="shared" si="57"/>
        <v/>
      </c>
      <c r="Y180" s="25"/>
      <c r="Z180" s="25"/>
      <c r="AA180" s="36"/>
      <c r="AB180" s="36"/>
      <c r="AC180" s="37"/>
      <c r="AD180" s="24"/>
      <c r="AE180" s="37"/>
      <c r="AF180" s="40"/>
    </row>
    <row r="181" spans="1:32" ht="45" customHeight="1" x14ac:dyDescent="0.25">
      <c r="A181" s="12">
        <v>180</v>
      </c>
      <c r="D181" s="21" t="str">
        <f t="shared" si="41"/>
        <v/>
      </c>
      <c r="E181" s="22" t="str">
        <f t="shared" si="51"/>
        <v/>
      </c>
      <c r="F181" s="22">
        <f>IF(H181="","",MAX($F$2:F180)+1)</f>
        <v>180</v>
      </c>
      <c r="G181" s="26" t="str">
        <f t="shared" si="42"/>
        <v/>
      </c>
      <c r="H181" s="27" t="str">
        <f t="shared" si="43"/>
        <v xml:space="preserve">
</v>
      </c>
      <c r="I181" s="27" t="str">
        <f t="shared" si="44"/>
        <v xml:space="preserve">
</v>
      </c>
      <c r="J181" s="42">
        <f t="shared" si="45"/>
        <v>0</v>
      </c>
      <c r="K181" s="22">
        <f t="shared" si="50"/>
        <v>0</v>
      </c>
      <c r="L181" s="22">
        <f t="shared" si="48"/>
        <v>0</v>
      </c>
      <c r="M181" s="22">
        <f t="shared" si="46"/>
        <v>0</v>
      </c>
      <c r="N181" s="14" t="str">
        <f t="shared" si="47"/>
        <v/>
      </c>
      <c r="O181" s="14" t="e">
        <f t="shared" si="52"/>
        <v>#VALUE!</v>
      </c>
      <c r="P181" s="14" t="e">
        <f t="shared" si="53"/>
        <v>#VALUE!</v>
      </c>
      <c r="Q181" s="14" t="str">
        <f>IFERROR(IF(AA181="",IF(X181="","Ecole Privée "&amp;TRIM(PROPER(VLOOKUP(MID(V181,1,8),[1]Répertoire!$H$1:$J$65536,3,FALSE))),"Ecole Privée "&amp;TRIM(PROPER(VLOOKUP(X181,[1]Répertoire!$H$1:$J$65536,3,FALSE)))),AA181),"")</f>
        <v/>
      </c>
      <c r="R181" s="14" t="str">
        <f>IFERROR(IF(AB181="",IF(X181="",VLOOKUP(MID(V181,1,8),[1]Répertoire!$H$1:$J$65536,2,FALSE),TRIM(UPPER(VLOOKUP(X181,[1]Répertoire!$H$1:$J$65536,2,FALSE)))),AB181),"")</f>
        <v/>
      </c>
      <c r="S181" s="14" t="str">
        <f t="shared" si="49"/>
        <v/>
      </c>
      <c r="T181" s="15" t="e">
        <f t="shared" si="54"/>
        <v>#VALUE!</v>
      </c>
      <c r="U181" s="14" t="e">
        <f t="shared" si="55"/>
        <v>#VALUE!</v>
      </c>
      <c r="V181" s="6" t="str">
        <f t="shared" si="56"/>
        <v/>
      </c>
      <c r="W181" s="34"/>
      <c r="X181" s="23" t="str">
        <f t="shared" si="57"/>
        <v/>
      </c>
      <c r="Y181" s="35"/>
      <c r="Z181" s="35"/>
      <c r="AA181" s="38"/>
      <c r="AB181" s="38"/>
      <c r="AC181" s="39"/>
      <c r="AD181" s="23"/>
      <c r="AE181" s="39"/>
      <c r="AF181" s="41"/>
    </row>
    <row r="182" spans="1:32" ht="45" customHeight="1" x14ac:dyDescent="0.25">
      <c r="A182" s="12">
        <v>181</v>
      </c>
      <c r="D182" s="21" t="str">
        <f t="shared" si="41"/>
        <v/>
      </c>
      <c r="E182" s="22" t="str">
        <f t="shared" si="51"/>
        <v/>
      </c>
      <c r="F182" s="22">
        <f>IF(H182="","",MAX($F$2:F181)+1)</f>
        <v>181</v>
      </c>
      <c r="G182" s="26" t="str">
        <f t="shared" si="42"/>
        <v/>
      </c>
      <c r="H182" s="27" t="str">
        <f t="shared" si="43"/>
        <v xml:space="preserve">
</v>
      </c>
      <c r="I182" s="27" t="str">
        <f t="shared" si="44"/>
        <v xml:space="preserve">
</v>
      </c>
      <c r="J182" s="42">
        <f t="shared" si="45"/>
        <v>0</v>
      </c>
      <c r="K182" s="22">
        <f t="shared" si="50"/>
        <v>0</v>
      </c>
      <c r="L182" s="22">
        <f t="shared" si="48"/>
        <v>0</v>
      </c>
      <c r="M182" s="22">
        <f t="shared" si="46"/>
        <v>0</v>
      </c>
      <c r="N182" s="14" t="str">
        <f t="shared" si="47"/>
        <v/>
      </c>
      <c r="O182" s="14" t="e">
        <f t="shared" si="52"/>
        <v>#VALUE!</v>
      </c>
      <c r="P182" s="14" t="e">
        <f t="shared" si="53"/>
        <v>#VALUE!</v>
      </c>
      <c r="Q182" s="14" t="str">
        <f>IFERROR(IF(AA182="",IF(X182="","Ecole Privée "&amp;TRIM(PROPER(VLOOKUP(MID(V182,1,8),[1]Répertoire!$H$1:$J$65536,3,FALSE))),"Ecole Privée "&amp;TRIM(PROPER(VLOOKUP(X182,[1]Répertoire!$H$1:$J$65536,3,FALSE)))),AA182),"")</f>
        <v/>
      </c>
      <c r="R182" s="14" t="str">
        <f>IFERROR(IF(AB182="",IF(X182="",VLOOKUP(MID(V182,1,8),[1]Répertoire!$H$1:$J$65536,2,FALSE),TRIM(UPPER(VLOOKUP(X182,[1]Répertoire!$H$1:$J$65536,2,FALSE)))),AB182),"")</f>
        <v/>
      </c>
      <c r="S182" s="14" t="str">
        <f t="shared" si="49"/>
        <v/>
      </c>
      <c r="T182" s="15" t="e">
        <f t="shared" si="54"/>
        <v>#VALUE!</v>
      </c>
      <c r="U182" s="14" t="e">
        <f t="shared" si="55"/>
        <v>#VALUE!</v>
      </c>
      <c r="V182" s="4" t="str">
        <f t="shared" si="56"/>
        <v/>
      </c>
      <c r="W182" s="33"/>
      <c r="X182" s="24" t="str">
        <f t="shared" si="57"/>
        <v/>
      </c>
      <c r="Y182" s="25"/>
      <c r="Z182" s="25"/>
      <c r="AA182" s="36"/>
      <c r="AB182" s="36"/>
      <c r="AC182" s="37"/>
      <c r="AD182" s="24"/>
      <c r="AE182" s="37"/>
      <c r="AF182" s="40"/>
    </row>
    <row r="183" spans="1:32" ht="45" customHeight="1" x14ac:dyDescent="0.25">
      <c r="A183" s="12">
        <v>182</v>
      </c>
      <c r="D183" s="21" t="str">
        <f t="shared" si="41"/>
        <v/>
      </c>
      <c r="E183" s="22" t="str">
        <f t="shared" si="51"/>
        <v/>
      </c>
      <c r="F183" s="22">
        <f>IF(H183="","",MAX($F$2:F182)+1)</f>
        <v>182</v>
      </c>
      <c r="G183" s="26" t="str">
        <f t="shared" si="42"/>
        <v/>
      </c>
      <c r="H183" s="27" t="str">
        <f t="shared" si="43"/>
        <v xml:space="preserve">
</v>
      </c>
      <c r="I183" s="27" t="str">
        <f t="shared" si="44"/>
        <v xml:space="preserve">
</v>
      </c>
      <c r="J183" s="42">
        <f t="shared" si="45"/>
        <v>0</v>
      </c>
      <c r="K183" s="22">
        <f t="shared" si="50"/>
        <v>0</v>
      </c>
      <c r="L183" s="22">
        <f t="shared" si="48"/>
        <v>0</v>
      </c>
      <c r="M183" s="22">
        <f t="shared" si="46"/>
        <v>0</v>
      </c>
      <c r="N183" s="14" t="str">
        <f t="shared" si="47"/>
        <v/>
      </c>
      <c r="O183" s="14" t="e">
        <f t="shared" si="52"/>
        <v>#VALUE!</v>
      </c>
      <c r="P183" s="14" t="e">
        <f t="shared" si="53"/>
        <v>#VALUE!</v>
      </c>
      <c r="Q183" s="14" t="str">
        <f>IFERROR(IF(AA183="",IF(X183="","Ecole Privée "&amp;TRIM(PROPER(VLOOKUP(MID(V183,1,8),[1]Répertoire!$H$1:$J$65536,3,FALSE))),"Ecole Privée "&amp;TRIM(PROPER(VLOOKUP(X183,[1]Répertoire!$H$1:$J$65536,3,FALSE)))),AA183),"")</f>
        <v/>
      </c>
      <c r="R183" s="14" t="str">
        <f>IFERROR(IF(AB183="",IF(X183="",VLOOKUP(MID(V183,1,8),[1]Répertoire!$H$1:$J$65536,2,FALSE),TRIM(UPPER(VLOOKUP(X183,[1]Répertoire!$H$1:$J$65536,2,FALSE)))),AB183),"")</f>
        <v/>
      </c>
      <c r="S183" s="14" t="str">
        <f t="shared" si="49"/>
        <v/>
      </c>
      <c r="T183" s="15" t="e">
        <f t="shared" si="54"/>
        <v>#VALUE!</v>
      </c>
      <c r="U183" s="14" t="e">
        <f t="shared" si="55"/>
        <v>#VALUE!</v>
      </c>
      <c r="V183" s="6" t="str">
        <f t="shared" si="56"/>
        <v/>
      </c>
      <c r="W183" s="34"/>
      <c r="X183" s="23" t="str">
        <f t="shared" si="57"/>
        <v/>
      </c>
      <c r="Y183" s="35"/>
      <c r="Z183" s="35"/>
      <c r="AA183" s="38"/>
      <c r="AB183" s="38"/>
      <c r="AC183" s="39"/>
      <c r="AD183" s="23"/>
      <c r="AE183" s="39"/>
      <c r="AF183" s="41"/>
    </row>
    <row r="184" spans="1:32" ht="45" customHeight="1" x14ac:dyDescent="0.25">
      <c r="A184" s="12">
        <v>183</v>
      </c>
      <c r="D184" s="21" t="str">
        <f t="shared" si="41"/>
        <v/>
      </c>
      <c r="E184" s="22" t="str">
        <f t="shared" si="51"/>
        <v/>
      </c>
      <c r="F184" s="22">
        <f>IF(H184="","",MAX($F$2:F183)+1)</f>
        <v>183</v>
      </c>
      <c r="G184" s="26" t="str">
        <f t="shared" si="42"/>
        <v/>
      </c>
      <c r="H184" s="27" t="str">
        <f t="shared" si="43"/>
        <v xml:space="preserve">
</v>
      </c>
      <c r="I184" s="27" t="str">
        <f t="shared" si="44"/>
        <v xml:space="preserve">
</v>
      </c>
      <c r="J184" s="42">
        <f t="shared" si="45"/>
        <v>0</v>
      </c>
      <c r="K184" s="22">
        <f t="shared" si="50"/>
        <v>0</v>
      </c>
      <c r="L184" s="22">
        <f t="shared" si="48"/>
        <v>0</v>
      </c>
      <c r="M184" s="22">
        <f t="shared" si="46"/>
        <v>0</v>
      </c>
      <c r="N184" s="14" t="str">
        <f t="shared" si="47"/>
        <v/>
      </c>
      <c r="O184" s="14" t="e">
        <f t="shared" si="52"/>
        <v>#VALUE!</v>
      </c>
      <c r="P184" s="14" t="e">
        <f t="shared" si="53"/>
        <v>#VALUE!</v>
      </c>
      <c r="Q184" s="14" t="str">
        <f>IFERROR(IF(AA184="",IF(X184="","Ecole Privée "&amp;TRIM(PROPER(VLOOKUP(MID(V184,1,8),[1]Répertoire!$H$1:$J$65536,3,FALSE))),"Ecole Privée "&amp;TRIM(PROPER(VLOOKUP(X184,[1]Répertoire!$H$1:$J$65536,3,FALSE)))),AA184),"")</f>
        <v/>
      </c>
      <c r="R184" s="14" t="str">
        <f>IFERROR(IF(AB184="",IF(X184="",VLOOKUP(MID(V184,1,8),[1]Répertoire!$H$1:$J$65536,2,FALSE),TRIM(UPPER(VLOOKUP(X184,[1]Répertoire!$H$1:$J$65536,2,FALSE)))),AB184),"")</f>
        <v/>
      </c>
      <c r="S184" s="14" t="str">
        <f t="shared" si="49"/>
        <v/>
      </c>
      <c r="T184" s="15" t="e">
        <f t="shared" si="54"/>
        <v>#VALUE!</v>
      </c>
      <c r="U184" s="14" t="e">
        <f t="shared" si="55"/>
        <v>#VALUE!</v>
      </c>
      <c r="V184" s="4" t="str">
        <f t="shared" si="56"/>
        <v/>
      </c>
      <c r="W184" s="33"/>
      <c r="X184" s="24" t="str">
        <f t="shared" si="57"/>
        <v/>
      </c>
      <c r="Y184" s="25"/>
      <c r="Z184" s="25"/>
      <c r="AA184" s="36"/>
      <c r="AB184" s="36"/>
      <c r="AC184" s="37"/>
      <c r="AD184" s="24"/>
      <c r="AE184" s="37"/>
      <c r="AF184" s="40"/>
    </row>
    <row r="185" spans="1:32" ht="45" customHeight="1" x14ac:dyDescent="0.25">
      <c r="A185" s="12">
        <v>184</v>
      </c>
      <c r="D185" s="21" t="str">
        <f t="shared" si="41"/>
        <v/>
      </c>
      <c r="E185" s="22" t="str">
        <f t="shared" si="51"/>
        <v/>
      </c>
      <c r="F185" s="22">
        <f>IF(H185="","",MAX($F$2:F184)+1)</f>
        <v>184</v>
      </c>
      <c r="G185" s="26" t="str">
        <f t="shared" si="42"/>
        <v/>
      </c>
      <c r="H185" s="27" t="str">
        <f t="shared" si="43"/>
        <v xml:space="preserve">
</v>
      </c>
      <c r="I185" s="27" t="str">
        <f t="shared" si="44"/>
        <v xml:space="preserve">
</v>
      </c>
      <c r="J185" s="42">
        <f t="shared" si="45"/>
        <v>0</v>
      </c>
      <c r="K185" s="22">
        <f t="shared" si="50"/>
        <v>0</v>
      </c>
      <c r="L185" s="22">
        <f t="shared" si="48"/>
        <v>0</v>
      </c>
      <c r="M185" s="22">
        <f t="shared" si="46"/>
        <v>0</v>
      </c>
      <c r="N185" s="14" t="str">
        <f t="shared" si="47"/>
        <v/>
      </c>
      <c r="O185" s="14" t="e">
        <f t="shared" si="52"/>
        <v>#VALUE!</v>
      </c>
      <c r="P185" s="14" t="e">
        <f t="shared" si="53"/>
        <v>#VALUE!</v>
      </c>
      <c r="Q185" s="14" t="str">
        <f>IFERROR(IF(AA185="",IF(X185="","Ecole Privée "&amp;TRIM(PROPER(VLOOKUP(MID(V185,1,8),[1]Répertoire!$H$1:$J$65536,3,FALSE))),"Ecole Privée "&amp;TRIM(PROPER(VLOOKUP(X185,[1]Répertoire!$H$1:$J$65536,3,FALSE)))),AA185),"")</f>
        <v/>
      </c>
      <c r="R185" s="14" t="str">
        <f>IFERROR(IF(AB185="",IF(X185="",VLOOKUP(MID(V185,1,8),[1]Répertoire!$H$1:$J$65536,2,FALSE),TRIM(UPPER(VLOOKUP(X185,[1]Répertoire!$H$1:$J$65536,2,FALSE)))),AB185),"")</f>
        <v/>
      </c>
      <c r="S185" s="14" t="str">
        <f t="shared" si="49"/>
        <v/>
      </c>
      <c r="T185" s="15" t="e">
        <f t="shared" si="54"/>
        <v>#VALUE!</v>
      </c>
      <c r="U185" s="14" t="e">
        <f t="shared" si="55"/>
        <v>#VALUE!</v>
      </c>
      <c r="V185" s="6" t="str">
        <f t="shared" si="56"/>
        <v/>
      </c>
      <c r="W185" s="34"/>
      <c r="X185" s="23" t="str">
        <f t="shared" si="57"/>
        <v/>
      </c>
      <c r="Y185" s="35"/>
      <c r="Z185" s="35"/>
      <c r="AA185" s="38"/>
      <c r="AB185" s="38"/>
      <c r="AC185" s="39"/>
      <c r="AD185" s="23"/>
      <c r="AE185" s="39"/>
      <c r="AF185" s="41"/>
    </row>
    <row r="186" spans="1:32" ht="45" customHeight="1" x14ac:dyDescent="0.25">
      <c r="A186" s="12">
        <v>185</v>
      </c>
      <c r="D186" s="21" t="str">
        <f t="shared" si="41"/>
        <v/>
      </c>
      <c r="E186" s="22" t="str">
        <f t="shared" si="51"/>
        <v/>
      </c>
      <c r="F186" s="22">
        <f>IF(H186="","",MAX($F$2:F185)+1)</f>
        <v>185</v>
      </c>
      <c r="G186" s="26" t="str">
        <f t="shared" si="42"/>
        <v/>
      </c>
      <c r="H186" s="27" t="str">
        <f t="shared" si="43"/>
        <v xml:space="preserve">
</v>
      </c>
      <c r="I186" s="27" t="str">
        <f t="shared" si="44"/>
        <v xml:space="preserve">
</v>
      </c>
      <c r="J186" s="42">
        <f t="shared" si="45"/>
        <v>0</v>
      </c>
      <c r="K186" s="22">
        <f t="shared" si="50"/>
        <v>0</v>
      </c>
      <c r="L186" s="22">
        <f t="shared" si="48"/>
        <v>0</v>
      </c>
      <c r="M186" s="22">
        <f t="shared" si="46"/>
        <v>0</v>
      </c>
      <c r="N186" s="14" t="str">
        <f t="shared" si="47"/>
        <v/>
      </c>
      <c r="O186" s="14" t="e">
        <f t="shared" si="52"/>
        <v>#VALUE!</v>
      </c>
      <c r="P186" s="14" t="e">
        <f t="shared" si="53"/>
        <v>#VALUE!</v>
      </c>
      <c r="Q186" s="14" t="str">
        <f>IFERROR(IF(AA186="",IF(X186="","Ecole Privée "&amp;TRIM(PROPER(VLOOKUP(MID(V186,1,8),[1]Répertoire!$H$1:$J$65536,3,FALSE))),"Ecole Privée "&amp;TRIM(PROPER(VLOOKUP(X186,[1]Répertoire!$H$1:$J$65536,3,FALSE)))),AA186),"")</f>
        <v/>
      </c>
      <c r="R186" s="14" t="str">
        <f>IFERROR(IF(AB186="",IF(X186="",VLOOKUP(MID(V186,1,8),[1]Répertoire!$H$1:$J$65536,2,FALSE),TRIM(UPPER(VLOOKUP(X186,[1]Répertoire!$H$1:$J$65536,2,FALSE)))),AB186),"")</f>
        <v/>
      </c>
      <c r="S186" s="14" t="str">
        <f t="shared" si="49"/>
        <v/>
      </c>
      <c r="T186" s="15" t="e">
        <f t="shared" si="54"/>
        <v>#VALUE!</v>
      </c>
      <c r="U186" s="14" t="e">
        <f t="shared" si="55"/>
        <v>#VALUE!</v>
      </c>
      <c r="V186" s="4" t="str">
        <f t="shared" si="56"/>
        <v/>
      </c>
      <c r="W186" s="33"/>
      <c r="X186" s="24" t="str">
        <f t="shared" si="57"/>
        <v/>
      </c>
      <c r="Y186" s="25"/>
      <c r="Z186" s="25"/>
      <c r="AA186" s="36"/>
      <c r="AB186" s="36"/>
      <c r="AC186" s="37"/>
      <c r="AD186" s="24"/>
      <c r="AE186" s="37"/>
      <c r="AF186" s="40"/>
    </row>
    <row r="187" spans="1:32" ht="45" customHeight="1" x14ac:dyDescent="0.25">
      <c r="A187" s="12">
        <v>186</v>
      </c>
      <c r="D187" s="21" t="str">
        <f t="shared" si="41"/>
        <v/>
      </c>
      <c r="E187" s="22" t="str">
        <f t="shared" si="51"/>
        <v/>
      </c>
      <c r="F187" s="22">
        <f>IF(H187="","",MAX($F$2:F186)+1)</f>
        <v>186</v>
      </c>
      <c r="G187" s="26" t="str">
        <f t="shared" si="42"/>
        <v/>
      </c>
      <c r="H187" s="27" t="str">
        <f t="shared" si="43"/>
        <v xml:space="preserve">
</v>
      </c>
      <c r="I187" s="27" t="str">
        <f t="shared" si="44"/>
        <v xml:space="preserve">
</v>
      </c>
      <c r="J187" s="42">
        <f t="shared" si="45"/>
        <v>0</v>
      </c>
      <c r="K187" s="22">
        <f t="shared" si="50"/>
        <v>0</v>
      </c>
      <c r="L187" s="22">
        <f t="shared" si="48"/>
        <v>0</v>
      </c>
      <c r="M187" s="22">
        <f t="shared" si="46"/>
        <v>0</v>
      </c>
      <c r="N187" s="14" t="str">
        <f t="shared" si="47"/>
        <v/>
      </c>
      <c r="O187" s="14" t="e">
        <f t="shared" si="52"/>
        <v>#VALUE!</v>
      </c>
      <c r="P187" s="14" t="e">
        <f t="shared" si="53"/>
        <v>#VALUE!</v>
      </c>
      <c r="Q187" s="14" t="str">
        <f>IFERROR(IF(AA187="",IF(X187="","Ecole Privée "&amp;TRIM(PROPER(VLOOKUP(MID(V187,1,8),[1]Répertoire!$H$1:$J$65536,3,FALSE))),"Ecole Privée "&amp;TRIM(PROPER(VLOOKUP(X187,[1]Répertoire!$H$1:$J$65536,3,FALSE)))),AA187),"")</f>
        <v/>
      </c>
      <c r="R187" s="14" t="str">
        <f>IFERROR(IF(AB187="",IF(X187="",VLOOKUP(MID(V187,1,8),[1]Répertoire!$H$1:$J$65536,2,FALSE),TRIM(UPPER(VLOOKUP(X187,[1]Répertoire!$H$1:$J$65536,2,FALSE)))),AB187),"")</f>
        <v/>
      </c>
      <c r="S187" s="14" t="str">
        <f t="shared" si="49"/>
        <v/>
      </c>
      <c r="T187" s="15" t="e">
        <f t="shared" si="54"/>
        <v>#VALUE!</v>
      </c>
      <c r="U187" s="14" t="e">
        <f t="shared" si="55"/>
        <v>#VALUE!</v>
      </c>
      <c r="V187" s="6" t="str">
        <f t="shared" si="56"/>
        <v/>
      </c>
      <c r="W187" s="34"/>
      <c r="X187" s="23" t="str">
        <f t="shared" si="57"/>
        <v/>
      </c>
      <c r="Y187" s="35"/>
      <c r="Z187" s="35"/>
      <c r="AA187" s="38"/>
      <c r="AB187" s="38"/>
      <c r="AC187" s="39"/>
      <c r="AD187" s="23"/>
      <c r="AE187" s="39"/>
      <c r="AF187" s="41"/>
    </row>
    <row r="188" spans="1:32" ht="45" customHeight="1" x14ac:dyDescent="0.25">
      <c r="A188" s="12">
        <v>187</v>
      </c>
      <c r="D188" s="21" t="str">
        <f t="shared" si="41"/>
        <v/>
      </c>
      <c r="E188" s="22" t="str">
        <f t="shared" si="51"/>
        <v/>
      </c>
      <c r="F188" s="22">
        <f>IF(H188="","",MAX($F$2:F187)+1)</f>
        <v>187</v>
      </c>
      <c r="G188" s="26" t="str">
        <f t="shared" si="42"/>
        <v/>
      </c>
      <c r="H188" s="27" t="str">
        <f t="shared" si="43"/>
        <v xml:space="preserve">
</v>
      </c>
      <c r="I188" s="27" t="str">
        <f t="shared" si="44"/>
        <v xml:space="preserve">
</v>
      </c>
      <c r="J188" s="42">
        <f t="shared" si="45"/>
        <v>0</v>
      </c>
      <c r="K188" s="22">
        <f t="shared" si="50"/>
        <v>0</v>
      </c>
      <c r="L188" s="22">
        <f t="shared" si="48"/>
        <v>0</v>
      </c>
      <c r="M188" s="22">
        <f t="shared" si="46"/>
        <v>0</v>
      </c>
      <c r="N188" s="14" t="str">
        <f t="shared" si="47"/>
        <v/>
      </c>
      <c r="O188" s="14" t="e">
        <f t="shared" si="52"/>
        <v>#VALUE!</v>
      </c>
      <c r="P188" s="14" t="e">
        <f t="shared" si="53"/>
        <v>#VALUE!</v>
      </c>
      <c r="Q188" s="14" t="str">
        <f>IFERROR(IF(AA188="",IF(X188="","Ecole Privée "&amp;TRIM(PROPER(VLOOKUP(MID(V188,1,8),[1]Répertoire!$H$1:$J$65536,3,FALSE))),"Ecole Privée "&amp;TRIM(PROPER(VLOOKUP(X188,[1]Répertoire!$H$1:$J$65536,3,FALSE)))),AA188),"")</f>
        <v/>
      </c>
      <c r="R188" s="14" t="str">
        <f>IFERROR(IF(AB188="",IF(X188="",VLOOKUP(MID(V188,1,8),[1]Répertoire!$H$1:$J$65536,2,FALSE),TRIM(UPPER(VLOOKUP(X188,[1]Répertoire!$H$1:$J$65536,2,FALSE)))),AB188),"")</f>
        <v/>
      </c>
      <c r="S188" s="14" t="str">
        <f t="shared" si="49"/>
        <v/>
      </c>
      <c r="T188" s="15" t="e">
        <f t="shared" si="54"/>
        <v>#VALUE!</v>
      </c>
      <c r="U188" s="14" t="e">
        <f t="shared" si="55"/>
        <v>#VALUE!</v>
      </c>
      <c r="V188" s="4" t="str">
        <f t="shared" si="56"/>
        <v/>
      </c>
      <c r="W188" s="33"/>
      <c r="X188" s="24" t="str">
        <f t="shared" si="57"/>
        <v/>
      </c>
      <c r="Y188" s="25"/>
      <c r="Z188" s="25"/>
      <c r="AA188" s="36"/>
      <c r="AB188" s="36"/>
      <c r="AC188" s="37"/>
      <c r="AD188" s="24"/>
      <c r="AE188" s="37"/>
      <c r="AF188" s="40"/>
    </row>
    <row r="189" spans="1:32" ht="45" customHeight="1" x14ac:dyDescent="0.25">
      <c r="A189" s="12">
        <v>188</v>
      </c>
      <c r="D189" s="21" t="str">
        <f t="shared" si="41"/>
        <v/>
      </c>
      <c r="E189" s="22" t="str">
        <f t="shared" si="51"/>
        <v/>
      </c>
      <c r="F189" s="22">
        <f>IF(H189="","",MAX($F$2:F188)+1)</f>
        <v>188</v>
      </c>
      <c r="G189" s="26" t="str">
        <f t="shared" si="42"/>
        <v/>
      </c>
      <c r="H189" s="27" t="str">
        <f t="shared" si="43"/>
        <v xml:space="preserve">
</v>
      </c>
      <c r="I189" s="27" t="str">
        <f t="shared" si="44"/>
        <v xml:space="preserve">
</v>
      </c>
      <c r="J189" s="42">
        <f t="shared" si="45"/>
        <v>0</v>
      </c>
      <c r="K189" s="22">
        <f t="shared" si="50"/>
        <v>0</v>
      </c>
      <c r="L189" s="22">
        <f t="shared" si="48"/>
        <v>0</v>
      </c>
      <c r="M189" s="22">
        <f t="shared" si="46"/>
        <v>0</v>
      </c>
      <c r="N189" s="14" t="str">
        <f t="shared" si="47"/>
        <v/>
      </c>
      <c r="O189" s="14" t="e">
        <f t="shared" si="52"/>
        <v>#VALUE!</v>
      </c>
      <c r="P189" s="14" t="e">
        <f t="shared" si="53"/>
        <v>#VALUE!</v>
      </c>
      <c r="Q189" s="14" t="str">
        <f>IFERROR(IF(AA189="",IF(X189="","Ecole Privée "&amp;TRIM(PROPER(VLOOKUP(MID(V189,1,8),[1]Répertoire!$H$1:$J$65536,3,FALSE))),"Ecole Privée "&amp;TRIM(PROPER(VLOOKUP(X189,[1]Répertoire!$H$1:$J$65536,3,FALSE)))),AA189),"")</f>
        <v/>
      </c>
      <c r="R189" s="14" t="str">
        <f>IFERROR(IF(AB189="",IF(X189="",VLOOKUP(MID(V189,1,8),[1]Répertoire!$H$1:$J$65536,2,FALSE),TRIM(UPPER(VLOOKUP(X189,[1]Répertoire!$H$1:$J$65536,2,FALSE)))),AB189),"")</f>
        <v/>
      </c>
      <c r="S189" s="14" t="str">
        <f t="shared" si="49"/>
        <v/>
      </c>
      <c r="T189" s="15" t="e">
        <f t="shared" si="54"/>
        <v>#VALUE!</v>
      </c>
      <c r="U189" s="14" t="e">
        <f t="shared" si="55"/>
        <v>#VALUE!</v>
      </c>
      <c r="V189" s="6" t="str">
        <f t="shared" si="56"/>
        <v/>
      </c>
      <c r="W189" s="34"/>
      <c r="X189" s="23" t="str">
        <f t="shared" si="57"/>
        <v/>
      </c>
      <c r="Y189" s="35"/>
      <c r="Z189" s="35"/>
      <c r="AA189" s="38"/>
      <c r="AB189" s="38"/>
      <c r="AC189" s="39"/>
      <c r="AD189" s="23"/>
      <c r="AE189" s="39"/>
      <c r="AF189" s="41"/>
    </row>
    <row r="190" spans="1:32" ht="45" customHeight="1" x14ac:dyDescent="0.25">
      <c r="A190" s="12">
        <v>189</v>
      </c>
      <c r="D190" s="21" t="str">
        <f t="shared" si="41"/>
        <v/>
      </c>
      <c r="E190" s="22" t="str">
        <f t="shared" si="51"/>
        <v/>
      </c>
      <c r="F190" s="22">
        <f>IF(H190="","",MAX($F$2:F189)+1)</f>
        <v>189</v>
      </c>
      <c r="G190" s="26" t="str">
        <f t="shared" si="42"/>
        <v/>
      </c>
      <c r="H190" s="27" t="str">
        <f t="shared" si="43"/>
        <v xml:space="preserve">
</v>
      </c>
      <c r="I190" s="27" t="str">
        <f t="shared" si="44"/>
        <v xml:space="preserve">
</v>
      </c>
      <c r="J190" s="42">
        <f t="shared" si="45"/>
        <v>0</v>
      </c>
      <c r="K190" s="22">
        <f t="shared" si="50"/>
        <v>0</v>
      </c>
      <c r="L190" s="22">
        <f t="shared" si="48"/>
        <v>0</v>
      </c>
      <c r="M190" s="22">
        <f t="shared" si="46"/>
        <v>0</v>
      </c>
      <c r="N190" s="14" t="str">
        <f t="shared" si="47"/>
        <v/>
      </c>
      <c r="O190" s="14" t="e">
        <f t="shared" si="52"/>
        <v>#VALUE!</v>
      </c>
      <c r="P190" s="14" t="e">
        <f t="shared" si="53"/>
        <v>#VALUE!</v>
      </c>
      <c r="Q190" s="14" t="str">
        <f>IFERROR(IF(AA190="",IF(X190="","Ecole Privée "&amp;TRIM(PROPER(VLOOKUP(MID(V190,1,8),[1]Répertoire!$H$1:$J$65536,3,FALSE))),"Ecole Privée "&amp;TRIM(PROPER(VLOOKUP(X190,[1]Répertoire!$H$1:$J$65536,3,FALSE)))),AA190),"")</f>
        <v/>
      </c>
      <c r="R190" s="14" t="str">
        <f>IFERROR(IF(AB190="",IF(X190="",VLOOKUP(MID(V190,1,8),[1]Répertoire!$H$1:$J$65536,2,FALSE),TRIM(UPPER(VLOOKUP(X190,[1]Répertoire!$H$1:$J$65536,2,FALSE)))),AB190),"")</f>
        <v/>
      </c>
      <c r="S190" s="14" t="str">
        <f t="shared" si="49"/>
        <v/>
      </c>
      <c r="T190" s="15" t="e">
        <f t="shared" si="54"/>
        <v>#VALUE!</v>
      </c>
      <c r="U190" s="14" t="e">
        <f t="shared" si="55"/>
        <v>#VALUE!</v>
      </c>
      <c r="V190" s="4" t="str">
        <f t="shared" si="56"/>
        <v/>
      </c>
      <c r="W190" s="33"/>
      <c r="X190" s="24" t="str">
        <f t="shared" si="57"/>
        <v/>
      </c>
      <c r="Y190" s="25"/>
      <c r="Z190" s="25"/>
      <c r="AA190" s="36"/>
      <c r="AB190" s="36"/>
      <c r="AC190" s="37"/>
      <c r="AD190" s="24"/>
      <c r="AE190" s="37"/>
      <c r="AF190" s="40"/>
    </row>
    <row r="191" spans="1:32" ht="45" customHeight="1" x14ac:dyDescent="0.25">
      <c r="A191" s="12">
        <v>190</v>
      </c>
      <c r="D191" s="21" t="str">
        <f t="shared" si="41"/>
        <v/>
      </c>
      <c r="E191" s="22" t="str">
        <f t="shared" si="51"/>
        <v/>
      </c>
      <c r="F191" s="22">
        <f>IF(H191="","",MAX($F$2:F190)+1)</f>
        <v>190</v>
      </c>
      <c r="G191" s="26" t="str">
        <f t="shared" si="42"/>
        <v/>
      </c>
      <c r="H191" s="27" t="str">
        <f t="shared" si="43"/>
        <v xml:space="preserve">
</v>
      </c>
      <c r="I191" s="27" t="str">
        <f t="shared" si="44"/>
        <v xml:space="preserve">
</v>
      </c>
      <c r="J191" s="42">
        <f t="shared" si="45"/>
        <v>0</v>
      </c>
      <c r="K191" s="22">
        <f t="shared" si="50"/>
        <v>0</v>
      </c>
      <c r="L191" s="22">
        <f t="shared" si="48"/>
        <v>0</v>
      </c>
      <c r="M191" s="22">
        <f t="shared" si="46"/>
        <v>0</v>
      </c>
      <c r="N191" s="14" t="str">
        <f t="shared" si="47"/>
        <v/>
      </c>
      <c r="O191" s="14" t="e">
        <f t="shared" si="52"/>
        <v>#VALUE!</v>
      </c>
      <c r="P191" s="14" t="e">
        <f t="shared" si="53"/>
        <v>#VALUE!</v>
      </c>
      <c r="Q191" s="14" t="str">
        <f>IFERROR(IF(AA191="",IF(X191="","Ecole Privée "&amp;TRIM(PROPER(VLOOKUP(MID(V191,1,8),[1]Répertoire!$H$1:$J$65536,3,FALSE))),"Ecole Privée "&amp;TRIM(PROPER(VLOOKUP(X191,[1]Répertoire!$H$1:$J$65536,3,FALSE)))),AA191),"")</f>
        <v/>
      </c>
      <c r="R191" s="14" t="str">
        <f>IFERROR(IF(AB191="",IF(X191="",VLOOKUP(MID(V191,1,8),[1]Répertoire!$H$1:$J$65536,2,FALSE),TRIM(UPPER(VLOOKUP(X191,[1]Répertoire!$H$1:$J$65536,2,FALSE)))),AB191),"")</f>
        <v/>
      </c>
      <c r="S191" s="14" t="str">
        <f t="shared" si="49"/>
        <v/>
      </c>
      <c r="T191" s="15" t="e">
        <f t="shared" si="54"/>
        <v>#VALUE!</v>
      </c>
      <c r="U191" s="14" t="e">
        <f t="shared" si="55"/>
        <v>#VALUE!</v>
      </c>
      <c r="V191" s="6" t="str">
        <f t="shared" si="56"/>
        <v/>
      </c>
      <c r="W191" s="34"/>
      <c r="X191" s="23" t="str">
        <f t="shared" si="57"/>
        <v/>
      </c>
      <c r="Y191" s="35"/>
      <c r="Z191" s="35"/>
      <c r="AA191" s="38"/>
      <c r="AB191" s="38"/>
      <c r="AC191" s="39"/>
      <c r="AD191" s="23"/>
      <c r="AE191" s="39"/>
      <c r="AF191" s="41"/>
    </row>
    <row r="192" spans="1:32" ht="45" customHeight="1" x14ac:dyDescent="0.25">
      <c r="A192" s="12">
        <v>191</v>
      </c>
      <c r="D192" s="21" t="str">
        <f t="shared" si="41"/>
        <v/>
      </c>
      <c r="E192" s="22" t="str">
        <f t="shared" si="51"/>
        <v/>
      </c>
      <c r="F192" s="22">
        <f>IF(H192="","",MAX($F$2:F191)+1)</f>
        <v>191</v>
      </c>
      <c r="G192" s="26" t="str">
        <f t="shared" si="42"/>
        <v/>
      </c>
      <c r="H192" s="27" t="str">
        <f t="shared" si="43"/>
        <v xml:space="preserve">
</v>
      </c>
      <c r="I192" s="27" t="str">
        <f t="shared" si="44"/>
        <v xml:space="preserve">
</v>
      </c>
      <c r="J192" s="42">
        <f t="shared" si="45"/>
        <v>0</v>
      </c>
      <c r="K192" s="22">
        <f t="shared" si="50"/>
        <v>0</v>
      </c>
      <c r="L192" s="22">
        <f t="shared" si="48"/>
        <v>0</v>
      </c>
      <c r="M192" s="22">
        <f t="shared" si="46"/>
        <v>0</v>
      </c>
      <c r="N192" s="14" t="str">
        <f t="shared" si="47"/>
        <v/>
      </c>
      <c r="O192" s="14" t="e">
        <f t="shared" si="52"/>
        <v>#VALUE!</v>
      </c>
      <c r="P192" s="14" t="e">
        <f t="shared" si="53"/>
        <v>#VALUE!</v>
      </c>
      <c r="Q192" s="14" t="str">
        <f>IFERROR(IF(AA192="",IF(X192="","Ecole Privée "&amp;TRIM(PROPER(VLOOKUP(MID(V192,1,8),[1]Répertoire!$H$1:$J$65536,3,FALSE))),"Ecole Privée "&amp;TRIM(PROPER(VLOOKUP(X192,[1]Répertoire!$H$1:$J$65536,3,FALSE)))),AA192),"")</f>
        <v/>
      </c>
      <c r="R192" s="14" t="str">
        <f>IFERROR(IF(AB192="",IF(X192="",VLOOKUP(MID(V192,1,8),[1]Répertoire!$H$1:$J$65536,2,FALSE),TRIM(UPPER(VLOOKUP(X192,[1]Répertoire!$H$1:$J$65536,2,FALSE)))),AB192),"")</f>
        <v/>
      </c>
      <c r="S192" s="14" t="str">
        <f t="shared" si="49"/>
        <v/>
      </c>
      <c r="T192" s="15" t="e">
        <f t="shared" si="54"/>
        <v>#VALUE!</v>
      </c>
      <c r="U192" s="14" t="e">
        <f t="shared" si="55"/>
        <v>#VALUE!</v>
      </c>
      <c r="V192" s="4" t="str">
        <f t="shared" si="56"/>
        <v/>
      </c>
      <c r="W192" s="33"/>
      <c r="X192" s="24" t="str">
        <f t="shared" si="57"/>
        <v/>
      </c>
      <c r="Y192" s="25"/>
      <c r="Z192" s="25"/>
      <c r="AA192" s="36"/>
      <c r="AB192" s="36"/>
      <c r="AC192" s="37"/>
      <c r="AD192" s="24"/>
      <c r="AE192" s="37"/>
      <c r="AF192" s="40"/>
    </row>
    <row r="193" spans="1:32" ht="45" customHeight="1" x14ac:dyDescent="0.25">
      <c r="A193" s="12">
        <v>192</v>
      </c>
      <c r="D193" s="21" t="str">
        <f t="shared" si="41"/>
        <v/>
      </c>
      <c r="E193" s="22" t="str">
        <f t="shared" si="51"/>
        <v/>
      </c>
      <c r="F193" s="22">
        <f>IF(H193="","",MAX($F$2:F192)+1)</f>
        <v>192</v>
      </c>
      <c r="G193" s="26" t="str">
        <f t="shared" si="42"/>
        <v/>
      </c>
      <c r="H193" s="27" t="str">
        <f t="shared" si="43"/>
        <v xml:space="preserve">
</v>
      </c>
      <c r="I193" s="27" t="str">
        <f t="shared" si="44"/>
        <v xml:space="preserve">
</v>
      </c>
      <c r="J193" s="42">
        <f t="shared" si="45"/>
        <v>0</v>
      </c>
      <c r="K193" s="22">
        <f t="shared" si="50"/>
        <v>0</v>
      </c>
      <c r="L193" s="22">
        <f t="shared" si="48"/>
        <v>0</v>
      </c>
      <c r="M193" s="22">
        <f t="shared" si="46"/>
        <v>0</v>
      </c>
      <c r="N193" s="14" t="str">
        <f t="shared" si="47"/>
        <v/>
      </c>
      <c r="O193" s="14" t="e">
        <f t="shared" si="52"/>
        <v>#VALUE!</v>
      </c>
      <c r="P193" s="14" t="e">
        <f t="shared" si="53"/>
        <v>#VALUE!</v>
      </c>
      <c r="Q193" s="14" t="str">
        <f>IFERROR(IF(AA193="",IF(X193="","Ecole Privée "&amp;TRIM(PROPER(VLOOKUP(MID(V193,1,8),[1]Répertoire!$H$1:$J$65536,3,FALSE))),"Ecole Privée "&amp;TRIM(PROPER(VLOOKUP(X193,[1]Répertoire!$H$1:$J$65536,3,FALSE)))),AA193),"")</f>
        <v/>
      </c>
      <c r="R193" s="14" t="str">
        <f>IFERROR(IF(AB193="",IF(X193="",VLOOKUP(MID(V193,1,8),[1]Répertoire!$H$1:$J$65536,2,FALSE),TRIM(UPPER(VLOOKUP(X193,[1]Répertoire!$H$1:$J$65536,2,FALSE)))),AB193),"")</f>
        <v/>
      </c>
      <c r="S193" s="14" t="str">
        <f t="shared" si="49"/>
        <v/>
      </c>
      <c r="T193" s="15" t="e">
        <f t="shared" si="54"/>
        <v>#VALUE!</v>
      </c>
      <c r="U193" s="14" t="e">
        <f t="shared" si="55"/>
        <v>#VALUE!</v>
      </c>
      <c r="V193" s="6" t="str">
        <f t="shared" si="56"/>
        <v/>
      </c>
      <c r="W193" s="34"/>
      <c r="X193" s="23" t="str">
        <f t="shared" si="57"/>
        <v/>
      </c>
      <c r="Y193" s="35"/>
      <c r="Z193" s="35"/>
      <c r="AA193" s="38"/>
      <c r="AB193" s="38"/>
      <c r="AC193" s="39"/>
      <c r="AD193" s="23"/>
      <c r="AE193" s="39"/>
      <c r="AF193" s="41"/>
    </row>
    <row r="194" spans="1:32" ht="45" customHeight="1" x14ac:dyDescent="0.25">
      <c r="A194" s="12">
        <v>193</v>
      </c>
      <c r="D194" s="21" t="str">
        <f t="shared" ref="D194:D257" si="58">IF(ISNUMBER(SEARCH("Service",G194)),TEXT(MID(V194,10,8),"JJ/MM/AAAA")+TEXT(MID(V194,19,8),"JJ/MM/AAAA")-F194,"")</f>
        <v/>
      </c>
      <c r="E194" s="22" t="str">
        <f t="shared" si="51"/>
        <v/>
      </c>
      <c r="F194" s="22">
        <f>IF(H194="","",MAX($F$2:F193)+1)</f>
        <v>193</v>
      </c>
      <c r="G194" s="26" t="str">
        <f t="shared" si="42"/>
        <v/>
      </c>
      <c r="H194" s="27" t="str">
        <f t="shared" si="43"/>
        <v xml:space="preserve">
</v>
      </c>
      <c r="I194" s="27" t="str">
        <f t="shared" si="44"/>
        <v xml:space="preserve">
</v>
      </c>
      <c r="J194" s="42">
        <f t="shared" si="45"/>
        <v>0</v>
      </c>
      <c r="K194" s="22">
        <f t="shared" si="50"/>
        <v>0</v>
      </c>
      <c r="L194" s="22">
        <f t="shared" si="48"/>
        <v>0</v>
      </c>
      <c r="M194" s="22">
        <f t="shared" si="46"/>
        <v>0</v>
      </c>
      <c r="N194" s="14" t="str">
        <f t="shared" si="47"/>
        <v/>
      </c>
      <c r="O194" s="14" t="e">
        <f t="shared" si="52"/>
        <v>#VALUE!</v>
      </c>
      <c r="P194" s="14" t="e">
        <f t="shared" si="53"/>
        <v>#VALUE!</v>
      </c>
      <c r="Q194" s="14" t="str">
        <f>IFERROR(IF(AA194="",IF(X194="","Ecole Privée "&amp;TRIM(PROPER(VLOOKUP(MID(V194,1,8),[1]Répertoire!$H$1:$J$65536,3,FALSE))),"Ecole Privée "&amp;TRIM(PROPER(VLOOKUP(X194,[1]Répertoire!$H$1:$J$65536,3,FALSE)))),AA194),"")</f>
        <v/>
      </c>
      <c r="R194" s="14" t="str">
        <f>IFERROR(IF(AB194="",IF(X194="",VLOOKUP(MID(V194,1,8),[1]Répertoire!$H$1:$J$65536,2,FALSE),TRIM(UPPER(VLOOKUP(X194,[1]Répertoire!$H$1:$J$65536,2,FALSE)))),AB194),"")</f>
        <v/>
      </c>
      <c r="S194" s="14" t="str">
        <f t="shared" si="49"/>
        <v/>
      </c>
      <c r="T194" s="15" t="e">
        <f t="shared" si="54"/>
        <v>#VALUE!</v>
      </c>
      <c r="U194" s="14" t="e">
        <f t="shared" si="55"/>
        <v>#VALUE!</v>
      </c>
      <c r="V194" s="4" t="str">
        <f t="shared" si="56"/>
        <v/>
      </c>
      <c r="W194" s="33"/>
      <c r="X194" s="24" t="str">
        <f t="shared" si="57"/>
        <v/>
      </c>
      <c r="Y194" s="25"/>
      <c r="Z194" s="25"/>
      <c r="AA194" s="36"/>
      <c r="AB194" s="36"/>
      <c r="AC194" s="37"/>
      <c r="AD194" s="24"/>
      <c r="AE194" s="37"/>
      <c r="AF194" s="40"/>
    </row>
    <row r="195" spans="1:32" ht="45" customHeight="1" x14ac:dyDescent="0.25">
      <c r="A195" s="12">
        <v>194</v>
      </c>
      <c r="D195" s="21" t="str">
        <f t="shared" si="58"/>
        <v/>
      </c>
      <c r="E195" s="22" t="str">
        <f t="shared" si="51"/>
        <v/>
      </c>
      <c r="F195" s="22">
        <f>IF(H195="","",MAX($F$2:F194)+1)</f>
        <v>194</v>
      </c>
      <c r="G195" s="26" t="str">
        <f t="shared" ref="G195:G258" si="59">IF(W195="",IF(N195="","",F195&amp;IF(F195=1,"er","ème")&amp;" service"&amp;CHAR(10)&amp;N195),"")</f>
        <v/>
      </c>
      <c r="H195" s="27" t="str">
        <f t="shared" ref="H195:H258" si="60">IF(W195="",Q195&amp;CHAR(10)&amp;R195&amp;CHAR(10)&amp;S195,"")</f>
        <v xml:space="preserve">
</v>
      </c>
      <c r="I195" s="27" t="str">
        <f t="shared" ref="I195:I258" si="61">IF(N195="","",N195)&amp;CHAR(10)&amp;IF(Q195="","",Q195)&amp;CHAR(10)&amp;IF(R195="","",R195)</f>
        <v xml:space="preserve">
</v>
      </c>
      <c r="J195" s="42">
        <f t="shared" ref="J195:J258" si="62">SUM(K195:M195)</f>
        <v>0</v>
      </c>
      <c r="K195" s="22">
        <f t="shared" si="50"/>
        <v>0</v>
      </c>
      <c r="L195" s="22">
        <f t="shared" si="48"/>
        <v>0</v>
      </c>
      <c r="M195" s="22">
        <f t="shared" ref="M195:M258" si="63">IFERROR(IF(AND(P195&lt;P194,P195&gt;O194),1,0),0)</f>
        <v>0</v>
      </c>
      <c r="N195" s="14" t="str">
        <f t="shared" ref="N195:N258" si="64">IF(ISNUMBER(O195),TEXT(O195,"jj/MM/aaaa")&amp;" au "&amp;TEXT(P195,"jj/MM/aaaa"),"")</f>
        <v/>
      </c>
      <c r="O195" s="14" t="e">
        <f t="shared" si="52"/>
        <v>#VALUE!</v>
      </c>
      <c r="P195" s="14" t="e">
        <f t="shared" si="53"/>
        <v>#VALUE!</v>
      </c>
      <c r="Q195" s="14" t="str">
        <f>IFERROR(IF(AA195="",IF(X195="","Ecole Privée "&amp;TRIM(PROPER(VLOOKUP(MID(V195,1,8),[1]Répertoire!$H$1:$J$65536,3,FALSE))),"Ecole Privée "&amp;TRIM(PROPER(VLOOKUP(X195,[1]Répertoire!$H$1:$J$65536,3,FALSE)))),AA195),"")</f>
        <v/>
      </c>
      <c r="R195" s="14" t="str">
        <f>IFERROR(IF(AB195="",IF(X195="",VLOOKUP(MID(V195,1,8),[1]Répertoire!$H$1:$J$65536,2,FALSE),TRIM(UPPER(VLOOKUP(X195,[1]Répertoire!$H$1:$J$65536,2,FALSE)))),AB195),"")</f>
        <v/>
      </c>
      <c r="S195" s="14" t="str">
        <f t="shared" si="49"/>
        <v/>
      </c>
      <c r="T195" s="15" t="e">
        <f t="shared" si="54"/>
        <v>#VALUE!</v>
      </c>
      <c r="U195" s="14" t="e">
        <f t="shared" si="55"/>
        <v>#VALUE!</v>
      </c>
      <c r="V195" s="6" t="str">
        <f t="shared" si="56"/>
        <v/>
      </c>
      <c r="W195" s="34"/>
      <c r="X195" s="23" t="str">
        <f t="shared" si="57"/>
        <v/>
      </c>
      <c r="Y195" s="35"/>
      <c r="Z195" s="35"/>
      <c r="AA195" s="38"/>
      <c r="AB195" s="38"/>
      <c r="AC195" s="39"/>
      <c r="AD195" s="23"/>
      <c r="AE195" s="39"/>
      <c r="AF195" s="41"/>
    </row>
    <row r="196" spans="1:32" ht="45" customHeight="1" x14ac:dyDescent="0.25">
      <c r="A196" s="12">
        <v>195</v>
      </c>
      <c r="D196" s="21" t="str">
        <f t="shared" si="58"/>
        <v/>
      </c>
      <c r="E196" s="22" t="str">
        <f t="shared" si="51"/>
        <v/>
      </c>
      <c r="F196" s="22">
        <f>IF(H196="","",MAX($F$2:F195)+1)</f>
        <v>195</v>
      </c>
      <c r="G196" s="26" t="str">
        <f t="shared" si="59"/>
        <v/>
      </c>
      <c r="H196" s="27" t="str">
        <f t="shared" si="60"/>
        <v xml:space="preserve">
</v>
      </c>
      <c r="I196" s="27" t="str">
        <f t="shared" si="61"/>
        <v xml:space="preserve">
</v>
      </c>
      <c r="J196" s="42">
        <f t="shared" si="62"/>
        <v>0</v>
      </c>
      <c r="K196" s="22">
        <f t="shared" si="50"/>
        <v>0</v>
      </c>
      <c r="L196" s="22">
        <f t="shared" ref="L196:L259" si="65">IFERROR(IF(AND(O196&lt;P195,O196&gt;O195),1,0),0)</f>
        <v>0</v>
      </c>
      <c r="M196" s="22">
        <f t="shared" si="63"/>
        <v>0</v>
      </c>
      <c r="N196" s="14" t="str">
        <f t="shared" si="64"/>
        <v/>
      </c>
      <c r="O196" s="14" t="e">
        <f t="shared" si="52"/>
        <v>#VALUE!</v>
      </c>
      <c r="P196" s="14" t="e">
        <f t="shared" si="53"/>
        <v>#VALUE!</v>
      </c>
      <c r="Q196" s="14" t="str">
        <f>IFERROR(IF(AA196="",IF(X196="","Ecole Privée "&amp;TRIM(PROPER(VLOOKUP(MID(V196,1,8),[1]Répertoire!$H$1:$J$65536,3,FALSE))),"Ecole Privée "&amp;TRIM(PROPER(VLOOKUP(X196,[1]Répertoire!$H$1:$J$65536,3,FALSE)))),AA196),"")</f>
        <v/>
      </c>
      <c r="R196" s="14" t="str">
        <f>IFERROR(IF(AB196="",IF(X196="",VLOOKUP(MID(V196,1,8),[1]Répertoire!$H$1:$J$65536,2,FALSE),TRIM(UPPER(VLOOKUP(X196,[1]Répertoire!$H$1:$J$65536,2,FALSE)))),AB196),"")</f>
        <v/>
      </c>
      <c r="S196" s="14" t="str">
        <f t="shared" si="49"/>
        <v/>
      </c>
      <c r="T196" s="15" t="e">
        <f t="shared" si="54"/>
        <v>#VALUE!</v>
      </c>
      <c r="U196" s="14" t="e">
        <f t="shared" si="55"/>
        <v>#VALUE!</v>
      </c>
      <c r="V196" s="4" t="str">
        <f t="shared" si="56"/>
        <v/>
      </c>
      <c r="W196" s="33"/>
      <c r="X196" s="24" t="str">
        <f t="shared" si="57"/>
        <v/>
      </c>
      <c r="Y196" s="25"/>
      <c r="Z196" s="25"/>
      <c r="AA196" s="36"/>
      <c r="AB196" s="36"/>
      <c r="AC196" s="37"/>
      <c r="AD196" s="24"/>
      <c r="AE196" s="37"/>
      <c r="AF196" s="40"/>
    </row>
    <row r="197" spans="1:32" ht="45" customHeight="1" x14ac:dyDescent="0.25">
      <c r="A197" s="12">
        <v>196</v>
      </c>
      <c r="D197" s="21" t="str">
        <f t="shared" si="58"/>
        <v/>
      </c>
      <c r="E197" s="22" t="str">
        <f t="shared" si="51"/>
        <v/>
      </c>
      <c r="F197" s="22">
        <f>IF(H197="","",MAX($F$2:F196)+1)</f>
        <v>196</v>
      </c>
      <c r="G197" s="26" t="str">
        <f t="shared" si="59"/>
        <v/>
      </c>
      <c r="H197" s="27" t="str">
        <f t="shared" si="60"/>
        <v xml:space="preserve">
</v>
      </c>
      <c r="I197" s="27" t="str">
        <f t="shared" si="61"/>
        <v xml:space="preserve">
</v>
      </c>
      <c r="J197" s="42">
        <f t="shared" si="62"/>
        <v>0</v>
      </c>
      <c r="K197" s="22">
        <f t="shared" si="50"/>
        <v>0</v>
      </c>
      <c r="L197" s="22">
        <f t="shared" si="65"/>
        <v>0</v>
      </c>
      <c r="M197" s="22">
        <f t="shared" si="63"/>
        <v>0</v>
      </c>
      <c r="N197" s="14" t="str">
        <f t="shared" si="64"/>
        <v/>
      </c>
      <c r="O197" s="14" t="e">
        <f t="shared" si="52"/>
        <v>#VALUE!</v>
      </c>
      <c r="P197" s="14" t="e">
        <f t="shared" si="53"/>
        <v>#VALUE!</v>
      </c>
      <c r="Q197" s="14" t="str">
        <f>IFERROR(IF(AA197="",IF(X197="","Ecole Privée "&amp;TRIM(PROPER(VLOOKUP(MID(V197,1,8),[1]Répertoire!$H$1:$J$65536,3,FALSE))),"Ecole Privée "&amp;TRIM(PROPER(VLOOKUP(X197,[1]Répertoire!$H$1:$J$65536,3,FALSE)))),AA197),"")</f>
        <v/>
      </c>
      <c r="R197" s="14" t="str">
        <f>IFERROR(IF(AB197="",IF(X197="",VLOOKUP(MID(V197,1,8),[1]Répertoire!$H$1:$J$65536,2,FALSE),TRIM(UPPER(VLOOKUP(X197,[1]Répertoire!$H$1:$J$65536,2,FALSE)))),AB197),"")</f>
        <v/>
      </c>
      <c r="S197" s="14" t="str">
        <f t="shared" si="49"/>
        <v/>
      </c>
      <c r="T197" s="15" t="e">
        <f t="shared" si="54"/>
        <v>#VALUE!</v>
      </c>
      <c r="U197" s="14" t="e">
        <f t="shared" si="55"/>
        <v>#VALUE!</v>
      </c>
      <c r="V197" s="6" t="str">
        <f t="shared" si="56"/>
        <v/>
      </c>
      <c r="W197" s="34"/>
      <c r="X197" s="23" t="str">
        <f t="shared" si="57"/>
        <v/>
      </c>
      <c r="Y197" s="35"/>
      <c r="Z197" s="35"/>
      <c r="AA197" s="38"/>
      <c r="AB197" s="38"/>
      <c r="AC197" s="39"/>
      <c r="AD197" s="23"/>
      <c r="AE197" s="39"/>
      <c r="AF197" s="41"/>
    </row>
    <row r="198" spans="1:32" ht="45" customHeight="1" x14ac:dyDescent="0.25">
      <c r="A198" s="12">
        <v>197</v>
      </c>
      <c r="D198" s="21" t="str">
        <f t="shared" si="58"/>
        <v/>
      </c>
      <c r="E198" s="22" t="str">
        <f t="shared" si="51"/>
        <v/>
      </c>
      <c r="F198" s="22">
        <f>IF(H198="","",MAX($F$2:F197)+1)</f>
        <v>197</v>
      </c>
      <c r="G198" s="26" t="str">
        <f t="shared" si="59"/>
        <v/>
      </c>
      <c r="H198" s="27" t="str">
        <f t="shared" si="60"/>
        <v xml:space="preserve">
</v>
      </c>
      <c r="I198" s="27" t="str">
        <f t="shared" si="61"/>
        <v xml:space="preserve">
</v>
      </c>
      <c r="J198" s="42">
        <f t="shared" si="62"/>
        <v>0</v>
      </c>
      <c r="K198" s="22">
        <f t="shared" si="50"/>
        <v>0</v>
      </c>
      <c r="L198" s="22">
        <f t="shared" si="65"/>
        <v>0</v>
      </c>
      <c r="M198" s="22">
        <f t="shared" si="63"/>
        <v>0</v>
      </c>
      <c r="N198" s="14" t="str">
        <f t="shared" si="64"/>
        <v/>
      </c>
      <c r="O198" s="14" t="e">
        <f t="shared" si="52"/>
        <v>#VALUE!</v>
      </c>
      <c r="P198" s="14" t="e">
        <f t="shared" si="53"/>
        <v>#VALUE!</v>
      </c>
      <c r="Q198" s="14" t="str">
        <f>IFERROR(IF(AA198="",IF(X198="","Ecole Privée "&amp;TRIM(PROPER(VLOOKUP(MID(V198,1,8),[1]Répertoire!$H$1:$J$65536,3,FALSE))),"Ecole Privée "&amp;TRIM(PROPER(VLOOKUP(X198,[1]Répertoire!$H$1:$J$65536,3,FALSE)))),AA198),"")</f>
        <v/>
      </c>
      <c r="R198" s="14" t="str">
        <f>IFERROR(IF(AB198="",IF(X198="",VLOOKUP(MID(V198,1,8),[1]Répertoire!$H$1:$J$65536,2,FALSE),TRIM(UPPER(VLOOKUP(X198,[1]Répertoire!$H$1:$J$65536,2,FALSE)))),AB198),"")</f>
        <v/>
      </c>
      <c r="S198" s="14" t="str">
        <f t="shared" si="49"/>
        <v/>
      </c>
      <c r="T198" s="15" t="e">
        <f t="shared" si="54"/>
        <v>#VALUE!</v>
      </c>
      <c r="U198" s="14" t="e">
        <f t="shared" si="55"/>
        <v>#VALUE!</v>
      </c>
      <c r="V198" s="4" t="str">
        <f t="shared" si="56"/>
        <v/>
      </c>
      <c r="W198" s="33"/>
      <c r="X198" s="24" t="str">
        <f t="shared" si="57"/>
        <v/>
      </c>
      <c r="Y198" s="25"/>
      <c r="Z198" s="25"/>
      <c r="AA198" s="36"/>
      <c r="AB198" s="36"/>
      <c r="AC198" s="37"/>
      <c r="AD198" s="24"/>
      <c r="AE198" s="37"/>
      <c r="AF198" s="40"/>
    </row>
    <row r="199" spans="1:32" ht="45" customHeight="1" x14ac:dyDescent="0.25">
      <c r="A199" s="12">
        <v>198</v>
      </c>
      <c r="D199" s="21" t="str">
        <f t="shared" si="58"/>
        <v/>
      </c>
      <c r="E199" s="22" t="str">
        <f t="shared" si="51"/>
        <v/>
      </c>
      <c r="F199" s="22">
        <f>IF(H199="","",MAX($F$2:F198)+1)</f>
        <v>198</v>
      </c>
      <c r="G199" s="26" t="str">
        <f t="shared" si="59"/>
        <v/>
      </c>
      <c r="H199" s="27" t="str">
        <f t="shared" si="60"/>
        <v xml:space="preserve">
</v>
      </c>
      <c r="I199" s="27" t="str">
        <f t="shared" si="61"/>
        <v xml:space="preserve">
</v>
      </c>
      <c r="J199" s="42">
        <f t="shared" si="62"/>
        <v>0</v>
      </c>
      <c r="K199" s="22">
        <f t="shared" si="50"/>
        <v>0</v>
      </c>
      <c r="L199" s="22">
        <f t="shared" si="65"/>
        <v>0</v>
      </c>
      <c r="M199" s="22">
        <f t="shared" si="63"/>
        <v>0</v>
      </c>
      <c r="N199" s="14" t="str">
        <f t="shared" si="64"/>
        <v/>
      </c>
      <c r="O199" s="14" t="e">
        <f t="shared" si="52"/>
        <v>#VALUE!</v>
      </c>
      <c r="P199" s="14" t="e">
        <f t="shared" si="53"/>
        <v>#VALUE!</v>
      </c>
      <c r="Q199" s="14" t="str">
        <f>IFERROR(IF(AA199="",IF(X199="","Ecole Privée "&amp;TRIM(PROPER(VLOOKUP(MID(V199,1,8),[1]Répertoire!$H$1:$J$65536,3,FALSE))),"Ecole Privée "&amp;TRIM(PROPER(VLOOKUP(X199,[1]Répertoire!$H$1:$J$65536,3,FALSE)))),AA199),"")</f>
        <v/>
      </c>
      <c r="R199" s="14" t="str">
        <f>IFERROR(IF(AB199="",IF(X199="",VLOOKUP(MID(V199,1,8),[1]Répertoire!$H$1:$J$65536,2,FALSE),TRIM(UPPER(VLOOKUP(X199,[1]Répertoire!$H$1:$J$65536,2,FALSE)))),AB199),"")</f>
        <v/>
      </c>
      <c r="S199" s="14" t="str">
        <f t="shared" ref="S199:S262" si="66">IFERROR(T199&amp;IF(W199=""," base horaire: 27h ("&amp;IF(W199="",IF(ISNUMBER(SEARCH("SUP",AF199)),"suppléance","remplacement"),""),"")&amp;IF(W199="",")",""),"")</f>
        <v/>
      </c>
      <c r="T199" s="15" t="e">
        <f t="shared" si="54"/>
        <v>#VALUE!</v>
      </c>
      <c r="U199" s="14" t="e">
        <f t="shared" si="55"/>
        <v>#VALUE!</v>
      </c>
      <c r="V199" s="6" t="str">
        <f t="shared" si="56"/>
        <v/>
      </c>
      <c r="W199" s="34"/>
      <c r="X199" s="23" t="str">
        <f t="shared" si="57"/>
        <v/>
      </c>
      <c r="Y199" s="35"/>
      <c r="Z199" s="35"/>
      <c r="AA199" s="38"/>
      <c r="AB199" s="38"/>
      <c r="AC199" s="39"/>
      <c r="AD199" s="23"/>
      <c r="AE199" s="39"/>
      <c r="AF199" s="41"/>
    </row>
    <row r="200" spans="1:32" ht="45" customHeight="1" x14ac:dyDescent="0.25">
      <c r="A200" s="12">
        <v>199</v>
      </c>
      <c r="D200" s="21" t="str">
        <f t="shared" si="58"/>
        <v/>
      </c>
      <c r="E200" s="22" t="str">
        <f t="shared" si="51"/>
        <v/>
      </c>
      <c r="F200" s="22">
        <f>IF(H200="","",MAX($F$2:F199)+1)</f>
        <v>199</v>
      </c>
      <c r="G200" s="26" t="str">
        <f t="shared" si="59"/>
        <v/>
      </c>
      <c r="H200" s="27" t="str">
        <f t="shared" si="60"/>
        <v xml:space="preserve">
</v>
      </c>
      <c r="I200" s="27" t="str">
        <f t="shared" si="61"/>
        <v xml:space="preserve">
</v>
      </c>
      <c r="J200" s="42">
        <f t="shared" si="62"/>
        <v>0</v>
      </c>
      <c r="K200" s="22">
        <f t="shared" si="50"/>
        <v>0</v>
      </c>
      <c r="L200" s="22">
        <f t="shared" si="65"/>
        <v>0</v>
      </c>
      <c r="M200" s="22">
        <f t="shared" si="63"/>
        <v>0</v>
      </c>
      <c r="N200" s="14" t="str">
        <f t="shared" si="64"/>
        <v/>
      </c>
      <c r="O200" s="14" t="e">
        <f t="shared" si="52"/>
        <v>#VALUE!</v>
      </c>
      <c r="P200" s="14" t="e">
        <f t="shared" si="53"/>
        <v>#VALUE!</v>
      </c>
      <c r="Q200" s="14" t="str">
        <f>IFERROR(IF(AA200="",IF(X200="","Ecole Privée "&amp;TRIM(PROPER(VLOOKUP(MID(V200,1,8),[1]Répertoire!$H$1:$J$65536,3,FALSE))),"Ecole Privée "&amp;TRIM(PROPER(VLOOKUP(X200,[1]Répertoire!$H$1:$J$65536,3,FALSE)))),AA200),"")</f>
        <v/>
      </c>
      <c r="R200" s="14" t="str">
        <f>IFERROR(IF(AB200="",IF(X200="",VLOOKUP(MID(V200,1,8),[1]Répertoire!$H$1:$J$65536,2,FALSE),TRIM(UPPER(VLOOKUP(X200,[1]Répertoire!$H$1:$J$65536,2,FALSE)))),AB200),"")</f>
        <v/>
      </c>
      <c r="S200" s="14" t="str">
        <f t="shared" si="66"/>
        <v/>
      </c>
      <c r="T200" s="15" t="e">
        <f t="shared" si="54"/>
        <v>#VALUE!</v>
      </c>
      <c r="U200" s="14" t="e">
        <f t="shared" si="55"/>
        <v>#VALUE!</v>
      </c>
      <c r="V200" s="4" t="str">
        <f t="shared" si="56"/>
        <v/>
      </c>
      <c r="W200" s="33"/>
      <c r="X200" s="24" t="str">
        <f t="shared" si="57"/>
        <v/>
      </c>
      <c r="Y200" s="25"/>
      <c r="Z200" s="25"/>
      <c r="AA200" s="36"/>
      <c r="AB200" s="36"/>
      <c r="AC200" s="37"/>
      <c r="AD200" s="24"/>
      <c r="AE200" s="37"/>
      <c r="AF200" s="40"/>
    </row>
    <row r="201" spans="1:32" ht="45" customHeight="1" x14ac:dyDescent="0.25">
      <c r="A201" s="12">
        <v>200</v>
      </c>
      <c r="D201" s="21" t="str">
        <f t="shared" si="58"/>
        <v/>
      </c>
      <c r="E201" s="22" t="str">
        <f t="shared" si="51"/>
        <v/>
      </c>
      <c r="F201" s="22">
        <f>IF(H201="","",MAX($F$2:F200)+1)</f>
        <v>200</v>
      </c>
      <c r="G201" s="26" t="str">
        <f t="shared" si="59"/>
        <v/>
      </c>
      <c r="H201" s="27" t="str">
        <f t="shared" si="60"/>
        <v xml:space="preserve">
</v>
      </c>
      <c r="I201" s="27" t="str">
        <f t="shared" si="61"/>
        <v xml:space="preserve">
</v>
      </c>
      <c r="J201" s="42">
        <f t="shared" si="62"/>
        <v>0</v>
      </c>
      <c r="K201" s="22">
        <f t="shared" si="50"/>
        <v>0</v>
      </c>
      <c r="L201" s="22">
        <f t="shared" si="65"/>
        <v>0</v>
      </c>
      <c r="M201" s="22">
        <f t="shared" si="63"/>
        <v>0</v>
      </c>
      <c r="N201" s="14" t="str">
        <f t="shared" si="64"/>
        <v/>
      </c>
      <c r="O201" s="14" t="e">
        <f t="shared" si="52"/>
        <v>#VALUE!</v>
      </c>
      <c r="P201" s="14" t="e">
        <f t="shared" si="53"/>
        <v>#VALUE!</v>
      </c>
      <c r="Q201" s="14" t="str">
        <f>IFERROR(IF(AA201="",IF(X201="","Ecole Privée "&amp;TRIM(PROPER(VLOOKUP(MID(V201,1,8),[1]Répertoire!$H$1:$J$65536,3,FALSE))),"Ecole Privée "&amp;TRIM(PROPER(VLOOKUP(X201,[1]Répertoire!$H$1:$J$65536,3,FALSE)))),AA201),"")</f>
        <v/>
      </c>
      <c r="R201" s="14" t="str">
        <f>IFERROR(IF(AB201="",IF(X201="",VLOOKUP(MID(V201,1,8),[1]Répertoire!$H$1:$J$65536,2,FALSE),TRIM(UPPER(VLOOKUP(X201,[1]Répertoire!$H$1:$J$65536,2,FALSE)))),AB201),"")</f>
        <v/>
      </c>
      <c r="S201" s="14" t="str">
        <f t="shared" si="66"/>
        <v/>
      </c>
      <c r="T201" s="15" t="e">
        <f t="shared" si="54"/>
        <v>#VALUE!</v>
      </c>
      <c r="U201" s="14" t="e">
        <f t="shared" si="55"/>
        <v>#VALUE!</v>
      </c>
      <c r="V201" s="6" t="str">
        <f t="shared" si="56"/>
        <v/>
      </c>
      <c r="W201" s="34"/>
      <c r="X201" s="23" t="str">
        <f t="shared" si="57"/>
        <v/>
      </c>
      <c r="Y201" s="35"/>
      <c r="Z201" s="35"/>
      <c r="AA201" s="38"/>
      <c r="AB201" s="38"/>
      <c r="AC201" s="39"/>
      <c r="AD201" s="23"/>
      <c r="AE201" s="39"/>
      <c r="AF201" s="41"/>
    </row>
    <row r="202" spans="1:32" ht="45" customHeight="1" x14ac:dyDescent="0.25">
      <c r="A202" s="12">
        <v>201</v>
      </c>
      <c r="D202" s="21" t="str">
        <f t="shared" si="58"/>
        <v/>
      </c>
      <c r="E202" s="22" t="str">
        <f t="shared" si="51"/>
        <v/>
      </c>
      <c r="F202" s="22">
        <f>IF(H202="","",MAX($F$2:F201)+1)</f>
        <v>201</v>
      </c>
      <c r="G202" s="26" t="str">
        <f t="shared" si="59"/>
        <v/>
      </c>
      <c r="H202" s="27" t="str">
        <f t="shared" si="60"/>
        <v xml:space="preserve">
</v>
      </c>
      <c r="I202" s="27" t="str">
        <f t="shared" si="61"/>
        <v xml:space="preserve">
</v>
      </c>
      <c r="J202" s="42">
        <f t="shared" si="62"/>
        <v>0</v>
      </c>
      <c r="K202" s="22">
        <f t="shared" ref="K202:K265" si="67">IFERROR(IF(P202=O201-1,1,0),0)</f>
        <v>0</v>
      </c>
      <c r="L202" s="22">
        <f t="shared" si="65"/>
        <v>0</v>
      </c>
      <c r="M202" s="22">
        <f t="shared" si="63"/>
        <v>0</v>
      </c>
      <c r="N202" s="14" t="str">
        <f t="shared" si="64"/>
        <v/>
      </c>
      <c r="O202" s="14" t="e">
        <f t="shared" si="52"/>
        <v>#VALUE!</v>
      </c>
      <c r="P202" s="14" t="e">
        <f t="shared" si="53"/>
        <v>#VALUE!</v>
      </c>
      <c r="Q202" s="14" t="str">
        <f>IFERROR(IF(AA202="",IF(X202="","Ecole Privée "&amp;TRIM(PROPER(VLOOKUP(MID(V202,1,8),[1]Répertoire!$H$1:$J$65536,3,FALSE))),"Ecole Privée "&amp;TRIM(PROPER(VLOOKUP(X202,[1]Répertoire!$H$1:$J$65536,3,FALSE)))),AA202),"")</f>
        <v/>
      </c>
      <c r="R202" s="14" t="str">
        <f>IFERROR(IF(AB202="",IF(X202="",VLOOKUP(MID(V202,1,8),[1]Répertoire!$H$1:$J$65536,2,FALSE),TRIM(UPPER(VLOOKUP(X202,[1]Répertoire!$H$1:$J$65536,2,FALSE)))),AB202),"")</f>
        <v/>
      </c>
      <c r="S202" s="14" t="str">
        <f t="shared" si="66"/>
        <v/>
      </c>
      <c r="T202" s="15" t="e">
        <f t="shared" si="54"/>
        <v>#VALUE!</v>
      </c>
      <c r="U202" s="14" t="e">
        <f t="shared" si="55"/>
        <v>#VALUE!</v>
      </c>
      <c r="V202" s="4" t="str">
        <f t="shared" si="56"/>
        <v/>
      </c>
      <c r="W202" s="33"/>
      <c r="X202" s="24" t="str">
        <f t="shared" si="57"/>
        <v/>
      </c>
      <c r="Y202" s="25"/>
      <c r="Z202" s="25"/>
      <c r="AA202" s="36"/>
      <c r="AB202" s="36"/>
      <c r="AC202" s="37"/>
      <c r="AD202" s="24"/>
      <c r="AE202" s="37"/>
      <c r="AF202" s="40"/>
    </row>
    <row r="203" spans="1:32" ht="45" customHeight="1" x14ac:dyDescent="0.25">
      <c r="A203" s="12">
        <v>202</v>
      </c>
      <c r="D203" s="21" t="str">
        <f t="shared" si="58"/>
        <v/>
      </c>
      <c r="E203" s="22" t="str">
        <f t="shared" si="51"/>
        <v/>
      </c>
      <c r="F203" s="22">
        <f>IF(H203="","",MAX($F$2:F202)+1)</f>
        <v>202</v>
      </c>
      <c r="G203" s="26" t="str">
        <f t="shared" si="59"/>
        <v/>
      </c>
      <c r="H203" s="27" t="str">
        <f t="shared" si="60"/>
        <v xml:space="preserve">
</v>
      </c>
      <c r="I203" s="27" t="str">
        <f t="shared" si="61"/>
        <v xml:space="preserve">
</v>
      </c>
      <c r="J203" s="42">
        <f t="shared" si="62"/>
        <v>0</v>
      </c>
      <c r="K203" s="22">
        <f t="shared" si="67"/>
        <v>0</v>
      </c>
      <c r="L203" s="22">
        <f t="shared" si="65"/>
        <v>0</v>
      </c>
      <c r="M203" s="22">
        <f t="shared" si="63"/>
        <v>0</v>
      </c>
      <c r="N203" s="14" t="str">
        <f t="shared" si="64"/>
        <v/>
      </c>
      <c r="O203" s="14" t="e">
        <f t="shared" si="52"/>
        <v>#VALUE!</v>
      </c>
      <c r="P203" s="14" t="e">
        <f t="shared" si="53"/>
        <v>#VALUE!</v>
      </c>
      <c r="Q203" s="14" t="str">
        <f>IFERROR(IF(AA203="",IF(X203="","Ecole Privée "&amp;TRIM(PROPER(VLOOKUP(MID(V203,1,8),[1]Répertoire!$H$1:$J$65536,3,FALSE))),"Ecole Privée "&amp;TRIM(PROPER(VLOOKUP(X203,[1]Répertoire!$H$1:$J$65536,3,FALSE)))),AA203),"")</f>
        <v/>
      </c>
      <c r="R203" s="14" t="str">
        <f>IFERROR(IF(AB203="",IF(X203="",VLOOKUP(MID(V203,1,8),[1]Répertoire!$H$1:$J$65536,2,FALSE),TRIM(UPPER(VLOOKUP(X203,[1]Répertoire!$H$1:$J$65536,2,FALSE)))),AB203),"")</f>
        <v/>
      </c>
      <c r="S203" s="14" t="str">
        <f t="shared" si="66"/>
        <v/>
      </c>
      <c r="T203" s="15" t="e">
        <f t="shared" si="54"/>
        <v>#VALUE!</v>
      </c>
      <c r="U203" s="14" t="e">
        <f t="shared" si="55"/>
        <v>#VALUE!</v>
      </c>
      <c r="V203" s="6" t="str">
        <f t="shared" si="56"/>
        <v/>
      </c>
      <c r="W203" s="34"/>
      <c r="X203" s="23" t="str">
        <f t="shared" si="57"/>
        <v/>
      </c>
      <c r="Y203" s="35"/>
      <c r="Z203" s="35"/>
      <c r="AA203" s="38"/>
      <c r="AB203" s="38"/>
      <c r="AC203" s="39"/>
      <c r="AD203" s="23"/>
      <c r="AE203" s="39"/>
      <c r="AF203" s="41"/>
    </row>
    <row r="204" spans="1:32" ht="45" customHeight="1" x14ac:dyDescent="0.25">
      <c r="A204" s="12">
        <v>203</v>
      </c>
      <c r="D204" s="21" t="str">
        <f t="shared" si="58"/>
        <v/>
      </c>
      <c r="E204" s="22" t="str">
        <f t="shared" si="51"/>
        <v/>
      </c>
      <c r="F204" s="22">
        <f>IF(H204="","",MAX($F$2:F203)+1)</f>
        <v>203</v>
      </c>
      <c r="G204" s="26" t="str">
        <f t="shared" si="59"/>
        <v/>
      </c>
      <c r="H204" s="27" t="str">
        <f t="shared" si="60"/>
        <v xml:space="preserve">
</v>
      </c>
      <c r="I204" s="27" t="str">
        <f t="shared" si="61"/>
        <v xml:space="preserve">
</v>
      </c>
      <c r="J204" s="42">
        <f t="shared" si="62"/>
        <v>0</v>
      </c>
      <c r="K204" s="22">
        <f t="shared" si="67"/>
        <v>0</v>
      </c>
      <c r="L204" s="22">
        <f t="shared" si="65"/>
        <v>0</v>
      </c>
      <c r="M204" s="22">
        <f t="shared" si="63"/>
        <v>0</v>
      </c>
      <c r="N204" s="14" t="str">
        <f t="shared" si="64"/>
        <v/>
      </c>
      <c r="O204" s="14" t="e">
        <f t="shared" si="52"/>
        <v>#VALUE!</v>
      </c>
      <c r="P204" s="14" t="e">
        <f t="shared" si="53"/>
        <v>#VALUE!</v>
      </c>
      <c r="Q204" s="14" t="str">
        <f>IFERROR(IF(AA204="",IF(X204="","Ecole Privée "&amp;TRIM(PROPER(VLOOKUP(MID(V204,1,8),[1]Répertoire!$H$1:$J$65536,3,FALSE))),"Ecole Privée "&amp;TRIM(PROPER(VLOOKUP(X204,[1]Répertoire!$H$1:$J$65536,3,FALSE)))),AA204),"")</f>
        <v/>
      </c>
      <c r="R204" s="14" t="str">
        <f>IFERROR(IF(AB204="",IF(X204="",VLOOKUP(MID(V204,1,8),[1]Répertoire!$H$1:$J$65536,2,FALSE),TRIM(UPPER(VLOOKUP(X204,[1]Répertoire!$H$1:$J$65536,2,FALSE)))),AB204),"")</f>
        <v/>
      </c>
      <c r="S204" s="14" t="str">
        <f t="shared" si="66"/>
        <v/>
      </c>
      <c r="T204" s="15" t="e">
        <f t="shared" si="54"/>
        <v>#VALUE!</v>
      </c>
      <c r="U204" s="14" t="e">
        <f t="shared" si="55"/>
        <v>#VALUE!</v>
      </c>
      <c r="V204" s="4" t="str">
        <f t="shared" si="56"/>
        <v/>
      </c>
      <c r="W204" s="33"/>
      <c r="X204" s="24" t="str">
        <f t="shared" si="57"/>
        <v/>
      </c>
      <c r="Y204" s="25"/>
      <c r="Z204" s="25"/>
      <c r="AA204" s="36"/>
      <c r="AB204" s="36"/>
      <c r="AC204" s="37"/>
      <c r="AD204" s="24"/>
      <c r="AE204" s="37"/>
      <c r="AF204" s="40"/>
    </row>
    <row r="205" spans="1:32" ht="45" customHeight="1" x14ac:dyDescent="0.25">
      <c r="A205" s="12">
        <v>204</v>
      </c>
      <c r="D205" s="21" t="str">
        <f t="shared" si="58"/>
        <v/>
      </c>
      <c r="E205" s="22" t="str">
        <f t="shared" si="51"/>
        <v/>
      </c>
      <c r="F205" s="22">
        <f>IF(H205="","",MAX($F$2:F204)+1)</f>
        <v>204</v>
      </c>
      <c r="G205" s="26" t="str">
        <f t="shared" si="59"/>
        <v/>
      </c>
      <c r="H205" s="27" t="str">
        <f t="shared" si="60"/>
        <v xml:space="preserve">
</v>
      </c>
      <c r="I205" s="27" t="str">
        <f t="shared" si="61"/>
        <v xml:space="preserve">
</v>
      </c>
      <c r="J205" s="42">
        <f t="shared" si="62"/>
        <v>0</v>
      </c>
      <c r="K205" s="22">
        <f t="shared" si="67"/>
        <v>0</v>
      </c>
      <c r="L205" s="22">
        <f t="shared" si="65"/>
        <v>0</v>
      </c>
      <c r="M205" s="22">
        <f t="shared" si="63"/>
        <v>0</v>
      </c>
      <c r="N205" s="14" t="str">
        <f t="shared" si="64"/>
        <v/>
      </c>
      <c r="O205" s="14" t="e">
        <f t="shared" si="52"/>
        <v>#VALUE!</v>
      </c>
      <c r="P205" s="14" t="e">
        <f t="shared" si="53"/>
        <v>#VALUE!</v>
      </c>
      <c r="Q205" s="14" t="str">
        <f>IFERROR(IF(AA205="",IF(X205="","Ecole Privée "&amp;TRIM(PROPER(VLOOKUP(MID(V205,1,8),[1]Répertoire!$H$1:$J$65536,3,FALSE))),"Ecole Privée "&amp;TRIM(PROPER(VLOOKUP(X205,[1]Répertoire!$H$1:$J$65536,3,FALSE)))),AA205),"")</f>
        <v/>
      </c>
      <c r="R205" s="14" t="str">
        <f>IFERROR(IF(AB205="",IF(X205="",VLOOKUP(MID(V205,1,8),[1]Répertoire!$H$1:$J$65536,2,FALSE),TRIM(UPPER(VLOOKUP(X205,[1]Répertoire!$H$1:$J$65536,2,FALSE)))),AB205),"")</f>
        <v/>
      </c>
      <c r="S205" s="14" t="str">
        <f t="shared" si="66"/>
        <v/>
      </c>
      <c r="T205" s="15" t="e">
        <f t="shared" si="54"/>
        <v>#VALUE!</v>
      </c>
      <c r="U205" s="14" t="e">
        <f t="shared" si="55"/>
        <v>#VALUE!</v>
      </c>
      <c r="V205" s="6" t="str">
        <f t="shared" si="56"/>
        <v/>
      </c>
      <c r="W205" s="34"/>
      <c r="X205" s="23" t="str">
        <f t="shared" si="57"/>
        <v/>
      </c>
      <c r="Y205" s="35"/>
      <c r="Z205" s="35"/>
      <c r="AA205" s="38"/>
      <c r="AB205" s="38"/>
      <c r="AC205" s="39"/>
      <c r="AD205" s="23"/>
      <c r="AE205" s="39"/>
      <c r="AF205" s="41"/>
    </row>
    <row r="206" spans="1:32" ht="45" customHeight="1" x14ac:dyDescent="0.25">
      <c r="A206" s="12">
        <v>205</v>
      </c>
      <c r="D206" s="21" t="str">
        <f t="shared" si="58"/>
        <v/>
      </c>
      <c r="E206" s="22" t="str">
        <f t="shared" si="51"/>
        <v/>
      </c>
      <c r="F206" s="22">
        <f>IF(H206="","",MAX($F$2:F205)+1)</f>
        <v>205</v>
      </c>
      <c r="G206" s="26" t="str">
        <f t="shared" si="59"/>
        <v/>
      </c>
      <c r="H206" s="27" t="str">
        <f t="shared" si="60"/>
        <v xml:space="preserve">
</v>
      </c>
      <c r="I206" s="27" t="str">
        <f t="shared" si="61"/>
        <v xml:space="preserve">
</v>
      </c>
      <c r="J206" s="42">
        <f t="shared" si="62"/>
        <v>0</v>
      </c>
      <c r="K206" s="22">
        <f t="shared" si="67"/>
        <v>0</v>
      </c>
      <c r="L206" s="22">
        <f t="shared" si="65"/>
        <v>0</v>
      </c>
      <c r="M206" s="22">
        <f t="shared" si="63"/>
        <v>0</v>
      </c>
      <c r="N206" s="14" t="str">
        <f t="shared" si="64"/>
        <v/>
      </c>
      <c r="O206" s="14" t="e">
        <f t="shared" si="52"/>
        <v>#VALUE!</v>
      </c>
      <c r="P206" s="14" t="e">
        <f t="shared" si="53"/>
        <v>#VALUE!</v>
      </c>
      <c r="Q206" s="14" t="str">
        <f>IFERROR(IF(AA206="",IF(X206="","Ecole Privée "&amp;TRIM(PROPER(VLOOKUP(MID(V206,1,8),[1]Répertoire!$H$1:$J$65536,3,FALSE))),"Ecole Privée "&amp;TRIM(PROPER(VLOOKUP(X206,[1]Répertoire!$H$1:$J$65536,3,FALSE)))),AA206),"")</f>
        <v/>
      </c>
      <c r="R206" s="14" t="str">
        <f>IFERROR(IF(AB206="",IF(X206="",VLOOKUP(MID(V206,1,8),[1]Répertoire!$H$1:$J$65536,2,FALSE),TRIM(UPPER(VLOOKUP(X206,[1]Répertoire!$H$1:$J$65536,2,FALSE)))),AB206),"")</f>
        <v/>
      </c>
      <c r="S206" s="14" t="str">
        <f t="shared" si="66"/>
        <v/>
      </c>
      <c r="T206" s="15" t="e">
        <f t="shared" si="54"/>
        <v>#VALUE!</v>
      </c>
      <c r="U206" s="14" t="e">
        <f t="shared" si="55"/>
        <v>#VALUE!</v>
      </c>
      <c r="V206" s="4" t="str">
        <f t="shared" si="56"/>
        <v/>
      </c>
      <c r="W206" s="33"/>
      <c r="X206" s="24" t="str">
        <f t="shared" si="57"/>
        <v/>
      </c>
      <c r="Y206" s="25"/>
      <c r="Z206" s="25"/>
      <c r="AA206" s="36"/>
      <c r="AB206" s="36"/>
      <c r="AC206" s="37"/>
      <c r="AD206" s="24"/>
      <c r="AE206" s="37"/>
      <c r="AF206" s="40"/>
    </row>
    <row r="207" spans="1:32" ht="45" customHeight="1" x14ac:dyDescent="0.25">
      <c r="A207" s="12">
        <v>206</v>
      </c>
      <c r="D207" s="21" t="str">
        <f t="shared" si="58"/>
        <v/>
      </c>
      <c r="E207" s="22" t="str">
        <f t="shared" si="51"/>
        <v/>
      </c>
      <c r="F207" s="22">
        <f>IF(H207="","",MAX($F$2:F206)+1)</f>
        <v>206</v>
      </c>
      <c r="G207" s="26" t="str">
        <f t="shared" si="59"/>
        <v/>
      </c>
      <c r="H207" s="27" t="str">
        <f t="shared" si="60"/>
        <v xml:space="preserve">
</v>
      </c>
      <c r="I207" s="27" t="str">
        <f t="shared" si="61"/>
        <v xml:space="preserve">
</v>
      </c>
      <c r="J207" s="42">
        <f t="shared" si="62"/>
        <v>0</v>
      </c>
      <c r="K207" s="22">
        <f t="shared" si="67"/>
        <v>0</v>
      </c>
      <c r="L207" s="22">
        <f t="shared" si="65"/>
        <v>0</v>
      </c>
      <c r="M207" s="22">
        <f t="shared" si="63"/>
        <v>0</v>
      </c>
      <c r="N207" s="14" t="str">
        <f t="shared" si="64"/>
        <v/>
      </c>
      <c r="O207" s="14" t="e">
        <f t="shared" si="52"/>
        <v>#VALUE!</v>
      </c>
      <c r="P207" s="14" t="e">
        <f t="shared" si="53"/>
        <v>#VALUE!</v>
      </c>
      <c r="Q207" s="14" t="str">
        <f>IFERROR(IF(AA207="",IF(X207="","Ecole Privée "&amp;TRIM(PROPER(VLOOKUP(MID(V207,1,8),[1]Répertoire!$H$1:$J$65536,3,FALSE))),"Ecole Privée "&amp;TRIM(PROPER(VLOOKUP(X207,[1]Répertoire!$H$1:$J$65536,3,FALSE)))),AA207),"")</f>
        <v/>
      </c>
      <c r="R207" s="14" t="str">
        <f>IFERROR(IF(AB207="",IF(X207="",VLOOKUP(MID(V207,1,8),[1]Répertoire!$H$1:$J$65536,2,FALSE),TRIM(UPPER(VLOOKUP(X207,[1]Répertoire!$H$1:$J$65536,2,FALSE)))),AB207),"")</f>
        <v/>
      </c>
      <c r="S207" s="14" t="str">
        <f t="shared" si="66"/>
        <v/>
      </c>
      <c r="T207" s="15" t="e">
        <f t="shared" si="54"/>
        <v>#VALUE!</v>
      </c>
      <c r="U207" s="14" t="e">
        <f t="shared" si="55"/>
        <v>#VALUE!</v>
      </c>
      <c r="V207" s="6" t="str">
        <f t="shared" si="56"/>
        <v/>
      </c>
      <c r="W207" s="34"/>
      <c r="X207" s="23" t="str">
        <f t="shared" si="57"/>
        <v/>
      </c>
      <c r="Y207" s="35"/>
      <c r="Z207" s="35"/>
      <c r="AA207" s="38"/>
      <c r="AB207" s="38"/>
      <c r="AC207" s="39"/>
      <c r="AD207" s="23"/>
      <c r="AE207" s="39"/>
      <c r="AF207" s="41"/>
    </row>
    <row r="208" spans="1:32" ht="45" customHeight="1" x14ac:dyDescent="0.25">
      <c r="A208" s="12">
        <v>207</v>
      </c>
      <c r="D208" s="21" t="str">
        <f t="shared" si="58"/>
        <v/>
      </c>
      <c r="E208" s="22" t="str">
        <f t="shared" si="51"/>
        <v/>
      </c>
      <c r="F208" s="22">
        <f>IF(H208="","",MAX($F$2:F207)+1)</f>
        <v>207</v>
      </c>
      <c r="G208" s="26" t="str">
        <f t="shared" si="59"/>
        <v/>
      </c>
      <c r="H208" s="27" t="str">
        <f t="shared" si="60"/>
        <v xml:space="preserve">
</v>
      </c>
      <c r="I208" s="27" t="str">
        <f t="shared" si="61"/>
        <v xml:space="preserve">
</v>
      </c>
      <c r="J208" s="42">
        <f t="shared" si="62"/>
        <v>0</v>
      </c>
      <c r="K208" s="22">
        <f t="shared" si="67"/>
        <v>0</v>
      </c>
      <c r="L208" s="22">
        <f t="shared" si="65"/>
        <v>0</v>
      </c>
      <c r="M208" s="22">
        <f t="shared" si="63"/>
        <v>0</v>
      </c>
      <c r="N208" s="14" t="str">
        <f t="shared" si="64"/>
        <v/>
      </c>
      <c r="O208" s="14" t="e">
        <f t="shared" si="52"/>
        <v>#VALUE!</v>
      </c>
      <c r="P208" s="14" t="e">
        <f t="shared" si="53"/>
        <v>#VALUE!</v>
      </c>
      <c r="Q208" s="14" t="str">
        <f>IFERROR(IF(AA208="",IF(X208="","Ecole Privée "&amp;TRIM(PROPER(VLOOKUP(MID(V208,1,8),[1]Répertoire!$H$1:$J$65536,3,FALSE))),"Ecole Privée "&amp;TRIM(PROPER(VLOOKUP(X208,[1]Répertoire!$H$1:$J$65536,3,FALSE)))),AA208),"")</f>
        <v/>
      </c>
      <c r="R208" s="14" t="str">
        <f>IFERROR(IF(AB208="",IF(X208="",VLOOKUP(MID(V208,1,8),[1]Répertoire!$H$1:$J$65536,2,FALSE),TRIM(UPPER(VLOOKUP(X208,[1]Répertoire!$H$1:$J$65536,2,FALSE)))),AB208),"")</f>
        <v/>
      </c>
      <c r="S208" s="14" t="str">
        <f t="shared" si="66"/>
        <v/>
      </c>
      <c r="T208" s="15" t="e">
        <f t="shared" si="54"/>
        <v>#VALUE!</v>
      </c>
      <c r="U208" s="14" t="e">
        <f t="shared" si="55"/>
        <v>#VALUE!</v>
      </c>
      <c r="V208" s="4" t="str">
        <f t="shared" si="56"/>
        <v/>
      </c>
      <c r="W208" s="33"/>
      <c r="X208" s="24" t="str">
        <f t="shared" si="57"/>
        <v/>
      </c>
      <c r="Y208" s="25"/>
      <c r="Z208" s="25"/>
      <c r="AA208" s="36"/>
      <c r="AB208" s="36"/>
      <c r="AC208" s="37"/>
      <c r="AD208" s="24"/>
      <c r="AE208" s="37"/>
      <c r="AF208" s="40"/>
    </row>
    <row r="209" spans="1:32" ht="45" customHeight="1" x14ac:dyDescent="0.25">
      <c r="A209" s="12">
        <v>208</v>
      </c>
      <c r="D209" s="21" t="str">
        <f t="shared" si="58"/>
        <v/>
      </c>
      <c r="E209" s="22" t="str">
        <f t="shared" si="51"/>
        <v/>
      </c>
      <c r="F209" s="22">
        <f>IF(H209="","",MAX($F$2:F208)+1)</f>
        <v>208</v>
      </c>
      <c r="G209" s="26" t="str">
        <f t="shared" si="59"/>
        <v/>
      </c>
      <c r="H209" s="27" t="str">
        <f t="shared" si="60"/>
        <v xml:space="preserve">
</v>
      </c>
      <c r="I209" s="27" t="str">
        <f t="shared" si="61"/>
        <v xml:space="preserve">
</v>
      </c>
      <c r="J209" s="42">
        <f t="shared" si="62"/>
        <v>0</v>
      </c>
      <c r="K209" s="22">
        <f t="shared" si="67"/>
        <v>0</v>
      </c>
      <c r="L209" s="22">
        <f t="shared" si="65"/>
        <v>0</v>
      </c>
      <c r="M209" s="22">
        <f t="shared" si="63"/>
        <v>0</v>
      </c>
      <c r="N209" s="14" t="str">
        <f t="shared" si="64"/>
        <v/>
      </c>
      <c r="O209" s="14" t="e">
        <f t="shared" si="52"/>
        <v>#VALUE!</v>
      </c>
      <c r="P209" s="14" t="e">
        <f t="shared" si="53"/>
        <v>#VALUE!</v>
      </c>
      <c r="Q209" s="14" t="str">
        <f>IFERROR(IF(AA209="",IF(X209="","Ecole Privée "&amp;TRIM(PROPER(VLOOKUP(MID(V209,1,8),[1]Répertoire!$H$1:$J$65536,3,FALSE))),"Ecole Privée "&amp;TRIM(PROPER(VLOOKUP(X209,[1]Répertoire!$H$1:$J$65536,3,FALSE)))),AA209),"")</f>
        <v/>
      </c>
      <c r="R209" s="14" t="str">
        <f>IFERROR(IF(AB209="",IF(X209="",VLOOKUP(MID(V209,1,8),[1]Répertoire!$H$1:$J$65536,2,FALSE),TRIM(UPPER(VLOOKUP(X209,[1]Répertoire!$H$1:$J$65536,2,FALSE)))),AB209),"")</f>
        <v/>
      </c>
      <c r="S209" s="14" t="str">
        <f t="shared" si="66"/>
        <v/>
      </c>
      <c r="T209" s="15" t="e">
        <f t="shared" si="54"/>
        <v>#VALUE!</v>
      </c>
      <c r="U209" s="14" t="e">
        <f t="shared" si="55"/>
        <v>#VALUE!</v>
      </c>
      <c r="V209" s="6" t="str">
        <f t="shared" si="56"/>
        <v/>
      </c>
      <c r="W209" s="34"/>
      <c r="X209" s="23" t="str">
        <f t="shared" si="57"/>
        <v/>
      </c>
      <c r="Y209" s="35"/>
      <c r="Z209" s="35"/>
      <c r="AA209" s="38"/>
      <c r="AB209" s="38"/>
      <c r="AC209" s="39"/>
      <c r="AD209" s="23"/>
      <c r="AE209" s="39"/>
      <c r="AF209" s="41"/>
    </row>
    <row r="210" spans="1:32" ht="45" customHeight="1" x14ac:dyDescent="0.25">
      <c r="A210" s="12">
        <v>209</v>
      </c>
      <c r="D210" s="21" t="str">
        <f t="shared" si="58"/>
        <v/>
      </c>
      <c r="E210" s="22" t="str">
        <f t="shared" si="51"/>
        <v/>
      </c>
      <c r="F210" s="22">
        <f>IF(H210="","",MAX($F$2:F209)+1)</f>
        <v>209</v>
      </c>
      <c r="G210" s="26" t="str">
        <f t="shared" si="59"/>
        <v/>
      </c>
      <c r="H210" s="27" t="str">
        <f t="shared" si="60"/>
        <v xml:space="preserve">
</v>
      </c>
      <c r="I210" s="27" t="str">
        <f t="shared" si="61"/>
        <v xml:space="preserve">
</v>
      </c>
      <c r="J210" s="42">
        <f t="shared" si="62"/>
        <v>0</v>
      </c>
      <c r="K210" s="22">
        <f t="shared" si="67"/>
        <v>0</v>
      </c>
      <c r="L210" s="22">
        <f t="shared" si="65"/>
        <v>0</v>
      </c>
      <c r="M210" s="22">
        <f t="shared" si="63"/>
        <v>0</v>
      </c>
      <c r="N210" s="14" t="str">
        <f t="shared" si="64"/>
        <v/>
      </c>
      <c r="O210" s="14" t="e">
        <f t="shared" si="52"/>
        <v>#VALUE!</v>
      </c>
      <c r="P210" s="14" t="e">
        <f t="shared" si="53"/>
        <v>#VALUE!</v>
      </c>
      <c r="Q210" s="14" t="str">
        <f>IFERROR(IF(AA210="",IF(X210="","Ecole Privée "&amp;TRIM(PROPER(VLOOKUP(MID(V210,1,8),[1]Répertoire!$H$1:$J$65536,3,FALSE))),"Ecole Privée "&amp;TRIM(PROPER(VLOOKUP(X210,[1]Répertoire!$H$1:$J$65536,3,FALSE)))),AA210),"")</f>
        <v/>
      </c>
      <c r="R210" s="14" t="str">
        <f>IFERROR(IF(AB210="",IF(X210="",VLOOKUP(MID(V210,1,8),[1]Répertoire!$H$1:$J$65536,2,FALSE),TRIM(UPPER(VLOOKUP(X210,[1]Répertoire!$H$1:$J$65536,2,FALSE)))),AB210),"")</f>
        <v/>
      </c>
      <c r="S210" s="14" t="str">
        <f t="shared" si="66"/>
        <v/>
      </c>
      <c r="T210" s="15" t="e">
        <f t="shared" si="54"/>
        <v>#VALUE!</v>
      </c>
      <c r="U210" s="14" t="e">
        <f t="shared" si="55"/>
        <v>#VALUE!</v>
      </c>
      <c r="V210" s="4" t="str">
        <f t="shared" si="56"/>
        <v/>
      </c>
      <c r="W210" s="33"/>
      <c r="X210" s="24" t="str">
        <f t="shared" si="57"/>
        <v/>
      </c>
      <c r="Y210" s="25"/>
      <c r="Z210" s="25"/>
      <c r="AA210" s="36"/>
      <c r="AB210" s="36"/>
      <c r="AC210" s="37"/>
      <c r="AD210" s="24"/>
      <c r="AE210" s="37"/>
      <c r="AF210" s="40"/>
    </row>
    <row r="211" spans="1:32" ht="45" customHeight="1" x14ac:dyDescent="0.25">
      <c r="A211" s="12">
        <v>210</v>
      </c>
      <c r="D211" s="21" t="str">
        <f t="shared" si="58"/>
        <v/>
      </c>
      <c r="E211" s="22" t="str">
        <f t="shared" si="51"/>
        <v/>
      </c>
      <c r="F211" s="22">
        <f>IF(H211="","",MAX($F$2:F210)+1)</f>
        <v>210</v>
      </c>
      <c r="G211" s="26" t="str">
        <f t="shared" si="59"/>
        <v/>
      </c>
      <c r="H211" s="27" t="str">
        <f t="shared" si="60"/>
        <v xml:space="preserve">
</v>
      </c>
      <c r="I211" s="27" t="str">
        <f t="shared" si="61"/>
        <v xml:space="preserve">
</v>
      </c>
      <c r="J211" s="42">
        <f t="shared" si="62"/>
        <v>0</v>
      </c>
      <c r="K211" s="22">
        <f t="shared" si="67"/>
        <v>0</v>
      </c>
      <c r="L211" s="22">
        <f t="shared" si="65"/>
        <v>0</v>
      </c>
      <c r="M211" s="22">
        <f t="shared" si="63"/>
        <v>0</v>
      </c>
      <c r="N211" s="14" t="str">
        <f t="shared" si="64"/>
        <v/>
      </c>
      <c r="O211" s="14" t="e">
        <f t="shared" si="52"/>
        <v>#VALUE!</v>
      </c>
      <c r="P211" s="14" t="e">
        <f t="shared" si="53"/>
        <v>#VALUE!</v>
      </c>
      <c r="Q211" s="14" t="str">
        <f>IFERROR(IF(AA211="",IF(X211="","Ecole Privée "&amp;TRIM(PROPER(VLOOKUP(MID(V211,1,8),[1]Répertoire!$H$1:$J$65536,3,FALSE))),"Ecole Privée "&amp;TRIM(PROPER(VLOOKUP(X211,[1]Répertoire!$H$1:$J$65536,3,FALSE)))),AA211),"")</f>
        <v/>
      </c>
      <c r="R211" s="14" t="str">
        <f>IFERROR(IF(AB211="",IF(X211="",VLOOKUP(MID(V211,1,8),[1]Répertoire!$H$1:$J$65536,2,FALSE),TRIM(UPPER(VLOOKUP(X211,[1]Répertoire!$H$1:$J$65536,2,FALSE)))),AB211),"")</f>
        <v/>
      </c>
      <c r="S211" s="14" t="str">
        <f t="shared" si="66"/>
        <v/>
      </c>
      <c r="T211" s="15" t="e">
        <f t="shared" si="54"/>
        <v>#VALUE!</v>
      </c>
      <c r="U211" s="14" t="e">
        <f t="shared" si="55"/>
        <v>#VALUE!</v>
      </c>
      <c r="V211" s="6" t="str">
        <f t="shared" si="56"/>
        <v/>
      </c>
      <c r="W211" s="34"/>
      <c r="X211" s="23" t="str">
        <f t="shared" si="57"/>
        <v/>
      </c>
      <c r="Y211" s="35"/>
      <c r="Z211" s="35"/>
      <c r="AA211" s="38"/>
      <c r="AB211" s="38"/>
      <c r="AC211" s="39"/>
      <c r="AD211" s="23"/>
      <c r="AE211" s="39"/>
      <c r="AF211" s="41"/>
    </row>
    <row r="212" spans="1:32" ht="45" customHeight="1" x14ac:dyDescent="0.25">
      <c r="A212" s="12">
        <v>211</v>
      </c>
      <c r="D212" s="21" t="str">
        <f t="shared" si="58"/>
        <v/>
      </c>
      <c r="E212" s="22" t="str">
        <f t="shared" si="51"/>
        <v/>
      </c>
      <c r="F212" s="22">
        <f>IF(H212="","",MAX($F$2:F211)+1)</f>
        <v>211</v>
      </c>
      <c r="G212" s="26" t="str">
        <f t="shared" si="59"/>
        <v/>
      </c>
      <c r="H212" s="27" t="str">
        <f t="shared" si="60"/>
        <v xml:space="preserve">
</v>
      </c>
      <c r="I212" s="27" t="str">
        <f t="shared" si="61"/>
        <v xml:space="preserve">
</v>
      </c>
      <c r="J212" s="42">
        <f t="shared" si="62"/>
        <v>0</v>
      </c>
      <c r="K212" s="22">
        <f t="shared" si="67"/>
        <v>0</v>
      </c>
      <c r="L212" s="22">
        <f t="shared" si="65"/>
        <v>0</v>
      </c>
      <c r="M212" s="22">
        <f t="shared" si="63"/>
        <v>0</v>
      </c>
      <c r="N212" s="14" t="str">
        <f t="shared" si="64"/>
        <v/>
      </c>
      <c r="O212" s="14" t="e">
        <f t="shared" si="52"/>
        <v>#VALUE!</v>
      </c>
      <c r="P212" s="14" t="e">
        <f t="shared" si="53"/>
        <v>#VALUE!</v>
      </c>
      <c r="Q212" s="14" t="str">
        <f>IFERROR(IF(AA212="",IF(X212="","Ecole Privée "&amp;TRIM(PROPER(VLOOKUP(MID(V212,1,8),[1]Répertoire!$H$1:$J$65536,3,FALSE))),"Ecole Privée "&amp;TRIM(PROPER(VLOOKUP(X212,[1]Répertoire!$H$1:$J$65536,3,FALSE)))),AA212),"")</f>
        <v/>
      </c>
      <c r="R212" s="14" t="str">
        <f>IFERROR(IF(AB212="",IF(X212="",VLOOKUP(MID(V212,1,8),[1]Répertoire!$H$1:$J$65536,2,FALSE),TRIM(UPPER(VLOOKUP(X212,[1]Répertoire!$H$1:$J$65536,2,FALSE)))),AB212),"")</f>
        <v/>
      </c>
      <c r="S212" s="14" t="str">
        <f t="shared" si="66"/>
        <v/>
      </c>
      <c r="T212" s="15" t="e">
        <f t="shared" si="54"/>
        <v>#VALUE!</v>
      </c>
      <c r="U212" s="14" t="e">
        <f t="shared" si="55"/>
        <v>#VALUE!</v>
      </c>
      <c r="V212" s="4" t="str">
        <f t="shared" si="56"/>
        <v/>
      </c>
      <c r="W212" s="33"/>
      <c r="X212" s="24" t="str">
        <f t="shared" si="57"/>
        <v/>
      </c>
      <c r="Y212" s="25"/>
      <c r="Z212" s="25"/>
      <c r="AA212" s="36"/>
      <c r="AB212" s="36"/>
      <c r="AC212" s="37"/>
      <c r="AD212" s="24"/>
      <c r="AE212" s="37"/>
      <c r="AF212" s="40"/>
    </row>
    <row r="213" spans="1:32" ht="45" customHeight="1" x14ac:dyDescent="0.25">
      <c r="A213" s="12">
        <v>212</v>
      </c>
      <c r="D213" s="21" t="str">
        <f t="shared" si="58"/>
        <v/>
      </c>
      <c r="E213" s="22" t="str">
        <f t="shared" si="51"/>
        <v/>
      </c>
      <c r="F213" s="22">
        <f>IF(H213="","",MAX($F$2:F212)+1)</f>
        <v>212</v>
      </c>
      <c r="G213" s="26" t="str">
        <f t="shared" si="59"/>
        <v/>
      </c>
      <c r="H213" s="27" t="str">
        <f t="shared" si="60"/>
        <v xml:space="preserve">
</v>
      </c>
      <c r="I213" s="27" t="str">
        <f t="shared" si="61"/>
        <v xml:space="preserve">
</v>
      </c>
      <c r="J213" s="42">
        <f t="shared" si="62"/>
        <v>0</v>
      </c>
      <c r="K213" s="22">
        <f t="shared" si="67"/>
        <v>0</v>
      </c>
      <c r="L213" s="22">
        <f t="shared" si="65"/>
        <v>0</v>
      </c>
      <c r="M213" s="22">
        <f t="shared" si="63"/>
        <v>0</v>
      </c>
      <c r="N213" s="14" t="str">
        <f t="shared" si="64"/>
        <v/>
      </c>
      <c r="O213" s="14" t="e">
        <f t="shared" si="52"/>
        <v>#VALUE!</v>
      </c>
      <c r="P213" s="14" t="e">
        <f t="shared" si="53"/>
        <v>#VALUE!</v>
      </c>
      <c r="Q213" s="14" t="str">
        <f>IFERROR(IF(AA213="",IF(X213="","Ecole Privée "&amp;TRIM(PROPER(VLOOKUP(MID(V213,1,8),[1]Répertoire!$H$1:$J$65536,3,FALSE))),"Ecole Privée "&amp;TRIM(PROPER(VLOOKUP(X213,[1]Répertoire!$H$1:$J$65536,3,FALSE)))),AA213),"")</f>
        <v/>
      </c>
      <c r="R213" s="14" t="str">
        <f>IFERROR(IF(AB213="",IF(X213="",VLOOKUP(MID(V213,1,8),[1]Répertoire!$H$1:$J$65536,2,FALSE),TRIM(UPPER(VLOOKUP(X213,[1]Répertoire!$H$1:$J$65536,2,FALSE)))),AB213),"")</f>
        <v/>
      </c>
      <c r="S213" s="14" t="str">
        <f t="shared" si="66"/>
        <v/>
      </c>
      <c r="T213" s="15" t="e">
        <f t="shared" si="54"/>
        <v>#VALUE!</v>
      </c>
      <c r="U213" s="14" t="e">
        <f t="shared" si="55"/>
        <v>#VALUE!</v>
      </c>
      <c r="V213" s="6" t="str">
        <f t="shared" si="56"/>
        <v/>
      </c>
      <c r="W213" s="34"/>
      <c r="X213" s="23" t="str">
        <f t="shared" si="57"/>
        <v/>
      </c>
      <c r="Y213" s="35"/>
      <c r="Z213" s="35"/>
      <c r="AA213" s="38"/>
      <c r="AB213" s="38"/>
      <c r="AC213" s="39"/>
      <c r="AD213" s="23"/>
      <c r="AE213" s="39"/>
      <c r="AF213" s="41"/>
    </row>
    <row r="214" spans="1:32" ht="45" customHeight="1" x14ac:dyDescent="0.25">
      <c r="A214" s="12">
        <v>213</v>
      </c>
      <c r="D214" s="21" t="str">
        <f t="shared" si="58"/>
        <v/>
      </c>
      <c r="E214" s="22" t="str">
        <f t="shared" si="51"/>
        <v/>
      </c>
      <c r="F214" s="22">
        <f>IF(H214="","",MAX($F$2:F213)+1)</f>
        <v>213</v>
      </c>
      <c r="G214" s="26" t="str">
        <f t="shared" si="59"/>
        <v/>
      </c>
      <c r="H214" s="27" t="str">
        <f t="shared" si="60"/>
        <v xml:space="preserve">
</v>
      </c>
      <c r="I214" s="27" t="str">
        <f t="shared" si="61"/>
        <v xml:space="preserve">
</v>
      </c>
      <c r="J214" s="42">
        <f t="shared" si="62"/>
        <v>0</v>
      </c>
      <c r="K214" s="22">
        <f t="shared" si="67"/>
        <v>0</v>
      </c>
      <c r="L214" s="22">
        <f t="shared" si="65"/>
        <v>0</v>
      </c>
      <c r="M214" s="22">
        <f t="shared" si="63"/>
        <v>0</v>
      </c>
      <c r="N214" s="14" t="str">
        <f t="shared" si="64"/>
        <v/>
      </c>
      <c r="O214" s="14" t="e">
        <f t="shared" si="52"/>
        <v>#VALUE!</v>
      </c>
      <c r="P214" s="14" t="e">
        <f t="shared" si="53"/>
        <v>#VALUE!</v>
      </c>
      <c r="Q214" s="14" t="str">
        <f>IFERROR(IF(AA214="",IF(X214="","Ecole Privée "&amp;TRIM(PROPER(VLOOKUP(MID(V214,1,8),[1]Répertoire!$H$1:$J$65536,3,FALSE))),"Ecole Privée "&amp;TRIM(PROPER(VLOOKUP(X214,[1]Répertoire!$H$1:$J$65536,3,FALSE)))),AA214),"")</f>
        <v/>
      </c>
      <c r="R214" s="14" t="str">
        <f>IFERROR(IF(AB214="",IF(X214="",VLOOKUP(MID(V214,1,8),[1]Répertoire!$H$1:$J$65536,2,FALSE),TRIM(UPPER(VLOOKUP(X214,[1]Répertoire!$H$1:$J$65536,2,FALSE)))),AB214),"")</f>
        <v/>
      </c>
      <c r="S214" s="14" t="str">
        <f t="shared" si="66"/>
        <v/>
      </c>
      <c r="T214" s="15" t="e">
        <f t="shared" si="54"/>
        <v>#VALUE!</v>
      </c>
      <c r="U214" s="14" t="e">
        <f t="shared" si="55"/>
        <v>#VALUE!</v>
      </c>
      <c r="V214" s="4" t="str">
        <f t="shared" si="56"/>
        <v/>
      </c>
      <c r="W214" s="33"/>
      <c r="X214" s="24" t="str">
        <f t="shared" si="57"/>
        <v/>
      </c>
      <c r="Y214" s="25"/>
      <c r="Z214" s="25"/>
      <c r="AA214" s="36"/>
      <c r="AB214" s="36"/>
      <c r="AC214" s="37"/>
      <c r="AD214" s="24"/>
      <c r="AE214" s="37"/>
      <c r="AF214" s="40"/>
    </row>
    <row r="215" spans="1:32" ht="45" customHeight="1" x14ac:dyDescent="0.25">
      <c r="A215" s="12">
        <v>214</v>
      </c>
      <c r="D215" s="21" t="str">
        <f t="shared" si="58"/>
        <v/>
      </c>
      <c r="E215" s="22" t="str">
        <f t="shared" si="51"/>
        <v/>
      </c>
      <c r="F215" s="22">
        <f>IF(H215="","",MAX($F$2:F214)+1)</f>
        <v>214</v>
      </c>
      <c r="G215" s="26" t="str">
        <f t="shared" si="59"/>
        <v/>
      </c>
      <c r="H215" s="27" t="str">
        <f t="shared" si="60"/>
        <v xml:space="preserve">
</v>
      </c>
      <c r="I215" s="27" t="str">
        <f t="shared" si="61"/>
        <v xml:space="preserve">
</v>
      </c>
      <c r="J215" s="42">
        <f t="shared" si="62"/>
        <v>0</v>
      </c>
      <c r="K215" s="22">
        <f t="shared" si="67"/>
        <v>0</v>
      </c>
      <c r="L215" s="22">
        <f t="shared" si="65"/>
        <v>0</v>
      </c>
      <c r="M215" s="22">
        <f t="shared" si="63"/>
        <v>0</v>
      </c>
      <c r="N215" s="14" t="str">
        <f t="shared" si="64"/>
        <v/>
      </c>
      <c r="O215" s="14" t="e">
        <f t="shared" si="52"/>
        <v>#VALUE!</v>
      </c>
      <c r="P215" s="14" t="e">
        <f t="shared" si="53"/>
        <v>#VALUE!</v>
      </c>
      <c r="Q215" s="14" t="str">
        <f>IFERROR(IF(AA215="",IF(X215="","Ecole Privée "&amp;TRIM(PROPER(VLOOKUP(MID(V215,1,8),[1]Répertoire!$H$1:$J$65536,3,FALSE))),"Ecole Privée "&amp;TRIM(PROPER(VLOOKUP(X215,[1]Répertoire!$H$1:$J$65536,3,FALSE)))),AA215),"")</f>
        <v/>
      </c>
      <c r="R215" s="14" t="str">
        <f>IFERROR(IF(AB215="",IF(X215="",VLOOKUP(MID(V215,1,8),[1]Répertoire!$H$1:$J$65536,2,FALSE),TRIM(UPPER(VLOOKUP(X215,[1]Répertoire!$H$1:$J$65536,2,FALSE)))),AB215),"")</f>
        <v/>
      </c>
      <c r="S215" s="14" t="str">
        <f t="shared" si="66"/>
        <v/>
      </c>
      <c r="T215" s="15" t="e">
        <f t="shared" si="54"/>
        <v>#VALUE!</v>
      </c>
      <c r="U215" s="14" t="e">
        <f t="shared" si="55"/>
        <v>#VALUE!</v>
      </c>
      <c r="V215" s="6" t="str">
        <f t="shared" si="56"/>
        <v/>
      </c>
      <c r="W215" s="34"/>
      <c r="X215" s="23" t="str">
        <f t="shared" si="57"/>
        <v/>
      </c>
      <c r="Y215" s="35"/>
      <c r="Z215" s="35"/>
      <c r="AA215" s="38"/>
      <c r="AB215" s="38"/>
      <c r="AC215" s="39"/>
      <c r="AD215" s="23"/>
      <c r="AE215" s="39"/>
      <c r="AF215" s="41"/>
    </row>
    <row r="216" spans="1:32" ht="45" customHeight="1" x14ac:dyDescent="0.25">
      <c r="A216" s="12">
        <v>215</v>
      </c>
      <c r="D216" s="21" t="str">
        <f t="shared" si="58"/>
        <v/>
      </c>
      <c r="E216" s="22" t="str">
        <f t="shared" si="51"/>
        <v/>
      </c>
      <c r="F216" s="22">
        <f>IF(H216="","",MAX($F$2:F215)+1)</f>
        <v>215</v>
      </c>
      <c r="G216" s="26" t="str">
        <f t="shared" si="59"/>
        <v/>
      </c>
      <c r="H216" s="27" t="str">
        <f t="shared" si="60"/>
        <v xml:space="preserve">
</v>
      </c>
      <c r="I216" s="27" t="str">
        <f t="shared" si="61"/>
        <v xml:space="preserve">
</v>
      </c>
      <c r="J216" s="42">
        <f t="shared" si="62"/>
        <v>0</v>
      </c>
      <c r="K216" s="22">
        <f t="shared" si="67"/>
        <v>0</v>
      </c>
      <c r="L216" s="22">
        <f t="shared" si="65"/>
        <v>0</v>
      </c>
      <c r="M216" s="22">
        <f t="shared" si="63"/>
        <v>0</v>
      </c>
      <c r="N216" s="14" t="str">
        <f t="shared" si="64"/>
        <v/>
      </c>
      <c r="O216" s="14" t="e">
        <f t="shared" si="52"/>
        <v>#VALUE!</v>
      </c>
      <c r="P216" s="14" t="e">
        <f t="shared" si="53"/>
        <v>#VALUE!</v>
      </c>
      <c r="Q216" s="14" t="str">
        <f>IFERROR(IF(AA216="",IF(X216="","Ecole Privée "&amp;TRIM(PROPER(VLOOKUP(MID(V216,1,8),[1]Répertoire!$H$1:$J$65536,3,FALSE))),"Ecole Privée "&amp;TRIM(PROPER(VLOOKUP(X216,[1]Répertoire!$H$1:$J$65536,3,FALSE)))),AA216),"")</f>
        <v/>
      </c>
      <c r="R216" s="14" t="str">
        <f>IFERROR(IF(AB216="",IF(X216="",VLOOKUP(MID(V216,1,8),[1]Répertoire!$H$1:$J$65536,2,FALSE),TRIM(UPPER(VLOOKUP(X216,[1]Répertoire!$H$1:$J$65536,2,FALSE)))),AB216),"")</f>
        <v/>
      </c>
      <c r="S216" s="14" t="str">
        <f t="shared" si="66"/>
        <v/>
      </c>
      <c r="T216" s="15" t="e">
        <f t="shared" si="54"/>
        <v>#VALUE!</v>
      </c>
      <c r="U216" s="14" t="e">
        <f t="shared" si="55"/>
        <v>#VALUE!</v>
      </c>
      <c r="V216" s="4" t="str">
        <f t="shared" si="56"/>
        <v/>
      </c>
      <c r="W216" s="33"/>
      <c r="X216" s="24" t="str">
        <f t="shared" si="57"/>
        <v/>
      </c>
      <c r="Y216" s="25"/>
      <c r="Z216" s="25"/>
      <c r="AA216" s="36"/>
      <c r="AB216" s="36"/>
      <c r="AC216" s="37"/>
      <c r="AD216" s="24"/>
      <c r="AE216" s="37"/>
      <c r="AF216" s="40"/>
    </row>
    <row r="217" spans="1:32" ht="45" customHeight="1" x14ac:dyDescent="0.25">
      <c r="A217" s="12">
        <v>216</v>
      </c>
      <c r="D217" s="21" t="str">
        <f t="shared" si="58"/>
        <v/>
      </c>
      <c r="E217" s="22" t="str">
        <f t="shared" si="51"/>
        <v/>
      </c>
      <c r="F217" s="22">
        <f>IF(H217="","",MAX($F$2:F216)+1)</f>
        <v>216</v>
      </c>
      <c r="G217" s="26" t="str">
        <f t="shared" si="59"/>
        <v/>
      </c>
      <c r="H217" s="27" t="str">
        <f t="shared" si="60"/>
        <v xml:space="preserve">
</v>
      </c>
      <c r="I217" s="27" t="str">
        <f t="shared" si="61"/>
        <v xml:space="preserve">
</v>
      </c>
      <c r="J217" s="42">
        <f t="shared" si="62"/>
        <v>0</v>
      </c>
      <c r="K217" s="22">
        <f t="shared" si="67"/>
        <v>0</v>
      </c>
      <c r="L217" s="22">
        <f t="shared" si="65"/>
        <v>0</v>
      </c>
      <c r="M217" s="22">
        <f t="shared" si="63"/>
        <v>0</v>
      </c>
      <c r="N217" s="14" t="str">
        <f t="shared" si="64"/>
        <v/>
      </c>
      <c r="O217" s="14" t="e">
        <f t="shared" si="52"/>
        <v>#VALUE!</v>
      </c>
      <c r="P217" s="14" t="e">
        <f t="shared" si="53"/>
        <v>#VALUE!</v>
      </c>
      <c r="Q217" s="14" t="str">
        <f>IFERROR(IF(AA217="",IF(X217="","Ecole Privée "&amp;TRIM(PROPER(VLOOKUP(MID(V217,1,8),[1]Répertoire!$H$1:$J$65536,3,FALSE))),"Ecole Privée "&amp;TRIM(PROPER(VLOOKUP(X217,[1]Répertoire!$H$1:$J$65536,3,FALSE)))),AA217),"")</f>
        <v/>
      </c>
      <c r="R217" s="14" t="str">
        <f>IFERROR(IF(AB217="",IF(X217="",VLOOKUP(MID(V217,1,8),[1]Répertoire!$H$1:$J$65536,2,FALSE),TRIM(UPPER(VLOOKUP(X217,[1]Répertoire!$H$1:$J$65536,2,FALSE)))),AB217),"")</f>
        <v/>
      </c>
      <c r="S217" s="14" t="str">
        <f t="shared" si="66"/>
        <v/>
      </c>
      <c r="T217" s="15" t="e">
        <f t="shared" si="54"/>
        <v>#VALUE!</v>
      </c>
      <c r="U217" s="14" t="e">
        <f t="shared" si="55"/>
        <v>#VALUE!</v>
      </c>
      <c r="V217" s="6" t="str">
        <f t="shared" si="56"/>
        <v/>
      </c>
      <c r="W217" s="34"/>
      <c r="X217" s="23" t="str">
        <f t="shared" si="57"/>
        <v/>
      </c>
      <c r="Y217" s="35"/>
      <c r="Z217" s="35"/>
      <c r="AA217" s="38"/>
      <c r="AB217" s="38"/>
      <c r="AC217" s="39"/>
      <c r="AD217" s="23"/>
      <c r="AE217" s="39"/>
      <c r="AF217" s="41"/>
    </row>
    <row r="218" spans="1:32" ht="45" customHeight="1" x14ac:dyDescent="0.25">
      <c r="A218" s="12">
        <v>217</v>
      </c>
      <c r="D218" s="21" t="str">
        <f t="shared" si="58"/>
        <v/>
      </c>
      <c r="E218" s="22" t="str">
        <f t="shared" si="51"/>
        <v/>
      </c>
      <c r="F218" s="22">
        <f>IF(H218="","",MAX($F$2:F217)+1)</f>
        <v>217</v>
      </c>
      <c r="G218" s="26" t="str">
        <f t="shared" si="59"/>
        <v/>
      </c>
      <c r="H218" s="27" t="str">
        <f t="shared" si="60"/>
        <v xml:space="preserve">
</v>
      </c>
      <c r="I218" s="27" t="str">
        <f t="shared" si="61"/>
        <v xml:space="preserve">
</v>
      </c>
      <c r="J218" s="42">
        <f t="shared" si="62"/>
        <v>0</v>
      </c>
      <c r="K218" s="22">
        <f t="shared" si="67"/>
        <v>0</v>
      </c>
      <c r="L218" s="22">
        <f t="shared" si="65"/>
        <v>0</v>
      </c>
      <c r="M218" s="22">
        <f t="shared" si="63"/>
        <v>0</v>
      </c>
      <c r="N218" s="14" t="str">
        <f t="shared" si="64"/>
        <v/>
      </c>
      <c r="O218" s="14" t="e">
        <f t="shared" si="52"/>
        <v>#VALUE!</v>
      </c>
      <c r="P218" s="14" t="e">
        <f t="shared" si="53"/>
        <v>#VALUE!</v>
      </c>
      <c r="Q218" s="14" t="str">
        <f>IFERROR(IF(AA218="",IF(X218="","Ecole Privée "&amp;TRIM(PROPER(VLOOKUP(MID(V218,1,8),[1]Répertoire!$H$1:$J$65536,3,FALSE))),"Ecole Privée "&amp;TRIM(PROPER(VLOOKUP(X218,[1]Répertoire!$H$1:$J$65536,3,FALSE)))),AA218),"")</f>
        <v/>
      </c>
      <c r="R218" s="14" t="str">
        <f>IFERROR(IF(AB218="",IF(X218="",VLOOKUP(MID(V218,1,8),[1]Répertoire!$H$1:$J$65536,2,FALSE),TRIM(UPPER(VLOOKUP(X218,[1]Répertoire!$H$1:$J$65536,2,FALSE)))),AB218),"")</f>
        <v/>
      </c>
      <c r="S218" s="14" t="str">
        <f t="shared" si="66"/>
        <v/>
      </c>
      <c r="T218" s="15" t="e">
        <f t="shared" si="54"/>
        <v>#VALUE!</v>
      </c>
      <c r="U218" s="14" t="e">
        <f t="shared" si="55"/>
        <v>#VALUE!</v>
      </c>
      <c r="V218" s="4" t="str">
        <f t="shared" si="56"/>
        <v/>
      </c>
      <c r="W218" s="33"/>
      <c r="X218" s="24" t="str">
        <f t="shared" si="57"/>
        <v/>
      </c>
      <c r="Y218" s="25"/>
      <c r="Z218" s="25"/>
      <c r="AA218" s="36"/>
      <c r="AB218" s="36"/>
      <c r="AC218" s="37"/>
      <c r="AD218" s="24"/>
      <c r="AE218" s="37"/>
      <c r="AF218" s="40"/>
    </row>
    <row r="219" spans="1:32" ht="45" customHeight="1" x14ac:dyDescent="0.25">
      <c r="A219" s="12">
        <v>218</v>
      </c>
      <c r="D219" s="21" t="str">
        <f t="shared" si="58"/>
        <v/>
      </c>
      <c r="E219" s="22" t="str">
        <f t="shared" si="51"/>
        <v/>
      </c>
      <c r="F219" s="22">
        <f>IF(H219="","",MAX($F$2:F218)+1)</f>
        <v>218</v>
      </c>
      <c r="G219" s="26" t="str">
        <f t="shared" si="59"/>
        <v/>
      </c>
      <c r="H219" s="27" t="str">
        <f t="shared" si="60"/>
        <v xml:space="preserve">
</v>
      </c>
      <c r="I219" s="27" t="str">
        <f t="shared" si="61"/>
        <v xml:space="preserve">
</v>
      </c>
      <c r="J219" s="42">
        <f t="shared" si="62"/>
        <v>0</v>
      </c>
      <c r="K219" s="22">
        <f t="shared" si="67"/>
        <v>0</v>
      </c>
      <c r="L219" s="22">
        <f t="shared" si="65"/>
        <v>0</v>
      </c>
      <c r="M219" s="22">
        <f t="shared" si="63"/>
        <v>0</v>
      </c>
      <c r="N219" s="14" t="str">
        <f t="shared" si="64"/>
        <v/>
      </c>
      <c r="O219" s="14" t="e">
        <f t="shared" si="52"/>
        <v>#VALUE!</v>
      </c>
      <c r="P219" s="14" t="e">
        <f t="shared" si="53"/>
        <v>#VALUE!</v>
      </c>
      <c r="Q219" s="14" t="str">
        <f>IFERROR(IF(AA219="",IF(X219="","Ecole Privée "&amp;TRIM(PROPER(VLOOKUP(MID(V219,1,8),[1]Répertoire!$H$1:$J$65536,3,FALSE))),"Ecole Privée "&amp;TRIM(PROPER(VLOOKUP(X219,[1]Répertoire!$H$1:$J$65536,3,FALSE)))),AA219),"")</f>
        <v/>
      </c>
      <c r="R219" s="14" t="str">
        <f>IFERROR(IF(AB219="",IF(X219="",VLOOKUP(MID(V219,1,8),[1]Répertoire!$H$1:$J$65536,2,FALSE),TRIM(UPPER(VLOOKUP(X219,[1]Répertoire!$H$1:$J$65536,2,FALSE)))),AB219),"")</f>
        <v/>
      </c>
      <c r="S219" s="14" t="str">
        <f t="shared" si="66"/>
        <v/>
      </c>
      <c r="T219" s="15" t="e">
        <f t="shared" si="54"/>
        <v>#VALUE!</v>
      </c>
      <c r="U219" s="14" t="e">
        <f t="shared" si="55"/>
        <v>#VALUE!</v>
      </c>
      <c r="V219" s="6" t="str">
        <f t="shared" si="56"/>
        <v/>
      </c>
      <c r="W219" s="34"/>
      <c r="X219" s="23" t="str">
        <f t="shared" si="57"/>
        <v/>
      </c>
      <c r="Y219" s="35"/>
      <c r="Z219" s="35"/>
      <c r="AA219" s="38"/>
      <c r="AB219" s="38"/>
      <c r="AC219" s="39"/>
      <c r="AD219" s="23"/>
      <c r="AE219" s="39"/>
      <c r="AF219" s="41"/>
    </row>
    <row r="220" spans="1:32" ht="45" customHeight="1" x14ac:dyDescent="0.25">
      <c r="A220" s="12">
        <v>219</v>
      </c>
      <c r="D220" s="21" t="str">
        <f t="shared" si="58"/>
        <v/>
      </c>
      <c r="E220" s="22" t="str">
        <f t="shared" si="51"/>
        <v/>
      </c>
      <c r="F220" s="22">
        <f>IF(H220="","",MAX($F$2:F219)+1)</f>
        <v>219</v>
      </c>
      <c r="G220" s="26" t="str">
        <f t="shared" si="59"/>
        <v/>
      </c>
      <c r="H220" s="27" t="str">
        <f t="shared" si="60"/>
        <v xml:space="preserve">
</v>
      </c>
      <c r="I220" s="27" t="str">
        <f t="shared" si="61"/>
        <v xml:space="preserve">
</v>
      </c>
      <c r="J220" s="42">
        <f t="shared" si="62"/>
        <v>0</v>
      </c>
      <c r="K220" s="22">
        <f t="shared" si="67"/>
        <v>0</v>
      </c>
      <c r="L220" s="22">
        <f t="shared" si="65"/>
        <v>0</v>
      </c>
      <c r="M220" s="22">
        <f t="shared" si="63"/>
        <v>0</v>
      </c>
      <c r="N220" s="14" t="str">
        <f t="shared" si="64"/>
        <v/>
      </c>
      <c r="O220" s="14" t="e">
        <f t="shared" si="52"/>
        <v>#VALUE!</v>
      </c>
      <c r="P220" s="14" t="e">
        <f t="shared" si="53"/>
        <v>#VALUE!</v>
      </c>
      <c r="Q220" s="14" t="str">
        <f>IFERROR(IF(AA220="",IF(X220="","Ecole Privée "&amp;TRIM(PROPER(VLOOKUP(MID(V220,1,8),[1]Répertoire!$H$1:$J$65536,3,FALSE))),"Ecole Privée "&amp;TRIM(PROPER(VLOOKUP(X220,[1]Répertoire!$H$1:$J$65536,3,FALSE)))),AA220),"")</f>
        <v/>
      </c>
      <c r="R220" s="14" t="str">
        <f>IFERROR(IF(AB220="",IF(X220="",VLOOKUP(MID(V220,1,8),[1]Répertoire!$H$1:$J$65536,2,FALSE),TRIM(UPPER(VLOOKUP(X220,[1]Répertoire!$H$1:$J$65536,2,FALSE)))),AB220),"")</f>
        <v/>
      </c>
      <c r="S220" s="14" t="str">
        <f t="shared" si="66"/>
        <v/>
      </c>
      <c r="T220" s="15" t="e">
        <f t="shared" si="54"/>
        <v>#VALUE!</v>
      </c>
      <c r="U220" s="14" t="e">
        <f t="shared" si="55"/>
        <v>#VALUE!</v>
      </c>
      <c r="V220" s="4" t="str">
        <f t="shared" si="56"/>
        <v/>
      </c>
      <c r="W220" s="33"/>
      <c r="X220" s="24" t="str">
        <f t="shared" si="57"/>
        <v/>
      </c>
      <c r="Y220" s="25"/>
      <c r="Z220" s="25"/>
      <c r="AA220" s="36"/>
      <c r="AB220" s="36"/>
      <c r="AC220" s="37"/>
      <c r="AD220" s="24"/>
      <c r="AE220" s="37"/>
      <c r="AF220" s="40"/>
    </row>
    <row r="221" spans="1:32" ht="45" customHeight="1" x14ac:dyDescent="0.25">
      <c r="A221" s="12">
        <v>220</v>
      </c>
      <c r="D221" s="21" t="str">
        <f t="shared" si="58"/>
        <v/>
      </c>
      <c r="E221" s="22" t="str">
        <f t="shared" ref="E221:E284" si="68">IF(ISNUMBER(D221),RANK(D221,$D$2:$D$997),"")</f>
        <v/>
      </c>
      <c r="F221" s="22">
        <f>IF(H221="","",MAX($F$2:F220)+1)</f>
        <v>220</v>
      </c>
      <c r="G221" s="26" t="str">
        <f t="shared" si="59"/>
        <v/>
      </c>
      <c r="H221" s="27" t="str">
        <f t="shared" si="60"/>
        <v xml:space="preserve">
</v>
      </c>
      <c r="I221" s="27" t="str">
        <f t="shared" si="61"/>
        <v xml:space="preserve">
</v>
      </c>
      <c r="J221" s="42">
        <f t="shared" si="62"/>
        <v>0</v>
      </c>
      <c r="K221" s="22">
        <f t="shared" si="67"/>
        <v>0</v>
      </c>
      <c r="L221" s="22">
        <f t="shared" si="65"/>
        <v>0</v>
      </c>
      <c r="M221" s="22">
        <f t="shared" si="63"/>
        <v>0</v>
      </c>
      <c r="N221" s="14" t="str">
        <f t="shared" si="64"/>
        <v/>
      </c>
      <c r="O221" s="14" t="e">
        <f t="shared" ref="O221:O284" si="69">IF(Y221="",DATE(YEAR(MID(V221,10,8)),MONTH(MID(V221,10,8)),DAY(MID(V221,10,2))),Y221)</f>
        <v>#VALUE!</v>
      </c>
      <c r="P221" s="14" t="e">
        <f t="shared" ref="P221:P284" si="70">IF(Z221="",DATE(YEAR(MID(V221,19,8)),MONTH(MID(V221,19,8)),DAY(MID(V221,19,8))),Z221)</f>
        <v>#VALUE!</v>
      </c>
      <c r="Q221" s="14" t="str">
        <f>IFERROR(IF(AA221="",IF(X221="","Ecole Privée "&amp;TRIM(PROPER(VLOOKUP(MID(V221,1,8),[1]Répertoire!$H$1:$J$65536,3,FALSE))),"Ecole Privée "&amp;TRIM(PROPER(VLOOKUP(X221,[1]Répertoire!$H$1:$J$65536,3,FALSE)))),AA221),"")</f>
        <v/>
      </c>
      <c r="R221" s="14" t="str">
        <f>IFERROR(IF(AB221="",IF(X221="",VLOOKUP(MID(V221,1,8),[1]Répertoire!$H$1:$J$65536,2,FALSE),TRIM(UPPER(VLOOKUP(X221,[1]Répertoire!$H$1:$J$65536,2,FALSE)))),AB221),"")</f>
        <v/>
      </c>
      <c r="S221" s="14" t="str">
        <f t="shared" si="66"/>
        <v/>
      </c>
      <c r="T221" s="15" t="e">
        <f t="shared" ref="T221:T284" si="71">IF(AC221="",IF(AD221="",U221,TRUNC(AD221*27,0)&amp;"h"&amp;IF((AD221*27)-TRUNC(AD221*27,0)=0,"",(((AD221*27)-TRUNC(AD221*27,0))*60))),AC221)</f>
        <v>#VALUE!</v>
      </c>
      <c r="U221" s="14" t="e">
        <f t="shared" ref="U221:U284" si="72">IF(MID(V221,51,4)="1.00","27h",TRUNC(MID(V221,53,2)*27/100,0)&amp;"h"&amp;((MID(V221,53,2)*27/100)-TRUNC(MID(V221,53,2)*27/100,0))*60)</f>
        <v>#VALUE!</v>
      </c>
      <c r="V221" s="6" t="str">
        <f t="shared" ref="V221:V284" si="73">RIGHT(AF221,69)</f>
        <v/>
      </c>
      <c r="W221" s="34"/>
      <c r="X221" s="23" t="str">
        <f t="shared" ref="X221:X284" si="74">LEFT(V221,8)</f>
        <v/>
      </c>
      <c r="Y221" s="35"/>
      <c r="Z221" s="35"/>
      <c r="AA221" s="38"/>
      <c r="AB221" s="38"/>
      <c r="AC221" s="39"/>
      <c r="AD221" s="23"/>
      <c r="AE221" s="39"/>
      <c r="AF221" s="41"/>
    </row>
    <row r="222" spans="1:32" ht="45" customHeight="1" x14ac:dyDescent="0.25">
      <c r="A222" s="12">
        <v>221</v>
      </c>
      <c r="D222" s="21" t="str">
        <f t="shared" si="58"/>
        <v/>
      </c>
      <c r="E222" s="22" t="str">
        <f t="shared" si="68"/>
        <v/>
      </c>
      <c r="F222" s="22">
        <f>IF(H222="","",MAX($F$2:F221)+1)</f>
        <v>221</v>
      </c>
      <c r="G222" s="26" t="str">
        <f t="shared" si="59"/>
        <v/>
      </c>
      <c r="H222" s="27" t="str">
        <f t="shared" si="60"/>
        <v xml:space="preserve">
</v>
      </c>
      <c r="I222" s="27" t="str">
        <f t="shared" si="61"/>
        <v xml:space="preserve">
</v>
      </c>
      <c r="J222" s="42">
        <f t="shared" si="62"/>
        <v>0</v>
      </c>
      <c r="K222" s="22">
        <f t="shared" si="67"/>
        <v>0</v>
      </c>
      <c r="L222" s="22">
        <f t="shared" si="65"/>
        <v>0</v>
      </c>
      <c r="M222" s="22">
        <f t="shared" si="63"/>
        <v>0</v>
      </c>
      <c r="N222" s="14" t="str">
        <f t="shared" si="64"/>
        <v/>
      </c>
      <c r="O222" s="14" t="e">
        <f t="shared" si="69"/>
        <v>#VALUE!</v>
      </c>
      <c r="P222" s="14" t="e">
        <f t="shared" si="70"/>
        <v>#VALUE!</v>
      </c>
      <c r="Q222" s="14" t="str">
        <f>IFERROR(IF(AA222="",IF(X222="","Ecole Privée "&amp;TRIM(PROPER(VLOOKUP(MID(V222,1,8),[1]Répertoire!$H$1:$J$65536,3,FALSE))),"Ecole Privée "&amp;TRIM(PROPER(VLOOKUP(X222,[1]Répertoire!$H$1:$J$65536,3,FALSE)))),AA222),"")</f>
        <v/>
      </c>
      <c r="R222" s="14" t="str">
        <f>IFERROR(IF(AB222="",IF(X222="",VLOOKUP(MID(V222,1,8),[1]Répertoire!$H$1:$J$65536,2,FALSE),TRIM(UPPER(VLOOKUP(X222,[1]Répertoire!$H$1:$J$65536,2,FALSE)))),AB222),"")</f>
        <v/>
      </c>
      <c r="S222" s="14" t="str">
        <f t="shared" si="66"/>
        <v/>
      </c>
      <c r="T222" s="15" t="e">
        <f t="shared" si="71"/>
        <v>#VALUE!</v>
      </c>
      <c r="U222" s="14" t="e">
        <f t="shared" si="72"/>
        <v>#VALUE!</v>
      </c>
      <c r="V222" s="4" t="str">
        <f t="shared" si="73"/>
        <v/>
      </c>
      <c r="W222" s="33"/>
      <c r="X222" s="24" t="str">
        <f t="shared" si="74"/>
        <v/>
      </c>
      <c r="Y222" s="25"/>
      <c r="Z222" s="25"/>
      <c r="AA222" s="36"/>
      <c r="AB222" s="36"/>
      <c r="AC222" s="37"/>
      <c r="AD222" s="24"/>
      <c r="AE222" s="37"/>
      <c r="AF222" s="40"/>
    </row>
    <row r="223" spans="1:32" ht="45" customHeight="1" x14ac:dyDescent="0.25">
      <c r="A223" s="12">
        <v>222</v>
      </c>
      <c r="D223" s="21" t="str">
        <f t="shared" si="58"/>
        <v/>
      </c>
      <c r="E223" s="22" t="str">
        <f t="shared" si="68"/>
        <v/>
      </c>
      <c r="F223" s="22">
        <f>IF(H223="","",MAX($F$2:F222)+1)</f>
        <v>222</v>
      </c>
      <c r="G223" s="26" t="str">
        <f t="shared" si="59"/>
        <v/>
      </c>
      <c r="H223" s="27" t="str">
        <f t="shared" si="60"/>
        <v xml:space="preserve">
</v>
      </c>
      <c r="I223" s="27" t="str">
        <f t="shared" si="61"/>
        <v xml:space="preserve">
</v>
      </c>
      <c r="J223" s="42">
        <f t="shared" si="62"/>
        <v>0</v>
      </c>
      <c r="K223" s="22">
        <f t="shared" si="67"/>
        <v>0</v>
      </c>
      <c r="L223" s="22">
        <f t="shared" si="65"/>
        <v>0</v>
      </c>
      <c r="M223" s="22">
        <f t="shared" si="63"/>
        <v>0</v>
      </c>
      <c r="N223" s="14" t="str">
        <f t="shared" si="64"/>
        <v/>
      </c>
      <c r="O223" s="14" t="e">
        <f t="shared" si="69"/>
        <v>#VALUE!</v>
      </c>
      <c r="P223" s="14" t="e">
        <f t="shared" si="70"/>
        <v>#VALUE!</v>
      </c>
      <c r="Q223" s="14" t="str">
        <f>IFERROR(IF(AA223="",IF(X223="","Ecole Privée "&amp;TRIM(PROPER(VLOOKUP(MID(V223,1,8),[1]Répertoire!$H$1:$J$65536,3,FALSE))),"Ecole Privée "&amp;TRIM(PROPER(VLOOKUP(X223,[1]Répertoire!$H$1:$J$65536,3,FALSE)))),AA223),"")</f>
        <v/>
      </c>
      <c r="R223" s="14" t="str">
        <f>IFERROR(IF(AB223="",IF(X223="",VLOOKUP(MID(V223,1,8),[1]Répertoire!$H$1:$J$65536,2,FALSE),TRIM(UPPER(VLOOKUP(X223,[1]Répertoire!$H$1:$J$65536,2,FALSE)))),AB223),"")</f>
        <v/>
      </c>
      <c r="S223" s="14" t="str">
        <f t="shared" si="66"/>
        <v/>
      </c>
      <c r="T223" s="15" t="e">
        <f t="shared" si="71"/>
        <v>#VALUE!</v>
      </c>
      <c r="U223" s="14" t="e">
        <f t="shared" si="72"/>
        <v>#VALUE!</v>
      </c>
      <c r="V223" s="6" t="str">
        <f t="shared" si="73"/>
        <v/>
      </c>
      <c r="W223" s="34"/>
      <c r="X223" s="23" t="str">
        <f t="shared" si="74"/>
        <v/>
      </c>
      <c r="Y223" s="35"/>
      <c r="Z223" s="35"/>
      <c r="AA223" s="38"/>
      <c r="AB223" s="38"/>
      <c r="AC223" s="39"/>
      <c r="AD223" s="23"/>
      <c r="AE223" s="39"/>
      <c r="AF223" s="41"/>
    </row>
    <row r="224" spans="1:32" ht="45" customHeight="1" x14ac:dyDescent="0.25">
      <c r="A224" s="12">
        <v>223</v>
      </c>
      <c r="D224" s="21" t="str">
        <f t="shared" si="58"/>
        <v/>
      </c>
      <c r="E224" s="22" t="str">
        <f t="shared" si="68"/>
        <v/>
      </c>
      <c r="F224" s="22">
        <f>IF(H224="","",MAX($F$2:F223)+1)</f>
        <v>223</v>
      </c>
      <c r="G224" s="26" t="str">
        <f t="shared" si="59"/>
        <v/>
      </c>
      <c r="H224" s="27" t="str">
        <f t="shared" si="60"/>
        <v xml:space="preserve">
</v>
      </c>
      <c r="I224" s="27" t="str">
        <f t="shared" si="61"/>
        <v xml:space="preserve">
</v>
      </c>
      <c r="J224" s="42">
        <f t="shared" si="62"/>
        <v>0</v>
      </c>
      <c r="K224" s="22">
        <f t="shared" si="67"/>
        <v>0</v>
      </c>
      <c r="L224" s="22">
        <f t="shared" si="65"/>
        <v>0</v>
      </c>
      <c r="M224" s="22">
        <f t="shared" si="63"/>
        <v>0</v>
      </c>
      <c r="N224" s="14" t="str">
        <f t="shared" si="64"/>
        <v/>
      </c>
      <c r="O224" s="14" t="e">
        <f t="shared" si="69"/>
        <v>#VALUE!</v>
      </c>
      <c r="P224" s="14" t="e">
        <f t="shared" si="70"/>
        <v>#VALUE!</v>
      </c>
      <c r="Q224" s="14" t="str">
        <f>IFERROR(IF(AA224="",IF(X224="","Ecole Privée "&amp;TRIM(PROPER(VLOOKUP(MID(V224,1,8),[1]Répertoire!$H$1:$J$65536,3,FALSE))),"Ecole Privée "&amp;TRIM(PROPER(VLOOKUP(X224,[1]Répertoire!$H$1:$J$65536,3,FALSE)))),AA224),"")</f>
        <v/>
      </c>
      <c r="R224" s="14" t="str">
        <f>IFERROR(IF(AB224="",IF(X224="",VLOOKUP(MID(V224,1,8),[1]Répertoire!$H$1:$J$65536,2,FALSE),TRIM(UPPER(VLOOKUP(X224,[1]Répertoire!$H$1:$J$65536,2,FALSE)))),AB224),"")</f>
        <v/>
      </c>
      <c r="S224" s="14" t="str">
        <f t="shared" si="66"/>
        <v/>
      </c>
      <c r="T224" s="15" t="e">
        <f t="shared" si="71"/>
        <v>#VALUE!</v>
      </c>
      <c r="U224" s="14" t="e">
        <f t="shared" si="72"/>
        <v>#VALUE!</v>
      </c>
      <c r="V224" s="4" t="str">
        <f t="shared" si="73"/>
        <v/>
      </c>
      <c r="W224" s="33"/>
      <c r="X224" s="24" t="str">
        <f t="shared" si="74"/>
        <v/>
      </c>
      <c r="Y224" s="25"/>
      <c r="Z224" s="25"/>
      <c r="AA224" s="36"/>
      <c r="AB224" s="36"/>
      <c r="AC224" s="37"/>
      <c r="AD224" s="24"/>
      <c r="AE224" s="37"/>
      <c r="AF224" s="40"/>
    </row>
    <row r="225" spans="1:32" ht="45" customHeight="1" x14ac:dyDescent="0.25">
      <c r="A225" s="12">
        <v>224</v>
      </c>
      <c r="D225" s="21" t="str">
        <f t="shared" si="58"/>
        <v/>
      </c>
      <c r="E225" s="22" t="str">
        <f t="shared" si="68"/>
        <v/>
      </c>
      <c r="F225" s="22">
        <f>IF(H225="","",MAX($F$2:F224)+1)</f>
        <v>224</v>
      </c>
      <c r="G225" s="26" t="str">
        <f t="shared" si="59"/>
        <v/>
      </c>
      <c r="H225" s="27" t="str">
        <f t="shared" si="60"/>
        <v xml:space="preserve">
</v>
      </c>
      <c r="I225" s="27" t="str">
        <f t="shared" si="61"/>
        <v xml:space="preserve">
</v>
      </c>
      <c r="J225" s="42">
        <f t="shared" si="62"/>
        <v>0</v>
      </c>
      <c r="K225" s="22">
        <f t="shared" si="67"/>
        <v>0</v>
      </c>
      <c r="L225" s="22">
        <f t="shared" si="65"/>
        <v>0</v>
      </c>
      <c r="M225" s="22">
        <f t="shared" si="63"/>
        <v>0</v>
      </c>
      <c r="N225" s="14" t="str">
        <f t="shared" si="64"/>
        <v/>
      </c>
      <c r="O225" s="14" t="e">
        <f t="shared" si="69"/>
        <v>#VALUE!</v>
      </c>
      <c r="P225" s="14" t="e">
        <f t="shared" si="70"/>
        <v>#VALUE!</v>
      </c>
      <c r="Q225" s="14" t="str">
        <f>IFERROR(IF(AA225="",IF(X225="","Ecole Privée "&amp;TRIM(PROPER(VLOOKUP(MID(V225,1,8),[1]Répertoire!$H$1:$J$65536,3,FALSE))),"Ecole Privée "&amp;TRIM(PROPER(VLOOKUP(X225,[1]Répertoire!$H$1:$J$65536,3,FALSE)))),AA225),"")</f>
        <v/>
      </c>
      <c r="R225" s="14" t="str">
        <f>IFERROR(IF(AB225="",IF(X225="",VLOOKUP(MID(V225,1,8),[1]Répertoire!$H$1:$J$65536,2,FALSE),TRIM(UPPER(VLOOKUP(X225,[1]Répertoire!$H$1:$J$65536,2,FALSE)))),AB225),"")</f>
        <v/>
      </c>
      <c r="S225" s="14" t="str">
        <f t="shared" si="66"/>
        <v/>
      </c>
      <c r="T225" s="15" t="e">
        <f t="shared" si="71"/>
        <v>#VALUE!</v>
      </c>
      <c r="U225" s="14" t="e">
        <f t="shared" si="72"/>
        <v>#VALUE!</v>
      </c>
      <c r="V225" s="6" t="str">
        <f t="shared" si="73"/>
        <v/>
      </c>
      <c r="W225" s="34"/>
      <c r="X225" s="23" t="str">
        <f t="shared" si="74"/>
        <v/>
      </c>
      <c r="Y225" s="35"/>
      <c r="Z225" s="35"/>
      <c r="AA225" s="38"/>
      <c r="AB225" s="38"/>
      <c r="AC225" s="39"/>
      <c r="AD225" s="23"/>
      <c r="AE225" s="39"/>
      <c r="AF225" s="41"/>
    </row>
    <row r="226" spans="1:32" ht="45" customHeight="1" x14ac:dyDescent="0.25">
      <c r="A226" s="12">
        <v>225</v>
      </c>
      <c r="D226" s="21" t="str">
        <f t="shared" si="58"/>
        <v/>
      </c>
      <c r="E226" s="22" t="str">
        <f t="shared" si="68"/>
        <v/>
      </c>
      <c r="F226" s="22">
        <f>IF(H226="","",MAX($F$2:F225)+1)</f>
        <v>225</v>
      </c>
      <c r="G226" s="26" t="str">
        <f t="shared" si="59"/>
        <v/>
      </c>
      <c r="H226" s="27" t="str">
        <f t="shared" si="60"/>
        <v xml:space="preserve">
</v>
      </c>
      <c r="I226" s="27" t="str">
        <f t="shared" si="61"/>
        <v xml:space="preserve">
</v>
      </c>
      <c r="J226" s="42">
        <f t="shared" si="62"/>
        <v>0</v>
      </c>
      <c r="K226" s="22">
        <f t="shared" si="67"/>
        <v>0</v>
      </c>
      <c r="L226" s="22">
        <f t="shared" si="65"/>
        <v>0</v>
      </c>
      <c r="M226" s="22">
        <f t="shared" si="63"/>
        <v>0</v>
      </c>
      <c r="N226" s="14" t="str">
        <f t="shared" si="64"/>
        <v/>
      </c>
      <c r="O226" s="14" t="e">
        <f t="shared" si="69"/>
        <v>#VALUE!</v>
      </c>
      <c r="P226" s="14" t="e">
        <f t="shared" si="70"/>
        <v>#VALUE!</v>
      </c>
      <c r="Q226" s="14" t="str">
        <f>IFERROR(IF(AA226="",IF(X226="","Ecole Privée "&amp;TRIM(PROPER(VLOOKUP(MID(V226,1,8),[1]Répertoire!$H$1:$J$65536,3,FALSE))),"Ecole Privée "&amp;TRIM(PROPER(VLOOKUP(X226,[1]Répertoire!$H$1:$J$65536,3,FALSE)))),AA226),"")</f>
        <v/>
      </c>
      <c r="R226" s="14" t="str">
        <f>IFERROR(IF(AB226="",IF(X226="",VLOOKUP(MID(V226,1,8),[1]Répertoire!$H$1:$J$65536,2,FALSE),TRIM(UPPER(VLOOKUP(X226,[1]Répertoire!$H$1:$J$65536,2,FALSE)))),AB226),"")</f>
        <v/>
      </c>
      <c r="S226" s="14" t="str">
        <f t="shared" si="66"/>
        <v/>
      </c>
      <c r="T226" s="15" t="e">
        <f t="shared" si="71"/>
        <v>#VALUE!</v>
      </c>
      <c r="U226" s="14" t="e">
        <f t="shared" si="72"/>
        <v>#VALUE!</v>
      </c>
      <c r="V226" s="4" t="str">
        <f t="shared" si="73"/>
        <v/>
      </c>
      <c r="W226" s="33"/>
      <c r="X226" s="24" t="str">
        <f t="shared" si="74"/>
        <v/>
      </c>
      <c r="Y226" s="25"/>
      <c r="Z226" s="25"/>
      <c r="AA226" s="36"/>
      <c r="AB226" s="36"/>
      <c r="AC226" s="37"/>
      <c r="AD226" s="24"/>
      <c r="AE226" s="37"/>
      <c r="AF226" s="40"/>
    </row>
    <row r="227" spans="1:32" ht="45" customHeight="1" x14ac:dyDescent="0.25">
      <c r="A227" s="12">
        <v>226</v>
      </c>
      <c r="D227" s="21" t="str">
        <f t="shared" si="58"/>
        <v/>
      </c>
      <c r="E227" s="22" t="str">
        <f t="shared" si="68"/>
        <v/>
      </c>
      <c r="F227" s="22">
        <f>IF(H227="","",MAX($F$2:F226)+1)</f>
        <v>226</v>
      </c>
      <c r="G227" s="26" t="str">
        <f t="shared" si="59"/>
        <v/>
      </c>
      <c r="H227" s="27" t="str">
        <f t="shared" si="60"/>
        <v xml:space="preserve">
</v>
      </c>
      <c r="I227" s="27" t="str">
        <f t="shared" si="61"/>
        <v xml:space="preserve">
</v>
      </c>
      <c r="J227" s="42">
        <f t="shared" si="62"/>
        <v>0</v>
      </c>
      <c r="K227" s="22">
        <f t="shared" si="67"/>
        <v>0</v>
      </c>
      <c r="L227" s="22">
        <f t="shared" si="65"/>
        <v>0</v>
      </c>
      <c r="M227" s="22">
        <f t="shared" si="63"/>
        <v>0</v>
      </c>
      <c r="N227" s="14" t="str">
        <f t="shared" si="64"/>
        <v/>
      </c>
      <c r="O227" s="14" t="e">
        <f t="shared" si="69"/>
        <v>#VALUE!</v>
      </c>
      <c r="P227" s="14" t="e">
        <f t="shared" si="70"/>
        <v>#VALUE!</v>
      </c>
      <c r="Q227" s="14" t="str">
        <f>IFERROR(IF(AA227="",IF(X227="","Ecole Privée "&amp;TRIM(PROPER(VLOOKUP(MID(V227,1,8),[1]Répertoire!$H$1:$J$65536,3,FALSE))),"Ecole Privée "&amp;TRIM(PROPER(VLOOKUP(X227,[1]Répertoire!$H$1:$J$65536,3,FALSE)))),AA227),"")</f>
        <v/>
      </c>
      <c r="R227" s="14" t="str">
        <f>IFERROR(IF(AB227="",IF(X227="",VLOOKUP(MID(V227,1,8),[1]Répertoire!$H$1:$J$65536,2,FALSE),TRIM(UPPER(VLOOKUP(X227,[1]Répertoire!$H$1:$J$65536,2,FALSE)))),AB227),"")</f>
        <v/>
      </c>
      <c r="S227" s="14" t="str">
        <f t="shared" si="66"/>
        <v/>
      </c>
      <c r="T227" s="15" t="e">
        <f t="shared" si="71"/>
        <v>#VALUE!</v>
      </c>
      <c r="U227" s="14" t="e">
        <f t="shared" si="72"/>
        <v>#VALUE!</v>
      </c>
      <c r="V227" s="6" t="str">
        <f t="shared" si="73"/>
        <v/>
      </c>
      <c r="W227" s="34"/>
      <c r="X227" s="23" t="str">
        <f t="shared" si="74"/>
        <v/>
      </c>
      <c r="Y227" s="35"/>
      <c r="Z227" s="35"/>
      <c r="AA227" s="38"/>
      <c r="AB227" s="38"/>
      <c r="AC227" s="39"/>
      <c r="AD227" s="23"/>
      <c r="AE227" s="39"/>
      <c r="AF227" s="41"/>
    </row>
    <row r="228" spans="1:32" ht="45" customHeight="1" x14ac:dyDescent="0.25">
      <c r="A228" s="12">
        <v>227</v>
      </c>
      <c r="D228" s="21" t="str">
        <f t="shared" si="58"/>
        <v/>
      </c>
      <c r="E228" s="22" t="str">
        <f t="shared" si="68"/>
        <v/>
      </c>
      <c r="F228" s="22">
        <f>IF(H228="","",MAX($F$2:F227)+1)</f>
        <v>227</v>
      </c>
      <c r="G228" s="26" t="str">
        <f t="shared" si="59"/>
        <v/>
      </c>
      <c r="H228" s="27" t="str">
        <f t="shared" si="60"/>
        <v xml:space="preserve">
</v>
      </c>
      <c r="I228" s="27" t="str">
        <f t="shared" si="61"/>
        <v xml:space="preserve">
</v>
      </c>
      <c r="J228" s="42">
        <f t="shared" si="62"/>
        <v>0</v>
      </c>
      <c r="K228" s="22">
        <f t="shared" si="67"/>
        <v>0</v>
      </c>
      <c r="L228" s="22">
        <f t="shared" si="65"/>
        <v>0</v>
      </c>
      <c r="M228" s="22">
        <f t="shared" si="63"/>
        <v>0</v>
      </c>
      <c r="N228" s="14" t="str">
        <f t="shared" si="64"/>
        <v/>
      </c>
      <c r="O228" s="14" t="e">
        <f t="shared" si="69"/>
        <v>#VALUE!</v>
      </c>
      <c r="P228" s="14" t="e">
        <f t="shared" si="70"/>
        <v>#VALUE!</v>
      </c>
      <c r="Q228" s="14" t="str">
        <f>IFERROR(IF(AA228="",IF(X228="","Ecole Privée "&amp;TRIM(PROPER(VLOOKUP(MID(V228,1,8),[1]Répertoire!$H$1:$J$65536,3,FALSE))),"Ecole Privée "&amp;TRIM(PROPER(VLOOKUP(X228,[1]Répertoire!$H$1:$J$65536,3,FALSE)))),AA228),"")</f>
        <v/>
      </c>
      <c r="R228" s="14" t="str">
        <f>IFERROR(IF(AB228="",IF(X228="",VLOOKUP(MID(V228,1,8),[1]Répertoire!$H$1:$J$65536,2,FALSE),TRIM(UPPER(VLOOKUP(X228,[1]Répertoire!$H$1:$J$65536,2,FALSE)))),AB228),"")</f>
        <v/>
      </c>
      <c r="S228" s="14" t="str">
        <f t="shared" si="66"/>
        <v/>
      </c>
      <c r="T228" s="15" t="e">
        <f t="shared" si="71"/>
        <v>#VALUE!</v>
      </c>
      <c r="U228" s="14" t="e">
        <f t="shared" si="72"/>
        <v>#VALUE!</v>
      </c>
      <c r="V228" s="4" t="str">
        <f t="shared" si="73"/>
        <v/>
      </c>
      <c r="W228" s="33"/>
      <c r="X228" s="24" t="str">
        <f t="shared" si="74"/>
        <v/>
      </c>
      <c r="Y228" s="25"/>
      <c r="Z228" s="25"/>
      <c r="AA228" s="36"/>
      <c r="AB228" s="36"/>
      <c r="AC228" s="37"/>
      <c r="AD228" s="24"/>
      <c r="AE228" s="37"/>
      <c r="AF228" s="40"/>
    </row>
    <row r="229" spans="1:32" ht="45" customHeight="1" x14ac:dyDescent="0.25">
      <c r="A229" s="12">
        <v>228</v>
      </c>
      <c r="D229" s="21" t="str">
        <f t="shared" si="58"/>
        <v/>
      </c>
      <c r="E229" s="22" t="str">
        <f t="shared" si="68"/>
        <v/>
      </c>
      <c r="F229" s="22">
        <f>IF(H229="","",MAX($F$2:F228)+1)</f>
        <v>228</v>
      </c>
      <c r="G229" s="26" t="str">
        <f t="shared" si="59"/>
        <v/>
      </c>
      <c r="H229" s="27" t="str">
        <f t="shared" si="60"/>
        <v xml:space="preserve">
</v>
      </c>
      <c r="I229" s="27" t="str">
        <f t="shared" si="61"/>
        <v xml:space="preserve">
</v>
      </c>
      <c r="J229" s="42">
        <f t="shared" si="62"/>
        <v>0</v>
      </c>
      <c r="K229" s="22">
        <f t="shared" si="67"/>
        <v>0</v>
      </c>
      <c r="L229" s="22">
        <f t="shared" si="65"/>
        <v>0</v>
      </c>
      <c r="M229" s="22">
        <f t="shared" si="63"/>
        <v>0</v>
      </c>
      <c r="N229" s="14" t="str">
        <f t="shared" si="64"/>
        <v/>
      </c>
      <c r="O229" s="14" t="e">
        <f t="shared" si="69"/>
        <v>#VALUE!</v>
      </c>
      <c r="P229" s="14" t="e">
        <f t="shared" si="70"/>
        <v>#VALUE!</v>
      </c>
      <c r="Q229" s="14" t="str">
        <f>IFERROR(IF(AA229="",IF(X229="","Ecole Privée "&amp;TRIM(PROPER(VLOOKUP(MID(V229,1,8),[1]Répertoire!$H$1:$J$65536,3,FALSE))),"Ecole Privée "&amp;TRIM(PROPER(VLOOKUP(X229,[1]Répertoire!$H$1:$J$65536,3,FALSE)))),AA229),"")</f>
        <v/>
      </c>
      <c r="R229" s="14" t="str">
        <f>IFERROR(IF(AB229="",IF(X229="",VLOOKUP(MID(V229,1,8),[1]Répertoire!$H$1:$J$65536,2,FALSE),TRIM(UPPER(VLOOKUP(X229,[1]Répertoire!$H$1:$J$65536,2,FALSE)))),AB229),"")</f>
        <v/>
      </c>
      <c r="S229" s="14" t="str">
        <f t="shared" si="66"/>
        <v/>
      </c>
      <c r="T229" s="15" t="e">
        <f t="shared" si="71"/>
        <v>#VALUE!</v>
      </c>
      <c r="U229" s="14" t="e">
        <f t="shared" si="72"/>
        <v>#VALUE!</v>
      </c>
      <c r="V229" s="6" t="str">
        <f t="shared" si="73"/>
        <v/>
      </c>
      <c r="W229" s="34"/>
      <c r="X229" s="23" t="str">
        <f t="shared" si="74"/>
        <v/>
      </c>
      <c r="Y229" s="35"/>
      <c r="Z229" s="35"/>
      <c r="AA229" s="38"/>
      <c r="AB229" s="38"/>
      <c r="AC229" s="39"/>
      <c r="AD229" s="23"/>
      <c r="AE229" s="39"/>
      <c r="AF229" s="41"/>
    </row>
    <row r="230" spans="1:32" ht="45" customHeight="1" x14ac:dyDescent="0.25">
      <c r="A230" s="12">
        <v>229</v>
      </c>
      <c r="D230" s="21" t="str">
        <f t="shared" si="58"/>
        <v/>
      </c>
      <c r="E230" s="22" t="str">
        <f t="shared" si="68"/>
        <v/>
      </c>
      <c r="F230" s="22">
        <f>IF(H230="","",MAX($F$2:F229)+1)</f>
        <v>229</v>
      </c>
      <c r="G230" s="26" t="str">
        <f t="shared" si="59"/>
        <v/>
      </c>
      <c r="H230" s="27" t="str">
        <f t="shared" si="60"/>
        <v xml:space="preserve">
</v>
      </c>
      <c r="I230" s="27" t="str">
        <f t="shared" si="61"/>
        <v xml:space="preserve">
</v>
      </c>
      <c r="J230" s="42">
        <f t="shared" si="62"/>
        <v>0</v>
      </c>
      <c r="K230" s="22">
        <f t="shared" si="67"/>
        <v>0</v>
      </c>
      <c r="L230" s="22">
        <f t="shared" si="65"/>
        <v>0</v>
      </c>
      <c r="M230" s="22">
        <f t="shared" si="63"/>
        <v>0</v>
      </c>
      <c r="N230" s="14" t="str">
        <f t="shared" si="64"/>
        <v/>
      </c>
      <c r="O230" s="14" t="e">
        <f t="shared" si="69"/>
        <v>#VALUE!</v>
      </c>
      <c r="P230" s="14" t="e">
        <f t="shared" si="70"/>
        <v>#VALUE!</v>
      </c>
      <c r="Q230" s="14" t="str">
        <f>IFERROR(IF(AA230="",IF(X230="","Ecole Privée "&amp;TRIM(PROPER(VLOOKUP(MID(V230,1,8),[1]Répertoire!$H$1:$J$65536,3,FALSE))),"Ecole Privée "&amp;TRIM(PROPER(VLOOKUP(X230,[1]Répertoire!$H$1:$J$65536,3,FALSE)))),AA230),"")</f>
        <v/>
      </c>
      <c r="R230" s="14" t="str">
        <f>IFERROR(IF(AB230="",IF(X230="",VLOOKUP(MID(V230,1,8),[1]Répertoire!$H$1:$J$65536,2,FALSE),TRIM(UPPER(VLOOKUP(X230,[1]Répertoire!$H$1:$J$65536,2,FALSE)))),AB230),"")</f>
        <v/>
      </c>
      <c r="S230" s="14" t="str">
        <f t="shared" si="66"/>
        <v/>
      </c>
      <c r="T230" s="15" t="e">
        <f t="shared" si="71"/>
        <v>#VALUE!</v>
      </c>
      <c r="U230" s="14" t="e">
        <f t="shared" si="72"/>
        <v>#VALUE!</v>
      </c>
      <c r="V230" s="4" t="str">
        <f t="shared" si="73"/>
        <v/>
      </c>
      <c r="W230" s="33"/>
      <c r="X230" s="24" t="str">
        <f t="shared" si="74"/>
        <v/>
      </c>
      <c r="Y230" s="25"/>
      <c r="Z230" s="25"/>
      <c r="AA230" s="36"/>
      <c r="AB230" s="36"/>
      <c r="AC230" s="37"/>
      <c r="AD230" s="24"/>
      <c r="AE230" s="37"/>
      <c r="AF230" s="40"/>
    </row>
    <row r="231" spans="1:32" ht="45" customHeight="1" x14ac:dyDescent="0.25">
      <c r="A231" s="12">
        <v>230</v>
      </c>
      <c r="D231" s="21" t="str">
        <f t="shared" si="58"/>
        <v/>
      </c>
      <c r="E231" s="22" t="str">
        <f t="shared" si="68"/>
        <v/>
      </c>
      <c r="F231" s="22">
        <f>IF(H231="","",MAX($F$2:F230)+1)</f>
        <v>230</v>
      </c>
      <c r="G231" s="26" t="str">
        <f t="shared" si="59"/>
        <v/>
      </c>
      <c r="H231" s="27" t="str">
        <f t="shared" si="60"/>
        <v xml:space="preserve">
</v>
      </c>
      <c r="I231" s="27" t="str">
        <f t="shared" si="61"/>
        <v xml:space="preserve">
</v>
      </c>
      <c r="J231" s="42">
        <f t="shared" si="62"/>
        <v>0</v>
      </c>
      <c r="K231" s="22">
        <f t="shared" si="67"/>
        <v>0</v>
      </c>
      <c r="L231" s="22">
        <f t="shared" si="65"/>
        <v>0</v>
      </c>
      <c r="M231" s="22">
        <f t="shared" si="63"/>
        <v>0</v>
      </c>
      <c r="N231" s="14" t="str">
        <f t="shared" si="64"/>
        <v/>
      </c>
      <c r="O231" s="14" t="e">
        <f t="shared" si="69"/>
        <v>#VALUE!</v>
      </c>
      <c r="P231" s="14" t="e">
        <f t="shared" si="70"/>
        <v>#VALUE!</v>
      </c>
      <c r="Q231" s="14" t="str">
        <f>IFERROR(IF(AA231="",IF(X231="","Ecole Privée "&amp;TRIM(PROPER(VLOOKUP(MID(V231,1,8),[1]Répertoire!$H$1:$J$65536,3,FALSE))),"Ecole Privée "&amp;TRIM(PROPER(VLOOKUP(X231,[1]Répertoire!$H$1:$J$65536,3,FALSE)))),AA231),"")</f>
        <v/>
      </c>
      <c r="R231" s="14" t="str">
        <f>IFERROR(IF(AB231="",IF(X231="",VLOOKUP(MID(V231,1,8),[1]Répertoire!$H$1:$J$65536,2,FALSE),TRIM(UPPER(VLOOKUP(X231,[1]Répertoire!$H$1:$J$65536,2,FALSE)))),AB231),"")</f>
        <v/>
      </c>
      <c r="S231" s="14" t="str">
        <f t="shared" si="66"/>
        <v/>
      </c>
      <c r="T231" s="15" t="e">
        <f t="shared" si="71"/>
        <v>#VALUE!</v>
      </c>
      <c r="U231" s="14" t="e">
        <f t="shared" si="72"/>
        <v>#VALUE!</v>
      </c>
      <c r="V231" s="6" t="str">
        <f t="shared" si="73"/>
        <v/>
      </c>
      <c r="W231" s="34"/>
      <c r="X231" s="23" t="str">
        <f t="shared" si="74"/>
        <v/>
      </c>
      <c r="Y231" s="35"/>
      <c r="Z231" s="35"/>
      <c r="AA231" s="38"/>
      <c r="AB231" s="38"/>
      <c r="AC231" s="39"/>
      <c r="AD231" s="23"/>
      <c r="AE231" s="39"/>
      <c r="AF231" s="41"/>
    </row>
    <row r="232" spans="1:32" ht="45" customHeight="1" x14ac:dyDescent="0.25">
      <c r="A232" s="12">
        <v>231</v>
      </c>
      <c r="D232" s="21" t="str">
        <f t="shared" si="58"/>
        <v/>
      </c>
      <c r="E232" s="22" t="str">
        <f t="shared" si="68"/>
        <v/>
      </c>
      <c r="F232" s="22">
        <f>IF(H232="","",MAX($F$2:F231)+1)</f>
        <v>231</v>
      </c>
      <c r="G232" s="26" t="str">
        <f t="shared" si="59"/>
        <v/>
      </c>
      <c r="H232" s="27" t="str">
        <f t="shared" si="60"/>
        <v xml:space="preserve">
</v>
      </c>
      <c r="I232" s="27" t="str">
        <f t="shared" si="61"/>
        <v xml:space="preserve">
</v>
      </c>
      <c r="J232" s="42">
        <f t="shared" si="62"/>
        <v>0</v>
      </c>
      <c r="K232" s="22">
        <f t="shared" si="67"/>
        <v>0</v>
      </c>
      <c r="L232" s="22">
        <f t="shared" si="65"/>
        <v>0</v>
      </c>
      <c r="M232" s="22">
        <f t="shared" si="63"/>
        <v>0</v>
      </c>
      <c r="N232" s="14" t="str">
        <f t="shared" si="64"/>
        <v/>
      </c>
      <c r="O232" s="14" t="e">
        <f t="shared" si="69"/>
        <v>#VALUE!</v>
      </c>
      <c r="P232" s="14" t="e">
        <f t="shared" si="70"/>
        <v>#VALUE!</v>
      </c>
      <c r="Q232" s="14" t="str">
        <f>IFERROR(IF(AA232="",IF(X232="","Ecole Privée "&amp;TRIM(PROPER(VLOOKUP(MID(V232,1,8),[1]Répertoire!$H$1:$J$65536,3,FALSE))),"Ecole Privée "&amp;TRIM(PROPER(VLOOKUP(X232,[1]Répertoire!$H$1:$J$65536,3,FALSE)))),AA232),"")</f>
        <v/>
      </c>
      <c r="R232" s="14" t="str">
        <f>IFERROR(IF(AB232="",IF(X232="",VLOOKUP(MID(V232,1,8),[1]Répertoire!$H$1:$J$65536,2,FALSE),TRIM(UPPER(VLOOKUP(X232,[1]Répertoire!$H$1:$J$65536,2,FALSE)))),AB232),"")</f>
        <v/>
      </c>
      <c r="S232" s="14" t="str">
        <f t="shared" si="66"/>
        <v/>
      </c>
      <c r="T232" s="15" t="e">
        <f t="shared" si="71"/>
        <v>#VALUE!</v>
      </c>
      <c r="U232" s="14" t="e">
        <f t="shared" si="72"/>
        <v>#VALUE!</v>
      </c>
      <c r="V232" s="4" t="str">
        <f t="shared" si="73"/>
        <v/>
      </c>
      <c r="W232" s="33"/>
      <c r="X232" s="24" t="str">
        <f t="shared" si="74"/>
        <v/>
      </c>
      <c r="Y232" s="25"/>
      <c r="Z232" s="25"/>
      <c r="AA232" s="36"/>
      <c r="AB232" s="36"/>
      <c r="AC232" s="37"/>
      <c r="AD232" s="24"/>
      <c r="AE232" s="37"/>
      <c r="AF232" s="40"/>
    </row>
    <row r="233" spans="1:32" ht="45" customHeight="1" x14ac:dyDescent="0.25">
      <c r="A233" s="12">
        <v>232</v>
      </c>
      <c r="D233" s="21" t="str">
        <f t="shared" si="58"/>
        <v/>
      </c>
      <c r="E233" s="22" t="str">
        <f t="shared" si="68"/>
        <v/>
      </c>
      <c r="F233" s="22">
        <f>IF(H233="","",MAX($F$2:F232)+1)</f>
        <v>232</v>
      </c>
      <c r="G233" s="26" t="str">
        <f t="shared" si="59"/>
        <v/>
      </c>
      <c r="H233" s="27" t="str">
        <f t="shared" si="60"/>
        <v xml:space="preserve">
</v>
      </c>
      <c r="I233" s="27" t="str">
        <f t="shared" si="61"/>
        <v xml:space="preserve">
</v>
      </c>
      <c r="J233" s="42">
        <f t="shared" si="62"/>
        <v>0</v>
      </c>
      <c r="K233" s="22">
        <f t="shared" si="67"/>
        <v>0</v>
      </c>
      <c r="L233" s="22">
        <f t="shared" si="65"/>
        <v>0</v>
      </c>
      <c r="M233" s="22">
        <f t="shared" si="63"/>
        <v>0</v>
      </c>
      <c r="N233" s="14" t="str">
        <f t="shared" si="64"/>
        <v/>
      </c>
      <c r="O233" s="14" t="e">
        <f t="shared" si="69"/>
        <v>#VALUE!</v>
      </c>
      <c r="P233" s="14" t="e">
        <f t="shared" si="70"/>
        <v>#VALUE!</v>
      </c>
      <c r="Q233" s="14" t="str">
        <f>IFERROR(IF(AA233="",IF(X233="","Ecole Privée "&amp;TRIM(PROPER(VLOOKUP(MID(V233,1,8),[1]Répertoire!$H$1:$J$65536,3,FALSE))),"Ecole Privée "&amp;TRIM(PROPER(VLOOKUP(X233,[1]Répertoire!$H$1:$J$65536,3,FALSE)))),AA233),"")</f>
        <v/>
      </c>
      <c r="R233" s="14" t="str">
        <f>IFERROR(IF(AB233="",IF(X233="",VLOOKUP(MID(V233,1,8),[1]Répertoire!$H$1:$J$65536,2,FALSE),TRIM(UPPER(VLOOKUP(X233,[1]Répertoire!$H$1:$J$65536,2,FALSE)))),AB233),"")</f>
        <v/>
      </c>
      <c r="S233" s="14" t="str">
        <f t="shared" si="66"/>
        <v/>
      </c>
      <c r="T233" s="15" t="e">
        <f t="shared" si="71"/>
        <v>#VALUE!</v>
      </c>
      <c r="U233" s="14" t="e">
        <f t="shared" si="72"/>
        <v>#VALUE!</v>
      </c>
      <c r="V233" s="6" t="str">
        <f t="shared" si="73"/>
        <v/>
      </c>
      <c r="W233" s="34"/>
      <c r="X233" s="23" t="str">
        <f t="shared" si="74"/>
        <v/>
      </c>
      <c r="Y233" s="35"/>
      <c r="Z233" s="35"/>
      <c r="AA233" s="38"/>
      <c r="AB233" s="38"/>
      <c r="AC233" s="39"/>
      <c r="AD233" s="23"/>
      <c r="AE233" s="39"/>
      <c r="AF233" s="41"/>
    </row>
    <row r="234" spans="1:32" ht="45" customHeight="1" x14ac:dyDescent="0.25">
      <c r="A234" s="12">
        <v>233</v>
      </c>
      <c r="D234" s="21" t="str">
        <f t="shared" si="58"/>
        <v/>
      </c>
      <c r="E234" s="22" t="str">
        <f t="shared" si="68"/>
        <v/>
      </c>
      <c r="F234" s="22">
        <f>IF(H234="","",MAX($F$2:F233)+1)</f>
        <v>233</v>
      </c>
      <c r="G234" s="26" t="str">
        <f t="shared" si="59"/>
        <v/>
      </c>
      <c r="H234" s="27" t="str">
        <f t="shared" si="60"/>
        <v xml:space="preserve">
</v>
      </c>
      <c r="I234" s="27" t="str">
        <f t="shared" si="61"/>
        <v xml:space="preserve">
</v>
      </c>
      <c r="J234" s="42">
        <f t="shared" si="62"/>
        <v>0</v>
      </c>
      <c r="K234" s="22">
        <f t="shared" si="67"/>
        <v>0</v>
      </c>
      <c r="L234" s="22">
        <f t="shared" si="65"/>
        <v>0</v>
      </c>
      <c r="M234" s="22">
        <f t="shared" si="63"/>
        <v>0</v>
      </c>
      <c r="N234" s="14" t="str">
        <f t="shared" si="64"/>
        <v/>
      </c>
      <c r="O234" s="14" t="e">
        <f t="shared" si="69"/>
        <v>#VALUE!</v>
      </c>
      <c r="P234" s="14" t="e">
        <f t="shared" si="70"/>
        <v>#VALUE!</v>
      </c>
      <c r="Q234" s="14" t="str">
        <f>IFERROR(IF(AA234="",IF(X234="","Ecole Privée "&amp;TRIM(PROPER(VLOOKUP(MID(V234,1,8),[1]Répertoire!$H$1:$J$65536,3,FALSE))),"Ecole Privée "&amp;TRIM(PROPER(VLOOKUP(X234,[1]Répertoire!$H$1:$J$65536,3,FALSE)))),AA234),"")</f>
        <v/>
      </c>
      <c r="R234" s="14" t="str">
        <f>IFERROR(IF(AB234="",IF(X234="",VLOOKUP(MID(V234,1,8),[1]Répertoire!$H$1:$J$65536,2,FALSE),TRIM(UPPER(VLOOKUP(X234,[1]Répertoire!$H$1:$J$65536,2,FALSE)))),AB234),"")</f>
        <v/>
      </c>
      <c r="S234" s="14" t="str">
        <f t="shared" si="66"/>
        <v/>
      </c>
      <c r="T234" s="15" t="e">
        <f t="shared" si="71"/>
        <v>#VALUE!</v>
      </c>
      <c r="U234" s="14" t="e">
        <f t="shared" si="72"/>
        <v>#VALUE!</v>
      </c>
      <c r="V234" s="4" t="str">
        <f t="shared" si="73"/>
        <v/>
      </c>
      <c r="W234" s="33"/>
      <c r="X234" s="24" t="str">
        <f t="shared" si="74"/>
        <v/>
      </c>
      <c r="Y234" s="25"/>
      <c r="Z234" s="25"/>
      <c r="AA234" s="36"/>
      <c r="AB234" s="36"/>
      <c r="AC234" s="37"/>
      <c r="AD234" s="24"/>
      <c r="AE234" s="37"/>
      <c r="AF234" s="40"/>
    </row>
    <row r="235" spans="1:32" ht="45" customHeight="1" x14ac:dyDescent="0.25">
      <c r="A235" s="12">
        <v>234</v>
      </c>
      <c r="D235" s="21" t="str">
        <f t="shared" si="58"/>
        <v/>
      </c>
      <c r="E235" s="22" t="str">
        <f t="shared" si="68"/>
        <v/>
      </c>
      <c r="F235" s="22">
        <f>IF(H235="","",MAX($F$2:F234)+1)</f>
        <v>234</v>
      </c>
      <c r="G235" s="26" t="str">
        <f t="shared" si="59"/>
        <v/>
      </c>
      <c r="H235" s="27" t="str">
        <f t="shared" si="60"/>
        <v xml:space="preserve">
</v>
      </c>
      <c r="I235" s="27" t="str">
        <f t="shared" si="61"/>
        <v xml:space="preserve">
</v>
      </c>
      <c r="J235" s="42">
        <f t="shared" si="62"/>
        <v>0</v>
      </c>
      <c r="K235" s="22">
        <f t="shared" si="67"/>
        <v>0</v>
      </c>
      <c r="L235" s="22">
        <f t="shared" si="65"/>
        <v>0</v>
      </c>
      <c r="M235" s="22">
        <f t="shared" si="63"/>
        <v>0</v>
      </c>
      <c r="N235" s="14" t="str">
        <f t="shared" si="64"/>
        <v/>
      </c>
      <c r="O235" s="14" t="e">
        <f t="shared" si="69"/>
        <v>#VALUE!</v>
      </c>
      <c r="P235" s="14" t="e">
        <f t="shared" si="70"/>
        <v>#VALUE!</v>
      </c>
      <c r="Q235" s="14" t="str">
        <f>IFERROR(IF(AA235="",IF(X235="","Ecole Privée "&amp;TRIM(PROPER(VLOOKUP(MID(V235,1,8),[1]Répertoire!$H$1:$J$65536,3,FALSE))),"Ecole Privée "&amp;TRIM(PROPER(VLOOKUP(X235,[1]Répertoire!$H$1:$J$65536,3,FALSE)))),AA235),"")</f>
        <v/>
      </c>
      <c r="R235" s="14" t="str">
        <f>IFERROR(IF(AB235="",IF(X235="",VLOOKUP(MID(V235,1,8),[1]Répertoire!$H$1:$J$65536,2,FALSE),TRIM(UPPER(VLOOKUP(X235,[1]Répertoire!$H$1:$J$65536,2,FALSE)))),AB235),"")</f>
        <v/>
      </c>
      <c r="S235" s="14" t="str">
        <f t="shared" si="66"/>
        <v/>
      </c>
      <c r="T235" s="15" t="e">
        <f t="shared" si="71"/>
        <v>#VALUE!</v>
      </c>
      <c r="U235" s="14" t="e">
        <f t="shared" si="72"/>
        <v>#VALUE!</v>
      </c>
      <c r="V235" s="6" t="str">
        <f t="shared" si="73"/>
        <v/>
      </c>
      <c r="W235" s="34"/>
      <c r="X235" s="23" t="str">
        <f t="shared" si="74"/>
        <v/>
      </c>
      <c r="Y235" s="35"/>
      <c r="Z235" s="35"/>
      <c r="AA235" s="38"/>
      <c r="AB235" s="38"/>
      <c r="AC235" s="39"/>
      <c r="AD235" s="23"/>
      <c r="AE235" s="39"/>
      <c r="AF235" s="41"/>
    </row>
    <row r="236" spans="1:32" ht="45" customHeight="1" x14ac:dyDescent="0.25">
      <c r="A236" s="12">
        <v>235</v>
      </c>
      <c r="D236" s="21" t="str">
        <f t="shared" si="58"/>
        <v/>
      </c>
      <c r="E236" s="22" t="str">
        <f t="shared" si="68"/>
        <v/>
      </c>
      <c r="F236" s="22">
        <f>IF(H236="","",MAX($F$2:F235)+1)</f>
        <v>235</v>
      </c>
      <c r="G236" s="26" t="str">
        <f t="shared" si="59"/>
        <v/>
      </c>
      <c r="H236" s="27" t="str">
        <f t="shared" si="60"/>
        <v xml:space="preserve">
</v>
      </c>
      <c r="I236" s="27" t="str">
        <f t="shared" si="61"/>
        <v xml:space="preserve">
</v>
      </c>
      <c r="J236" s="42">
        <f t="shared" si="62"/>
        <v>0</v>
      </c>
      <c r="K236" s="22">
        <f t="shared" si="67"/>
        <v>0</v>
      </c>
      <c r="L236" s="22">
        <f t="shared" si="65"/>
        <v>0</v>
      </c>
      <c r="M236" s="22">
        <f t="shared" si="63"/>
        <v>0</v>
      </c>
      <c r="N236" s="14" t="str">
        <f t="shared" si="64"/>
        <v/>
      </c>
      <c r="O236" s="14" t="e">
        <f t="shared" si="69"/>
        <v>#VALUE!</v>
      </c>
      <c r="P236" s="14" t="e">
        <f t="shared" si="70"/>
        <v>#VALUE!</v>
      </c>
      <c r="Q236" s="14" t="str">
        <f>IFERROR(IF(AA236="",IF(X236="","Ecole Privée "&amp;TRIM(PROPER(VLOOKUP(MID(V236,1,8),[1]Répertoire!$H$1:$J$65536,3,FALSE))),"Ecole Privée "&amp;TRIM(PROPER(VLOOKUP(X236,[1]Répertoire!$H$1:$J$65536,3,FALSE)))),AA236),"")</f>
        <v/>
      </c>
      <c r="R236" s="14" t="str">
        <f>IFERROR(IF(AB236="",IF(X236="",VLOOKUP(MID(V236,1,8),[1]Répertoire!$H$1:$J$65536,2,FALSE),TRIM(UPPER(VLOOKUP(X236,[1]Répertoire!$H$1:$J$65536,2,FALSE)))),AB236),"")</f>
        <v/>
      </c>
      <c r="S236" s="14" t="str">
        <f t="shared" si="66"/>
        <v/>
      </c>
      <c r="T236" s="15" t="e">
        <f t="shared" si="71"/>
        <v>#VALUE!</v>
      </c>
      <c r="U236" s="14" t="e">
        <f t="shared" si="72"/>
        <v>#VALUE!</v>
      </c>
      <c r="V236" s="4" t="str">
        <f t="shared" si="73"/>
        <v/>
      </c>
      <c r="W236" s="33"/>
      <c r="X236" s="24" t="str">
        <f t="shared" si="74"/>
        <v/>
      </c>
      <c r="Y236" s="25"/>
      <c r="Z236" s="25"/>
      <c r="AA236" s="36"/>
      <c r="AB236" s="36"/>
      <c r="AC236" s="37"/>
      <c r="AD236" s="24"/>
      <c r="AE236" s="37"/>
      <c r="AF236" s="40"/>
    </row>
    <row r="237" spans="1:32" ht="45" customHeight="1" x14ac:dyDescent="0.25">
      <c r="A237" s="12">
        <v>236</v>
      </c>
      <c r="D237" s="21" t="str">
        <f t="shared" si="58"/>
        <v/>
      </c>
      <c r="E237" s="22" t="str">
        <f t="shared" si="68"/>
        <v/>
      </c>
      <c r="F237" s="22">
        <f>IF(H237="","",MAX($F$2:F236)+1)</f>
        <v>236</v>
      </c>
      <c r="G237" s="26" t="str">
        <f t="shared" si="59"/>
        <v/>
      </c>
      <c r="H237" s="27" t="str">
        <f t="shared" si="60"/>
        <v xml:space="preserve">
</v>
      </c>
      <c r="I237" s="27" t="str">
        <f t="shared" si="61"/>
        <v xml:space="preserve">
</v>
      </c>
      <c r="J237" s="42">
        <f t="shared" si="62"/>
        <v>0</v>
      </c>
      <c r="K237" s="22">
        <f t="shared" si="67"/>
        <v>0</v>
      </c>
      <c r="L237" s="22">
        <f t="shared" si="65"/>
        <v>0</v>
      </c>
      <c r="M237" s="22">
        <f t="shared" si="63"/>
        <v>0</v>
      </c>
      <c r="N237" s="14" t="str">
        <f t="shared" si="64"/>
        <v/>
      </c>
      <c r="O237" s="14" t="e">
        <f t="shared" si="69"/>
        <v>#VALUE!</v>
      </c>
      <c r="P237" s="14" t="e">
        <f t="shared" si="70"/>
        <v>#VALUE!</v>
      </c>
      <c r="Q237" s="14" t="str">
        <f>IFERROR(IF(AA237="",IF(X237="","Ecole Privée "&amp;TRIM(PROPER(VLOOKUP(MID(V237,1,8),[1]Répertoire!$H$1:$J$65536,3,FALSE))),"Ecole Privée "&amp;TRIM(PROPER(VLOOKUP(X237,[1]Répertoire!$H$1:$J$65536,3,FALSE)))),AA237),"")</f>
        <v/>
      </c>
      <c r="R237" s="14" t="str">
        <f>IFERROR(IF(AB237="",IF(X237="",VLOOKUP(MID(V237,1,8),[1]Répertoire!$H$1:$J$65536,2,FALSE),TRIM(UPPER(VLOOKUP(X237,[1]Répertoire!$H$1:$J$65536,2,FALSE)))),AB237),"")</f>
        <v/>
      </c>
      <c r="S237" s="14" t="str">
        <f t="shared" si="66"/>
        <v/>
      </c>
      <c r="T237" s="15" t="e">
        <f t="shared" si="71"/>
        <v>#VALUE!</v>
      </c>
      <c r="U237" s="14" t="e">
        <f t="shared" si="72"/>
        <v>#VALUE!</v>
      </c>
      <c r="V237" s="6" t="str">
        <f t="shared" si="73"/>
        <v/>
      </c>
      <c r="W237" s="34"/>
      <c r="X237" s="23" t="str">
        <f t="shared" si="74"/>
        <v/>
      </c>
      <c r="Y237" s="35"/>
      <c r="Z237" s="35"/>
      <c r="AA237" s="38"/>
      <c r="AB237" s="38"/>
      <c r="AC237" s="39"/>
      <c r="AD237" s="23"/>
      <c r="AE237" s="39"/>
      <c r="AF237" s="41"/>
    </row>
    <row r="238" spans="1:32" ht="45" customHeight="1" x14ac:dyDescent="0.25">
      <c r="A238" s="12">
        <v>237</v>
      </c>
      <c r="D238" s="21" t="str">
        <f t="shared" si="58"/>
        <v/>
      </c>
      <c r="E238" s="22" t="str">
        <f t="shared" si="68"/>
        <v/>
      </c>
      <c r="F238" s="22">
        <f>IF(H238="","",MAX($F$2:F237)+1)</f>
        <v>237</v>
      </c>
      <c r="G238" s="26" t="str">
        <f t="shared" si="59"/>
        <v/>
      </c>
      <c r="H238" s="27" t="str">
        <f t="shared" si="60"/>
        <v xml:space="preserve">
</v>
      </c>
      <c r="I238" s="27" t="str">
        <f t="shared" si="61"/>
        <v xml:space="preserve">
</v>
      </c>
      <c r="J238" s="42">
        <f t="shared" si="62"/>
        <v>0</v>
      </c>
      <c r="K238" s="22">
        <f t="shared" si="67"/>
        <v>0</v>
      </c>
      <c r="L238" s="22">
        <f t="shared" si="65"/>
        <v>0</v>
      </c>
      <c r="M238" s="22">
        <f t="shared" si="63"/>
        <v>0</v>
      </c>
      <c r="N238" s="14" t="str">
        <f t="shared" si="64"/>
        <v/>
      </c>
      <c r="O238" s="14" t="e">
        <f t="shared" si="69"/>
        <v>#VALUE!</v>
      </c>
      <c r="P238" s="14" t="e">
        <f t="shared" si="70"/>
        <v>#VALUE!</v>
      </c>
      <c r="Q238" s="14" t="str">
        <f>IFERROR(IF(AA238="",IF(X238="","Ecole Privée "&amp;TRIM(PROPER(VLOOKUP(MID(V238,1,8),[1]Répertoire!$H$1:$J$65536,3,FALSE))),"Ecole Privée "&amp;TRIM(PROPER(VLOOKUP(X238,[1]Répertoire!$H$1:$J$65536,3,FALSE)))),AA238),"")</f>
        <v/>
      </c>
      <c r="R238" s="14" t="str">
        <f>IFERROR(IF(AB238="",IF(X238="",VLOOKUP(MID(V238,1,8),[1]Répertoire!$H$1:$J$65536,2,FALSE),TRIM(UPPER(VLOOKUP(X238,[1]Répertoire!$H$1:$J$65536,2,FALSE)))),AB238),"")</f>
        <v/>
      </c>
      <c r="S238" s="14" t="str">
        <f t="shared" si="66"/>
        <v/>
      </c>
      <c r="T238" s="15" t="e">
        <f t="shared" si="71"/>
        <v>#VALUE!</v>
      </c>
      <c r="U238" s="14" t="e">
        <f t="shared" si="72"/>
        <v>#VALUE!</v>
      </c>
      <c r="V238" s="4" t="str">
        <f t="shared" si="73"/>
        <v/>
      </c>
      <c r="W238" s="33"/>
      <c r="X238" s="24" t="str">
        <f t="shared" si="74"/>
        <v/>
      </c>
      <c r="Y238" s="25"/>
      <c r="Z238" s="25"/>
      <c r="AA238" s="36"/>
      <c r="AB238" s="36"/>
      <c r="AC238" s="37"/>
      <c r="AD238" s="24"/>
      <c r="AE238" s="37"/>
      <c r="AF238" s="40"/>
    </row>
    <row r="239" spans="1:32" ht="45" customHeight="1" x14ac:dyDescent="0.25">
      <c r="A239" s="12">
        <v>238</v>
      </c>
      <c r="D239" s="21" t="str">
        <f t="shared" si="58"/>
        <v/>
      </c>
      <c r="E239" s="22" t="str">
        <f t="shared" si="68"/>
        <v/>
      </c>
      <c r="F239" s="22">
        <f>IF(H239="","",MAX($F$2:F238)+1)</f>
        <v>238</v>
      </c>
      <c r="G239" s="26" t="str">
        <f t="shared" si="59"/>
        <v/>
      </c>
      <c r="H239" s="27" t="str">
        <f t="shared" si="60"/>
        <v xml:space="preserve">
</v>
      </c>
      <c r="I239" s="27" t="str">
        <f t="shared" si="61"/>
        <v xml:space="preserve">
</v>
      </c>
      <c r="J239" s="42">
        <f t="shared" si="62"/>
        <v>0</v>
      </c>
      <c r="K239" s="22">
        <f t="shared" si="67"/>
        <v>0</v>
      </c>
      <c r="L239" s="22">
        <f t="shared" si="65"/>
        <v>0</v>
      </c>
      <c r="M239" s="22">
        <f t="shared" si="63"/>
        <v>0</v>
      </c>
      <c r="N239" s="14" t="str">
        <f t="shared" si="64"/>
        <v/>
      </c>
      <c r="O239" s="14" t="e">
        <f t="shared" si="69"/>
        <v>#VALUE!</v>
      </c>
      <c r="P239" s="14" t="e">
        <f t="shared" si="70"/>
        <v>#VALUE!</v>
      </c>
      <c r="Q239" s="14" t="str">
        <f>IFERROR(IF(AA239="",IF(X239="","Ecole Privée "&amp;TRIM(PROPER(VLOOKUP(MID(V239,1,8),[1]Répertoire!$H$1:$J$65536,3,FALSE))),"Ecole Privée "&amp;TRIM(PROPER(VLOOKUP(X239,[1]Répertoire!$H$1:$J$65536,3,FALSE)))),AA239),"")</f>
        <v/>
      </c>
      <c r="R239" s="14" t="str">
        <f>IFERROR(IF(AB239="",IF(X239="",VLOOKUP(MID(V239,1,8),[1]Répertoire!$H$1:$J$65536,2,FALSE),TRIM(UPPER(VLOOKUP(X239,[1]Répertoire!$H$1:$J$65536,2,FALSE)))),AB239),"")</f>
        <v/>
      </c>
      <c r="S239" s="14" t="str">
        <f t="shared" si="66"/>
        <v/>
      </c>
      <c r="T239" s="15" t="e">
        <f t="shared" si="71"/>
        <v>#VALUE!</v>
      </c>
      <c r="U239" s="14" t="e">
        <f t="shared" si="72"/>
        <v>#VALUE!</v>
      </c>
      <c r="V239" s="6" t="str">
        <f t="shared" si="73"/>
        <v/>
      </c>
      <c r="W239" s="34"/>
      <c r="X239" s="23" t="str">
        <f t="shared" si="74"/>
        <v/>
      </c>
      <c r="Y239" s="35"/>
      <c r="Z239" s="35"/>
      <c r="AA239" s="38"/>
      <c r="AB239" s="38"/>
      <c r="AC239" s="39"/>
      <c r="AD239" s="23"/>
      <c r="AE239" s="39"/>
      <c r="AF239" s="41"/>
    </row>
    <row r="240" spans="1:32" ht="45" customHeight="1" x14ac:dyDescent="0.25">
      <c r="A240" s="12">
        <v>239</v>
      </c>
      <c r="D240" s="21" t="str">
        <f t="shared" si="58"/>
        <v/>
      </c>
      <c r="E240" s="22" t="str">
        <f t="shared" si="68"/>
        <v/>
      </c>
      <c r="F240" s="22">
        <f>IF(H240="","",MAX($F$2:F239)+1)</f>
        <v>239</v>
      </c>
      <c r="G240" s="26" t="str">
        <f t="shared" si="59"/>
        <v/>
      </c>
      <c r="H240" s="27" t="str">
        <f t="shared" si="60"/>
        <v xml:space="preserve">
</v>
      </c>
      <c r="I240" s="27" t="str">
        <f t="shared" si="61"/>
        <v xml:space="preserve">
</v>
      </c>
      <c r="J240" s="42">
        <f t="shared" si="62"/>
        <v>0</v>
      </c>
      <c r="K240" s="22">
        <f t="shared" si="67"/>
        <v>0</v>
      </c>
      <c r="L240" s="22">
        <f t="shared" si="65"/>
        <v>0</v>
      </c>
      <c r="M240" s="22">
        <f t="shared" si="63"/>
        <v>0</v>
      </c>
      <c r="N240" s="14" t="str">
        <f t="shared" si="64"/>
        <v/>
      </c>
      <c r="O240" s="14" t="e">
        <f t="shared" si="69"/>
        <v>#VALUE!</v>
      </c>
      <c r="P240" s="14" t="e">
        <f t="shared" si="70"/>
        <v>#VALUE!</v>
      </c>
      <c r="Q240" s="14" t="str">
        <f>IFERROR(IF(AA240="",IF(X240="","Ecole Privée "&amp;TRIM(PROPER(VLOOKUP(MID(V240,1,8),[1]Répertoire!$H$1:$J$65536,3,FALSE))),"Ecole Privée "&amp;TRIM(PROPER(VLOOKUP(X240,[1]Répertoire!$H$1:$J$65536,3,FALSE)))),AA240),"")</f>
        <v/>
      </c>
      <c r="R240" s="14" t="str">
        <f>IFERROR(IF(AB240="",IF(X240="",VLOOKUP(MID(V240,1,8),[1]Répertoire!$H$1:$J$65536,2,FALSE),TRIM(UPPER(VLOOKUP(X240,[1]Répertoire!$H$1:$J$65536,2,FALSE)))),AB240),"")</f>
        <v/>
      </c>
      <c r="S240" s="14" t="str">
        <f t="shared" si="66"/>
        <v/>
      </c>
      <c r="T240" s="15" t="e">
        <f t="shared" si="71"/>
        <v>#VALUE!</v>
      </c>
      <c r="U240" s="14" t="e">
        <f t="shared" si="72"/>
        <v>#VALUE!</v>
      </c>
      <c r="V240" s="4" t="str">
        <f t="shared" si="73"/>
        <v/>
      </c>
      <c r="W240" s="33"/>
      <c r="X240" s="24" t="str">
        <f t="shared" si="74"/>
        <v/>
      </c>
      <c r="Y240" s="25"/>
      <c r="Z240" s="25"/>
      <c r="AA240" s="36"/>
      <c r="AB240" s="36"/>
      <c r="AC240" s="37"/>
      <c r="AD240" s="24"/>
      <c r="AE240" s="37"/>
      <c r="AF240" s="40"/>
    </row>
    <row r="241" spans="1:32" ht="45" customHeight="1" x14ac:dyDescent="0.25">
      <c r="A241" s="12">
        <v>240</v>
      </c>
      <c r="D241" s="21" t="str">
        <f t="shared" si="58"/>
        <v/>
      </c>
      <c r="E241" s="22" t="str">
        <f t="shared" si="68"/>
        <v/>
      </c>
      <c r="F241" s="22">
        <f>IF(H241="","",MAX($F$2:F240)+1)</f>
        <v>240</v>
      </c>
      <c r="G241" s="26" t="str">
        <f t="shared" si="59"/>
        <v/>
      </c>
      <c r="H241" s="27" t="str">
        <f t="shared" si="60"/>
        <v xml:space="preserve">
</v>
      </c>
      <c r="I241" s="27" t="str">
        <f t="shared" si="61"/>
        <v xml:space="preserve">
</v>
      </c>
      <c r="J241" s="42">
        <f t="shared" si="62"/>
        <v>0</v>
      </c>
      <c r="K241" s="22">
        <f t="shared" si="67"/>
        <v>0</v>
      </c>
      <c r="L241" s="22">
        <f t="shared" si="65"/>
        <v>0</v>
      </c>
      <c r="M241" s="22">
        <f t="shared" si="63"/>
        <v>0</v>
      </c>
      <c r="N241" s="14" t="str">
        <f t="shared" si="64"/>
        <v/>
      </c>
      <c r="O241" s="14" t="e">
        <f t="shared" si="69"/>
        <v>#VALUE!</v>
      </c>
      <c r="P241" s="14" t="e">
        <f t="shared" si="70"/>
        <v>#VALUE!</v>
      </c>
      <c r="Q241" s="14" t="str">
        <f>IFERROR(IF(AA241="",IF(X241="","Ecole Privée "&amp;TRIM(PROPER(VLOOKUP(MID(V241,1,8),[1]Répertoire!$H$1:$J$65536,3,FALSE))),"Ecole Privée "&amp;TRIM(PROPER(VLOOKUP(X241,[1]Répertoire!$H$1:$J$65536,3,FALSE)))),AA241),"")</f>
        <v/>
      </c>
      <c r="R241" s="14" t="str">
        <f>IFERROR(IF(AB241="",IF(X241="",VLOOKUP(MID(V241,1,8),[1]Répertoire!$H$1:$J$65536,2,FALSE),TRIM(UPPER(VLOOKUP(X241,[1]Répertoire!$H$1:$J$65536,2,FALSE)))),AB241),"")</f>
        <v/>
      </c>
      <c r="S241" s="14" t="str">
        <f t="shared" si="66"/>
        <v/>
      </c>
      <c r="T241" s="15" t="e">
        <f t="shared" si="71"/>
        <v>#VALUE!</v>
      </c>
      <c r="U241" s="14" t="e">
        <f t="shared" si="72"/>
        <v>#VALUE!</v>
      </c>
      <c r="V241" s="6" t="str">
        <f t="shared" si="73"/>
        <v/>
      </c>
      <c r="W241" s="34"/>
      <c r="X241" s="23" t="str">
        <f t="shared" si="74"/>
        <v/>
      </c>
      <c r="Y241" s="35"/>
      <c r="Z241" s="35"/>
      <c r="AA241" s="38"/>
      <c r="AB241" s="38"/>
      <c r="AC241" s="39"/>
      <c r="AD241" s="23"/>
      <c r="AE241" s="39"/>
      <c r="AF241" s="41"/>
    </row>
    <row r="242" spans="1:32" ht="45" customHeight="1" x14ac:dyDescent="0.25">
      <c r="A242" s="12">
        <v>241</v>
      </c>
      <c r="D242" s="21" t="str">
        <f t="shared" si="58"/>
        <v/>
      </c>
      <c r="E242" s="22" t="str">
        <f t="shared" si="68"/>
        <v/>
      </c>
      <c r="F242" s="22">
        <f>IF(H242="","",MAX($F$2:F241)+1)</f>
        <v>241</v>
      </c>
      <c r="G242" s="26" t="str">
        <f t="shared" si="59"/>
        <v/>
      </c>
      <c r="H242" s="27" t="str">
        <f t="shared" si="60"/>
        <v xml:space="preserve">
</v>
      </c>
      <c r="I242" s="27" t="str">
        <f t="shared" si="61"/>
        <v xml:space="preserve">
</v>
      </c>
      <c r="J242" s="42">
        <f t="shared" si="62"/>
        <v>0</v>
      </c>
      <c r="K242" s="22">
        <f t="shared" si="67"/>
        <v>0</v>
      </c>
      <c r="L242" s="22">
        <f t="shared" si="65"/>
        <v>0</v>
      </c>
      <c r="M242" s="22">
        <f t="shared" si="63"/>
        <v>0</v>
      </c>
      <c r="N242" s="14" t="str">
        <f t="shared" si="64"/>
        <v/>
      </c>
      <c r="O242" s="14" t="e">
        <f t="shared" si="69"/>
        <v>#VALUE!</v>
      </c>
      <c r="P242" s="14" t="e">
        <f t="shared" si="70"/>
        <v>#VALUE!</v>
      </c>
      <c r="Q242" s="14" t="str">
        <f>IFERROR(IF(AA242="",IF(X242="","Ecole Privée "&amp;TRIM(PROPER(VLOOKUP(MID(V242,1,8),[1]Répertoire!$H$1:$J$65536,3,FALSE))),"Ecole Privée "&amp;TRIM(PROPER(VLOOKUP(X242,[1]Répertoire!$H$1:$J$65536,3,FALSE)))),AA242),"")</f>
        <v/>
      </c>
      <c r="R242" s="14" t="str">
        <f>IFERROR(IF(AB242="",IF(X242="",VLOOKUP(MID(V242,1,8),[1]Répertoire!$H$1:$J$65536,2,FALSE),TRIM(UPPER(VLOOKUP(X242,[1]Répertoire!$H$1:$J$65536,2,FALSE)))),AB242),"")</f>
        <v/>
      </c>
      <c r="S242" s="14" t="str">
        <f t="shared" si="66"/>
        <v/>
      </c>
      <c r="T242" s="15" t="e">
        <f t="shared" si="71"/>
        <v>#VALUE!</v>
      </c>
      <c r="U242" s="14" t="e">
        <f t="shared" si="72"/>
        <v>#VALUE!</v>
      </c>
      <c r="V242" s="4" t="str">
        <f t="shared" si="73"/>
        <v/>
      </c>
      <c r="W242" s="33"/>
      <c r="X242" s="24" t="str">
        <f t="shared" si="74"/>
        <v/>
      </c>
      <c r="Y242" s="25"/>
      <c r="Z242" s="25"/>
      <c r="AA242" s="36"/>
      <c r="AB242" s="36"/>
      <c r="AC242" s="37"/>
      <c r="AD242" s="24"/>
      <c r="AE242" s="37"/>
      <c r="AF242" s="40"/>
    </row>
    <row r="243" spans="1:32" ht="45" customHeight="1" x14ac:dyDescent="0.25">
      <c r="A243" s="12">
        <v>242</v>
      </c>
      <c r="D243" s="21" t="str">
        <f t="shared" si="58"/>
        <v/>
      </c>
      <c r="E243" s="22" t="str">
        <f t="shared" si="68"/>
        <v/>
      </c>
      <c r="F243" s="22">
        <f>IF(H243="","",MAX($F$2:F242)+1)</f>
        <v>242</v>
      </c>
      <c r="G243" s="26" t="str">
        <f t="shared" si="59"/>
        <v/>
      </c>
      <c r="H243" s="27" t="str">
        <f t="shared" si="60"/>
        <v xml:space="preserve">
</v>
      </c>
      <c r="I243" s="27" t="str">
        <f t="shared" si="61"/>
        <v xml:space="preserve">
</v>
      </c>
      <c r="J243" s="42">
        <f t="shared" si="62"/>
        <v>0</v>
      </c>
      <c r="K243" s="22">
        <f t="shared" si="67"/>
        <v>0</v>
      </c>
      <c r="L243" s="22">
        <f t="shared" si="65"/>
        <v>0</v>
      </c>
      <c r="M243" s="22">
        <f t="shared" si="63"/>
        <v>0</v>
      </c>
      <c r="N243" s="14" t="str">
        <f t="shared" si="64"/>
        <v/>
      </c>
      <c r="O243" s="14" t="e">
        <f t="shared" si="69"/>
        <v>#VALUE!</v>
      </c>
      <c r="P243" s="14" t="e">
        <f t="shared" si="70"/>
        <v>#VALUE!</v>
      </c>
      <c r="Q243" s="14" t="str">
        <f>IFERROR(IF(AA243="",IF(X243="","Ecole Privée "&amp;TRIM(PROPER(VLOOKUP(MID(V243,1,8),[1]Répertoire!$H$1:$J$65536,3,FALSE))),"Ecole Privée "&amp;TRIM(PROPER(VLOOKUP(X243,[1]Répertoire!$H$1:$J$65536,3,FALSE)))),AA243),"")</f>
        <v/>
      </c>
      <c r="R243" s="14" t="str">
        <f>IFERROR(IF(AB243="",IF(X243="",VLOOKUP(MID(V243,1,8),[1]Répertoire!$H$1:$J$65536,2,FALSE),TRIM(UPPER(VLOOKUP(X243,[1]Répertoire!$H$1:$J$65536,2,FALSE)))),AB243),"")</f>
        <v/>
      </c>
      <c r="S243" s="14" t="str">
        <f t="shared" si="66"/>
        <v/>
      </c>
      <c r="T243" s="15" t="e">
        <f t="shared" si="71"/>
        <v>#VALUE!</v>
      </c>
      <c r="U243" s="14" t="e">
        <f t="shared" si="72"/>
        <v>#VALUE!</v>
      </c>
      <c r="V243" s="6" t="str">
        <f t="shared" si="73"/>
        <v/>
      </c>
      <c r="W243" s="34"/>
      <c r="X243" s="23" t="str">
        <f t="shared" si="74"/>
        <v/>
      </c>
      <c r="Y243" s="35"/>
      <c r="Z243" s="35"/>
      <c r="AA243" s="38"/>
      <c r="AB243" s="38"/>
      <c r="AC243" s="39"/>
      <c r="AD243" s="23"/>
      <c r="AE243" s="39"/>
      <c r="AF243" s="41"/>
    </row>
    <row r="244" spans="1:32" ht="45" customHeight="1" x14ac:dyDescent="0.25">
      <c r="A244" s="12">
        <v>243</v>
      </c>
      <c r="D244" s="21" t="str">
        <f t="shared" si="58"/>
        <v/>
      </c>
      <c r="E244" s="22" t="str">
        <f t="shared" si="68"/>
        <v/>
      </c>
      <c r="F244" s="22">
        <f>IF(H244="","",MAX($F$2:F243)+1)</f>
        <v>243</v>
      </c>
      <c r="G244" s="26" t="str">
        <f t="shared" si="59"/>
        <v/>
      </c>
      <c r="H244" s="27" t="str">
        <f t="shared" si="60"/>
        <v xml:space="preserve">
</v>
      </c>
      <c r="I244" s="27" t="str">
        <f t="shared" si="61"/>
        <v xml:space="preserve">
</v>
      </c>
      <c r="J244" s="42">
        <f t="shared" si="62"/>
        <v>0</v>
      </c>
      <c r="K244" s="22">
        <f t="shared" si="67"/>
        <v>0</v>
      </c>
      <c r="L244" s="22">
        <f t="shared" si="65"/>
        <v>0</v>
      </c>
      <c r="M244" s="22">
        <f t="shared" si="63"/>
        <v>0</v>
      </c>
      <c r="N244" s="14" t="str">
        <f t="shared" si="64"/>
        <v/>
      </c>
      <c r="O244" s="14" t="e">
        <f t="shared" si="69"/>
        <v>#VALUE!</v>
      </c>
      <c r="P244" s="14" t="e">
        <f t="shared" si="70"/>
        <v>#VALUE!</v>
      </c>
      <c r="Q244" s="14" t="str">
        <f>IFERROR(IF(AA244="",IF(X244="","Ecole Privée "&amp;TRIM(PROPER(VLOOKUP(MID(V244,1,8),[1]Répertoire!$H$1:$J$65536,3,FALSE))),"Ecole Privée "&amp;TRIM(PROPER(VLOOKUP(X244,[1]Répertoire!$H$1:$J$65536,3,FALSE)))),AA244),"")</f>
        <v/>
      </c>
      <c r="R244" s="14" t="str">
        <f>IFERROR(IF(AB244="",IF(X244="",VLOOKUP(MID(V244,1,8),[1]Répertoire!$H$1:$J$65536,2,FALSE),TRIM(UPPER(VLOOKUP(X244,[1]Répertoire!$H$1:$J$65536,2,FALSE)))),AB244),"")</f>
        <v/>
      </c>
      <c r="S244" s="14" t="str">
        <f t="shared" si="66"/>
        <v/>
      </c>
      <c r="T244" s="15" t="e">
        <f t="shared" si="71"/>
        <v>#VALUE!</v>
      </c>
      <c r="U244" s="14" t="e">
        <f t="shared" si="72"/>
        <v>#VALUE!</v>
      </c>
      <c r="V244" s="4" t="str">
        <f t="shared" si="73"/>
        <v/>
      </c>
      <c r="W244" s="33"/>
      <c r="X244" s="24" t="str">
        <f t="shared" si="74"/>
        <v/>
      </c>
      <c r="Y244" s="25"/>
      <c r="Z244" s="25"/>
      <c r="AA244" s="36"/>
      <c r="AB244" s="36"/>
      <c r="AC244" s="37"/>
      <c r="AD244" s="24"/>
      <c r="AE244" s="37"/>
      <c r="AF244" s="40"/>
    </row>
    <row r="245" spans="1:32" ht="45" customHeight="1" x14ac:dyDescent="0.25">
      <c r="A245" s="12">
        <v>244</v>
      </c>
      <c r="D245" s="21" t="str">
        <f t="shared" si="58"/>
        <v/>
      </c>
      <c r="E245" s="22" t="str">
        <f t="shared" si="68"/>
        <v/>
      </c>
      <c r="F245" s="22">
        <f>IF(H245="","",MAX($F$2:F244)+1)</f>
        <v>244</v>
      </c>
      <c r="G245" s="26" t="str">
        <f t="shared" si="59"/>
        <v/>
      </c>
      <c r="H245" s="27" t="str">
        <f t="shared" si="60"/>
        <v xml:space="preserve">
</v>
      </c>
      <c r="I245" s="27" t="str">
        <f t="shared" si="61"/>
        <v xml:space="preserve">
</v>
      </c>
      <c r="J245" s="42">
        <f t="shared" si="62"/>
        <v>0</v>
      </c>
      <c r="K245" s="22">
        <f t="shared" si="67"/>
        <v>0</v>
      </c>
      <c r="L245" s="22">
        <f t="shared" si="65"/>
        <v>0</v>
      </c>
      <c r="M245" s="22">
        <f t="shared" si="63"/>
        <v>0</v>
      </c>
      <c r="N245" s="14" t="str">
        <f t="shared" si="64"/>
        <v/>
      </c>
      <c r="O245" s="14" t="e">
        <f t="shared" si="69"/>
        <v>#VALUE!</v>
      </c>
      <c r="P245" s="14" t="e">
        <f t="shared" si="70"/>
        <v>#VALUE!</v>
      </c>
      <c r="Q245" s="14" t="str">
        <f>IFERROR(IF(AA245="",IF(X245="","Ecole Privée "&amp;TRIM(PROPER(VLOOKUP(MID(V245,1,8),[1]Répertoire!$H$1:$J$65536,3,FALSE))),"Ecole Privée "&amp;TRIM(PROPER(VLOOKUP(X245,[1]Répertoire!$H$1:$J$65536,3,FALSE)))),AA245),"")</f>
        <v/>
      </c>
      <c r="R245" s="14" t="str">
        <f>IFERROR(IF(AB245="",IF(X245="",VLOOKUP(MID(V245,1,8),[1]Répertoire!$H$1:$J$65536,2,FALSE),TRIM(UPPER(VLOOKUP(X245,[1]Répertoire!$H$1:$J$65536,2,FALSE)))),AB245),"")</f>
        <v/>
      </c>
      <c r="S245" s="14" t="str">
        <f t="shared" si="66"/>
        <v/>
      </c>
      <c r="T245" s="15" t="e">
        <f t="shared" si="71"/>
        <v>#VALUE!</v>
      </c>
      <c r="U245" s="14" t="e">
        <f t="shared" si="72"/>
        <v>#VALUE!</v>
      </c>
      <c r="V245" s="6" t="str">
        <f t="shared" si="73"/>
        <v/>
      </c>
      <c r="W245" s="34"/>
      <c r="X245" s="23" t="str">
        <f t="shared" si="74"/>
        <v/>
      </c>
      <c r="Y245" s="35"/>
      <c r="Z245" s="35"/>
      <c r="AA245" s="38"/>
      <c r="AB245" s="38"/>
      <c r="AC245" s="39"/>
      <c r="AD245" s="23"/>
      <c r="AE245" s="39"/>
      <c r="AF245" s="41"/>
    </row>
    <row r="246" spans="1:32" ht="45" customHeight="1" x14ac:dyDescent="0.25">
      <c r="A246" s="12">
        <v>245</v>
      </c>
      <c r="D246" s="21" t="str">
        <f t="shared" si="58"/>
        <v/>
      </c>
      <c r="E246" s="22" t="str">
        <f t="shared" si="68"/>
        <v/>
      </c>
      <c r="F246" s="22">
        <f>IF(H246="","",MAX($F$2:F245)+1)</f>
        <v>245</v>
      </c>
      <c r="G246" s="26" t="str">
        <f t="shared" si="59"/>
        <v/>
      </c>
      <c r="H246" s="27" t="str">
        <f t="shared" si="60"/>
        <v xml:space="preserve">
</v>
      </c>
      <c r="I246" s="27" t="str">
        <f t="shared" si="61"/>
        <v xml:space="preserve">
</v>
      </c>
      <c r="J246" s="42">
        <f t="shared" si="62"/>
        <v>0</v>
      </c>
      <c r="K246" s="22">
        <f t="shared" si="67"/>
        <v>0</v>
      </c>
      <c r="L246" s="22">
        <f t="shared" si="65"/>
        <v>0</v>
      </c>
      <c r="M246" s="22">
        <f t="shared" si="63"/>
        <v>0</v>
      </c>
      <c r="N246" s="14" t="str">
        <f t="shared" si="64"/>
        <v/>
      </c>
      <c r="O246" s="14" t="e">
        <f t="shared" si="69"/>
        <v>#VALUE!</v>
      </c>
      <c r="P246" s="14" t="e">
        <f t="shared" si="70"/>
        <v>#VALUE!</v>
      </c>
      <c r="Q246" s="14" t="str">
        <f>IFERROR(IF(AA246="",IF(X246="","Ecole Privée "&amp;TRIM(PROPER(VLOOKUP(MID(V246,1,8),[1]Répertoire!$H$1:$J$65536,3,FALSE))),"Ecole Privée "&amp;TRIM(PROPER(VLOOKUP(X246,[1]Répertoire!$H$1:$J$65536,3,FALSE)))),AA246),"")</f>
        <v/>
      </c>
      <c r="R246" s="14" t="str">
        <f>IFERROR(IF(AB246="",IF(X246="",VLOOKUP(MID(V246,1,8),[1]Répertoire!$H$1:$J$65536,2,FALSE),TRIM(UPPER(VLOOKUP(X246,[1]Répertoire!$H$1:$J$65536,2,FALSE)))),AB246),"")</f>
        <v/>
      </c>
      <c r="S246" s="14" t="str">
        <f t="shared" si="66"/>
        <v/>
      </c>
      <c r="T246" s="15" t="e">
        <f t="shared" si="71"/>
        <v>#VALUE!</v>
      </c>
      <c r="U246" s="14" t="e">
        <f t="shared" si="72"/>
        <v>#VALUE!</v>
      </c>
      <c r="V246" s="4" t="str">
        <f t="shared" si="73"/>
        <v/>
      </c>
      <c r="W246" s="33"/>
      <c r="X246" s="24" t="str">
        <f t="shared" si="74"/>
        <v/>
      </c>
      <c r="Y246" s="25"/>
      <c r="Z246" s="25"/>
      <c r="AA246" s="36"/>
      <c r="AB246" s="36"/>
      <c r="AC246" s="37"/>
      <c r="AD246" s="24"/>
      <c r="AE246" s="37"/>
      <c r="AF246" s="40"/>
    </row>
    <row r="247" spans="1:32" ht="45" customHeight="1" x14ac:dyDescent="0.25">
      <c r="A247" s="12">
        <v>246</v>
      </c>
      <c r="D247" s="21" t="str">
        <f t="shared" si="58"/>
        <v/>
      </c>
      <c r="E247" s="22" t="str">
        <f t="shared" si="68"/>
        <v/>
      </c>
      <c r="F247" s="22">
        <f>IF(H247="","",MAX($F$2:F246)+1)</f>
        <v>246</v>
      </c>
      <c r="G247" s="26" t="str">
        <f t="shared" si="59"/>
        <v/>
      </c>
      <c r="H247" s="27" t="str">
        <f t="shared" si="60"/>
        <v xml:space="preserve">
</v>
      </c>
      <c r="I247" s="27" t="str">
        <f t="shared" si="61"/>
        <v xml:space="preserve">
</v>
      </c>
      <c r="J247" s="42">
        <f t="shared" si="62"/>
        <v>0</v>
      </c>
      <c r="K247" s="22">
        <f t="shared" si="67"/>
        <v>0</v>
      </c>
      <c r="L247" s="22">
        <f t="shared" si="65"/>
        <v>0</v>
      </c>
      <c r="M247" s="22">
        <f t="shared" si="63"/>
        <v>0</v>
      </c>
      <c r="N247" s="14" t="str">
        <f t="shared" si="64"/>
        <v/>
      </c>
      <c r="O247" s="14" t="e">
        <f t="shared" si="69"/>
        <v>#VALUE!</v>
      </c>
      <c r="P247" s="14" t="e">
        <f t="shared" si="70"/>
        <v>#VALUE!</v>
      </c>
      <c r="Q247" s="14" t="str">
        <f>IFERROR(IF(AA247="",IF(X247="","Ecole Privée "&amp;TRIM(PROPER(VLOOKUP(MID(V247,1,8),[1]Répertoire!$H$1:$J$65536,3,FALSE))),"Ecole Privée "&amp;TRIM(PROPER(VLOOKUP(X247,[1]Répertoire!$H$1:$J$65536,3,FALSE)))),AA247),"")</f>
        <v/>
      </c>
      <c r="R247" s="14" t="str">
        <f>IFERROR(IF(AB247="",IF(X247="",VLOOKUP(MID(V247,1,8),[1]Répertoire!$H$1:$J$65536,2,FALSE),TRIM(UPPER(VLOOKUP(X247,[1]Répertoire!$H$1:$J$65536,2,FALSE)))),AB247),"")</f>
        <v/>
      </c>
      <c r="S247" s="14" t="str">
        <f t="shared" si="66"/>
        <v/>
      </c>
      <c r="T247" s="15" t="e">
        <f t="shared" si="71"/>
        <v>#VALUE!</v>
      </c>
      <c r="U247" s="14" t="e">
        <f t="shared" si="72"/>
        <v>#VALUE!</v>
      </c>
      <c r="V247" s="6" t="str">
        <f t="shared" si="73"/>
        <v/>
      </c>
      <c r="W247" s="34"/>
      <c r="X247" s="23" t="str">
        <f t="shared" si="74"/>
        <v/>
      </c>
      <c r="Y247" s="35"/>
      <c r="Z247" s="35"/>
      <c r="AA247" s="38"/>
      <c r="AB247" s="38"/>
      <c r="AC247" s="39"/>
      <c r="AD247" s="23"/>
      <c r="AE247" s="39"/>
      <c r="AF247" s="41"/>
    </row>
    <row r="248" spans="1:32" ht="45" customHeight="1" x14ac:dyDescent="0.25">
      <c r="A248" s="12">
        <v>247</v>
      </c>
      <c r="D248" s="21" t="str">
        <f t="shared" si="58"/>
        <v/>
      </c>
      <c r="E248" s="22" t="str">
        <f t="shared" si="68"/>
        <v/>
      </c>
      <c r="F248" s="22">
        <f>IF(H248="","",MAX($F$2:F247)+1)</f>
        <v>247</v>
      </c>
      <c r="G248" s="26" t="str">
        <f t="shared" si="59"/>
        <v/>
      </c>
      <c r="H248" s="27" t="str">
        <f t="shared" si="60"/>
        <v xml:space="preserve">
</v>
      </c>
      <c r="I248" s="27" t="str">
        <f t="shared" si="61"/>
        <v xml:space="preserve">
</v>
      </c>
      <c r="J248" s="42">
        <f t="shared" si="62"/>
        <v>0</v>
      </c>
      <c r="K248" s="22">
        <f t="shared" si="67"/>
        <v>0</v>
      </c>
      <c r="L248" s="22">
        <f t="shared" si="65"/>
        <v>0</v>
      </c>
      <c r="M248" s="22">
        <f t="shared" si="63"/>
        <v>0</v>
      </c>
      <c r="N248" s="14" t="str">
        <f t="shared" si="64"/>
        <v/>
      </c>
      <c r="O248" s="14" t="e">
        <f t="shared" si="69"/>
        <v>#VALUE!</v>
      </c>
      <c r="P248" s="14" t="e">
        <f t="shared" si="70"/>
        <v>#VALUE!</v>
      </c>
      <c r="Q248" s="14" t="str">
        <f>IFERROR(IF(AA248="",IF(X248="","Ecole Privée "&amp;TRIM(PROPER(VLOOKUP(MID(V248,1,8),[1]Répertoire!$H$1:$J$65536,3,FALSE))),"Ecole Privée "&amp;TRIM(PROPER(VLOOKUP(X248,[1]Répertoire!$H$1:$J$65536,3,FALSE)))),AA248),"")</f>
        <v/>
      </c>
      <c r="R248" s="14" t="str">
        <f>IFERROR(IF(AB248="",IF(X248="",VLOOKUP(MID(V248,1,8),[1]Répertoire!$H$1:$J$65536,2,FALSE),TRIM(UPPER(VLOOKUP(X248,[1]Répertoire!$H$1:$J$65536,2,FALSE)))),AB248),"")</f>
        <v/>
      </c>
      <c r="S248" s="14" t="str">
        <f t="shared" si="66"/>
        <v/>
      </c>
      <c r="T248" s="15" t="e">
        <f t="shared" si="71"/>
        <v>#VALUE!</v>
      </c>
      <c r="U248" s="14" t="e">
        <f t="shared" si="72"/>
        <v>#VALUE!</v>
      </c>
      <c r="V248" s="4" t="str">
        <f t="shared" si="73"/>
        <v/>
      </c>
      <c r="W248" s="33"/>
      <c r="X248" s="24" t="str">
        <f t="shared" si="74"/>
        <v/>
      </c>
      <c r="Y248" s="25"/>
      <c r="Z248" s="25"/>
      <c r="AA248" s="36"/>
      <c r="AB248" s="36"/>
      <c r="AC248" s="37"/>
      <c r="AD248" s="24"/>
      <c r="AE248" s="37"/>
      <c r="AF248" s="40"/>
    </row>
    <row r="249" spans="1:32" ht="45" customHeight="1" x14ac:dyDescent="0.25">
      <c r="A249" s="12">
        <v>248</v>
      </c>
      <c r="D249" s="21" t="str">
        <f t="shared" si="58"/>
        <v/>
      </c>
      <c r="E249" s="22" t="str">
        <f t="shared" si="68"/>
        <v/>
      </c>
      <c r="F249" s="22">
        <f>IF(H249="","",MAX($F$2:F248)+1)</f>
        <v>248</v>
      </c>
      <c r="G249" s="26" t="str">
        <f t="shared" si="59"/>
        <v/>
      </c>
      <c r="H249" s="27" t="str">
        <f t="shared" si="60"/>
        <v xml:space="preserve">
</v>
      </c>
      <c r="I249" s="27" t="str">
        <f t="shared" si="61"/>
        <v xml:space="preserve">
</v>
      </c>
      <c r="J249" s="42">
        <f t="shared" si="62"/>
        <v>0</v>
      </c>
      <c r="K249" s="22">
        <f t="shared" si="67"/>
        <v>0</v>
      </c>
      <c r="L249" s="22">
        <f t="shared" si="65"/>
        <v>0</v>
      </c>
      <c r="M249" s="22">
        <f t="shared" si="63"/>
        <v>0</v>
      </c>
      <c r="N249" s="14" t="str">
        <f t="shared" si="64"/>
        <v/>
      </c>
      <c r="O249" s="14" t="e">
        <f t="shared" si="69"/>
        <v>#VALUE!</v>
      </c>
      <c r="P249" s="14" t="e">
        <f t="shared" si="70"/>
        <v>#VALUE!</v>
      </c>
      <c r="Q249" s="14" t="str">
        <f>IFERROR(IF(AA249="",IF(X249="","Ecole Privée "&amp;TRIM(PROPER(VLOOKUP(MID(V249,1,8),[1]Répertoire!$H$1:$J$65536,3,FALSE))),"Ecole Privée "&amp;TRIM(PROPER(VLOOKUP(X249,[1]Répertoire!$H$1:$J$65536,3,FALSE)))),AA249),"")</f>
        <v/>
      </c>
      <c r="R249" s="14" t="str">
        <f>IFERROR(IF(AB249="",IF(X249="",VLOOKUP(MID(V249,1,8),[1]Répertoire!$H$1:$J$65536,2,FALSE),TRIM(UPPER(VLOOKUP(X249,[1]Répertoire!$H$1:$J$65536,2,FALSE)))),AB249),"")</f>
        <v/>
      </c>
      <c r="S249" s="14" t="str">
        <f t="shared" si="66"/>
        <v/>
      </c>
      <c r="T249" s="15" t="e">
        <f t="shared" si="71"/>
        <v>#VALUE!</v>
      </c>
      <c r="U249" s="14" t="e">
        <f t="shared" si="72"/>
        <v>#VALUE!</v>
      </c>
      <c r="V249" s="6" t="str">
        <f t="shared" si="73"/>
        <v/>
      </c>
      <c r="W249" s="34"/>
      <c r="X249" s="23" t="str">
        <f t="shared" si="74"/>
        <v/>
      </c>
      <c r="Y249" s="35"/>
      <c r="Z249" s="35"/>
      <c r="AA249" s="38"/>
      <c r="AB249" s="38"/>
      <c r="AC249" s="39"/>
      <c r="AD249" s="23"/>
      <c r="AE249" s="39"/>
      <c r="AF249" s="41"/>
    </row>
    <row r="250" spans="1:32" ht="45" customHeight="1" x14ac:dyDescent="0.25">
      <c r="A250" s="12">
        <v>249</v>
      </c>
      <c r="D250" s="21" t="str">
        <f t="shared" si="58"/>
        <v/>
      </c>
      <c r="E250" s="22" t="str">
        <f t="shared" si="68"/>
        <v/>
      </c>
      <c r="F250" s="22">
        <f>IF(H250="","",MAX($F$2:F249)+1)</f>
        <v>249</v>
      </c>
      <c r="G250" s="26" t="str">
        <f t="shared" si="59"/>
        <v/>
      </c>
      <c r="H250" s="27" t="str">
        <f t="shared" si="60"/>
        <v xml:space="preserve">
</v>
      </c>
      <c r="I250" s="27" t="str">
        <f t="shared" si="61"/>
        <v xml:space="preserve">
</v>
      </c>
      <c r="J250" s="42">
        <f t="shared" si="62"/>
        <v>0</v>
      </c>
      <c r="K250" s="22">
        <f t="shared" si="67"/>
        <v>0</v>
      </c>
      <c r="L250" s="22">
        <f t="shared" si="65"/>
        <v>0</v>
      </c>
      <c r="M250" s="22">
        <f t="shared" si="63"/>
        <v>0</v>
      </c>
      <c r="N250" s="14" t="str">
        <f t="shared" si="64"/>
        <v/>
      </c>
      <c r="O250" s="14" t="e">
        <f t="shared" si="69"/>
        <v>#VALUE!</v>
      </c>
      <c r="P250" s="14" t="e">
        <f t="shared" si="70"/>
        <v>#VALUE!</v>
      </c>
      <c r="Q250" s="14" t="str">
        <f>IFERROR(IF(AA250="",IF(X250="","Ecole Privée "&amp;TRIM(PROPER(VLOOKUP(MID(V250,1,8),[1]Répertoire!$H$1:$J$65536,3,FALSE))),"Ecole Privée "&amp;TRIM(PROPER(VLOOKUP(X250,[1]Répertoire!$H$1:$J$65536,3,FALSE)))),AA250),"")</f>
        <v/>
      </c>
      <c r="R250" s="14" t="str">
        <f>IFERROR(IF(AB250="",IF(X250="",VLOOKUP(MID(V250,1,8),[1]Répertoire!$H$1:$J$65536,2,FALSE),TRIM(UPPER(VLOOKUP(X250,[1]Répertoire!$H$1:$J$65536,2,FALSE)))),AB250),"")</f>
        <v/>
      </c>
      <c r="S250" s="14" t="str">
        <f t="shared" si="66"/>
        <v/>
      </c>
      <c r="T250" s="15" t="e">
        <f t="shared" si="71"/>
        <v>#VALUE!</v>
      </c>
      <c r="U250" s="14" t="e">
        <f t="shared" si="72"/>
        <v>#VALUE!</v>
      </c>
      <c r="V250" s="4" t="str">
        <f t="shared" si="73"/>
        <v/>
      </c>
      <c r="W250" s="33"/>
      <c r="X250" s="24" t="str">
        <f t="shared" si="74"/>
        <v/>
      </c>
      <c r="Y250" s="25"/>
      <c r="Z250" s="25"/>
      <c r="AA250" s="36"/>
      <c r="AB250" s="36"/>
      <c r="AC250" s="37"/>
      <c r="AD250" s="24"/>
      <c r="AE250" s="37"/>
      <c r="AF250" s="40"/>
    </row>
    <row r="251" spans="1:32" ht="45" customHeight="1" x14ac:dyDescent="0.25">
      <c r="A251" s="12">
        <v>250</v>
      </c>
      <c r="D251" s="21" t="str">
        <f t="shared" si="58"/>
        <v/>
      </c>
      <c r="E251" s="22" t="str">
        <f t="shared" si="68"/>
        <v/>
      </c>
      <c r="F251" s="22">
        <f>IF(H251="","",MAX($F$2:F250)+1)</f>
        <v>250</v>
      </c>
      <c r="G251" s="26" t="str">
        <f t="shared" si="59"/>
        <v/>
      </c>
      <c r="H251" s="27" t="str">
        <f t="shared" si="60"/>
        <v xml:space="preserve">
</v>
      </c>
      <c r="I251" s="27" t="str">
        <f t="shared" si="61"/>
        <v xml:space="preserve">
</v>
      </c>
      <c r="J251" s="42">
        <f t="shared" si="62"/>
        <v>0</v>
      </c>
      <c r="K251" s="22">
        <f t="shared" si="67"/>
        <v>0</v>
      </c>
      <c r="L251" s="22">
        <f t="shared" si="65"/>
        <v>0</v>
      </c>
      <c r="M251" s="22">
        <f t="shared" si="63"/>
        <v>0</v>
      </c>
      <c r="N251" s="14" t="str">
        <f t="shared" si="64"/>
        <v/>
      </c>
      <c r="O251" s="14" t="e">
        <f t="shared" si="69"/>
        <v>#VALUE!</v>
      </c>
      <c r="P251" s="14" t="e">
        <f t="shared" si="70"/>
        <v>#VALUE!</v>
      </c>
      <c r="Q251" s="14" t="str">
        <f>IFERROR(IF(AA251="",IF(X251="","Ecole Privée "&amp;TRIM(PROPER(VLOOKUP(MID(V251,1,8),[1]Répertoire!$H$1:$J$65536,3,FALSE))),"Ecole Privée "&amp;TRIM(PROPER(VLOOKUP(X251,[1]Répertoire!$H$1:$J$65536,3,FALSE)))),AA251),"")</f>
        <v/>
      </c>
      <c r="R251" s="14" t="str">
        <f>IFERROR(IF(AB251="",IF(X251="",VLOOKUP(MID(V251,1,8),[1]Répertoire!$H$1:$J$65536,2,FALSE),TRIM(UPPER(VLOOKUP(X251,[1]Répertoire!$H$1:$J$65536,2,FALSE)))),AB251),"")</f>
        <v/>
      </c>
      <c r="S251" s="14" t="str">
        <f t="shared" si="66"/>
        <v/>
      </c>
      <c r="T251" s="15" t="e">
        <f t="shared" si="71"/>
        <v>#VALUE!</v>
      </c>
      <c r="U251" s="14" t="e">
        <f t="shared" si="72"/>
        <v>#VALUE!</v>
      </c>
      <c r="V251" s="6" t="str">
        <f t="shared" si="73"/>
        <v/>
      </c>
      <c r="W251" s="34"/>
      <c r="X251" s="23" t="str">
        <f t="shared" si="74"/>
        <v/>
      </c>
      <c r="Y251" s="35"/>
      <c r="Z251" s="35"/>
      <c r="AA251" s="38"/>
      <c r="AB251" s="38"/>
      <c r="AC251" s="39"/>
      <c r="AD251" s="23"/>
      <c r="AE251" s="39"/>
      <c r="AF251" s="41"/>
    </row>
    <row r="252" spans="1:32" ht="45" customHeight="1" x14ac:dyDescent="0.25">
      <c r="A252" s="12">
        <v>251</v>
      </c>
      <c r="D252" s="21" t="str">
        <f t="shared" si="58"/>
        <v/>
      </c>
      <c r="E252" s="22" t="str">
        <f t="shared" si="68"/>
        <v/>
      </c>
      <c r="F252" s="22">
        <f>IF(H252="","",MAX($F$2:F251)+1)</f>
        <v>251</v>
      </c>
      <c r="G252" s="26" t="str">
        <f t="shared" si="59"/>
        <v/>
      </c>
      <c r="H252" s="27" t="str">
        <f t="shared" si="60"/>
        <v xml:space="preserve">
</v>
      </c>
      <c r="I252" s="27" t="str">
        <f t="shared" si="61"/>
        <v xml:space="preserve">
</v>
      </c>
      <c r="J252" s="42">
        <f t="shared" si="62"/>
        <v>0</v>
      </c>
      <c r="K252" s="22">
        <f t="shared" si="67"/>
        <v>0</v>
      </c>
      <c r="L252" s="22">
        <f t="shared" si="65"/>
        <v>0</v>
      </c>
      <c r="M252" s="22">
        <f t="shared" si="63"/>
        <v>0</v>
      </c>
      <c r="N252" s="14" t="str">
        <f t="shared" si="64"/>
        <v/>
      </c>
      <c r="O252" s="14" t="e">
        <f t="shared" si="69"/>
        <v>#VALUE!</v>
      </c>
      <c r="P252" s="14" t="e">
        <f t="shared" si="70"/>
        <v>#VALUE!</v>
      </c>
      <c r="Q252" s="14" t="str">
        <f>IFERROR(IF(AA252="",IF(X252="","Ecole Privée "&amp;TRIM(PROPER(VLOOKUP(MID(V252,1,8),[1]Répertoire!$H$1:$J$65536,3,FALSE))),"Ecole Privée "&amp;TRIM(PROPER(VLOOKUP(X252,[1]Répertoire!$H$1:$J$65536,3,FALSE)))),AA252),"")</f>
        <v/>
      </c>
      <c r="R252" s="14" t="str">
        <f>IFERROR(IF(AB252="",IF(X252="",VLOOKUP(MID(V252,1,8),[1]Répertoire!$H$1:$J$65536,2,FALSE),TRIM(UPPER(VLOOKUP(X252,[1]Répertoire!$H$1:$J$65536,2,FALSE)))),AB252),"")</f>
        <v/>
      </c>
      <c r="S252" s="14" t="str">
        <f t="shared" si="66"/>
        <v/>
      </c>
      <c r="T252" s="15" t="e">
        <f t="shared" si="71"/>
        <v>#VALUE!</v>
      </c>
      <c r="U252" s="14" t="e">
        <f t="shared" si="72"/>
        <v>#VALUE!</v>
      </c>
      <c r="V252" s="4" t="str">
        <f t="shared" si="73"/>
        <v/>
      </c>
      <c r="W252" s="33"/>
      <c r="X252" s="24" t="str">
        <f t="shared" si="74"/>
        <v/>
      </c>
      <c r="Y252" s="25"/>
      <c r="Z252" s="25"/>
      <c r="AA252" s="36"/>
      <c r="AB252" s="36"/>
      <c r="AC252" s="37"/>
      <c r="AD252" s="24"/>
      <c r="AE252" s="37"/>
      <c r="AF252" s="40"/>
    </row>
    <row r="253" spans="1:32" ht="45" customHeight="1" x14ac:dyDescent="0.25">
      <c r="A253" s="12">
        <v>252</v>
      </c>
      <c r="D253" s="21" t="str">
        <f t="shared" si="58"/>
        <v/>
      </c>
      <c r="E253" s="22" t="str">
        <f t="shared" si="68"/>
        <v/>
      </c>
      <c r="F253" s="22">
        <f>IF(H253="","",MAX($F$2:F252)+1)</f>
        <v>252</v>
      </c>
      <c r="G253" s="26" t="str">
        <f t="shared" si="59"/>
        <v/>
      </c>
      <c r="H253" s="27" t="str">
        <f t="shared" si="60"/>
        <v xml:space="preserve">
</v>
      </c>
      <c r="I253" s="27" t="str">
        <f t="shared" si="61"/>
        <v xml:space="preserve">
</v>
      </c>
      <c r="J253" s="42">
        <f t="shared" si="62"/>
        <v>0</v>
      </c>
      <c r="K253" s="22">
        <f t="shared" si="67"/>
        <v>0</v>
      </c>
      <c r="L253" s="22">
        <f t="shared" si="65"/>
        <v>0</v>
      </c>
      <c r="M253" s="22">
        <f t="shared" si="63"/>
        <v>0</v>
      </c>
      <c r="N253" s="14" t="str">
        <f t="shared" si="64"/>
        <v/>
      </c>
      <c r="O253" s="14" t="e">
        <f t="shared" si="69"/>
        <v>#VALUE!</v>
      </c>
      <c r="P253" s="14" t="e">
        <f t="shared" si="70"/>
        <v>#VALUE!</v>
      </c>
      <c r="Q253" s="14" t="str">
        <f>IFERROR(IF(AA253="",IF(X253="","Ecole Privée "&amp;TRIM(PROPER(VLOOKUP(MID(V253,1,8),[1]Répertoire!$H$1:$J$65536,3,FALSE))),"Ecole Privée "&amp;TRIM(PROPER(VLOOKUP(X253,[1]Répertoire!$H$1:$J$65536,3,FALSE)))),AA253),"")</f>
        <v/>
      </c>
      <c r="R253" s="14" t="str">
        <f>IFERROR(IF(AB253="",IF(X253="",VLOOKUP(MID(V253,1,8),[1]Répertoire!$H$1:$J$65536,2,FALSE),TRIM(UPPER(VLOOKUP(X253,[1]Répertoire!$H$1:$J$65536,2,FALSE)))),AB253),"")</f>
        <v/>
      </c>
      <c r="S253" s="14" t="str">
        <f t="shared" si="66"/>
        <v/>
      </c>
      <c r="T253" s="15" t="e">
        <f t="shared" si="71"/>
        <v>#VALUE!</v>
      </c>
      <c r="U253" s="14" t="e">
        <f t="shared" si="72"/>
        <v>#VALUE!</v>
      </c>
      <c r="V253" s="6" t="str">
        <f t="shared" si="73"/>
        <v/>
      </c>
      <c r="W253" s="34"/>
      <c r="X253" s="23" t="str">
        <f t="shared" si="74"/>
        <v/>
      </c>
      <c r="Y253" s="35"/>
      <c r="Z253" s="35"/>
      <c r="AA253" s="38"/>
      <c r="AB253" s="38"/>
      <c r="AC253" s="39"/>
      <c r="AD253" s="23"/>
      <c r="AE253" s="39"/>
      <c r="AF253" s="41"/>
    </row>
    <row r="254" spans="1:32" ht="45" customHeight="1" x14ac:dyDescent="0.25">
      <c r="A254" s="12">
        <v>253</v>
      </c>
      <c r="D254" s="21" t="str">
        <f t="shared" si="58"/>
        <v/>
      </c>
      <c r="E254" s="22" t="str">
        <f t="shared" si="68"/>
        <v/>
      </c>
      <c r="F254" s="22">
        <f>IF(H254="","",MAX($F$2:F253)+1)</f>
        <v>253</v>
      </c>
      <c r="G254" s="26" t="str">
        <f t="shared" si="59"/>
        <v/>
      </c>
      <c r="H254" s="27" t="str">
        <f t="shared" si="60"/>
        <v xml:space="preserve">
</v>
      </c>
      <c r="I254" s="27" t="str">
        <f t="shared" si="61"/>
        <v xml:space="preserve">
</v>
      </c>
      <c r="J254" s="42">
        <f t="shared" si="62"/>
        <v>0</v>
      </c>
      <c r="K254" s="22">
        <f t="shared" si="67"/>
        <v>0</v>
      </c>
      <c r="L254" s="22">
        <f t="shared" si="65"/>
        <v>0</v>
      </c>
      <c r="M254" s="22">
        <f t="shared" si="63"/>
        <v>0</v>
      </c>
      <c r="N254" s="14" t="str">
        <f t="shared" si="64"/>
        <v/>
      </c>
      <c r="O254" s="14" t="e">
        <f t="shared" si="69"/>
        <v>#VALUE!</v>
      </c>
      <c r="P254" s="14" t="e">
        <f t="shared" si="70"/>
        <v>#VALUE!</v>
      </c>
      <c r="Q254" s="14" t="str">
        <f>IFERROR(IF(AA254="",IF(X254="","Ecole Privée "&amp;TRIM(PROPER(VLOOKUP(MID(V254,1,8),[1]Répertoire!$H$1:$J$65536,3,FALSE))),"Ecole Privée "&amp;TRIM(PROPER(VLOOKUP(X254,[1]Répertoire!$H$1:$J$65536,3,FALSE)))),AA254),"")</f>
        <v/>
      </c>
      <c r="R254" s="14" t="str">
        <f>IFERROR(IF(AB254="",IF(X254="",VLOOKUP(MID(V254,1,8),[1]Répertoire!$H$1:$J$65536,2,FALSE),TRIM(UPPER(VLOOKUP(X254,[1]Répertoire!$H$1:$J$65536,2,FALSE)))),AB254),"")</f>
        <v/>
      </c>
      <c r="S254" s="14" t="str">
        <f t="shared" si="66"/>
        <v/>
      </c>
      <c r="T254" s="15" t="e">
        <f t="shared" si="71"/>
        <v>#VALUE!</v>
      </c>
      <c r="U254" s="14" t="e">
        <f t="shared" si="72"/>
        <v>#VALUE!</v>
      </c>
      <c r="V254" s="4" t="str">
        <f t="shared" si="73"/>
        <v/>
      </c>
      <c r="W254" s="33"/>
      <c r="X254" s="24" t="str">
        <f t="shared" si="74"/>
        <v/>
      </c>
      <c r="Y254" s="25"/>
      <c r="Z254" s="25"/>
      <c r="AA254" s="36"/>
      <c r="AB254" s="36"/>
      <c r="AC254" s="37"/>
      <c r="AD254" s="24"/>
      <c r="AE254" s="37"/>
      <c r="AF254" s="40"/>
    </row>
    <row r="255" spans="1:32" ht="45" customHeight="1" x14ac:dyDescent="0.25">
      <c r="A255" s="12">
        <v>254</v>
      </c>
      <c r="D255" s="21" t="str">
        <f t="shared" si="58"/>
        <v/>
      </c>
      <c r="E255" s="22" t="str">
        <f t="shared" si="68"/>
        <v/>
      </c>
      <c r="F255" s="22">
        <f>IF(H255="","",MAX($F$2:F254)+1)</f>
        <v>254</v>
      </c>
      <c r="G255" s="26" t="str">
        <f t="shared" si="59"/>
        <v/>
      </c>
      <c r="H255" s="27" t="str">
        <f t="shared" si="60"/>
        <v xml:space="preserve">
</v>
      </c>
      <c r="I255" s="27" t="str">
        <f t="shared" si="61"/>
        <v xml:space="preserve">
</v>
      </c>
      <c r="J255" s="42">
        <f t="shared" si="62"/>
        <v>0</v>
      </c>
      <c r="K255" s="22">
        <f t="shared" si="67"/>
        <v>0</v>
      </c>
      <c r="L255" s="22">
        <f t="shared" si="65"/>
        <v>0</v>
      </c>
      <c r="M255" s="22">
        <f t="shared" si="63"/>
        <v>0</v>
      </c>
      <c r="N255" s="14" t="str">
        <f t="shared" si="64"/>
        <v/>
      </c>
      <c r="O255" s="14" t="e">
        <f t="shared" si="69"/>
        <v>#VALUE!</v>
      </c>
      <c r="P255" s="14" t="e">
        <f t="shared" si="70"/>
        <v>#VALUE!</v>
      </c>
      <c r="Q255" s="14" t="str">
        <f>IFERROR(IF(AA255="",IF(X255="","Ecole Privée "&amp;TRIM(PROPER(VLOOKUP(MID(V255,1,8),[1]Répertoire!$H$1:$J$65536,3,FALSE))),"Ecole Privée "&amp;TRIM(PROPER(VLOOKUP(X255,[1]Répertoire!$H$1:$J$65536,3,FALSE)))),AA255),"")</f>
        <v/>
      </c>
      <c r="R255" s="14" t="str">
        <f>IFERROR(IF(AB255="",IF(X255="",VLOOKUP(MID(V255,1,8),[1]Répertoire!$H$1:$J$65536,2,FALSE),TRIM(UPPER(VLOOKUP(X255,[1]Répertoire!$H$1:$J$65536,2,FALSE)))),AB255),"")</f>
        <v/>
      </c>
      <c r="S255" s="14" t="str">
        <f t="shared" si="66"/>
        <v/>
      </c>
      <c r="T255" s="15" t="e">
        <f t="shared" si="71"/>
        <v>#VALUE!</v>
      </c>
      <c r="U255" s="14" t="e">
        <f t="shared" si="72"/>
        <v>#VALUE!</v>
      </c>
      <c r="V255" s="6" t="str">
        <f t="shared" si="73"/>
        <v/>
      </c>
      <c r="W255" s="34"/>
      <c r="X255" s="23" t="str">
        <f t="shared" si="74"/>
        <v/>
      </c>
      <c r="Y255" s="35"/>
      <c r="Z255" s="35"/>
      <c r="AA255" s="38"/>
      <c r="AB255" s="38"/>
      <c r="AC255" s="39"/>
      <c r="AD255" s="23"/>
      <c r="AE255" s="39"/>
      <c r="AF255" s="41"/>
    </row>
    <row r="256" spans="1:32" ht="45" customHeight="1" x14ac:dyDescent="0.25">
      <c r="A256" s="12">
        <v>255</v>
      </c>
      <c r="D256" s="21" t="str">
        <f t="shared" si="58"/>
        <v/>
      </c>
      <c r="E256" s="22" t="str">
        <f t="shared" si="68"/>
        <v/>
      </c>
      <c r="F256" s="22">
        <f>IF(H256="","",MAX($F$2:F255)+1)</f>
        <v>255</v>
      </c>
      <c r="G256" s="26" t="str">
        <f t="shared" si="59"/>
        <v/>
      </c>
      <c r="H256" s="27" t="str">
        <f t="shared" si="60"/>
        <v xml:space="preserve">
</v>
      </c>
      <c r="I256" s="27" t="str">
        <f t="shared" si="61"/>
        <v xml:space="preserve">
</v>
      </c>
      <c r="J256" s="42">
        <f t="shared" si="62"/>
        <v>0</v>
      </c>
      <c r="K256" s="22">
        <f t="shared" si="67"/>
        <v>0</v>
      </c>
      <c r="L256" s="22">
        <f t="shared" si="65"/>
        <v>0</v>
      </c>
      <c r="M256" s="22">
        <f t="shared" si="63"/>
        <v>0</v>
      </c>
      <c r="N256" s="14" t="str">
        <f t="shared" si="64"/>
        <v/>
      </c>
      <c r="O256" s="14" t="e">
        <f t="shared" si="69"/>
        <v>#VALUE!</v>
      </c>
      <c r="P256" s="14" t="e">
        <f t="shared" si="70"/>
        <v>#VALUE!</v>
      </c>
      <c r="Q256" s="14" t="str">
        <f>IFERROR(IF(AA256="",IF(X256="","Ecole Privée "&amp;TRIM(PROPER(VLOOKUP(MID(V256,1,8),[1]Répertoire!$H$1:$J$65536,3,FALSE))),"Ecole Privée "&amp;TRIM(PROPER(VLOOKUP(X256,[1]Répertoire!$H$1:$J$65536,3,FALSE)))),AA256),"")</f>
        <v/>
      </c>
      <c r="R256" s="14" t="str">
        <f>IFERROR(IF(AB256="",IF(X256="",VLOOKUP(MID(V256,1,8),[1]Répertoire!$H$1:$J$65536,2,FALSE),TRIM(UPPER(VLOOKUP(X256,[1]Répertoire!$H$1:$J$65536,2,FALSE)))),AB256),"")</f>
        <v/>
      </c>
      <c r="S256" s="14" t="str">
        <f t="shared" si="66"/>
        <v/>
      </c>
      <c r="T256" s="15" t="e">
        <f t="shared" si="71"/>
        <v>#VALUE!</v>
      </c>
      <c r="U256" s="14" t="e">
        <f t="shared" si="72"/>
        <v>#VALUE!</v>
      </c>
      <c r="V256" s="4" t="str">
        <f t="shared" si="73"/>
        <v/>
      </c>
      <c r="W256" s="33"/>
      <c r="X256" s="24" t="str">
        <f t="shared" si="74"/>
        <v/>
      </c>
      <c r="Y256" s="25"/>
      <c r="Z256" s="25"/>
      <c r="AA256" s="36"/>
      <c r="AB256" s="36"/>
      <c r="AC256" s="37"/>
      <c r="AD256" s="24"/>
      <c r="AE256" s="37"/>
      <c r="AF256" s="40"/>
    </row>
    <row r="257" spans="1:32" ht="45" customHeight="1" x14ac:dyDescent="0.25">
      <c r="A257" s="12">
        <v>256</v>
      </c>
      <c r="D257" s="21" t="str">
        <f t="shared" si="58"/>
        <v/>
      </c>
      <c r="E257" s="22" t="str">
        <f t="shared" si="68"/>
        <v/>
      </c>
      <c r="F257" s="22">
        <f>IF(H257="","",MAX($F$2:F256)+1)</f>
        <v>256</v>
      </c>
      <c r="G257" s="26" t="str">
        <f t="shared" si="59"/>
        <v/>
      </c>
      <c r="H257" s="27" t="str">
        <f t="shared" si="60"/>
        <v xml:space="preserve">
</v>
      </c>
      <c r="I257" s="27" t="str">
        <f t="shared" si="61"/>
        <v xml:space="preserve">
</v>
      </c>
      <c r="J257" s="42">
        <f t="shared" si="62"/>
        <v>0</v>
      </c>
      <c r="K257" s="22">
        <f t="shared" si="67"/>
        <v>0</v>
      </c>
      <c r="L257" s="22">
        <f t="shared" si="65"/>
        <v>0</v>
      </c>
      <c r="M257" s="22">
        <f t="shared" si="63"/>
        <v>0</v>
      </c>
      <c r="N257" s="14" t="str">
        <f t="shared" si="64"/>
        <v/>
      </c>
      <c r="O257" s="14" t="e">
        <f t="shared" si="69"/>
        <v>#VALUE!</v>
      </c>
      <c r="P257" s="14" t="e">
        <f t="shared" si="70"/>
        <v>#VALUE!</v>
      </c>
      <c r="Q257" s="14" t="str">
        <f>IFERROR(IF(AA257="",IF(X257="","Ecole Privée "&amp;TRIM(PROPER(VLOOKUP(MID(V257,1,8),[1]Répertoire!$H$1:$J$65536,3,FALSE))),"Ecole Privée "&amp;TRIM(PROPER(VLOOKUP(X257,[1]Répertoire!$H$1:$J$65536,3,FALSE)))),AA257),"")</f>
        <v/>
      </c>
      <c r="R257" s="14" t="str">
        <f>IFERROR(IF(AB257="",IF(X257="",VLOOKUP(MID(V257,1,8),[1]Répertoire!$H$1:$J$65536,2,FALSE),TRIM(UPPER(VLOOKUP(X257,[1]Répertoire!$H$1:$J$65536,2,FALSE)))),AB257),"")</f>
        <v/>
      </c>
      <c r="S257" s="14" t="str">
        <f t="shared" si="66"/>
        <v/>
      </c>
      <c r="T257" s="15" t="e">
        <f t="shared" si="71"/>
        <v>#VALUE!</v>
      </c>
      <c r="U257" s="14" t="e">
        <f t="shared" si="72"/>
        <v>#VALUE!</v>
      </c>
      <c r="V257" s="6" t="str">
        <f t="shared" si="73"/>
        <v/>
      </c>
      <c r="W257" s="34"/>
      <c r="X257" s="23" t="str">
        <f t="shared" si="74"/>
        <v/>
      </c>
      <c r="Y257" s="35"/>
      <c r="Z257" s="35"/>
      <c r="AA257" s="38"/>
      <c r="AB257" s="38"/>
      <c r="AC257" s="39"/>
      <c r="AD257" s="23"/>
      <c r="AE257" s="39"/>
      <c r="AF257" s="41"/>
    </row>
    <row r="258" spans="1:32" ht="45" customHeight="1" x14ac:dyDescent="0.25">
      <c r="A258" s="12">
        <v>257</v>
      </c>
      <c r="D258" s="21" t="str">
        <f t="shared" ref="D258:D321" si="75">IF(ISNUMBER(SEARCH("Service",G258)),TEXT(MID(V258,10,8),"JJ/MM/AAAA")+TEXT(MID(V258,19,8),"JJ/MM/AAAA")-F258,"")</f>
        <v/>
      </c>
      <c r="E258" s="22" t="str">
        <f t="shared" si="68"/>
        <v/>
      </c>
      <c r="F258" s="22">
        <f>IF(H258="","",MAX($F$2:F257)+1)</f>
        <v>257</v>
      </c>
      <c r="G258" s="26" t="str">
        <f t="shared" si="59"/>
        <v/>
      </c>
      <c r="H258" s="27" t="str">
        <f t="shared" si="60"/>
        <v xml:space="preserve">
</v>
      </c>
      <c r="I258" s="27" t="str">
        <f t="shared" si="61"/>
        <v xml:space="preserve">
</v>
      </c>
      <c r="J258" s="42">
        <f t="shared" si="62"/>
        <v>0</v>
      </c>
      <c r="K258" s="22">
        <f t="shared" si="67"/>
        <v>0</v>
      </c>
      <c r="L258" s="22">
        <f t="shared" si="65"/>
        <v>0</v>
      </c>
      <c r="M258" s="22">
        <f t="shared" si="63"/>
        <v>0</v>
      </c>
      <c r="N258" s="14" t="str">
        <f t="shared" si="64"/>
        <v/>
      </c>
      <c r="O258" s="14" t="e">
        <f t="shared" si="69"/>
        <v>#VALUE!</v>
      </c>
      <c r="P258" s="14" t="e">
        <f t="shared" si="70"/>
        <v>#VALUE!</v>
      </c>
      <c r="Q258" s="14" t="str">
        <f>IFERROR(IF(AA258="",IF(X258="","Ecole Privée "&amp;TRIM(PROPER(VLOOKUP(MID(V258,1,8),[1]Répertoire!$H$1:$J$65536,3,FALSE))),"Ecole Privée "&amp;TRIM(PROPER(VLOOKUP(X258,[1]Répertoire!$H$1:$J$65536,3,FALSE)))),AA258),"")</f>
        <v/>
      </c>
      <c r="R258" s="14" t="str">
        <f>IFERROR(IF(AB258="",IF(X258="",VLOOKUP(MID(V258,1,8),[1]Répertoire!$H$1:$J$65536,2,FALSE),TRIM(UPPER(VLOOKUP(X258,[1]Répertoire!$H$1:$J$65536,2,FALSE)))),AB258),"")</f>
        <v/>
      </c>
      <c r="S258" s="14" t="str">
        <f t="shared" si="66"/>
        <v/>
      </c>
      <c r="T258" s="15" t="e">
        <f t="shared" si="71"/>
        <v>#VALUE!</v>
      </c>
      <c r="U258" s="14" t="e">
        <f t="shared" si="72"/>
        <v>#VALUE!</v>
      </c>
      <c r="V258" s="4" t="str">
        <f t="shared" si="73"/>
        <v/>
      </c>
      <c r="W258" s="33"/>
      <c r="X258" s="24" t="str">
        <f t="shared" si="74"/>
        <v/>
      </c>
      <c r="Y258" s="25"/>
      <c r="Z258" s="25"/>
      <c r="AA258" s="36"/>
      <c r="AB258" s="36"/>
      <c r="AC258" s="37"/>
      <c r="AD258" s="24"/>
      <c r="AE258" s="37"/>
      <c r="AF258" s="40"/>
    </row>
    <row r="259" spans="1:32" ht="45" customHeight="1" x14ac:dyDescent="0.25">
      <c r="A259" s="12">
        <v>258</v>
      </c>
      <c r="D259" s="21" t="str">
        <f t="shared" si="75"/>
        <v/>
      </c>
      <c r="E259" s="22" t="str">
        <f t="shared" si="68"/>
        <v/>
      </c>
      <c r="F259" s="22">
        <f>IF(H259="","",MAX($F$2:F258)+1)</f>
        <v>258</v>
      </c>
      <c r="G259" s="26" t="str">
        <f t="shared" ref="G259:G322" si="76">IF(W259="",IF(N259="","",F259&amp;IF(F259=1,"er","ème")&amp;" service"&amp;CHAR(10)&amp;N259),"")</f>
        <v/>
      </c>
      <c r="H259" s="27" t="str">
        <f t="shared" ref="H259:H322" si="77">IF(W259="",Q259&amp;CHAR(10)&amp;R259&amp;CHAR(10)&amp;S259,"")</f>
        <v xml:space="preserve">
</v>
      </c>
      <c r="I259" s="27" t="str">
        <f t="shared" ref="I259:I322" si="78">IF(N259="","",N259)&amp;CHAR(10)&amp;IF(Q259="","",Q259)&amp;CHAR(10)&amp;IF(R259="","",R259)</f>
        <v xml:space="preserve">
</v>
      </c>
      <c r="J259" s="42">
        <f t="shared" ref="J259:J322" si="79">SUM(K259:M259)</f>
        <v>0</v>
      </c>
      <c r="K259" s="22">
        <f t="shared" si="67"/>
        <v>0</v>
      </c>
      <c r="L259" s="22">
        <f t="shared" si="65"/>
        <v>0</v>
      </c>
      <c r="M259" s="22">
        <f t="shared" ref="M259:M322" si="80">IFERROR(IF(AND(P259&lt;P258,P259&gt;O258),1,0),0)</f>
        <v>0</v>
      </c>
      <c r="N259" s="14" t="str">
        <f t="shared" ref="N259:N322" si="81">IF(ISNUMBER(O259),TEXT(O259,"jj/MM/aaaa")&amp;" au "&amp;TEXT(P259,"jj/MM/aaaa"),"")</f>
        <v/>
      </c>
      <c r="O259" s="14" t="e">
        <f t="shared" si="69"/>
        <v>#VALUE!</v>
      </c>
      <c r="P259" s="14" t="e">
        <f t="shared" si="70"/>
        <v>#VALUE!</v>
      </c>
      <c r="Q259" s="14" t="str">
        <f>IFERROR(IF(AA259="",IF(X259="","Ecole Privée "&amp;TRIM(PROPER(VLOOKUP(MID(V259,1,8),[1]Répertoire!$H$1:$J$65536,3,FALSE))),"Ecole Privée "&amp;TRIM(PROPER(VLOOKUP(X259,[1]Répertoire!$H$1:$J$65536,3,FALSE)))),AA259),"")</f>
        <v/>
      </c>
      <c r="R259" s="14" t="str">
        <f>IFERROR(IF(AB259="",IF(X259="",VLOOKUP(MID(V259,1,8),[1]Répertoire!$H$1:$J$65536,2,FALSE),TRIM(UPPER(VLOOKUP(X259,[1]Répertoire!$H$1:$J$65536,2,FALSE)))),AB259),"")</f>
        <v/>
      </c>
      <c r="S259" s="14" t="str">
        <f t="shared" si="66"/>
        <v/>
      </c>
      <c r="T259" s="15" t="e">
        <f t="shared" si="71"/>
        <v>#VALUE!</v>
      </c>
      <c r="U259" s="14" t="e">
        <f t="shared" si="72"/>
        <v>#VALUE!</v>
      </c>
      <c r="V259" s="6" t="str">
        <f t="shared" si="73"/>
        <v/>
      </c>
      <c r="W259" s="34"/>
      <c r="X259" s="23" t="str">
        <f t="shared" si="74"/>
        <v/>
      </c>
      <c r="Y259" s="35"/>
      <c r="Z259" s="35"/>
      <c r="AA259" s="38"/>
      <c r="AB259" s="38"/>
      <c r="AC259" s="39"/>
      <c r="AD259" s="23"/>
      <c r="AE259" s="39"/>
      <c r="AF259" s="41"/>
    </row>
    <row r="260" spans="1:32" ht="45" customHeight="1" x14ac:dyDescent="0.25">
      <c r="A260" s="12">
        <v>259</v>
      </c>
      <c r="D260" s="21" t="str">
        <f t="shared" si="75"/>
        <v/>
      </c>
      <c r="E260" s="22" t="str">
        <f t="shared" si="68"/>
        <v/>
      </c>
      <c r="F260" s="22">
        <f>IF(H260="","",MAX($F$2:F259)+1)</f>
        <v>259</v>
      </c>
      <c r="G260" s="26" t="str">
        <f t="shared" si="76"/>
        <v/>
      </c>
      <c r="H260" s="27" t="str">
        <f t="shared" si="77"/>
        <v xml:space="preserve">
</v>
      </c>
      <c r="I260" s="27" t="str">
        <f t="shared" si="78"/>
        <v xml:space="preserve">
</v>
      </c>
      <c r="J260" s="42">
        <f t="shared" si="79"/>
        <v>0</v>
      </c>
      <c r="K260" s="22">
        <f t="shared" si="67"/>
        <v>0</v>
      </c>
      <c r="L260" s="22">
        <f t="shared" ref="L260:L323" si="82">IFERROR(IF(AND(O260&lt;P259,O260&gt;O259),1,0),0)</f>
        <v>0</v>
      </c>
      <c r="M260" s="22">
        <f t="shared" si="80"/>
        <v>0</v>
      </c>
      <c r="N260" s="14" t="str">
        <f t="shared" si="81"/>
        <v/>
      </c>
      <c r="O260" s="14" t="e">
        <f t="shared" si="69"/>
        <v>#VALUE!</v>
      </c>
      <c r="P260" s="14" t="e">
        <f t="shared" si="70"/>
        <v>#VALUE!</v>
      </c>
      <c r="Q260" s="14" t="str">
        <f>IFERROR(IF(AA260="",IF(X260="","Ecole Privée "&amp;TRIM(PROPER(VLOOKUP(MID(V260,1,8),[1]Répertoire!$H$1:$J$65536,3,FALSE))),"Ecole Privée "&amp;TRIM(PROPER(VLOOKUP(X260,[1]Répertoire!$H$1:$J$65536,3,FALSE)))),AA260),"")</f>
        <v/>
      </c>
      <c r="R260" s="14" t="str">
        <f>IFERROR(IF(AB260="",IF(X260="",VLOOKUP(MID(V260,1,8),[1]Répertoire!$H$1:$J$65536,2,FALSE),TRIM(UPPER(VLOOKUP(X260,[1]Répertoire!$H$1:$J$65536,2,FALSE)))),AB260),"")</f>
        <v/>
      </c>
      <c r="S260" s="14" t="str">
        <f t="shared" si="66"/>
        <v/>
      </c>
      <c r="T260" s="15" t="e">
        <f t="shared" si="71"/>
        <v>#VALUE!</v>
      </c>
      <c r="U260" s="14" t="e">
        <f t="shared" si="72"/>
        <v>#VALUE!</v>
      </c>
      <c r="V260" s="4" t="str">
        <f t="shared" si="73"/>
        <v/>
      </c>
      <c r="W260" s="33"/>
      <c r="X260" s="24" t="str">
        <f t="shared" si="74"/>
        <v/>
      </c>
      <c r="Y260" s="25"/>
      <c r="Z260" s="25"/>
      <c r="AA260" s="36"/>
      <c r="AB260" s="36"/>
      <c r="AC260" s="37"/>
      <c r="AD260" s="24"/>
      <c r="AE260" s="37"/>
      <c r="AF260" s="40"/>
    </row>
    <row r="261" spans="1:32" ht="45" customHeight="1" x14ac:dyDescent="0.25">
      <c r="A261" s="12">
        <v>260</v>
      </c>
      <c r="D261" s="21" t="str">
        <f t="shared" si="75"/>
        <v/>
      </c>
      <c r="E261" s="22" t="str">
        <f t="shared" si="68"/>
        <v/>
      </c>
      <c r="F261" s="22">
        <f>IF(H261="","",MAX($F$2:F260)+1)</f>
        <v>260</v>
      </c>
      <c r="G261" s="26" t="str">
        <f t="shared" si="76"/>
        <v/>
      </c>
      <c r="H261" s="27" t="str">
        <f t="shared" si="77"/>
        <v xml:space="preserve">
</v>
      </c>
      <c r="I261" s="27" t="str">
        <f t="shared" si="78"/>
        <v xml:space="preserve">
</v>
      </c>
      <c r="J261" s="42">
        <f t="shared" si="79"/>
        <v>0</v>
      </c>
      <c r="K261" s="22">
        <f t="shared" si="67"/>
        <v>0</v>
      </c>
      <c r="L261" s="22">
        <f t="shared" si="82"/>
        <v>0</v>
      </c>
      <c r="M261" s="22">
        <f t="shared" si="80"/>
        <v>0</v>
      </c>
      <c r="N261" s="14" t="str">
        <f t="shared" si="81"/>
        <v/>
      </c>
      <c r="O261" s="14" t="e">
        <f t="shared" si="69"/>
        <v>#VALUE!</v>
      </c>
      <c r="P261" s="14" t="e">
        <f t="shared" si="70"/>
        <v>#VALUE!</v>
      </c>
      <c r="Q261" s="14" t="str">
        <f>IFERROR(IF(AA261="",IF(X261="","Ecole Privée "&amp;TRIM(PROPER(VLOOKUP(MID(V261,1,8),[1]Répertoire!$H$1:$J$65536,3,FALSE))),"Ecole Privée "&amp;TRIM(PROPER(VLOOKUP(X261,[1]Répertoire!$H$1:$J$65536,3,FALSE)))),AA261),"")</f>
        <v/>
      </c>
      <c r="R261" s="14" t="str">
        <f>IFERROR(IF(AB261="",IF(X261="",VLOOKUP(MID(V261,1,8),[1]Répertoire!$H$1:$J$65536,2,FALSE),TRIM(UPPER(VLOOKUP(X261,[1]Répertoire!$H$1:$J$65536,2,FALSE)))),AB261),"")</f>
        <v/>
      </c>
      <c r="S261" s="14" t="str">
        <f t="shared" si="66"/>
        <v/>
      </c>
      <c r="T261" s="15" t="e">
        <f t="shared" si="71"/>
        <v>#VALUE!</v>
      </c>
      <c r="U261" s="14" t="e">
        <f t="shared" si="72"/>
        <v>#VALUE!</v>
      </c>
      <c r="V261" s="6" t="str">
        <f t="shared" si="73"/>
        <v/>
      </c>
      <c r="W261" s="34"/>
      <c r="X261" s="23" t="str">
        <f t="shared" si="74"/>
        <v/>
      </c>
      <c r="Y261" s="35"/>
      <c r="Z261" s="35"/>
      <c r="AA261" s="38"/>
      <c r="AB261" s="38"/>
      <c r="AC261" s="39"/>
      <c r="AD261" s="23"/>
      <c r="AE261" s="39"/>
      <c r="AF261" s="41"/>
    </row>
    <row r="262" spans="1:32" ht="45" customHeight="1" x14ac:dyDescent="0.25">
      <c r="A262" s="12">
        <v>261</v>
      </c>
      <c r="D262" s="21" t="str">
        <f t="shared" si="75"/>
        <v/>
      </c>
      <c r="E262" s="22" t="str">
        <f t="shared" si="68"/>
        <v/>
      </c>
      <c r="F262" s="22">
        <f>IF(H262="","",MAX($F$2:F261)+1)</f>
        <v>261</v>
      </c>
      <c r="G262" s="26" t="str">
        <f t="shared" si="76"/>
        <v/>
      </c>
      <c r="H262" s="27" t="str">
        <f t="shared" si="77"/>
        <v xml:space="preserve">
</v>
      </c>
      <c r="I262" s="27" t="str">
        <f t="shared" si="78"/>
        <v xml:space="preserve">
</v>
      </c>
      <c r="J262" s="42">
        <f t="shared" si="79"/>
        <v>0</v>
      </c>
      <c r="K262" s="22">
        <f t="shared" si="67"/>
        <v>0</v>
      </c>
      <c r="L262" s="22">
        <f t="shared" si="82"/>
        <v>0</v>
      </c>
      <c r="M262" s="22">
        <f t="shared" si="80"/>
        <v>0</v>
      </c>
      <c r="N262" s="14" t="str">
        <f t="shared" si="81"/>
        <v/>
      </c>
      <c r="O262" s="14" t="e">
        <f t="shared" si="69"/>
        <v>#VALUE!</v>
      </c>
      <c r="P262" s="14" t="e">
        <f t="shared" si="70"/>
        <v>#VALUE!</v>
      </c>
      <c r="Q262" s="14" t="str">
        <f>IFERROR(IF(AA262="",IF(X262="","Ecole Privée "&amp;TRIM(PROPER(VLOOKUP(MID(V262,1,8),[1]Répertoire!$H$1:$J$65536,3,FALSE))),"Ecole Privée "&amp;TRIM(PROPER(VLOOKUP(X262,[1]Répertoire!$H$1:$J$65536,3,FALSE)))),AA262),"")</f>
        <v/>
      </c>
      <c r="R262" s="14" t="str">
        <f>IFERROR(IF(AB262="",IF(X262="",VLOOKUP(MID(V262,1,8),[1]Répertoire!$H$1:$J$65536,2,FALSE),TRIM(UPPER(VLOOKUP(X262,[1]Répertoire!$H$1:$J$65536,2,FALSE)))),AB262),"")</f>
        <v/>
      </c>
      <c r="S262" s="14" t="str">
        <f t="shared" si="66"/>
        <v/>
      </c>
      <c r="T262" s="15" t="e">
        <f t="shared" si="71"/>
        <v>#VALUE!</v>
      </c>
      <c r="U262" s="14" t="e">
        <f t="shared" si="72"/>
        <v>#VALUE!</v>
      </c>
      <c r="V262" s="4" t="str">
        <f t="shared" si="73"/>
        <v/>
      </c>
      <c r="W262" s="33"/>
      <c r="X262" s="24" t="str">
        <f t="shared" si="74"/>
        <v/>
      </c>
      <c r="Y262" s="25"/>
      <c r="Z262" s="25"/>
      <c r="AA262" s="36"/>
      <c r="AB262" s="36"/>
      <c r="AC262" s="37"/>
      <c r="AD262" s="24"/>
      <c r="AE262" s="37"/>
      <c r="AF262" s="40"/>
    </row>
    <row r="263" spans="1:32" ht="45" customHeight="1" x14ac:dyDescent="0.25">
      <c r="A263" s="12">
        <v>262</v>
      </c>
      <c r="D263" s="21" t="str">
        <f t="shared" si="75"/>
        <v/>
      </c>
      <c r="E263" s="22" t="str">
        <f t="shared" si="68"/>
        <v/>
      </c>
      <c r="F263" s="22">
        <f>IF(H263="","",MAX($F$2:F262)+1)</f>
        <v>262</v>
      </c>
      <c r="G263" s="26" t="str">
        <f t="shared" si="76"/>
        <v/>
      </c>
      <c r="H263" s="27" t="str">
        <f t="shared" si="77"/>
        <v xml:space="preserve">
</v>
      </c>
      <c r="I263" s="27" t="str">
        <f t="shared" si="78"/>
        <v xml:space="preserve">
</v>
      </c>
      <c r="J263" s="42">
        <f t="shared" si="79"/>
        <v>0</v>
      </c>
      <c r="K263" s="22">
        <f t="shared" si="67"/>
        <v>0</v>
      </c>
      <c r="L263" s="22">
        <f t="shared" si="82"/>
        <v>0</v>
      </c>
      <c r="M263" s="22">
        <f t="shared" si="80"/>
        <v>0</v>
      </c>
      <c r="N263" s="14" t="str">
        <f t="shared" si="81"/>
        <v/>
      </c>
      <c r="O263" s="14" t="e">
        <f t="shared" si="69"/>
        <v>#VALUE!</v>
      </c>
      <c r="P263" s="14" t="e">
        <f t="shared" si="70"/>
        <v>#VALUE!</v>
      </c>
      <c r="Q263" s="14" t="str">
        <f>IFERROR(IF(AA263="",IF(X263="","Ecole Privée "&amp;TRIM(PROPER(VLOOKUP(MID(V263,1,8),[1]Répertoire!$H$1:$J$65536,3,FALSE))),"Ecole Privée "&amp;TRIM(PROPER(VLOOKUP(X263,[1]Répertoire!$H$1:$J$65536,3,FALSE)))),AA263),"")</f>
        <v/>
      </c>
      <c r="R263" s="14" t="str">
        <f>IFERROR(IF(AB263="",IF(X263="",VLOOKUP(MID(V263,1,8),[1]Répertoire!$H$1:$J$65536,2,FALSE),TRIM(UPPER(VLOOKUP(X263,[1]Répertoire!$H$1:$J$65536,2,FALSE)))),AB263),"")</f>
        <v/>
      </c>
      <c r="S263" s="14" t="str">
        <f t="shared" ref="S263:S326" si="83">IFERROR(T263&amp;IF(W263=""," base horaire: 27h ("&amp;IF(W263="",IF(ISNUMBER(SEARCH("SUP",AF263)),"suppléance","remplacement"),""),"")&amp;IF(W263="",")",""),"")</f>
        <v/>
      </c>
      <c r="T263" s="15" t="e">
        <f t="shared" si="71"/>
        <v>#VALUE!</v>
      </c>
      <c r="U263" s="14" t="e">
        <f t="shared" si="72"/>
        <v>#VALUE!</v>
      </c>
      <c r="V263" s="6" t="str">
        <f t="shared" si="73"/>
        <v/>
      </c>
      <c r="W263" s="34"/>
      <c r="X263" s="23" t="str">
        <f t="shared" si="74"/>
        <v/>
      </c>
      <c r="Y263" s="35"/>
      <c r="Z263" s="35"/>
      <c r="AA263" s="38"/>
      <c r="AB263" s="38"/>
      <c r="AC263" s="39"/>
      <c r="AD263" s="23"/>
      <c r="AE263" s="39"/>
      <c r="AF263" s="41"/>
    </row>
    <row r="264" spans="1:32" ht="45" customHeight="1" x14ac:dyDescent="0.25">
      <c r="A264" s="12">
        <v>263</v>
      </c>
      <c r="D264" s="21" t="str">
        <f t="shared" si="75"/>
        <v/>
      </c>
      <c r="E264" s="22" t="str">
        <f t="shared" si="68"/>
        <v/>
      </c>
      <c r="F264" s="22">
        <f>IF(H264="","",MAX($F$2:F263)+1)</f>
        <v>263</v>
      </c>
      <c r="G264" s="26" t="str">
        <f t="shared" si="76"/>
        <v/>
      </c>
      <c r="H264" s="27" t="str">
        <f t="shared" si="77"/>
        <v xml:space="preserve">
</v>
      </c>
      <c r="I264" s="27" t="str">
        <f t="shared" si="78"/>
        <v xml:space="preserve">
</v>
      </c>
      <c r="J264" s="42">
        <f t="shared" si="79"/>
        <v>0</v>
      </c>
      <c r="K264" s="22">
        <f t="shared" si="67"/>
        <v>0</v>
      </c>
      <c r="L264" s="22">
        <f t="shared" si="82"/>
        <v>0</v>
      </c>
      <c r="M264" s="22">
        <f t="shared" si="80"/>
        <v>0</v>
      </c>
      <c r="N264" s="14" t="str">
        <f t="shared" si="81"/>
        <v/>
      </c>
      <c r="O264" s="14" t="e">
        <f t="shared" si="69"/>
        <v>#VALUE!</v>
      </c>
      <c r="P264" s="14" t="e">
        <f t="shared" si="70"/>
        <v>#VALUE!</v>
      </c>
      <c r="Q264" s="14" t="str">
        <f>IFERROR(IF(AA264="",IF(X264="","Ecole Privée "&amp;TRIM(PROPER(VLOOKUP(MID(V264,1,8),[1]Répertoire!$H$1:$J$65536,3,FALSE))),"Ecole Privée "&amp;TRIM(PROPER(VLOOKUP(X264,[1]Répertoire!$H$1:$J$65536,3,FALSE)))),AA264),"")</f>
        <v/>
      </c>
      <c r="R264" s="14" t="str">
        <f>IFERROR(IF(AB264="",IF(X264="",VLOOKUP(MID(V264,1,8),[1]Répertoire!$H$1:$J$65536,2,FALSE),TRIM(UPPER(VLOOKUP(X264,[1]Répertoire!$H$1:$J$65536,2,FALSE)))),AB264),"")</f>
        <v/>
      </c>
      <c r="S264" s="14" t="str">
        <f t="shared" si="83"/>
        <v/>
      </c>
      <c r="T264" s="15" t="e">
        <f t="shared" si="71"/>
        <v>#VALUE!</v>
      </c>
      <c r="U264" s="14" t="e">
        <f t="shared" si="72"/>
        <v>#VALUE!</v>
      </c>
      <c r="V264" s="4" t="str">
        <f t="shared" si="73"/>
        <v/>
      </c>
      <c r="W264" s="33"/>
      <c r="X264" s="24" t="str">
        <f t="shared" si="74"/>
        <v/>
      </c>
      <c r="Y264" s="25"/>
      <c r="Z264" s="25"/>
      <c r="AA264" s="36"/>
      <c r="AB264" s="36"/>
      <c r="AC264" s="37"/>
      <c r="AD264" s="24"/>
      <c r="AE264" s="37"/>
      <c r="AF264" s="40"/>
    </row>
    <row r="265" spans="1:32" ht="45" customHeight="1" x14ac:dyDescent="0.25">
      <c r="A265" s="12">
        <v>264</v>
      </c>
      <c r="D265" s="21" t="str">
        <f t="shared" si="75"/>
        <v/>
      </c>
      <c r="E265" s="22" t="str">
        <f t="shared" si="68"/>
        <v/>
      </c>
      <c r="F265" s="22">
        <f>IF(H265="","",MAX($F$2:F264)+1)</f>
        <v>264</v>
      </c>
      <c r="G265" s="26" t="str">
        <f t="shared" si="76"/>
        <v/>
      </c>
      <c r="H265" s="27" t="str">
        <f t="shared" si="77"/>
        <v xml:space="preserve">
</v>
      </c>
      <c r="I265" s="27" t="str">
        <f t="shared" si="78"/>
        <v xml:space="preserve">
</v>
      </c>
      <c r="J265" s="42">
        <f t="shared" si="79"/>
        <v>0</v>
      </c>
      <c r="K265" s="22">
        <f t="shared" si="67"/>
        <v>0</v>
      </c>
      <c r="L265" s="22">
        <f t="shared" si="82"/>
        <v>0</v>
      </c>
      <c r="M265" s="22">
        <f t="shared" si="80"/>
        <v>0</v>
      </c>
      <c r="N265" s="14" t="str">
        <f t="shared" si="81"/>
        <v/>
      </c>
      <c r="O265" s="14" t="e">
        <f t="shared" si="69"/>
        <v>#VALUE!</v>
      </c>
      <c r="P265" s="14" t="e">
        <f t="shared" si="70"/>
        <v>#VALUE!</v>
      </c>
      <c r="Q265" s="14" t="str">
        <f>IFERROR(IF(AA265="",IF(X265="","Ecole Privée "&amp;TRIM(PROPER(VLOOKUP(MID(V265,1,8),[1]Répertoire!$H$1:$J$65536,3,FALSE))),"Ecole Privée "&amp;TRIM(PROPER(VLOOKUP(X265,[1]Répertoire!$H$1:$J$65536,3,FALSE)))),AA265),"")</f>
        <v/>
      </c>
      <c r="R265" s="14" t="str">
        <f>IFERROR(IF(AB265="",IF(X265="",VLOOKUP(MID(V265,1,8),[1]Répertoire!$H$1:$J$65536,2,FALSE),TRIM(UPPER(VLOOKUP(X265,[1]Répertoire!$H$1:$J$65536,2,FALSE)))),AB265),"")</f>
        <v/>
      </c>
      <c r="S265" s="14" t="str">
        <f t="shared" si="83"/>
        <v/>
      </c>
      <c r="T265" s="15" t="e">
        <f t="shared" si="71"/>
        <v>#VALUE!</v>
      </c>
      <c r="U265" s="14" t="e">
        <f t="shared" si="72"/>
        <v>#VALUE!</v>
      </c>
      <c r="V265" s="6" t="str">
        <f t="shared" si="73"/>
        <v/>
      </c>
      <c r="W265" s="34"/>
      <c r="X265" s="23" t="str">
        <f t="shared" si="74"/>
        <v/>
      </c>
      <c r="Y265" s="35"/>
      <c r="Z265" s="35"/>
      <c r="AA265" s="38"/>
      <c r="AB265" s="38"/>
      <c r="AC265" s="39"/>
      <c r="AD265" s="23"/>
      <c r="AE265" s="39"/>
      <c r="AF265" s="41"/>
    </row>
    <row r="266" spans="1:32" ht="45" customHeight="1" x14ac:dyDescent="0.25">
      <c r="A266" s="12">
        <v>265</v>
      </c>
      <c r="D266" s="21" t="str">
        <f t="shared" si="75"/>
        <v/>
      </c>
      <c r="E266" s="22" t="str">
        <f t="shared" si="68"/>
        <v/>
      </c>
      <c r="F266" s="22">
        <f>IF(H266="","",MAX($F$2:F265)+1)</f>
        <v>265</v>
      </c>
      <c r="G266" s="26" t="str">
        <f t="shared" si="76"/>
        <v/>
      </c>
      <c r="H266" s="27" t="str">
        <f t="shared" si="77"/>
        <v xml:space="preserve">
</v>
      </c>
      <c r="I266" s="27" t="str">
        <f t="shared" si="78"/>
        <v xml:space="preserve">
</v>
      </c>
      <c r="J266" s="42">
        <f t="shared" si="79"/>
        <v>0</v>
      </c>
      <c r="K266" s="22">
        <f t="shared" ref="K266:K329" si="84">IFERROR(IF(P266=O265-1,1,0),0)</f>
        <v>0</v>
      </c>
      <c r="L266" s="22">
        <f t="shared" si="82"/>
        <v>0</v>
      </c>
      <c r="M266" s="22">
        <f t="shared" si="80"/>
        <v>0</v>
      </c>
      <c r="N266" s="14" t="str">
        <f t="shared" si="81"/>
        <v/>
      </c>
      <c r="O266" s="14" t="e">
        <f t="shared" si="69"/>
        <v>#VALUE!</v>
      </c>
      <c r="P266" s="14" t="e">
        <f t="shared" si="70"/>
        <v>#VALUE!</v>
      </c>
      <c r="Q266" s="14" t="str">
        <f>IFERROR(IF(AA266="",IF(X266="","Ecole Privée "&amp;TRIM(PROPER(VLOOKUP(MID(V266,1,8),[1]Répertoire!$H$1:$J$65536,3,FALSE))),"Ecole Privée "&amp;TRIM(PROPER(VLOOKUP(X266,[1]Répertoire!$H$1:$J$65536,3,FALSE)))),AA266),"")</f>
        <v/>
      </c>
      <c r="R266" s="14" t="str">
        <f>IFERROR(IF(AB266="",IF(X266="",VLOOKUP(MID(V266,1,8),[1]Répertoire!$H$1:$J$65536,2,FALSE),TRIM(UPPER(VLOOKUP(X266,[1]Répertoire!$H$1:$J$65536,2,FALSE)))),AB266),"")</f>
        <v/>
      </c>
      <c r="S266" s="14" t="str">
        <f t="shared" si="83"/>
        <v/>
      </c>
      <c r="T266" s="15" t="e">
        <f t="shared" si="71"/>
        <v>#VALUE!</v>
      </c>
      <c r="U266" s="14" t="e">
        <f t="shared" si="72"/>
        <v>#VALUE!</v>
      </c>
      <c r="V266" s="4" t="str">
        <f t="shared" si="73"/>
        <v/>
      </c>
      <c r="W266" s="33"/>
      <c r="X266" s="24" t="str">
        <f t="shared" si="74"/>
        <v/>
      </c>
      <c r="Y266" s="25"/>
      <c r="Z266" s="25"/>
      <c r="AA266" s="36"/>
      <c r="AB266" s="36"/>
      <c r="AC266" s="37"/>
      <c r="AD266" s="24"/>
      <c r="AE266" s="37"/>
      <c r="AF266" s="40"/>
    </row>
    <row r="267" spans="1:32" ht="45" customHeight="1" x14ac:dyDescent="0.25">
      <c r="A267" s="12">
        <v>266</v>
      </c>
      <c r="D267" s="21" t="str">
        <f t="shared" si="75"/>
        <v/>
      </c>
      <c r="E267" s="22" t="str">
        <f t="shared" si="68"/>
        <v/>
      </c>
      <c r="F267" s="22">
        <f>IF(H267="","",MAX($F$2:F266)+1)</f>
        <v>266</v>
      </c>
      <c r="G267" s="26" t="str">
        <f t="shared" si="76"/>
        <v/>
      </c>
      <c r="H267" s="27" t="str">
        <f t="shared" si="77"/>
        <v xml:space="preserve">
</v>
      </c>
      <c r="I267" s="27" t="str">
        <f t="shared" si="78"/>
        <v xml:space="preserve">
</v>
      </c>
      <c r="J267" s="42">
        <f t="shared" si="79"/>
        <v>0</v>
      </c>
      <c r="K267" s="22">
        <f t="shared" si="84"/>
        <v>0</v>
      </c>
      <c r="L267" s="22">
        <f t="shared" si="82"/>
        <v>0</v>
      </c>
      <c r="M267" s="22">
        <f t="shared" si="80"/>
        <v>0</v>
      </c>
      <c r="N267" s="14" t="str">
        <f t="shared" si="81"/>
        <v/>
      </c>
      <c r="O267" s="14" t="e">
        <f t="shared" si="69"/>
        <v>#VALUE!</v>
      </c>
      <c r="P267" s="14" t="e">
        <f t="shared" si="70"/>
        <v>#VALUE!</v>
      </c>
      <c r="Q267" s="14" t="str">
        <f>IFERROR(IF(AA267="",IF(X267="","Ecole Privée "&amp;TRIM(PROPER(VLOOKUP(MID(V267,1,8),[1]Répertoire!$H$1:$J$65536,3,FALSE))),"Ecole Privée "&amp;TRIM(PROPER(VLOOKUP(X267,[1]Répertoire!$H$1:$J$65536,3,FALSE)))),AA267),"")</f>
        <v/>
      </c>
      <c r="R267" s="14" t="str">
        <f>IFERROR(IF(AB267="",IF(X267="",VLOOKUP(MID(V267,1,8),[1]Répertoire!$H$1:$J$65536,2,FALSE),TRIM(UPPER(VLOOKUP(X267,[1]Répertoire!$H$1:$J$65536,2,FALSE)))),AB267),"")</f>
        <v/>
      </c>
      <c r="S267" s="14" t="str">
        <f t="shared" si="83"/>
        <v/>
      </c>
      <c r="T267" s="15" t="e">
        <f t="shared" si="71"/>
        <v>#VALUE!</v>
      </c>
      <c r="U267" s="14" t="e">
        <f t="shared" si="72"/>
        <v>#VALUE!</v>
      </c>
      <c r="V267" s="6" t="str">
        <f t="shared" si="73"/>
        <v/>
      </c>
      <c r="W267" s="34"/>
      <c r="X267" s="23" t="str">
        <f t="shared" si="74"/>
        <v/>
      </c>
      <c r="Y267" s="35"/>
      <c r="Z267" s="35"/>
      <c r="AA267" s="38"/>
      <c r="AB267" s="38"/>
      <c r="AC267" s="39"/>
      <c r="AD267" s="23"/>
      <c r="AE267" s="39"/>
      <c r="AF267" s="41"/>
    </row>
    <row r="268" spans="1:32" ht="45" customHeight="1" x14ac:dyDescent="0.25">
      <c r="A268" s="12">
        <v>267</v>
      </c>
      <c r="D268" s="21" t="str">
        <f t="shared" si="75"/>
        <v/>
      </c>
      <c r="E268" s="22" t="str">
        <f t="shared" si="68"/>
        <v/>
      </c>
      <c r="F268" s="22">
        <f>IF(H268="","",MAX($F$2:F267)+1)</f>
        <v>267</v>
      </c>
      <c r="G268" s="26" t="str">
        <f t="shared" si="76"/>
        <v/>
      </c>
      <c r="H268" s="27" t="str">
        <f t="shared" si="77"/>
        <v xml:space="preserve">
</v>
      </c>
      <c r="I268" s="27" t="str">
        <f t="shared" si="78"/>
        <v xml:space="preserve">
</v>
      </c>
      <c r="J268" s="42">
        <f t="shared" si="79"/>
        <v>0</v>
      </c>
      <c r="K268" s="22">
        <f t="shared" si="84"/>
        <v>0</v>
      </c>
      <c r="L268" s="22">
        <f t="shared" si="82"/>
        <v>0</v>
      </c>
      <c r="M268" s="22">
        <f t="shared" si="80"/>
        <v>0</v>
      </c>
      <c r="N268" s="14" t="str">
        <f t="shared" si="81"/>
        <v/>
      </c>
      <c r="O268" s="14" t="e">
        <f t="shared" si="69"/>
        <v>#VALUE!</v>
      </c>
      <c r="P268" s="14" t="e">
        <f t="shared" si="70"/>
        <v>#VALUE!</v>
      </c>
      <c r="Q268" s="14" t="str">
        <f>IFERROR(IF(AA268="",IF(X268="","Ecole Privée "&amp;TRIM(PROPER(VLOOKUP(MID(V268,1,8),[1]Répertoire!$H$1:$J$65536,3,FALSE))),"Ecole Privée "&amp;TRIM(PROPER(VLOOKUP(X268,[1]Répertoire!$H$1:$J$65536,3,FALSE)))),AA268),"")</f>
        <v/>
      </c>
      <c r="R268" s="14" t="str">
        <f>IFERROR(IF(AB268="",IF(X268="",VLOOKUP(MID(V268,1,8),[1]Répertoire!$H$1:$J$65536,2,FALSE),TRIM(UPPER(VLOOKUP(X268,[1]Répertoire!$H$1:$J$65536,2,FALSE)))),AB268),"")</f>
        <v/>
      </c>
      <c r="S268" s="14" t="str">
        <f t="shared" si="83"/>
        <v/>
      </c>
      <c r="T268" s="15" t="e">
        <f t="shared" si="71"/>
        <v>#VALUE!</v>
      </c>
      <c r="U268" s="14" t="e">
        <f t="shared" si="72"/>
        <v>#VALUE!</v>
      </c>
      <c r="V268" s="4" t="str">
        <f t="shared" si="73"/>
        <v/>
      </c>
      <c r="W268" s="33"/>
      <c r="X268" s="24" t="str">
        <f t="shared" si="74"/>
        <v/>
      </c>
      <c r="Y268" s="25"/>
      <c r="Z268" s="25"/>
      <c r="AA268" s="36"/>
      <c r="AB268" s="36"/>
      <c r="AC268" s="37"/>
      <c r="AD268" s="24"/>
      <c r="AE268" s="37"/>
      <c r="AF268" s="40"/>
    </row>
    <row r="269" spans="1:32" ht="45" customHeight="1" x14ac:dyDescent="0.25">
      <c r="A269" s="12">
        <v>268</v>
      </c>
      <c r="D269" s="21" t="str">
        <f t="shared" si="75"/>
        <v/>
      </c>
      <c r="E269" s="22" t="str">
        <f t="shared" si="68"/>
        <v/>
      </c>
      <c r="F269" s="22">
        <f>IF(H269="","",MAX($F$2:F268)+1)</f>
        <v>268</v>
      </c>
      <c r="G269" s="26" t="str">
        <f t="shared" si="76"/>
        <v/>
      </c>
      <c r="H269" s="27" t="str">
        <f t="shared" si="77"/>
        <v xml:space="preserve">
</v>
      </c>
      <c r="I269" s="27" t="str">
        <f t="shared" si="78"/>
        <v xml:space="preserve">
</v>
      </c>
      <c r="J269" s="42">
        <f t="shared" si="79"/>
        <v>0</v>
      </c>
      <c r="K269" s="22">
        <f t="shared" si="84"/>
        <v>0</v>
      </c>
      <c r="L269" s="22">
        <f t="shared" si="82"/>
        <v>0</v>
      </c>
      <c r="M269" s="22">
        <f t="shared" si="80"/>
        <v>0</v>
      </c>
      <c r="N269" s="14" t="str">
        <f t="shared" si="81"/>
        <v/>
      </c>
      <c r="O269" s="14" t="e">
        <f t="shared" si="69"/>
        <v>#VALUE!</v>
      </c>
      <c r="P269" s="14" t="e">
        <f t="shared" si="70"/>
        <v>#VALUE!</v>
      </c>
      <c r="Q269" s="14" t="str">
        <f>IFERROR(IF(AA269="",IF(X269="","Ecole Privée "&amp;TRIM(PROPER(VLOOKUP(MID(V269,1,8),[1]Répertoire!$H$1:$J$65536,3,FALSE))),"Ecole Privée "&amp;TRIM(PROPER(VLOOKUP(X269,[1]Répertoire!$H$1:$J$65536,3,FALSE)))),AA269),"")</f>
        <v/>
      </c>
      <c r="R269" s="14" t="str">
        <f>IFERROR(IF(AB269="",IF(X269="",VLOOKUP(MID(V269,1,8),[1]Répertoire!$H$1:$J$65536,2,FALSE),TRIM(UPPER(VLOOKUP(X269,[1]Répertoire!$H$1:$J$65536,2,FALSE)))),AB269),"")</f>
        <v/>
      </c>
      <c r="S269" s="14" t="str">
        <f t="shared" si="83"/>
        <v/>
      </c>
      <c r="T269" s="15" t="e">
        <f t="shared" si="71"/>
        <v>#VALUE!</v>
      </c>
      <c r="U269" s="14" t="e">
        <f t="shared" si="72"/>
        <v>#VALUE!</v>
      </c>
      <c r="V269" s="6" t="str">
        <f t="shared" si="73"/>
        <v/>
      </c>
      <c r="W269" s="34"/>
      <c r="X269" s="23" t="str">
        <f t="shared" si="74"/>
        <v/>
      </c>
      <c r="Y269" s="35"/>
      <c r="Z269" s="35"/>
      <c r="AA269" s="38"/>
      <c r="AB269" s="38"/>
      <c r="AC269" s="39"/>
      <c r="AD269" s="23"/>
      <c r="AE269" s="39"/>
      <c r="AF269" s="41"/>
    </row>
    <row r="270" spans="1:32" ht="45" customHeight="1" x14ac:dyDescent="0.25">
      <c r="A270" s="12">
        <v>269</v>
      </c>
      <c r="D270" s="21" t="str">
        <f t="shared" si="75"/>
        <v/>
      </c>
      <c r="E270" s="22" t="str">
        <f t="shared" si="68"/>
        <v/>
      </c>
      <c r="F270" s="22">
        <f>IF(H270="","",MAX($F$2:F269)+1)</f>
        <v>269</v>
      </c>
      <c r="G270" s="26" t="str">
        <f t="shared" si="76"/>
        <v/>
      </c>
      <c r="H270" s="27" t="str">
        <f t="shared" si="77"/>
        <v xml:space="preserve">
</v>
      </c>
      <c r="I270" s="27" t="str">
        <f t="shared" si="78"/>
        <v xml:space="preserve">
</v>
      </c>
      <c r="J270" s="42">
        <f t="shared" si="79"/>
        <v>0</v>
      </c>
      <c r="K270" s="22">
        <f t="shared" si="84"/>
        <v>0</v>
      </c>
      <c r="L270" s="22">
        <f t="shared" si="82"/>
        <v>0</v>
      </c>
      <c r="M270" s="22">
        <f t="shared" si="80"/>
        <v>0</v>
      </c>
      <c r="N270" s="14" t="str">
        <f t="shared" si="81"/>
        <v/>
      </c>
      <c r="O270" s="14" t="e">
        <f t="shared" si="69"/>
        <v>#VALUE!</v>
      </c>
      <c r="P270" s="14" t="e">
        <f t="shared" si="70"/>
        <v>#VALUE!</v>
      </c>
      <c r="Q270" s="14" t="str">
        <f>IFERROR(IF(AA270="",IF(X270="","Ecole Privée "&amp;TRIM(PROPER(VLOOKUP(MID(V270,1,8),[1]Répertoire!$H$1:$J$65536,3,FALSE))),"Ecole Privée "&amp;TRIM(PROPER(VLOOKUP(X270,[1]Répertoire!$H$1:$J$65536,3,FALSE)))),AA270),"")</f>
        <v/>
      </c>
      <c r="R270" s="14" t="str">
        <f>IFERROR(IF(AB270="",IF(X270="",VLOOKUP(MID(V270,1,8),[1]Répertoire!$H$1:$J$65536,2,FALSE),TRIM(UPPER(VLOOKUP(X270,[1]Répertoire!$H$1:$J$65536,2,FALSE)))),AB270),"")</f>
        <v/>
      </c>
      <c r="S270" s="14" t="str">
        <f t="shared" si="83"/>
        <v/>
      </c>
      <c r="T270" s="15" t="e">
        <f t="shared" si="71"/>
        <v>#VALUE!</v>
      </c>
      <c r="U270" s="14" t="e">
        <f t="shared" si="72"/>
        <v>#VALUE!</v>
      </c>
      <c r="V270" s="4" t="str">
        <f t="shared" si="73"/>
        <v/>
      </c>
      <c r="W270" s="33"/>
      <c r="X270" s="24" t="str">
        <f t="shared" si="74"/>
        <v/>
      </c>
      <c r="Y270" s="25"/>
      <c r="Z270" s="25"/>
      <c r="AA270" s="36"/>
      <c r="AB270" s="36"/>
      <c r="AC270" s="37"/>
      <c r="AD270" s="24"/>
      <c r="AE270" s="37"/>
      <c r="AF270" s="40"/>
    </row>
    <row r="271" spans="1:32" ht="45" customHeight="1" x14ac:dyDescent="0.25">
      <c r="A271" s="12">
        <v>270</v>
      </c>
      <c r="D271" s="21" t="str">
        <f t="shared" si="75"/>
        <v/>
      </c>
      <c r="E271" s="22" t="str">
        <f t="shared" si="68"/>
        <v/>
      </c>
      <c r="F271" s="22">
        <f>IF(H271="","",MAX($F$2:F270)+1)</f>
        <v>270</v>
      </c>
      <c r="G271" s="26" t="str">
        <f t="shared" si="76"/>
        <v/>
      </c>
      <c r="H271" s="27" t="str">
        <f t="shared" si="77"/>
        <v xml:space="preserve">
</v>
      </c>
      <c r="I271" s="27" t="str">
        <f t="shared" si="78"/>
        <v xml:space="preserve">
</v>
      </c>
      <c r="J271" s="42">
        <f t="shared" si="79"/>
        <v>0</v>
      </c>
      <c r="K271" s="22">
        <f t="shared" si="84"/>
        <v>0</v>
      </c>
      <c r="L271" s="22">
        <f t="shared" si="82"/>
        <v>0</v>
      </c>
      <c r="M271" s="22">
        <f t="shared" si="80"/>
        <v>0</v>
      </c>
      <c r="N271" s="14" t="str">
        <f t="shared" si="81"/>
        <v/>
      </c>
      <c r="O271" s="14" t="e">
        <f t="shared" si="69"/>
        <v>#VALUE!</v>
      </c>
      <c r="P271" s="14" t="e">
        <f t="shared" si="70"/>
        <v>#VALUE!</v>
      </c>
      <c r="Q271" s="14" t="str">
        <f>IFERROR(IF(AA271="",IF(X271="","Ecole Privée "&amp;TRIM(PROPER(VLOOKUP(MID(V271,1,8),[1]Répertoire!$H$1:$J$65536,3,FALSE))),"Ecole Privée "&amp;TRIM(PROPER(VLOOKUP(X271,[1]Répertoire!$H$1:$J$65536,3,FALSE)))),AA271),"")</f>
        <v/>
      </c>
      <c r="R271" s="14" t="str">
        <f>IFERROR(IF(AB271="",IF(X271="",VLOOKUP(MID(V271,1,8),[1]Répertoire!$H$1:$J$65536,2,FALSE),TRIM(UPPER(VLOOKUP(X271,[1]Répertoire!$H$1:$J$65536,2,FALSE)))),AB271),"")</f>
        <v/>
      </c>
      <c r="S271" s="14" t="str">
        <f t="shared" si="83"/>
        <v/>
      </c>
      <c r="T271" s="15" t="e">
        <f t="shared" si="71"/>
        <v>#VALUE!</v>
      </c>
      <c r="U271" s="14" t="e">
        <f t="shared" si="72"/>
        <v>#VALUE!</v>
      </c>
      <c r="V271" s="6" t="str">
        <f t="shared" si="73"/>
        <v/>
      </c>
      <c r="W271" s="34"/>
      <c r="X271" s="23" t="str">
        <f t="shared" si="74"/>
        <v/>
      </c>
      <c r="Y271" s="35"/>
      <c r="Z271" s="35"/>
      <c r="AA271" s="38"/>
      <c r="AB271" s="38"/>
      <c r="AC271" s="39"/>
      <c r="AD271" s="23"/>
      <c r="AE271" s="39"/>
      <c r="AF271" s="41"/>
    </row>
    <row r="272" spans="1:32" ht="45" customHeight="1" x14ac:dyDescent="0.25">
      <c r="A272" s="12">
        <v>271</v>
      </c>
      <c r="D272" s="21" t="str">
        <f t="shared" si="75"/>
        <v/>
      </c>
      <c r="E272" s="22" t="str">
        <f t="shared" si="68"/>
        <v/>
      </c>
      <c r="F272" s="22">
        <f>IF(H272="","",MAX($F$2:F271)+1)</f>
        <v>271</v>
      </c>
      <c r="G272" s="26" t="str">
        <f t="shared" si="76"/>
        <v/>
      </c>
      <c r="H272" s="27" t="str">
        <f t="shared" si="77"/>
        <v xml:space="preserve">
</v>
      </c>
      <c r="I272" s="27" t="str">
        <f t="shared" si="78"/>
        <v xml:space="preserve">
</v>
      </c>
      <c r="J272" s="42">
        <f t="shared" si="79"/>
        <v>0</v>
      </c>
      <c r="K272" s="22">
        <f t="shared" si="84"/>
        <v>0</v>
      </c>
      <c r="L272" s="22">
        <f t="shared" si="82"/>
        <v>0</v>
      </c>
      <c r="M272" s="22">
        <f t="shared" si="80"/>
        <v>0</v>
      </c>
      <c r="N272" s="14" t="str">
        <f t="shared" si="81"/>
        <v/>
      </c>
      <c r="O272" s="14" t="e">
        <f t="shared" si="69"/>
        <v>#VALUE!</v>
      </c>
      <c r="P272" s="14" t="e">
        <f t="shared" si="70"/>
        <v>#VALUE!</v>
      </c>
      <c r="Q272" s="14" t="str">
        <f>IFERROR(IF(AA272="",IF(X272="","Ecole Privée "&amp;TRIM(PROPER(VLOOKUP(MID(V272,1,8),[1]Répertoire!$H$1:$J$65536,3,FALSE))),"Ecole Privée "&amp;TRIM(PROPER(VLOOKUP(X272,[1]Répertoire!$H$1:$J$65536,3,FALSE)))),AA272),"")</f>
        <v/>
      </c>
      <c r="R272" s="14" t="str">
        <f>IFERROR(IF(AB272="",IF(X272="",VLOOKUP(MID(V272,1,8),[1]Répertoire!$H$1:$J$65536,2,FALSE),TRIM(UPPER(VLOOKUP(X272,[1]Répertoire!$H$1:$J$65536,2,FALSE)))),AB272),"")</f>
        <v/>
      </c>
      <c r="S272" s="14" t="str">
        <f t="shared" si="83"/>
        <v/>
      </c>
      <c r="T272" s="15" t="e">
        <f t="shared" si="71"/>
        <v>#VALUE!</v>
      </c>
      <c r="U272" s="14" t="e">
        <f t="shared" si="72"/>
        <v>#VALUE!</v>
      </c>
      <c r="V272" s="4" t="str">
        <f t="shared" si="73"/>
        <v/>
      </c>
      <c r="W272" s="33"/>
      <c r="X272" s="24" t="str">
        <f t="shared" si="74"/>
        <v/>
      </c>
      <c r="Y272" s="25"/>
      <c r="Z272" s="25"/>
      <c r="AA272" s="36"/>
      <c r="AB272" s="36"/>
      <c r="AC272" s="37"/>
      <c r="AD272" s="24"/>
      <c r="AE272" s="37"/>
      <c r="AF272" s="40"/>
    </row>
    <row r="273" spans="1:32" ht="45" customHeight="1" x14ac:dyDescent="0.25">
      <c r="A273" s="12">
        <v>272</v>
      </c>
      <c r="D273" s="21" t="str">
        <f t="shared" si="75"/>
        <v/>
      </c>
      <c r="E273" s="22" t="str">
        <f t="shared" si="68"/>
        <v/>
      </c>
      <c r="F273" s="22">
        <f>IF(H273="","",MAX($F$2:F272)+1)</f>
        <v>272</v>
      </c>
      <c r="G273" s="26" t="str">
        <f t="shared" si="76"/>
        <v/>
      </c>
      <c r="H273" s="27" t="str">
        <f t="shared" si="77"/>
        <v xml:space="preserve">
</v>
      </c>
      <c r="I273" s="27" t="str">
        <f t="shared" si="78"/>
        <v xml:space="preserve">
</v>
      </c>
      <c r="J273" s="42">
        <f t="shared" si="79"/>
        <v>0</v>
      </c>
      <c r="K273" s="22">
        <f t="shared" si="84"/>
        <v>0</v>
      </c>
      <c r="L273" s="22">
        <f t="shared" si="82"/>
        <v>0</v>
      </c>
      <c r="M273" s="22">
        <f t="shared" si="80"/>
        <v>0</v>
      </c>
      <c r="N273" s="14" t="str">
        <f t="shared" si="81"/>
        <v/>
      </c>
      <c r="O273" s="14" t="e">
        <f t="shared" si="69"/>
        <v>#VALUE!</v>
      </c>
      <c r="P273" s="14" t="e">
        <f t="shared" si="70"/>
        <v>#VALUE!</v>
      </c>
      <c r="Q273" s="14" t="str">
        <f>IFERROR(IF(AA273="",IF(X273="","Ecole Privée "&amp;TRIM(PROPER(VLOOKUP(MID(V273,1,8),[1]Répertoire!$H$1:$J$65536,3,FALSE))),"Ecole Privée "&amp;TRIM(PROPER(VLOOKUP(X273,[1]Répertoire!$H$1:$J$65536,3,FALSE)))),AA273),"")</f>
        <v/>
      </c>
      <c r="R273" s="14" t="str">
        <f>IFERROR(IF(AB273="",IF(X273="",VLOOKUP(MID(V273,1,8),[1]Répertoire!$H$1:$J$65536,2,FALSE),TRIM(UPPER(VLOOKUP(X273,[1]Répertoire!$H$1:$J$65536,2,FALSE)))),AB273),"")</f>
        <v/>
      </c>
      <c r="S273" s="14" t="str">
        <f t="shared" si="83"/>
        <v/>
      </c>
      <c r="T273" s="15" t="e">
        <f t="shared" si="71"/>
        <v>#VALUE!</v>
      </c>
      <c r="U273" s="14" t="e">
        <f t="shared" si="72"/>
        <v>#VALUE!</v>
      </c>
      <c r="V273" s="6" t="str">
        <f t="shared" si="73"/>
        <v/>
      </c>
      <c r="W273" s="34"/>
      <c r="X273" s="23" t="str">
        <f t="shared" si="74"/>
        <v/>
      </c>
      <c r="Y273" s="35"/>
      <c r="Z273" s="35"/>
      <c r="AA273" s="38"/>
      <c r="AB273" s="38"/>
      <c r="AC273" s="39"/>
      <c r="AD273" s="23"/>
      <c r="AE273" s="39"/>
      <c r="AF273" s="41"/>
    </row>
    <row r="274" spans="1:32" ht="45" customHeight="1" x14ac:dyDescent="0.25">
      <c r="A274" s="12">
        <v>273</v>
      </c>
      <c r="D274" s="21" t="str">
        <f t="shared" si="75"/>
        <v/>
      </c>
      <c r="E274" s="22" t="str">
        <f t="shared" si="68"/>
        <v/>
      </c>
      <c r="F274" s="22">
        <f>IF(H274="","",MAX($F$2:F273)+1)</f>
        <v>273</v>
      </c>
      <c r="G274" s="26" t="str">
        <f t="shared" si="76"/>
        <v/>
      </c>
      <c r="H274" s="27" t="str">
        <f t="shared" si="77"/>
        <v xml:space="preserve">
</v>
      </c>
      <c r="I274" s="27" t="str">
        <f t="shared" si="78"/>
        <v xml:space="preserve">
</v>
      </c>
      <c r="J274" s="42">
        <f t="shared" si="79"/>
        <v>0</v>
      </c>
      <c r="K274" s="22">
        <f t="shared" si="84"/>
        <v>0</v>
      </c>
      <c r="L274" s="22">
        <f t="shared" si="82"/>
        <v>0</v>
      </c>
      <c r="M274" s="22">
        <f t="shared" si="80"/>
        <v>0</v>
      </c>
      <c r="N274" s="14" t="str">
        <f t="shared" si="81"/>
        <v/>
      </c>
      <c r="O274" s="14" t="e">
        <f t="shared" si="69"/>
        <v>#VALUE!</v>
      </c>
      <c r="P274" s="14" t="e">
        <f t="shared" si="70"/>
        <v>#VALUE!</v>
      </c>
      <c r="Q274" s="14" t="str">
        <f>IFERROR(IF(AA274="",IF(X274="","Ecole Privée "&amp;TRIM(PROPER(VLOOKUP(MID(V274,1,8),[1]Répertoire!$H$1:$J$65536,3,FALSE))),"Ecole Privée "&amp;TRIM(PROPER(VLOOKUP(X274,[1]Répertoire!$H$1:$J$65536,3,FALSE)))),AA274),"")</f>
        <v/>
      </c>
      <c r="R274" s="14" t="str">
        <f>IFERROR(IF(AB274="",IF(X274="",VLOOKUP(MID(V274,1,8),[1]Répertoire!$H$1:$J$65536,2,FALSE),TRIM(UPPER(VLOOKUP(X274,[1]Répertoire!$H$1:$J$65536,2,FALSE)))),AB274),"")</f>
        <v/>
      </c>
      <c r="S274" s="14" t="str">
        <f t="shared" si="83"/>
        <v/>
      </c>
      <c r="T274" s="15" t="e">
        <f t="shared" si="71"/>
        <v>#VALUE!</v>
      </c>
      <c r="U274" s="14" t="e">
        <f t="shared" si="72"/>
        <v>#VALUE!</v>
      </c>
      <c r="V274" s="4" t="str">
        <f t="shared" si="73"/>
        <v/>
      </c>
      <c r="W274" s="33"/>
      <c r="X274" s="24" t="str">
        <f t="shared" si="74"/>
        <v/>
      </c>
      <c r="Y274" s="25"/>
      <c r="Z274" s="25"/>
      <c r="AA274" s="36"/>
      <c r="AB274" s="36"/>
      <c r="AC274" s="37"/>
      <c r="AD274" s="24"/>
      <c r="AE274" s="37"/>
      <c r="AF274" s="40"/>
    </row>
    <row r="275" spans="1:32" ht="45" customHeight="1" x14ac:dyDescent="0.25">
      <c r="A275" s="12">
        <v>274</v>
      </c>
      <c r="D275" s="21" t="str">
        <f t="shared" si="75"/>
        <v/>
      </c>
      <c r="E275" s="22" t="str">
        <f t="shared" si="68"/>
        <v/>
      </c>
      <c r="F275" s="22">
        <f>IF(H275="","",MAX($F$2:F274)+1)</f>
        <v>274</v>
      </c>
      <c r="G275" s="26" t="str">
        <f t="shared" si="76"/>
        <v/>
      </c>
      <c r="H275" s="27" t="str">
        <f t="shared" si="77"/>
        <v xml:space="preserve">
</v>
      </c>
      <c r="I275" s="27" t="str">
        <f t="shared" si="78"/>
        <v xml:space="preserve">
</v>
      </c>
      <c r="J275" s="42">
        <f t="shared" si="79"/>
        <v>0</v>
      </c>
      <c r="K275" s="22">
        <f t="shared" si="84"/>
        <v>0</v>
      </c>
      <c r="L275" s="22">
        <f t="shared" si="82"/>
        <v>0</v>
      </c>
      <c r="M275" s="22">
        <f t="shared" si="80"/>
        <v>0</v>
      </c>
      <c r="N275" s="14" t="str">
        <f t="shared" si="81"/>
        <v/>
      </c>
      <c r="O275" s="14" t="e">
        <f t="shared" si="69"/>
        <v>#VALUE!</v>
      </c>
      <c r="P275" s="14" t="e">
        <f t="shared" si="70"/>
        <v>#VALUE!</v>
      </c>
      <c r="Q275" s="14" t="str">
        <f>IFERROR(IF(AA275="",IF(X275="","Ecole Privée "&amp;TRIM(PROPER(VLOOKUP(MID(V275,1,8),[1]Répertoire!$H$1:$J$65536,3,FALSE))),"Ecole Privée "&amp;TRIM(PROPER(VLOOKUP(X275,[1]Répertoire!$H$1:$J$65536,3,FALSE)))),AA275),"")</f>
        <v/>
      </c>
      <c r="R275" s="14" t="str">
        <f>IFERROR(IF(AB275="",IF(X275="",VLOOKUP(MID(V275,1,8),[1]Répertoire!$H$1:$J$65536,2,FALSE),TRIM(UPPER(VLOOKUP(X275,[1]Répertoire!$H$1:$J$65536,2,FALSE)))),AB275),"")</f>
        <v/>
      </c>
      <c r="S275" s="14" t="str">
        <f t="shared" si="83"/>
        <v/>
      </c>
      <c r="T275" s="15" t="e">
        <f t="shared" si="71"/>
        <v>#VALUE!</v>
      </c>
      <c r="U275" s="14" t="e">
        <f t="shared" si="72"/>
        <v>#VALUE!</v>
      </c>
      <c r="V275" s="6" t="str">
        <f t="shared" si="73"/>
        <v/>
      </c>
      <c r="W275" s="34"/>
      <c r="X275" s="23" t="str">
        <f t="shared" si="74"/>
        <v/>
      </c>
      <c r="Y275" s="35"/>
      <c r="Z275" s="35"/>
      <c r="AA275" s="38"/>
      <c r="AB275" s="38"/>
      <c r="AC275" s="39"/>
      <c r="AD275" s="23"/>
      <c r="AE275" s="39"/>
      <c r="AF275" s="41"/>
    </row>
    <row r="276" spans="1:32" ht="45" customHeight="1" x14ac:dyDescent="0.25">
      <c r="A276" s="12">
        <v>275</v>
      </c>
      <c r="D276" s="21" t="str">
        <f t="shared" si="75"/>
        <v/>
      </c>
      <c r="E276" s="22" t="str">
        <f t="shared" si="68"/>
        <v/>
      </c>
      <c r="F276" s="22">
        <f>IF(H276="","",MAX($F$2:F275)+1)</f>
        <v>275</v>
      </c>
      <c r="G276" s="26" t="str">
        <f t="shared" si="76"/>
        <v/>
      </c>
      <c r="H276" s="27" t="str">
        <f t="shared" si="77"/>
        <v xml:space="preserve">
</v>
      </c>
      <c r="I276" s="27" t="str">
        <f t="shared" si="78"/>
        <v xml:space="preserve">
</v>
      </c>
      <c r="J276" s="42">
        <f t="shared" si="79"/>
        <v>0</v>
      </c>
      <c r="K276" s="22">
        <f t="shared" si="84"/>
        <v>0</v>
      </c>
      <c r="L276" s="22">
        <f t="shared" si="82"/>
        <v>0</v>
      </c>
      <c r="M276" s="22">
        <f t="shared" si="80"/>
        <v>0</v>
      </c>
      <c r="N276" s="14" t="str">
        <f t="shared" si="81"/>
        <v/>
      </c>
      <c r="O276" s="14" t="e">
        <f t="shared" si="69"/>
        <v>#VALUE!</v>
      </c>
      <c r="P276" s="14" t="e">
        <f t="shared" si="70"/>
        <v>#VALUE!</v>
      </c>
      <c r="Q276" s="14" t="str">
        <f>IFERROR(IF(AA276="",IF(X276="","Ecole Privée "&amp;TRIM(PROPER(VLOOKUP(MID(V276,1,8),[1]Répertoire!$H$1:$J$65536,3,FALSE))),"Ecole Privée "&amp;TRIM(PROPER(VLOOKUP(X276,[1]Répertoire!$H$1:$J$65536,3,FALSE)))),AA276),"")</f>
        <v/>
      </c>
      <c r="R276" s="14" t="str">
        <f>IFERROR(IF(AB276="",IF(X276="",VLOOKUP(MID(V276,1,8),[1]Répertoire!$H$1:$J$65536,2,FALSE),TRIM(UPPER(VLOOKUP(X276,[1]Répertoire!$H$1:$J$65536,2,FALSE)))),AB276),"")</f>
        <v/>
      </c>
      <c r="S276" s="14" t="str">
        <f t="shared" si="83"/>
        <v/>
      </c>
      <c r="T276" s="15" t="e">
        <f t="shared" si="71"/>
        <v>#VALUE!</v>
      </c>
      <c r="U276" s="14" t="e">
        <f t="shared" si="72"/>
        <v>#VALUE!</v>
      </c>
      <c r="V276" s="4" t="str">
        <f t="shared" si="73"/>
        <v/>
      </c>
      <c r="W276" s="33"/>
      <c r="X276" s="24" t="str">
        <f t="shared" si="74"/>
        <v/>
      </c>
      <c r="Y276" s="25"/>
      <c r="Z276" s="25"/>
      <c r="AA276" s="36"/>
      <c r="AB276" s="36"/>
      <c r="AC276" s="37"/>
      <c r="AD276" s="24"/>
      <c r="AE276" s="37"/>
      <c r="AF276" s="40"/>
    </row>
    <row r="277" spans="1:32" ht="45" customHeight="1" x14ac:dyDescent="0.25">
      <c r="A277" s="12">
        <v>276</v>
      </c>
      <c r="D277" s="21" t="str">
        <f t="shared" si="75"/>
        <v/>
      </c>
      <c r="E277" s="22" t="str">
        <f t="shared" si="68"/>
        <v/>
      </c>
      <c r="F277" s="22">
        <f>IF(H277="","",MAX($F$2:F276)+1)</f>
        <v>276</v>
      </c>
      <c r="G277" s="26" t="str">
        <f t="shared" si="76"/>
        <v/>
      </c>
      <c r="H277" s="27" t="str">
        <f t="shared" si="77"/>
        <v xml:space="preserve">
</v>
      </c>
      <c r="I277" s="27" t="str">
        <f t="shared" si="78"/>
        <v xml:space="preserve">
</v>
      </c>
      <c r="J277" s="42">
        <f t="shared" si="79"/>
        <v>0</v>
      </c>
      <c r="K277" s="22">
        <f t="shared" si="84"/>
        <v>0</v>
      </c>
      <c r="L277" s="22">
        <f t="shared" si="82"/>
        <v>0</v>
      </c>
      <c r="M277" s="22">
        <f t="shared" si="80"/>
        <v>0</v>
      </c>
      <c r="N277" s="14" t="str">
        <f t="shared" si="81"/>
        <v/>
      </c>
      <c r="O277" s="14" t="e">
        <f t="shared" si="69"/>
        <v>#VALUE!</v>
      </c>
      <c r="P277" s="14" t="e">
        <f t="shared" si="70"/>
        <v>#VALUE!</v>
      </c>
      <c r="Q277" s="14" t="str">
        <f>IFERROR(IF(AA277="",IF(X277="","Ecole Privée "&amp;TRIM(PROPER(VLOOKUP(MID(V277,1,8),[1]Répertoire!$H$1:$J$65536,3,FALSE))),"Ecole Privée "&amp;TRIM(PROPER(VLOOKUP(X277,[1]Répertoire!$H$1:$J$65536,3,FALSE)))),AA277),"")</f>
        <v/>
      </c>
      <c r="R277" s="14" t="str">
        <f>IFERROR(IF(AB277="",IF(X277="",VLOOKUP(MID(V277,1,8),[1]Répertoire!$H$1:$J$65536,2,FALSE),TRIM(UPPER(VLOOKUP(X277,[1]Répertoire!$H$1:$J$65536,2,FALSE)))),AB277),"")</f>
        <v/>
      </c>
      <c r="S277" s="14" t="str">
        <f t="shared" si="83"/>
        <v/>
      </c>
      <c r="T277" s="15" t="e">
        <f t="shared" si="71"/>
        <v>#VALUE!</v>
      </c>
      <c r="U277" s="14" t="e">
        <f t="shared" si="72"/>
        <v>#VALUE!</v>
      </c>
      <c r="V277" s="6" t="str">
        <f t="shared" si="73"/>
        <v/>
      </c>
      <c r="W277" s="34"/>
      <c r="X277" s="23" t="str">
        <f t="shared" si="74"/>
        <v/>
      </c>
      <c r="Y277" s="35"/>
      <c r="Z277" s="35"/>
      <c r="AA277" s="38"/>
      <c r="AB277" s="38"/>
      <c r="AC277" s="39"/>
      <c r="AD277" s="23"/>
      <c r="AE277" s="39"/>
      <c r="AF277" s="41"/>
    </row>
    <row r="278" spans="1:32" ht="45" customHeight="1" x14ac:dyDescent="0.25">
      <c r="A278" s="12">
        <v>277</v>
      </c>
      <c r="D278" s="21" t="str">
        <f t="shared" si="75"/>
        <v/>
      </c>
      <c r="E278" s="22" t="str">
        <f t="shared" si="68"/>
        <v/>
      </c>
      <c r="F278" s="22">
        <f>IF(H278="","",MAX($F$2:F277)+1)</f>
        <v>277</v>
      </c>
      <c r="G278" s="26" t="str">
        <f t="shared" si="76"/>
        <v/>
      </c>
      <c r="H278" s="27" t="str">
        <f t="shared" si="77"/>
        <v xml:space="preserve">
</v>
      </c>
      <c r="I278" s="27" t="str">
        <f t="shared" si="78"/>
        <v xml:space="preserve">
</v>
      </c>
      <c r="J278" s="42">
        <f t="shared" si="79"/>
        <v>0</v>
      </c>
      <c r="K278" s="22">
        <f t="shared" si="84"/>
        <v>0</v>
      </c>
      <c r="L278" s="22">
        <f t="shared" si="82"/>
        <v>0</v>
      </c>
      <c r="M278" s="22">
        <f t="shared" si="80"/>
        <v>0</v>
      </c>
      <c r="N278" s="14" t="str">
        <f t="shared" si="81"/>
        <v/>
      </c>
      <c r="O278" s="14" t="e">
        <f t="shared" si="69"/>
        <v>#VALUE!</v>
      </c>
      <c r="P278" s="14" t="e">
        <f t="shared" si="70"/>
        <v>#VALUE!</v>
      </c>
      <c r="Q278" s="14" t="str">
        <f>IFERROR(IF(AA278="",IF(X278="","Ecole Privée "&amp;TRIM(PROPER(VLOOKUP(MID(V278,1,8),[1]Répertoire!$H$1:$J$65536,3,FALSE))),"Ecole Privée "&amp;TRIM(PROPER(VLOOKUP(X278,[1]Répertoire!$H$1:$J$65536,3,FALSE)))),AA278),"")</f>
        <v/>
      </c>
      <c r="R278" s="14" t="str">
        <f>IFERROR(IF(AB278="",IF(X278="",VLOOKUP(MID(V278,1,8),[1]Répertoire!$H$1:$J$65536,2,FALSE),TRIM(UPPER(VLOOKUP(X278,[1]Répertoire!$H$1:$J$65536,2,FALSE)))),AB278),"")</f>
        <v/>
      </c>
      <c r="S278" s="14" t="str">
        <f t="shared" si="83"/>
        <v/>
      </c>
      <c r="T278" s="15" t="e">
        <f t="shared" si="71"/>
        <v>#VALUE!</v>
      </c>
      <c r="U278" s="14" t="e">
        <f t="shared" si="72"/>
        <v>#VALUE!</v>
      </c>
      <c r="V278" s="4" t="str">
        <f t="shared" si="73"/>
        <v/>
      </c>
      <c r="W278" s="33"/>
      <c r="X278" s="24" t="str">
        <f t="shared" si="74"/>
        <v/>
      </c>
      <c r="Y278" s="25"/>
      <c r="Z278" s="25"/>
      <c r="AA278" s="36"/>
      <c r="AB278" s="36"/>
      <c r="AC278" s="37"/>
      <c r="AD278" s="24"/>
      <c r="AE278" s="37"/>
      <c r="AF278" s="40"/>
    </row>
    <row r="279" spans="1:32" ht="45" customHeight="1" x14ac:dyDescent="0.25">
      <c r="A279" s="12">
        <v>278</v>
      </c>
      <c r="D279" s="21" t="str">
        <f t="shared" si="75"/>
        <v/>
      </c>
      <c r="E279" s="22" t="str">
        <f t="shared" si="68"/>
        <v/>
      </c>
      <c r="F279" s="22">
        <f>IF(H279="","",MAX($F$2:F278)+1)</f>
        <v>278</v>
      </c>
      <c r="G279" s="26" t="str">
        <f t="shared" si="76"/>
        <v/>
      </c>
      <c r="H279" s="27" t="str">
        <f t="shared" si="77"/>
        <v xml:space="preserve">
</v>
      </c>
      <c r="I279" s="27" t="str">
        <f t="shared" si="78"/>
        <v xml:space="preserve">
</v>
      </c>
      <c r="J279" s="42">
        <f t="shared" si="79"/>
        <v>0</v>
      </c>
      <c r="K279" s="22">
        <f t="shared" si="84"/>
        <v>0</v>
      </c>
      <c r="L279" s="22">
        <f t="shared" si="82"/>
        <v>0</v>
      </c>
      <c r="M279" s="22">
        <f t="shared" si="80"/>
        <v>0</v>
      </c>
      <c r="N279" s="14" t="str">
        <f t="shared" si="81"/>
        <v/>
      </c>
      <c r="O279" s="14" t="e">
        <f t="shared" si="69"/>
        <v>#VALUE!</v>
      </c>
      <c r="P279" s="14" t="e">
        <f t="shared" si="70"/>
        <v>#VALUE!</v>
      </c>
      <c r="Q279" s="14" t="str">
        <f>IFERROR(IF(AA279="",IF(X279="","Ecole Privée "&amp;TRIM(PROPER(VLOOKUP(MID(V279,1,8),[1]Répertoire!$H$1:$J$65536,3,FALSE))),"Ecole Privée "&amp;TRIM(PROPER(VLOOKUP(X279,[1]Répertoire!$H$1:$J$65536,3,FALSE)))),AA279),"")</f>
        <v/>
      </c>
      <c r="R279" s="14" t="str">
        <f>IFERROR(IF(AB279="",IF(X279="",VLOOKUP(MID(V279,1,8),[1]Répertoire!$H$1:$J$65536,2,FALSE),TRIM(UPPER(VLOOKUP(X279,[1]Répertoire!$H$1:$J$65536,2,FALSE)))),AB279),"")</f>
        <v/>
      </c>
      <c r="S279" s="14" t="str">
        <f t="shared" si="83"/>
        <v/>
      </c>
      <c r="T279" s="15" t="e">
        <f t="shared" si="71"/>
        <v>#VALUE!</v>
      </c>
      <c r="U279" s="14" t="e">
        <f t="shared" si="72"/>
        <v>#VALUE!</v>
      </c>
      <c r="V279" s="6" t="str">
        <f t="shared" si="73"/>
        <v/>
      </c>
      <c r="W279" s="34"/>
      <c r="X279" s="23" t="str">
        <f t="shared" si="74"/>
        <v/>
      </c>
      <c r="Y279" s="35"/>
      <c r="Z279" s="35"/>
      <c r="AA279" s="38"/>
      <c r="AB279" s="38"/>
      <c r="AC279" s="39"/>
      <c r="AD279" s="23"/>
      <c r="AE279" s="39"/>
      <c r="AF279" s="41"/>
    </row>
    <row r="280" spans="1:32" ht="45" customHeight="1" x14ac:dyDescent="0.25">
      <c r="A280" s="12">
        <v>279</v>
      </c>
      <c r="D280" s="21" t="str">
        <f t="shared" si="75"/>
        <v/>
      </c>
      <c r="E280" s="22" t="str">
        <f t="shared" si="68"/>
        <v/>
      </c>
      <c r="F280" s="22">
        <f>IF(H280="","",MAX($F$2:F279)+1)</f>
        <v>279</v>
      </c>
      <c r="G280" s="26" t="str">
        <f t="shared" si="76"/>
        <v/>
      </c>
      <c r="H280" s="27" t="str">
        <f t="shared" si="77"/>
        <v xml:space="preserve">
</v>
      </c>
      <c r="I280" s="27" t="str">
        <f t="shared" si="78"/>
        <v xml:space="preserve">
</v>
      </c>
      <c r="J280" s="42">
        <f t="shared" si="79"/>
        <v>0</v>
      </c>
      <c r="K280" s="22">
        <f t="shared" si="84"/>
        <v>0</v>
      </c>
      <c r="L280" s="22">
        <f t="shared" si="82"/>
        <v>0</v>
      </c>
      <c r="M280" s="22">
        <f t="shared" si="80"/>
        <v>0</v>
      </c>
      <c r="N280" s="14" t="str">
        <f t="shared" si="81"/>
        <v/>
      </c>
      <c r="O280" s="14" t="e">
        <f t="shared" si="69"/>
        <v>#VALUE!</v>
      </c>
      <c r="P280" s="14" t="e">
        <f t="shared" si="70"/>
        <v>#VALUE!</v>
      </c>
      <c r="Q280" s="14" t="str">
        <f>IFERROR(IF(AA280="",IF(X280="","Ecole Privée "&amp;TRIM(PROPER(VLOOKUP(MID(V280,1,8),[1]Répertoire!$H$1:$J$65536,3,FALSE))),"Ecole Privée "&amp;TRIM(PROPER(VLOOKUP(X280,[1]Répertoire!$H$1:$J$65536,3,FALSE)))),AA280),"")</f>
        <v/>
      </c>
      <c r="R280" s="14" t="str">
        <f>IFERROR(IF(AB280="",IF(X280="",VLOOKUP(MID(V280,1,8),[1]Répertoire!$H$1:$J$65536,2,FALSE),TRIM(UPPER(VLOOKUP(X280,[1]Répertoire!$H$1:$J$65536,2,FALSE)))),AB280),"")</f>
        <v/>
      </c>
      <c r="S280" s="14" t="str">
        <f t="shared" si="83"/>
        <v/>
      </c>
      <c r="T280" s="15" t="e">
        <f t="shared" si="71"/>
        <v>#VALUE!</v>
      </c>
      <c r="U280" s="14" t="e">
        <f t="shared" si="72"/>
        <v>#VALUE!</v>
      </c>
      <c r="V280" s="4" t="str">
        <f t="shared" si="73"/>
        <v/>
      </c>
      <c r="W280" s="33"/>
      <c r="X280" s="24" t="str">
        <f t="shared" si="74"/>
        <v/>
      </c>
      <c r="Y280" s="25"/>
      <c r="Z280" s="25"/>
      <c r="AA280" s="36"/>
      <c r="AB280" s="36"/>
      <c r="AC280" s="37"/>
      <c r="AD280" s="24"/>
      <c r="AE280" s="37"/>
      <c r="AF280" s="40"/>
    </row>
    <row r="281" spans="1:32" ht="45" customHeight="1" x14ac:dyDescent="0.25">
      <c r="A281" s="12">
        <v>280</v>
      </c>
      <c r="D281" s="21" t="str">
        <f t="shared" si="75"/>
        <v/>
      </c>
      <c r="E281" s="22" t="str">
        <f t="shared" si="68"/>
        <v/>
      </c>
      <c r="F281" s="22">
        <f>IF(H281="","",MAX($F$2:F280)+1)</f>
        <v>280</v>
      </c>
      <c r="G281" s="26" t="str">
        <f t="shared" si="76"/>
        <v/>
      </c>
      <c r="H281" s="27" t="str">
        <f t="shared" si="77"/>
        <v xml:space="preserve">
</v>
      </c>
      <c r="I281" s="27" t="str">
        <f t="shared" si="78"/>
        <v xml:space="preserve">
</v>
      </c>
      <c r="J281" s="42">
        <f t="shared" si="79"/>
        <v>0</v>
      </c>
      <c r="K281" s="22">
        <f t="shared" si="84"/>
        <v>0</v>
      </c>
      <c r="L281" s="22">
        <f t="shared" si="82"/>
        <v>0</v>
      </c>
      <c r="M281" s="22">
        <f t="shared" si="80"/>
        <v>0</v>
      </c>
      <c r="N281" s="14" t="str">
        <f t="shared" si="81"/>
        <v/>
      </c>
      <c r="O281" s="14" t="e">
        <f t="shared" si="69"/>
        <v>#VALUE!</v>
      </c>
      <c r="P281" s="14" t="e">
        <f t="shared" si="70"/>
        <v>#VALUE!</v>
      </c>
      <c r="Q281" s="14" t="str">
        <f>IFERROR(IF(AA281="",IF(X281="","Ecole Privée "&amp;TRIM(PROPER(VLOOKUP(MID(V281,1,8),[1]Répertoire!$H$1:$J$65536,3,FALSE))),"Ecole Privée "&amp;TRIM(PROPER(VLOOKUP(X281,[1]Répertoire!$H$1:$J$65536,3,FALSE)))),AA281),"")</f>
        <v/>
      </c>
      <c r="R281" s="14" t="str">
        <f>IFERROR(IF(AB281="",IF(X281="",VLOOKUP(MID(V281,1,8),[1]Répertoire!$H$1:$J$65536,2,FALSE),TRIM(UPPER(VLOOKUP(X281,[1]Répertoire!$H$1:$J$65536,2,FALSE)))),AB281),"")</f>
        <v/>
      </c>
      <c r="S281" s="14" t="str">
        <f t="shared" si="83"/>
        <v/>
      </c>
      <c r="T281" s="15" t="e">
        <f t="shared" si="71"/>
        <v>#VALUE!</v>
      </c>
      <c r="U281" s="14" t="e">
        <f t="shared" si="72"/>
        <v>#VALUE!</v>
      </c>
      <c r="V281" s="6" t="str">
        <f t="shared" si="73"/>
        <v/>
      </c>
      <c r="W281" s="34"/>
      <c r="X281" s="23" t="str">
        <f t="shared" si="74"/>
        <v/>
      </c>
      <c r="Y281" s="35"/>
      <c r="Z281" s="35"/>
      <c r="AA281" s="38"/>
      <c r="AB281" s="38"/>
      <c r="AC281" s="39"/>
      <c r="AD281" s="23"/>
      <c r="AE281" s="39"/>
      <c r="AF281" s="41"/>
    </row>
    <row r="282" spans="1:32" ht="45" customHeight="1" x14ac:dyDescent="0.25">
      <c r="A282" s="12">
        <v>281</v>
      </c>
      <c r="D282" s="21" t="str">
        <f t="shared" si="75"/>
        <v/>
      </c>
      <c r="E282" s="22" t="str">
        <f t="shared" si="68"/>
        <v/>
      </c>
      <c r="F282" s="22">
        <f>IF(H282="","",MAX($F$2:F281)+1)</f>
        <v>281</v>
      </c>
      <c r="G282" s="26" t="str">
        <f t="shared" si="76"/>
        <v/>
      </c>
      <c r="H282" s="27" t="str">
        <f t="shared" si="77"/>
        <v xml:space="preserve">
</v>
      </c>
      <c r="I282" s="27" t="str">
        <f t="shared" si="78"/>
        <v xml:space="preserve">
</v>
      </c>
      <c r="J282" s="42">
        <f t="shared" si="79"/>
        <v>0</v>
      </c>
      <c r="K282" s="22">
        <f t="shared" si="84"/>
        <v>0</v>
      </c>
      <c r="L282" s="22">
        <f t="shared" si="82"/>
        <v>0</v>
      </c>
      <c r="M282" s="22">
        <f t="shared" si="80"/>
        <v>0</v>
      </c>
      <c r="N282" s="14" t="str">
        <f t="shared" si="81"/>
        <v/>
      </c>
      <c r="O282" s="14" t="e">
        <f t="shared" si="69"/>
        <v>#VALUE!</v>
      </c>
      <c r="P282" s="14" t="e">
        <f t="shared" si="70"/>
        <v>#VALUE!</v>
      </c>
      <c r="Q282" s="14" t="str">
        <f>IFERROR(IF(AA282="",IF(X282="","Ecole Privée "&amp;TRIM(PROPER(VLOOKUP(MID(V282,1,8),[1]Répertoire!$H$1:$J$65536,3,FALSE))),"Ecole Privée "&amp;TRIM(PROPER(VLOOKUP(X282,[1]Répertoire!$H$1:$J$65536,3,FALSE)))),AA282),"")</f>
        <v/>
      </c>
      <c r="R282" s="14" t="str">
        <f>IFERROR(IF(AB282="",IF(X282="",VLOOKUP(MID(V282,1,8),[1]Répertoire!$H$1:$J$65536,2,FALSE),TRIM(UPPER(VLOOKUP(X282,[1]Répertoire!$H$1:$J$65536,2,FALSE)))),AB282),"")</f>
        <v/>
      </c>
      <c r="S282" s="14" t="str">
        <f t="shared" si="83"/>
        <v/>
      </c>
      <c r="T282" s="15" t="e">
        <f t="shared" si="71"/>
        <v>#VALUE!</v>
      </c>
      <c r="U282" s="14" t="e">
        <f t="shared" si="72"/>
        <v>#VALUE!</v>
      </c>
      <c r="V282" s="4" t="str">
        <f t="shared" si="73"/>
        <v/>
      </c>
      <c r="W282" s="33"/>
      <c r="X282" s="24" t="str">
        <f t="shared" si="74"/>
        <v/>
      </c>
      <c r="Y282" s="25"/>
      <c r="Z282" s="25"/>
      <c r="AA282" s="36"/>
      <c r="AB282" s="36"/>
      <c r="AC282" s="37"/>
      <c r="AD282" s="24"/>
      <c r="AE282" s="37"/>
      <c r="AF282" s="40"/>
    </row>
    <row r="283" spans="1:32" ht="45" customHeight="1" x14ac:dyDescent="0.25">
      <c r="A283" s="12">
        <v>282</v>
      </c>
      <c r="D283" s="21" t="str">
        <f t="shared" si="75"/>
        <v/>
      </c>
      <c r="E283" s="22" t="str">
        <f t="shared" si="68"/>
        <v/>
      </c>
      <c r="F283" s="22">
        <f>IF(H283="","",MAX($F$2:F282)+1)</f>
        <v>282</v>
      </c>
      <c r="G283" s="26" t="str">
        <f t="shared" si="76"/>
        <v/>
      </c>
      <c r="H283" s="27" t="str">
        <f t="shared" si="77"/>
        <v xml:space="preserve">
</v>
      </c>
      <c r="I283" s="27" t="str">
        <f t="shared" si="78"/>
        <v xml:space="preserve">
</v>
      </c>
      <c r="J283" s="42">
        <f t="shared" si="79"/>
        <v>0</v>
      </c>
      <c r="K283" s="22">
        <f t="shared" si="84"/>
        <v>0</v>
      </c>
      <c r="L283" s="22">
        <f t="shared" si="82"/>
        <v>0</v>
      </c>
      <c r="M283" s="22">
        <f t="shared" si="80"/>
        <v>0</v>
      </c>
      <c r="N283" s="14" t="str">
        <f t="shared" si="81"/>
        <v/>
      </c>
      <c r="O283" s="14" t="e">
        <f t="shared" si="69"/>
        <v>#VALUE!</v>
      </c>
      <c r="P283" s="14" t="e">
        <f t="shared" si="70"/>
        <v>#VALUE!</v>
      </c>
      <c r="Q283" s="14" t="str">
        <f>IFERROR(IF(AA283="",IF(X283="","Ecole Privée "&amp;TRIM(PROPER(VLOOKUP(MID(V283,1,8),[1]Répertoire!$H$1:$J$65536,3,FALSE))),"Ecole Privée "&amp;TRIM(PROPER(VLOOKUP(X283,[1]Répertoire!$H$1:$J$65536,3,FALSE)))),AA283),"")</f>
        <v/>
      </c>
      <c r="R283" s="14" t="str">
        <f>IFERROR(IF(AB283="",IF(X283="",VLOOKUP(MID(V283,1,8),[1]Répertoire!$H$1:$J$65536,2,FALSE),TRIM(UPPER(VLOOKUP(X283,[1]Répertoire!$H$1:$J$65536,2,FALSE)))),AB283),"")</f>
        <v/>
      </c>
      <c r="S283" s="14" t="str">
        <f t="shared" si="83"/>
        <v/>
      </c>
      <c r="T283" s="15" t="e">
        <f t="shared" si="71"/>
        <v>#VALUE!</v>
      </c>
      <c r="U283" s="14" t="e">
        <f t="shared" si="72"/>
        <v>#VALUE!</v>
      </c>
      <c r="V283" s="6" t="str">
        <f t="shared" si="73"/>
        <v/>
      </c>
      <c r="W283" s="34"/>
      <c r="X283" s="23" t="str">
        <f t="shared" si="74"/>
        <v/>
      </c>
      <c r="Y283" s="35"/>
      <c r="Z283" s="35"/>
      <c r="AA283" s="38"/>
      <c r="AB283" s="38"/>
      <c r="AC283" s="39"/>
      <c r="AD283" s="23"/>
      <c r="AE283" s="39"/>
      <c r="AF283" s="41"/>
    </row>
    <row r="284" spans="1:32" ht="45" customHeight="1" x14ac:dyDescent="0.25">
      <c r="A284" s="12">
        <v>283</v>
      </c>
      <c r="D284" s="21" t="str">
        <f t="shared" si="75"/>
        <v/>
      </c>
      <c r="E284" s="22" t="str">
        <f t="shared" si="68"/>
        <v/>
      </c>
      <c r="F284" s="22">
        <f>IF(H284="","",MAX($F$2:F283)+1)</f>
        <v>283</v>
      </c>
      <c r="G284" s="26" t="str">
        <f t="shared" si="76"/>
        <v/>
      </c>
      <c r="H284" s="27" t="str">
        <f t="shared" si="77"/>
        <v xml:space="preserve">
</v>
      </c>
      <c r="I284" s="27" t="str">
        <f t="shared" si="78"/>
        <v xml:space="preserve">
</v>
      </c>
      <c r="J284" s="42">
        <f t="shared" si="79"/>
        <v>0</v>
      </c>
      <c r="K284" s="22">
        <f t="shared" si="84"/>
        <v>0</v>
      </c>
      <c r="L284" s="22">
        <f t="shared" si="82"/>
        <v>0</v>
      </c>
      <c r="M284" s="22">
        <f t="shared" si="80"/>
        <v>0</v>
      </c>
      <c r="N284" s="14" t="str">
        <f t="shared" si="81"/>
        <v/>
      </c>
      <c r="O284" s="14" t="e">
        <f t="shared" si="69"/>
        <v>#VALUE!</v>
      </c>
      <c r="P284" s="14" t="e">
        <f t="shared" si="70"/>
        <v>#VALUE!</v>
      </c>
      <c r="Q284" s="14" t="str">
        <f>IFERROR(IF(AA284="",IF(X284="","Ecole Privée "&amp;TRIM(PROPER(VLOOKUP(MID(V284,1,8),[1]Répertoire!$H$1:$J$65536,3,FALSE))),"Ecole Privée "&amp;TRIM(PROPER(VLOOKUP(X284,[1]Répertoire!$H$1:$J$65536,3,FALSE)))),AA284),"")</f>
        <v/>
      </c>
      <c r="R284" s="14" t="str">
        <f>IFERROR(IF(AB284="",IF(X284="",VLOOKUP(MID(V284,1,8),[1]Répertoire!$H$1:$J$65536,2,FALSE),TRIM(UPPER(VLOOKUP(X284,[1]Répertoire!$H$1:$J$65536,2,FALSE)))),AB284),"")</f>
        <v/>
      </c>
      <c r="S284" s="14" t="str">
        <f t="shared" si="83"/>
        <v/>
      </c>
      <c r="T284" s="15" t="e">
        <f t="shared" si="71"/>
        <v>#VALUE!</v>
      </c>
      <c r="U284" s="14" t="e">
        <f t="shared" si="72"/>
        <v>#VALUE!</v>
      </c>
      <c r="V284" s="4" t="str">
        <f t="shared" si="73"/>
        <v/>
      </c>
      <c r="W284" s="33"/>
      <c r="X284" s="24" t="str">
        <f t="shared" si="74"/>
        <v/>
      </c>
      <c r="Y284" s="25"/>
      <c r="Z284" s="25"/>
      <c r="AA284" s="36"/>
      <c r="AB284" s="36"/>
      <c r="AC284" s="37"/>
      <c r="AD284" s="24"/>
      <c r="AE284" s="37"/>
      <c r="AF284" s="40"/>
    </row>
    <row r="285" spans="1:32" ht="45" customHeight="1" x14ac:dyDescent="0.25">
      <c r="A285" s="12">
        <v>284</v>
      </c>
      <c r="D285" s="21" t="str">
        <f t="shared" si="75"/>
        <v/>
      </c>
      <c r="E285" s="22" t="str">
        <f t="shared" ref="E285:E348" si="85">IF(ISNUMBER(D285),RANK(D285,$D$2:$D$997),"")</f>
        <v/>
      </c>
      <c r="F285" s="22">
        <f>IF(H285="","",MAX($F$2:F284)+1)</f>
        <v>284</v>
      </c>
      <c r="G285" s="26" t="str">
        <f t="shared" si="76"/>
        <v/>
      </c>
      <c r="H285" s="27" t="str">
        <f t="shared" si="77"/>
        <v xml:space="preserve">
</v>
      </c>
      <c r="I285" s="27" t="str">
        <f t="shared" si="78"/>
        <v xml:space="preserve">
</v>
      </c>
      <c r="J285" s="42">
        <f t="shared" si="79"/>
        <v>0</v>
      </c>
      <c r="K285" s="22">
        <f t="shared" si="84"/>
        <v>0</v>
      </c>
      <c r="L285" s="22">
        <f t="shared" si="82"/>
        <v>0</v>
      </c>
      <c r="M285" s="22">
        <f t="shared" si="80"/>
        <v>0</v>
      </c>
      <c r="N285" s="14" t="str">
        <f t="shared" si="81"/>
        <v/>
      </c>
      <c r="O285" s="14" t="e">
        <f t="shared" ref="O285:O348" si="86">IF(Y285="",DATE(YEAR(MID(V285,10,8)),MONTH(MID(V285,10,8)),DAY(MID(V285,10,2))),Y285)</f>
        <v>#VALUE!</v>
      </c>
      <c r="P285" s="14" t="e">
        <f t="shared" ref="P285:P348" si="87">IF(Z285="",DATE(YEAR(MID(V285,19,8)),MONTH(MID(V285,19,8)),DAY(MID(V285,19,8))),Z285)</f>
        <v>#VALUE!</v>
      </c>
      <c r="Q285" s="14" t="str">
        <f>IFERROR(IF(AA285="",IF(X285="","Ecole Privée "&amp;TRIM(PROPER(VLOOKUP(MID(V285,1,8),[1]Répertoire!$H$1:$J$65536,3,FALSE))),"Ecole Privée "&amp;TRIM(PROPER(VLOOKUP(X285,[1]Répertoire!$H$1:$J$65536,3,FALSE)))),AA285),"")</f>
        <v/>
      </c>
      <c r="R285" s="14" t="str">
        <f>IFERROR(IF(AB285="",IF(X285="",VLOOKUP(MID(V285,1,8),[1]Répertoire!$H$1:$J$65536,2,FALSE),TRIM(UPPER(VLOOKUP(X285,[1]Répertoire!$H$1:$J$65536,2,FALSE)))),AB285),"")</f>
        <v/>
      </c>
      <c r="S285" s="14" t="str">
        <f t="shared" si="83"/>
        <v/>
      </c>
      <c r="T285" s="15" t="e">
        <f t="shared" ref="T285:T348" si="88">IF(AC285="",IF(AD285="",U285,TRUNC(AD285*27,0)&amp;"h"&amp;IF((AD285*27)-TRUNC(AD285*27,0)=0,"",(((AD285*27)-TRUNC(AD285*27,0))*60))),AC285)</f>
        <v>#VALUE!</v>
      </c>
      <c r="U285" s="14" t="e">
        <f t="shared" ref="U285:U348" si="89">IF(MID(V285,51,4)="1.00","27h",TRUNC(MID(V285,53,2)*27/100,0)&amp;"h"&amp;((MID(V285,53,2)*27/100)-TRUNC(MID(V285,53,2)*27/100,0))*60)</f>
        <v>#VALUE!</v>
      </c>
      <c r="V285" s="6" t="str">
        <f t="shared" ref="V285:V348" si="90">RIGHT(AF285,69)</f>
        <v/>
      </c>
      <c r="W285" s="34"/>
      <c r="X285" s="23" t="str">
        <f t="shared" ref="X285:X348" si="91">LEFT(V285,8)</f>
        <v/>
      </c>
      <c r="Y285" s="35"/>
      <c r="Z285" s="35"/>
      <c r="AA285" s="38"/>
      <c r="AB285" s="38"/>
      <c r="AC285" s="39"/>
      <c r="AD285" s="23"/>
      <c r="AE285" s="39"/>
      <c r="AF285" s="41"/>
    </row>
    <row r="286" spans="1:32" ht="45" customHeight="1" x14ac:dyDescent="0.25">
      <c r="A286" s="12">
        <v>285</v>
      </c>
      <c r="D286" s="21" t="str">
        <f t="shared" si="75"/>
        <v/>
      </c>
      <c r="E286" s="22" t="str">
        <f t="shared" si="85"/>
        <v/>
      </c>
      <c r="F286" s="22">
        <f>IF(H286="","",MAX($F$2:F285)+1)</f>
        <v>285</v>
      </c>
      <c r="G286" s="26" t="str">
        <f t="shared" si="76"/>
        <v/>
      </c>
      <c r="H286" s="27" t="str">
        <f t="shared" si="77"/>
        <v xml:space="preserve">
</v>
      </c>
      <c r="I286" s="27" t="str">
        <f t="shared" si="78"/>
        <v xml:space="preserve">
</v>
      </c>
      <c r="J286" s="42">
        <f t="shared" si="79"/>
        <v>0</v>
      </c>
      <c r="K286" s="22">
        <f t="shared" si="84"/>
        <v>0</v>
      </c>
      <c r="L286" s="22">
        <f t="shared" si="82"/>
        <v>0</v>
      </c>
      <c r="M286" s="22">
        <f t="shared" si="80"/>
        <v>0</v>
      </c>
      <c r="N286" s="14" t="str">
        <f t="shared" si="81"/>
        <v/>
      </c>
      <c r="O286" s="14" t="e">
        <f t="shared" si="86"/>
        <v>#VALUE!</v>
      </c>
      <c r="P286" s="14" t="e">
        <f t="shared" si="87"/>
        <v>#VALUE!</v>
      </c>
      <c r="Q286" s="14" t="str">
        <f>IFERROR(IF(AA286="",IF(X286="","Ecole Privée "&amp;TRIM(PROPER(VLOOKUP(MID(V286,1,8),[1]Répertoire!$H$1:$J$65536,3,FALSE))),"Ecole Privée "&amp;TRIM(PROPER(VLOOKUP(X286,[1]Répertoire!$H$1:$J$65536,3,FALSE)))),AA286),"")</f>
        <v/>
      </c>
      <c r="R286" s="14" t="str">
        <f>IFERROR(IF(AB286="",IF(X286="",VLOOKUP(MID(V286,1,8),[1]Répertoire!$H$1:$J$65536,2,FALSE),TRIM(UPPER(VLOOKUP(X286,[1]Répertoire!$H$1:$J$65536,2,FALSE)))),AB286),"")</f>
        <v/>
      </c>
      <c r="S286" s="14" t="str">
        <f t="shared" si="83"/>
        <v/>
      </c>
      <c r="T286" s="15" t="e">
        <f t="shared" si="88"/>
        <v>#VALUE!</v>
      </c>
      <c r="U286" s="14" t="e">
        <f t="shared" si="89"/>
        <v>#VALUE!</v>
      </c>
      <c r="V286" s="4" t="str">
        <f t="shared" si="90"/>
        <v/>
      </c>
      <c r="W286" s="33"/>
      <c r="X286" s="24" t="str">
        <f t="shared" si="91"/>
        <v/>
      </c>
      <c r="Y286" s="25"/>
      <c r="Z286" s="25"/>
      <c r="AA286" s="36"/>
      <c r="AB286" s="36"/>
      <c r="AC286" s="37"/>
      <c r="AD286" s="24"/>
      <c r="AE286" s="37"/>
      <c r="AF286" s="40"/>
    </row>
    <row r="287" spans="1:32" ht="45" customHeight="1" x14ac:dyDescent="0.25">
      <c r="A287" s="12">
        <v>286</v>
      </c>
      <c r="D287" s="21" t="str">
        <f t="shared" si="75"/>
        <v/>
      </c>
      <c r="E287" s="22" t="str">
        <f t="shared" si="85"/>
        <v/>
      </c>
      <c r="F287" s="22">
        <f>IF(H287="","",MAX($F$2:F286)+1)</f>
        <v>286</v>
      </c>
      <c r="G287" s="26" t="str">
        <f t="shared" si="76"/>
        <v/>
      </c>
      <c r="H287" s="27" t="str">
        <f t="shared" si="77"/>
        <v xml:space="preserve">
</v>
      </c>
      <c r="I287" s="27" t="str">
        <f t="shared" si="78"/>
        <v xml:space="preserve">
</v>
      </c>
      <c r="J287" s="42">
        <f t="shared" si="79"/>
        <v>0</v>
      </c>
      <c r="K287" s="22">
        <f t="shared" si="84"/>
        <v>0</v>
      </c>
      <c r="L287" s="22">
        <f t="shared" si="82"/>
        <v>0</v>
      </c>
      <c r="M287" s="22">
        <f t="shared" si="80"/>
        <v>0</v>
      </c>
      <c r="N287" s="14" t="str">
        <f t="shared" si="81"/>
        <v/>
      </c>
      <c r="O287" s="14" t="e">
        <f t="shared" si="86"/>
        <v>#VALUE!</v>
      </c>
      <c r="P287" s="14" t="e">
        <f t="shared" si="87"/>
        <v>#VALUE!</v>
      </c>
      <c r="Q287" s="14" t="str">
        <f>IFERROR(IF(AA287="",IF(X287="","Ecole Privée "&amp;TRIM(PROPER(VLOOKUP(MID(V287,1,8),[1]Répertoire!$H$1:$J$65536,3,FALSE))),"Ecole Privée "&amp;TRIM(PROPER(VLOOKUP(X287,[1]Répertoire!$H$1:$J$65536,3,FALSE)))),AA287),"")</f>
        <v/>
      </c>
      <c r="R287" s="14" t="str">
        <f>IFERROR(IF(AB287="",IF(X287="",VLOOKUP(MID(V287,1,8),[1]Répertoire!$H$1:$J$65536,2,FALSE),TRIM(UPPER(VLOOKUP(X287,[1]Répertoire!$H$1:$J$65536,2,FALSE)))),AB287),"")</f>
        <v/>
      </c>
      <c r="S287" s="14" t="str">
        <f t="shared" si="83"/>
        <v/>
      </c>
      <c r="T287" s="15" t="e">
        <f t="shared" si="88"/>
        <v>#VALUE!</v>
      </c>
      <c r="U287" s="14" t="e">
        <f t="shared" si="89"/>
        <v>#VALUE!</v>
      </c>
      <c r="V287" s="6" t="str">
        <f t="shared" si="90"/>
        <v/>
      </c>
      <c r="W287" s="34"/>
      <c r="X287" s="23" t="str">
        <f t="shared" si="91"/>
        <v/>
      </c>
      <c r="Y287" s="35"/>
      <c r="Z287" s="35"/>
      <c r="AA287" s="38"/>
      <c r="AB287" s="38"/>
      <c r="AC287" s="39"/>
      <c r="AD287" s="23"/>
      <c r="AE287" s="39"/>
      <c r="AF287" s="41"/>
    </row>
    <row r="288" spans="1:32" ht="45" customHeight="1" x14ac:dyDescent="0.25">
      <c r="A288" s="12">
        <v>287</v>
      </c>
      <c r="D288" s="21" t="str">
        <f t="shared" si="75"/>
        <v/>
      </c>
      <c r="E288" s="22" t="str">
        <f t="shared" si="85"/>
        <v/>
      </c>
      <c r="F288" s="22">
        <f>IF(H288="","",MAX($F$2:F287)+1)</f>
        <v>287</v>
      </c>
      <c r="G288" s="26" t="str">
        <f t="shared" si="76"/>
        <v/>
      </c>
      <c r="H288" s="27" t="str">
        <f t="shared" si="77"/>
        <v xml:space="preserve">
</v>
      </c>
      <c r="I288" s="27" t="str">
        <f t="shared" si="78"/>
        <v xml:space="preserve">
</v>
      </c>
      <c r="J288" s="42">
        <f t="shared" si="79"/>
        <v>0</v>
      </c>
      <c r="K288" s="22">
        <f t="shared" si="84"/>
        <v>0</v>
      </c>
      <c r="L288" s="22">
        <f t="shared" si="82"/>
        <v>0</v>
      </c>
      <c r="M288" s="22">
        <f t="shared" si="80"/>
        <v>0</v>
      </c>
      <c r="N288" s="14" t="str">
        <f t="shared" si="81"/>
        <v/>
      </c>
      <c r="O288" s="14" t="e">
        <f t="shared" si="86"/>
        <v>#VALUE!</v>
      </c>
      <c r="P288" s="14" t="e">
        <f t="shared" si="87"/>
        <v>#VALUE!</v>
      </c>
      <c r="Q288" s="14" t="str">
        <f>IFERROR(IF(AA288="",IF(X288="","Ecole Privée "&amp;TRIM(PROPER(VLOOKUP(MID(V288,1,8),[1]Répertoire!$H$1:$J$65536,3,FALSE))),"Ecole Privée "&amp;TRIM(PROPER(VLOOKUP(X288,[1]Répertoire!$H$1:$J$65536,3,FALSE)))),AA288),"")</f>
        <v/>
      </c>
      <c r="R288" s="14" t="str">
        <f>IFERROR(IF(AB288="",IF(X288="",VLOOKUP(MID(V288,1,8),[1]Répertoire!$H$1:$J$65536,2,FALSE),TRIM(UPPER(VLOOKUP(X288,[1]Répertoire!$H$1:$J$65536,2,FALSE)))),AB288),"")</f>
        <v/>
      </c>
      <c r="S288" s="14" t="str">
        <f t="shared" si="83"/>
        <v/>
      </c>
      <c r="T288" s="15" t="e">
        <f t="shared" si="88"/>
        <v>#VALUE!</v>
      </c>
      <c r="U288" s="14" t="e">
        <f t="shared" si="89"/>
        <v>#VALUE!</v>
      </c>
      <c r="V288" s="4" t="str">
        <f t="shared" si="90"/>
        <v/>
      </c>
      <c r="W288" s="33"/>
      <c r="X288" s="24" t="str">
        <f t="shared" si="91"/>
        <v/>
      </c>
      <c r="Y288" s="25"/>
      <c r="Z288" s="25"/>
      <c r="AA288" s="36"/>
      <c r="AB288" s="36"/>
      <c r="AC288" s="37"/>
      <c r="AD288" s="24"/>
      <c r="AE288" s="37"/>
      <c r="AF288" s="40"/>
    </row>
    <row r="289" spans="1:32" ht="45" customHeight="1" x14ac:dyDescent="0.25">
      <c r="A289" s="12">
        <v>288</v>
      </c>
      <c r="D289" s="21" t="str">
        <f t="shared" si="75"/>
        <v/>
      </c>
      <c r="E289" s="22" t="str">
        <f t="shared" si="85"/>
        <v/>
      </c>
      <c r="F289" s="22">
        <f>IF(H289="","",MAX($F$2:F288)+1)</f>
        <v>288</v>
      </c>
      <c r="G289" s="26" t="str">
        <f t="shared" si="76"/>
        <v/>
      </c>
      <c r="H289" s="27" t="str">
        <f t="shared" si="77"/>
        <v xml:space="preserve">
</v>
      </c>
      <c r="I289" s="27" t="str">
        <f t="shared" si="78"/>
        <v xml:space="preserve">
</v>
      </c>
      <c r="J289" s="42">
        <f t="shared" si="79"/>
        <v>0</v>
      </c>
      <c r="K289" s="22">
        <f t="shared" si="84"/>
        <v>0</v>
      </c>
      <c r="L289" s="22">
        <f t="shared" si="82"/>
        <v>0</v>
      </c>
      <c r="M289" s="22">
        <f t="shared" si="80"/>
        <v>0</v>
      </c>
      <c r="N289" s="14" t="str">
        <f t="shared" si="81"/>
        <v/>
      </c>
      <c r="O289" s="14" t="e">
        <f t="shared" si="86"/>
        <v>#VALUE!</v>
      </c>
      <c r="P289" s="14" t="e">
        <f t="shared" si="87"/>
        <v>#VALUE!</v>
      </c>
      <c r="Q289" s="14" t="str">
        <f>IFERROR(IF(AA289="",IF(X289="","Ecole Privée "&amp;TRIM(PROPER(VLOOKUP(MID(V289,1,8),[1]Répertoire!$H$1:$J$65536,3,FALSE))),"Ecole Privée "&amp;TRIM(PROPER(VLOOKUP(X289,[1]Répertoire!$H$1:$J$65536,3,FALSE)))),AA289),"")</f>
        <v/>
      </c>
      <c r="R289" s="14" t="str">
        <f>IFERROR(IF(AB289="",IF(X289="",VLOOKUP(MID(V289,1,8),[1]Répertoire!$H$1:$J$65536,2,FALSE),TRIM(UPPER(VLOOKUP(X289,[1]Répertoire!$H$1:$J$65536,2,FALSE)))),AB289),"")</f>
        <v/>
      </c>
      <c r="S289" s="14" t="str">
        <f t="shared" si="83"/>
        <v/>
      </c>
      <c r="T289" s="15" t="e">
        <f t="shared" si="88"/>
        <v>#VALUE!</v>
      </c>
      <c r="U289" s="14" t="e">
        <f t="shared" si="89"/>
        <v>#VALUE!</v>
      </c>
      <c r="V289" s="6" t="str">
        <f t="shared" si="90"/>
        <v/>
      </c>
      <c r="W289" s="34"/>
      <c r="X289" s="23" t="str">
        <f t="shared" si="91"/>
        <v/>
      </c>
      <c r="Y289" s="35"/>
      <c r="Z289" s="35"/>
      <c r="AA289" s="38"/>
      <c r="AB289" s="38"/>
      <c r="AC289" s="39"/>
      <c r="AD289" s="23"/>
      <c r="AE289" s="39"/>
      <c r="AF289" s="41"/>
    </row>
    <row r="290" spans="1:32" ht="45" customHeight="1" x14ac:dyDescent="0.25">
      <c r="A290" s="12">
        <v>289</v>
      </c>
      <c r="D290" s="21" t="str">
        <f t="shared" si="75"/>
        <v/>
      </c>
      <c r="E290" s="22" t="str">
        <f t="shared" si="85"/>
        <v/>
      </c>
      <c r="F290" s="22">
        <f>IF(H290="","",MAX($F$2:F289)+1)</f>
        <v>289</v>
      </c>
      <c r="G290" s="26" t="str">
        <f t="shared" si="76"/>
        <v/>
      </c>
      <c r="H290" s="27" t="str">
        <f t="shared" si="77"/>
        <v xml:space="preserve">
</v>
      </c>
      <c r="I290" s="27" t="str">
        <f t="shared" si="78"/>
        <v xml:space="preserve">
</v>
      </c>
      <c r="J290" s="42">
        <f t="shared" si="79"/>
        <v>0</v>
      </c>
      <c r="K290" s="22">
        <f t="shared" si="84"/>
        <v>0</v>
      </c>
      <c r="L290" s="22">
        <f t="shared" si="82"/>
        <v>0</v>
      </c>
      <c r="M290" s="22">
        <f t="shared" si="80"/>
        <v>0</v>
      </c>
      <c r="N290" s="14" t="str">
        <f t="shared" si="81"/>
        <v/>
      </c>
      <c r="O290" s="14" t="e">
        <f t="shared" si="86"/>
        <v>#VALUE!</v>
      </c>
      <c r="P290" s="14" t="e">
        <f t="shared" si="87"/>
        <v>#VALUE!</v>
      </c>
      <c r="Q290" s="14" t="str">
        <f>IFERROR(IF(AA290="",IF(X290="","Ecole Privée "&amp;TRIM(PROPER(VLOOKUP(MID(V290,1,8),[1]Répertoire!$H$1:$J$65536,3,FALSE))),"Ecole Privée "&amp;TRIM(PROPER(VLOOKUP(X290,[1]Répertoire!$H$1:$J$65536,3,FALSE)))),AA290),"")</f>
        <v/>
      </c>
      <c r="R290" s="14" t="str">
        <f>IFERROR(IF(AB290="",IF(X290="",VLOOKUP(MID(V290,1,8),[1]Répertoire!$H$1:$J$65536,2,FALSE),TRIM(UPPER(VLOOKUP(X290,[1]Répertoire!$H$1:$J$65536,2,FALSE)))),AB290),"")</f>
        <v/>
      </c>
      <c r="S290" s="14" t="str">
        <f t="shared" si="83"/>
        <v/>
      </c>
      <c r="T290" s="15" t="e">
        <f t="shared" si="88"/>
        <v>#VALUE!</v>
      </c>
      <c r="U290" s="14" t="e">
        <f t="shared" si="89"/>
        <v>#VALUE!</v>
      </c>
      <c r="V290" s="4" t="str">
        <f t="shared" si="90"/>
        <v/>
      </c>
      <c r="W290" s="33"/>
      <c r="X290" s="24" t="str">
        <f t="shared" si="91"/>
        <v/>
      </c>
      <c r="Y290" s="25"/>
      <c r="Z290" s="25"/>
      <c r="AA290" s="36"/>
      <c r="AB290" s="36"/>
      <c r="AC290" s="37"/>
      <c r="AD290" s="24"/>
      <c r="AE290" s="37"/>
      <c r="AF290" s="40"/>
    </row>
    <row r="291" spans="1:32" ht="45" customHeight="1" x14ac:dyDescent="0.25">
      <c r="A291" s="12">
        <v>290</v>
      </c>
      <c r="D291" s="21" t="str">
        <f t="shared" si="75"/>
        <v/>
      </c>
      <c r="E291" s="22" t="str">
        <f t="shared" si="85"/>
        <v/>
      </c>
      <c r="F291" s="22">
        <f>IF(H291="","",MAX($F$2:F290)+1)</f>
        <v>290</v>
      </c>
      <c r="G291" s="26" t="str">
        <f t="shared" si="76"/>
        <v/>
      </c>
      <c r="H291" s="27" t="str">
        <f t="shared" si="77"/>
        <v xml:space="preserve">
</v>
      </c>
      <c r="I291" s="27" t="str">
        <f t="shared" si="78"/>
        <v xml:space="preserve">
</v>
      </c>
      <c r="J291" s="42">
        <f t="shared" si="79"/>
        <v>0</v>
      </c>
      <c r="K291" s="22">
        <f t="shared" si="84"/>
        <v>0</v>
      </c>
      <c r="L291" s="22">
        <f t="shared" si="82"/>
        <v>0</v>
      </c>
      <c r="M291" s="22">
        <f t="shared" si="80"/>
        <v>0</v>
      </c>
      <c r="N291" s="14" t="str">
        <f t="shared" si="81"/>
        <v/>
      </c>
      <c r="O291" s="14" t="e">
        <f t="shared" si="86"/>
        <v>#VALUE!</v>
      </c>
      <c r="P291" s="14" t="e">
        <f t="shared" si="87"/>
        <v>#VALUE!</v>
      </c>
      <c r="Q291" s="14" t="str">
        <f>IFERROR(IF(AA291="",IF(X291="","Ecole Privée "&amp;TRIM(PROPER(VLOOKUP(MID(V291,1,8),[1]Répertoire!$H$1:$J$65536,3,FALSE))),"Ecole Privée "&amp;TRIM(PROPER(VLOOKUP(X291,[1]Répertoire!$H$1:$J$65536,3,FALSE)))),AA291),"")</f>
        <v/>
      </c>
      <c r="R291" s="14" t="str">
        <f>IFERROR(IF(AB291="",IF(X291="",VLOOKUP(MID(V291,1,8),[1]Répertoire!$H$1:$J$65536,2,FALSE),TRIM(UPPER(VLOOKUP(X291,[1]Répertoire!$H$1:$J$65536,2,FALSE)))),AB291),"")</f>
        <v/>
      </c>
      <c r="S291" s="14" t="str">
        <f t="shared" si="83"/>
        <v/>
      </c>
      <c r="T291" s="15" t="e">
        <f t="shared" si="88"/>
        <v>#VALUE!</v>
      </c>
      <c r="U291" s="14" t="e">
        <f t="shared" si="89"/>
        <v>#VALUE!</v>
      </c>
      <c r="V291" s="6" t="str">
        <f t="shared" si="90"/>
        <v/>
      </c>
      <c r="W291" s="34"/>
      <c r="X291" s="23" t="str">
        <f t="shared" si="91"/>
        <v/>
      </c>
      <c r="Y291" s="35"/>
      <c r="Z291" s="35"/>
      <c r="AA291" s="38"/>
      <c r="AB291" s="38"/>
      <c r="AC291" s="39"/>
      <c r="AD291" s="23"/>
      <c r="AE291" s="39"/>
      <c r="AF291" s="41"/>
    </row>
    <row r="292" spans="1:32" ht="45" customHeight="1" x14ac:dyDescent="0.25">
      <c r="A292" s="12">
        <v>291</v>
      </c>
      <c r="D292" s="21" t="str">
        <f t="shared" si="75"/>
        <v/>
      </c>
      <c r="E292" s="22" t="str">
        <f t="shared" si="85"/>
        <v/>
      </c>
      <c r="F292" s="22">
        <f>IF(H292="","",MAX($F$2:F291)+1)</f>
        <v>291</v>
      </c>
      <c r="G292" s="26" t="str">
        <f t="shared" si="76"/>
        <v/>
      </c>
      <c r="H292" s="27" t="str">
        <f t="shared" si="77"/>
        <v xml:space="preserve">
</v>
      </c>
      <c r="I292" s="27" t="str">
        <f t="shared" si="78"/>
        <v xml:space="preserve">
</v>
      </c>
      <c r="J292" s="42">
        <f t="shared" si="79"/>
        <v>0</v>
      </c>
      <c r="K292" s="22">
        <f t="shared" si="84"/>
        <v>0</v>
      </c>
      <c r="L292" s="22">
        <f t="shared" si="82"/>
        <v>0</v>
      </c>
      <c r="M292" s="22">
        <f t="shared" si="80"/>
        <v>0</v>
      </c>
      <c r="N292" s="14" t="str">
        <f t="shared" si="81"/>
        <v/>
      </c>
      <c r="O292" s="14" t="e">
        <f t="shared" si="86"/>
        <v>#VALUE!</v>
      </c>
      <c r="P292" s="14" t="e">
        <f t="shared" si="87"/>
        <v>#VALUE!</v>
      </c>
      <c r="Q292" s="14" t="str">
        <f>IFERROR(IF(AA292="",IF(X292="","Ecole Privée "&amp;TRIM(PROPER(VLOOKUP(MID(V292,1,8),[1]Répertoire!$H$1:$J$65536,3,FALSE))),"Ecole Privée "&amp;TRIM(PROPER(VLOOKUP(X292,[1]Répertoire!$H$1:$J$65536,3,FALSE)))),AA292),"")</f>
        <v/>
      </c>
      <c r="R292" s="14" t="str">
        <f>IFERROR(IF(AB292="",IF(X292="",VLOOKUP(MID(V292,1,8),[1]Répertoire!$H$1:$J$65536,2,FALSE),TRIM(UPPER(VLOOKUP(X292,[1]Répertoire!$H$1:$J$65536,2,FALSE)))),AB292),"")</f>
        <v/>
      </c>
      <c r="S292" s="14" t="str">
        <f t="shared" si="83"/>
        <v/>
      </c>
      <c r="T292" s="15" t="e">
        <f t="shared" si="88"/>
        <v>#VALUE!</v>
      </c>
      <c r="U292" s="14" t="e">
        <f t="shared" si="89"/>
        <v>#VALUE!</v>
      </c>
      <c r="V292" s="4" t="str">
        <f t="shared" si="90"/>
        <v/>
      </c>
      <c r="W292" s="33"/>
      <c r="X292" s="24" t="str">
        <f t="shared" si="91"/>
        <v/>
      </c>
      <c r="Y292" s="25"/>
      <c r="Z292" s="25"/>
      <c r="AA292" s="36"/>
      <c r="AB292" s="36"/>
      <c r="AC292" s="37"/>
      <c r="AD292" s="24"/>
      <c r="AE292" s="37"/>
      <c r="AF292" s="40"/>
    </row>
    <row r="293" spans="1:32" ht="45" customHeight="1" x14ac:dyDescent="0.25">
      <c r="A293" s="12">
        <v>292</v>
      </c>
      <c r="D293" s="21" t="str">
        <f t="shared" si="75"/>
        <v/>
      </c>
      <c r="E293" s="22" t="str">
        <f t="shared" si="85"/>
        <v/>
      </c>
      <c r="F293" s="22">
        <f>IF(H293="","",MAX($F$2:F292)+1)</f>
        <v>292</v>
      </c>
      <c r="G293" s="26" t="str">
        <f t="shared" si="76"/>
        <v/>
      </c>
      <c r="H293" s="27" t="str">
        <f t="shared" si="77"/>
        <v xml:space="preserve">
</v>
      </c>
      <c r="I293" s="27" t="str">
        <f t="shared" si="78"/>
        <v xml:space="preserve">
</v>
      </c>
      <c r="J293" s="42">
        <f t="shared" si="79"/>
        <v>0</v>
      </c>
      <c r="K293" s="22">
        <f t="shared" si="84"/>
        <v>0</v>
      </c>
      <c r="L293" s="22">
        <f t="shared" si="82"/>
        <v>0</v>
      </c>
      <c r="M293" s="22">
        <f t="shared" si="80"/>
        <v>0</v>
      </c>
      <c r="N293" s="14" t="str">
        <f t="shared" si="81"/>
        <v/>
      </c>
      <c r="O293" s="14" t="e">
        <f t="shared" si="86"/>
        <v>#VALUE!</v>
      </c>
      <c r="P293" s="14" t="e">
        <f t="shared" si="87"/>
        <v>#VALUE!</v>
      </c>
      <c r="Q293" s="14" t="str">
        <f>IFERROR(IF(AA293="",IF(X293="","Ecole Privée "&amp;TRIM(PROPER(VLOOKUP(MID(V293,1,8),[1]Répertoire!$H$1:$J$65536,3,FALSE))),"Ecole Privée "&amp;TRIM(PROPER(VLOOKUP(X293,[1]Répertoire!$H$1:$J$65536,3,FALSE)))),AA293),"")</f>
        <v/>
      </c>
      <c r="R293" s="14" t="str">
        <f>IFERROR(IF(AB293="",IF(X293="",VLOOKUP(MID(V293,1,8),[1]Répertoire!$H$1:$J$65536,2,FALSE),TRIM(UPPER(VLOOKUP(X293,[1]Répertoire!$H$1:$J$65536,2,FALSE)))),AB293),"")</f>
        <v/>
      </c>
      <c r="S293" s="14" t="str">
        <f t="shared" si="83"/>
        <v/>
      </c>
      <c r="T293" s="15" t="e">
        <f t="shared" si="88"/>
        <v>#VALUE!</v>
      </c>
      <c r="U293" s="14" t="e">
        <f t="shared" si="89"/>
        <v>#VALUE!</v>
      </c>
      <c r="V293" s="6" t="str">
        <f t="shared" si="90"/>
        <v/>
      </c>
      <c r="W293" s="34"/>
      <c r="X293" s="23" t="str">
        <f t="shared" si="91"/>
        <v/>
      </c>
      <c r="Y293" s="35"/>
      <c r="Z293" s="35"/>
      <c r="AA293" s="38"/>
      <c r="AB293" s="38"/>
      <c r="AC293" s="39"/>
      <c r="AD293" s="23"/>
      <c r="AE293" s="39"/>
      <c r="AF293" s="41"/>
    </row>
    <row r="294" spans="1:32" ht="45" customHeight="1" x14ac:dyDescent="0.25">
      <c r="A294" s="12">
        <v>293</v>
      </c>
      <c r="D294" s="21" t="str">
        <f t="shared" si="75"/>
        <v/>
      </c>
      <c r="E294" s="22" t="str">
        <f t="shared" si="85"/>
        <v/>
      </c>
      <c r="F294" s="22">
        <f>IF(H294="","",MAX($F$2:F293)+1)</f>
        <v>293</v>
      </c>
      <c r="G294" s="26" t="str">
        <f t="shared" si="76"/>
        <v/>
      </c>
      <c r="H294" s="27" t="str">
        <f t="shared" si="77"/>
        <v xml:space="preserve">
</v>
      </c>
      <c r="I294" s="27" t="str">
        <f t="shared" si="78"/>
        <v xml:space="preserve">
</v>
      </c>
      <c r="J294" s="42">
        <f t="shared" si="79"/>
        <v>0</v>
      </c>
      <c r="K294" s="22">
        <f t="shared" si="84"/>
        <v>0</v>
      </c>
      <c r="L294" s="22">
        <f t="shared" si="82"/>
        <v>0</v>
      </c>
      <c r="M294" s="22">
        <f t="shared" si="80"/>
        <v>0</v>
      </c>
      <c r="N294" s="14" t="str">
        <f t="shared" si="81"/>
        <v/>
      </c>
      <c r="O294" s="14" t="e">
        <f t="shared" si="86"/>
        <v>#VALUE!</v>
      </c>
      <c r="P294" s="14" t="e">
        <f t="shared" si="87"/>
        <v>#VALUE!</v>
      </c>
      <c r="Q294" s="14" t="str">
        <f>IFERROR(IF(AA294="",IF(X294="","Ecole Privée "&amp;TRIM(PROPER(VLOOKUP(MID(V294,1,8),[1]Répertoire!$H$1:$J$65536,3,FALSE))),"Ecole Privée "&amp;TRIM(PROPER(VLOOKUP(X294,[1]Répertoire!$H$1:$J$65536,3,FALSE)))),AA294),"")</f>
        <v/>
      </c>
      <c r="R294" s="14" t="str">
        <f>IFERROR(IF(AB294="",IF(X294="",VLOOKUP(MID(V294,1,8),[1]Répertoire!$H$1:$J$65536,2,FALSE),TRIM(UPPER(VLOOKUP(X294,[1]Répertoire!$H$1:$J$65536,2,FALSE)))),AB294),"")</f>
        <v/>
      </c>
      <c r="S294" s="14" t="str">
        <f t="shared" si="83"/>
        <v/>
      </c>
      <c r="T294" s="15" t="e">
        <f t="shared" si="88"/>
        <v>#VALUE!</v>
      </c>
      <c r="U294" s="14" t="e">
        <f t="shared" si="89"/>
        <v>#VALUE!</v>
      </c>
      <c r="V294" s="4" t="str">
        <f t="shared" si="90"/>
        <v/>
      </c>
      <c r="W294" s="33"/>
      <c r="X294" s="24" t="str">
        <f t="shared" si="91"/>
        <v/>
      </c>
      <c r="Y294" s="25"/>
      <c r="Z294" s="25"/>
      <c r="AA294" s="36"/>
      <c r="AB294" s="36"/>
      <c r="AC294" s="37"/>
      <c r="AD294" s="24"/>
      <c r="AE294" s="37"/>
      <c r="AF294" s="40"/>
    </row>
    <row r="295" spans="1:32" ht="45" customHeight="1" x14ac:dyDescent="0.25">
      <c r="A295" s="12">
        <v>294</v>
      </c>
      <c r="D295" s="21" t="str">
        <f t="shared" si="75"/>
        <v/>
      </c>
      <c r="E295" s="22" t="str">
        <f t="shared" si="85"/>
        <v/>
      </c>
      <c r="F295" s="22">
        <f>IF(H295="","",MAX($F$2:F294)+1)</f>
        <v>294</v>
      </c>
      <c r="G295" s="26" t="str">
        <f t="shared" si="76"/>
        <v/>
      </c>
      <c r="H295" s="27" t="str">
        <f t="shared" si="77"/>
        <v xml:space="preserve">
</v>
      </c>
      <c r="I295" s="27" t="str">
        <f t="shared" si="78"/>
        <v xml:space="preserve">
</v>
      </c>
      <c r="J295" s="42">
        <f t="shared" si="79"/>
        <v>0</v>
      </c>
      <c r="K295" s="22">
        <f t="shared" si="84"/>
        <v>0</v>
      </c>
      <c r="L295" s="22">
        <f t="shared" si="82"/>
        <v>0</v>
      </c>
      <c r="M295" s="22">
        <f t="shared" si="80"/>
        <v>0</v>
      </c>
      <c r="N295" s="14" t="str">
        <f t="shared" si="81"/>
        <v/>
      </c>
      <c r="O295" s="14" t="e">
        <f t="shared" si="86"/>
        <v>#VALUE!</v>
      </c>
      <c r="P295" s="14" t="e">
        <f t="shared" si="87"/>
        <v>#VALUE!</v>
      </c>
      <c r="Q295" s="14" t="str">
        <f>IFERROR(IF(AA295="",IF(X295="","Ecole Privée "&amp;TRIM(PROPER(VLOOKUP(MID(V295,1,8),[1]Répertoire!$H$1:$J$65536,3,FALSE))),"Ecole Privée "&amp;TRIM(PROPER(VLOOKUP(X295,[1]Répertoire!$H$1:$J$65536,3,FALSE)))),AA295),"")</f>
        <v/>
      </c>
      <c r="R295" s="14" t="str">
        <f>IFERROR(IF(AB295="",IF(X295="",VLOOKUP(MID(V295,1,8),[1]Répertoire!$H$1:$J$65536,2,FALSE),TRIM(UPPER(VLOOKUP(X295,[1]Répertoire!$H$1:$J$65536,2,FALSE)))),AB295),"")</f>
        <v/>
      </c>
      <c r="S295" s="14" t="str">
        <f t="shared" si="83"/>
        <v/>
      </c>
      <c r="T295" s="15" t="e">
        <f t="shared" si="88"/>
        <v>#VALUE!</v>
      </c>
      <c r="U295" s="14" t="e">
        <f t="shared" si="89"/>
        <v>#VALUE!</v>
      </c>
      <c r="V295" s="6" t="str">
        <f t="shared" si="90"/>
        <v/>
      </c>
      <c r="W295" s="34"/>
      <c r="X295" s="23" t="str">
        <f t="shared" si="91"/>
        <v/>
      </c>
      <c r="Y295" s="35"/>
      <c r="Z295" s="35"/>
      <c r="AA295" s="38"/>
      <c r="AB295" s="38"/>
      <c r="AC295" s="39"/>
      <c r="AD295" s="23"/>
      <c r="AE295" s="39"/>
      <c r="AF295" s="41"/>
    </row>
    <row r="296" spans="1:32" ht="45" customHeight="1" x14ac:dyDescent="0.25">
      <c r="A296" s="12">
        <v>295</v>
      </c>
      <c r="D296" s="21" t="str">
        <f t="shared" si="75"/>
        <v/>
      </c>
      <c r="E296" s="22" t="str">
        <f t="shared" si="85"/>
        <v/>
      </c>
      <c r="F296" s="22">
        <f>IF(H296="","",MAX($F$2:F295)+1)</f>
        <v>295</v>
      </c>
      <c r="G296" s="26" t="str">
        <f t="shared" si="76"/>
        <v/>
      </c>
      <c r="H296" s="27" t="str">
        <f t="shared" si="77"/>
        <v xml:space="preserve">
</v>
      </c>
      <c r="I296" s="27" t="str">
        <f t="shared" si="78"/>
        <v xml:space="preserve">
</v>
      </c>
      <c r="J296" s="42">
        <f t="shared" si="79"/>
        <v>0</v>
      </c>
      <c r="K296" s="22">
        <f t="shared" si="84"/>
        <v>0</v>
      </c>
      <c r="L296" s="22">
        <f t="shared" si="82"/>
        <v>0</v>
      </c>
      <c r="M296" s="22">
        <f t="shared" si="80"/>
        <v>0</v>
      </c>
      <c r="N296" s="14" t="str">
        <f t="shared" si="81"/>
        <v/>
      </c>
      <c r="O296" s="14" t="e">
        <f t="shared" si="86"/>
        <v>#VALUE!</v>
      </c>
      <c r="P296" s="14" t="e">
        <f t="shared" si="87"/>
        <v>#VALUE!</v>
      </c>
      <c r="Q296" s="14" t="str">
        <f>IFERROR(IF(AA296="",IF(X296="","Ecole Privée "&amp;TRIM(PROPER(VLOOKUP(MID(V296,1,8),[1]Répertoire!$H$1:$J$65536,3,FALSE))),"Ecole Privée "&amp;TRIM(PROPER(VLOOKUP(X296,[1]Répertoire!$H$1:$J$65536,3,FALSE)))),AA296),"")</f>
        <v/>
      </c>
      <c r="R296" s="14" t="str">
        <f>IFERROR(IF(AB296="",IF(X296="",VLOOKUP(MID(V296,1,8),[1]Répertoire!$H$1:$J$65536,2,FALSE),TRIM(UPPER(VLOOKUP(X296,[1]Répertoire!$H$1:$J$65536,2,FALSE)))),AB296),"")</f>
        <v/>
      </c>
      <c r="S296" s="14" t="str">
        <f t="shared" si="83"/>
        <v/>
      </c>
      <c r="T296" s="15" t="e">
        <f t="shared" si="88"/>
        <v>#VALUE!</v>
      </c>
      <c r="U296" s="14" t="e">
        <f t="shared" si="89"/>
        <v>#VALUE!</v>
      </c>
      <c r="V296" s="4" t="str">
        <f t="shared" si="90"/>
        <v/>
      </c>
      <c r="W296" s="33"/>
      <c r="X296" s="24" t="str">
        <f t="shared" si="91"/>
        <v/>
      </c>
      <c r="Y296" s="25"/>
      <c r="Z296" s="25"/>
      <c r="AA296" s="36"/>
      <c r="AB296" s="36"/>
      <c r="AC296" s="37"/>
      <c r="AD296" s="24"/>
      <c r="AE296" s="37"/>
      <c r="AF296" s="40"/>
    </row>
    <row r="297" spans="1:32" ht="45" customHeight="1" x14ac:dyDescent="0.25">
      <c r="A297" s="12">
        <v>296</v>
      </c>
      <c r="D297" s="21" t="str">
        <f t="shared" si="75"/>
        <v/>
      </c>
      <c r="E297" s="22" t="str">
        <f t="shared" si="85"/>
        <v/>
      </c>
      <c r="F297" s="22">
        <f>IF(H297="","",MAX($F$2:F296)+1)</f>
        <v>296</v>
      </c>
      <c r="G297" s="26" t="str">
        <f t="shared" si="76"/>
        <v/>
      </c>
      <c r="H297" s="27" t="str">
        <f t="shared" si="77"/>
        <v xml:space="preserve">
</v>
      </c>
      <c r="I297" s="27" t="str">
        <f t="shared" si="78"/>
        <v xml:space="preserve">
</v>
      </c>
      <c r="J297" s="42">
        <f t="shared" si="79"/>
        <v>0</v>
      </c>
      <c r="K297" s="22">
        <f t="shared" si="84"/>
        <v>0</v>
      </c>
      <c r="L297" s="22">
        <f t="shared" si="82"/>
        <v>0</v>
      </c>
      <c r="M297" s="22">
        <f t="shared" si="80"/>
        <v>0</v>
      </c>
      <c r="N297" s="14" t="str">
        <f t="shared" si="81"/>
        <v/>
      </c>
      <c r="O297" s="14" t="e">
        <f t="shared" si="86"/>
        <v>#VALUE!</v>
      </c>
      <c r="P297" s="14" t="e">
        <f t="shared" si="87"/>
        <v>#VALUE!</v>
      </c>
      <c r="Q297" s="14" t="str">
        <f>IFERROR(IF(AA297="",IF(X297="","Ecole Privée "&amp;TRIM(PROPER(VLOOKUP(MID(V297,1,8),[1]Répertoire!$H$1:$J$65536,3,FALSE))),"Ecole Privée "&amp;TRIM(PROPER(VLOOKUP(X297,[1]Répertoire!$H$1:$J$65536,3,FALSE)))),AA297),"")</f>
        <v/>
      </c>
      <c r="R297" s="14" t="str">
        <f>IFERROR(IF(AB297="",IF(X297="",VLOOKUP(MID(V297,1,8),[1]Répertoire!$H$1:$J$65536,2,FALSE),TRIM(UPPER(VLOOKUP(X297,[1]Répertoire!$H$1:$J$65536,2,FALSE)))),AB297),"")</f>
        <v/>
      </c>
      <c r="S297" s="14" t="str">
        <f t="shared" si="83"/>
        <v/>
      </c>
      <c r="T297" s="15" t="e">
        <f t="shared" si="88"/>
        <v>#VALUE!</v>
      </c>
      <c r="U297" s="14" t="e">
        <f t="shared" si="89"/>
        <v>#VALUE!</v>
      </c>
      <c r="V297" s="6" t="str">
        <f t="shared" si="90"/>
        <v/>
      </c>
      <c r="W297" s="34"/>
      <c r="X297" s="23" t="str">
        <f t="shared" si="91"/>
        <v/>
      </c>
      <c r="Y297" s="35"/>
      <c r="Z297" s="35"/>
      <c r="AA297" s="38"/>
      <c r="AB297" s="38"/>
      <c r="AC297" s="39"/>
      <c r="AD297" s="23"/>
      <c r="AE297" s="39"/>
      <c r="AF297" s="41"/>
    </row>
    <row r="298" spans="1:32" ht="45" customHeight="1" x14ac:dyDescent="0.25">
      <c r="A298" s="12">
        <v>297</v>
      </c>
      <c r="D298" s="21" t="str">
        <f t="shared" si="75"/>
        <v/>
      </c>
      <c r="E298" s="22" t="str">
        <f t="shared" si="85"/>
        <v/>
      </c>
      <c r="F298" s="22">
        <f>IF(H298="","",MAX($F$2:F297)+1)</f>
        <v>297</v>
      </c>
      <c r="G298" s="26" t="str">
        <f t="shared" si="76"/>
        <v/>
      </c>
      <c r="H298" s="27" t="str">
        <f t="shared" si="77"/>
        <v xml:space="preserve">
</v>
      </c>
      <c r="I298" s="27" t="str">
        <f t="shared" si="78"/>
        <v xml:space="preserve">
</v>
      </c>
      <c r="J298" s="42">
        <f t="shared" si="79"/>
        <v>0</v>
      </c>
      <c r="K298" s="22">
        <f t="shared" si="84"/>
        <v>0</v>
      </c>
      <c r="L298" s="22">
        <f t="shared" si="82"/>
        <v>0</v>
      </c>
      <c r="M298" s="22">
        <f t="shared" si="80"/>
        <v>0</v>
      </c>
      <c r="N298" s="14" t="str">
        <f t="shared" si="81"/>
        <v/>
      </c>
      <c r="O298" s="14" t="e">
        <f t="shared" si="86"/>
        <v>#VALUE!</v>
      </c>
      <c r="P298" s="14" t="e">
        <f t="shared" si="87"/>
        <v>#VALUE!</v>
      </c>
      <c r="Q298" s="14" t="str">
        <f>IFERROR(IF(AA298="",IF(X298="","Ecole Privée "&amp;TRIM(PROPER(VLOOKUP(MID(V298,1,8),[1]Répertoire!$H$1:$J$65536,3,FALSE))),"Ecole Privée "&amp;TRIM(PROPER(VLOOKUP(X298,[1]Répertoire!$H$1:$J$65536,3,FALSE)))),AA298),"")</f>
        <v/>
      </c>
      <c r="R298" s="14" t="str">
        <f>IFERROR(IF(AB298="",IF(X298="",VLOOKUP(MID(V298,1,8),[1]Répertoire!$H$1:$J$65536,2,FALSE),TRIM(UPPER(VLOOKUP(X298,[1]Répertoire!$H$1:$J$65536,2,FALSE)))),AB298),"")</f>
        <v/>
      </c>
      <c r="S298" s="14" t="str">
        <f t="shared" si="83"/>
        <v/>
      </c>
      <c r="T298" s="15" t="e">
        <f t="shared" si="88"/>
        <v>#VALUE!</v>
      </c>
      <c r="U298" s="14" t="e">
        <f t="shared" si="89"/>
        <v>#VALUE!</v>
      </c>
      <c r="V298" s="4" t="str">
        <f t="shared" si="90"/>
        <v/>
      </c>
      <c r="W298" s="33"/>
      <c r="X298" s="24" t="str">
        <f t="shared" si="91"/>
        <v/>
      </c>
      <c r="Y298" s="25"/>
      <c r="Z298" s="25"/>
      <c r="AA298" s="36"/>
      <c r="AB298" s="36"/>
      <c r="AC298" s="37"/>
      <c r="AD298" s="24"/>
      <c r="AE298" s="37"/>
      <c r="AF298" s="40"/>
    </row>
    <row r="299" spans="1:32" ht="45" customHeight="1" x14ac:dyDescent="0.25">
      <c r="A299" s="12">
        <v>298</v>
      </c>
      <c r="D299" s="21" t="str">
        <f t="shared" si="75"/>
        <v/>
      </c>
      <c r="E299" s="22" t="str">
        <f t="shared" si="85"/>
        <v/>
      </c>
      <c r="F299" s="22">
        <f>IF(H299="","",MAX($F$2:F298)+1)</f>
        <v>298</v>
      </c>
      <c r="G299" s="26" t="str">
        <f t="shared" si="76"/>
        <v/>
      </c>
      <c r="H299" s="27" t="str">
        <f t="shared" si="77"/>
        <v xml:space="preserve">
</v>
      </c>
      <c r="I299" s="27" t="str">
        <f t="shared" si="78"/>
        <v xml:space="preserve">
</v>
      </c>
      <c r="J299" s="42">
        <f t="shared" si="79"/>
        <v>0</v>
      </c>
      <c r="K299" s="22">
        <f t="shared" si="84"/>
        <v>0</v>
      </c>
      <c r="L299" s="22">
        <f t="shared" si="82"/>
        <v>0</v>
      </c>
      <c r="M299" s="22">
        <f t="shared" si="80"/>
        <v>0</v>
      </c>
      <c r="N299" s="14" t="str">
        <f t="shared" si="81"/>
        <v/>
      </c>
      <c r="O299" s="14" t="e">
        <f t="shared" si="86"/>
        <v>#VALUE!</v>
      </c>
      <c r="P299" s="14" t="e">
        <f t="shared" si="87"/>
        <v>#VALUE!</v>
      </c>
      <c r="Q299" s="14" t="str">
        <f>IFERROR(IF(AA299="",IF(X299="","Ecole Privée "&amp;TRIM(PROPER(VLOOKUP(MID(V299,1,8),[1]Répertoire!$H$1:$J$65536,3,FALSE))),"Ecole Privée "&amp;TRIM(PROPER(VLOOKUP(X299,[1]Répertoire!$H$1:$J$65536,3,FALSE)))),AA299),"")</f>
        <v/>
      </c>
      <c r="R299" s="14" t="str">
        <f>IFERROR(IF(AB299="",IF(X299="",VLOOKUP(MID(V299,1,8),[1]Répertoire!$H$1:$J$65536,2,FALSE),TRIM(UPPER(VLOOKUP(X299,[1]Répertoire!$H$1:$J$65536,2,FALSE)))),AB299),"")</f>
        <v/>
      </c>
      <c r="S299" s="14" t="str">
        <f t="shared" si="83"/>
        <v/>
      </c>
      <c r="T299" s="15" t="e">
        <f t="shared" si="88"/>
        <v>#VALUE!</v>
      </c>
      <c r="U299" s="14" t="e">
        <f t="shared" si="89"/>
        <v>#VALUE!</v>
      </c>
      <c r="V299" s="6" t="str">
        <f t="shared" si="90"/>
        <v/>
      </c>
      <c r="W299" s="34"/>
      <c r="X299" s="23" t="str">
        <f t="shared" si="91"/>
        <v/>
      </c>
      <c r="Y299" s="35"/>
      <c r="Z299" s="35"/>
      <c r="AA299" s="38"/>
      <c r="AB299" s="38"/>
      <c r="AC299" s="39"/>
      <c r="AD299" s="23"/>
      <c r="AE299" s="39"/>
      <c r="AF299" s="41"/>
    </row>
    <row r="300" spans="1:32" ht="45" customHeight="1" x14ac:dyDescent="0.25">
      <c r="A300" s="12">
        <v>299</v>
      </c>
      <c r="D300" s="21" t="str">
        <f t="shared" si="75"/>
        <v/>
      </c>
      <c r="E300" s="22" t="str">
        <f t="shared" si="85"/>
        <v/>
      </c>
      <c r="F300" s="22">
        <f>IF(H300="","",MAX($F$2:F299)+1)</f>
        <v>299</v>
      </c>
      <c r="G300" s="26" t="str">
        <f t="shared" si="76"/>
        <v/>
      </c>
      <c r="H300" s="27" t="str">
        <f t="shared" si="77"/>
        <v xml:space="preserve">
</v>
      </c>
      <c r="I300" s="27" t="str">
        <f t="shared" si="78"/>
        <v xml:space="preserve">
</v>
      </c>
      <c r="J300" s="42">
        <f t="shared" si="79"/>
        <v>0</v>
      </c>
      <c r="K300" s="22">
        <f t="shared" si="84"/>
        <v>0</v>
      </c>
      <c r="L300" s="22">
        <f t="shared" si="82"/>
        <v>0</v>
      </c>
      <c r="M300" s="22">
        <f t="shared" si="80"/>
        <v>0</v>
      </c>
      <c r="N300" s="14" t="str">
        <f t="shared" si="81"/>
        <v/>
      </c>
      <c r="O300" s="14" t="e">
        <f t="shared" si="86"/>
        <v>#VALUE!</v>
      </c>
      <c r="P300" s="14" t="e">
        <f t="shared" si="87"/>
        <v>#VALUE!</v>
      </c>
      <c r="Q300" s="14" t="str">
        <f>IFERROR(IF(AA300="",IF(X300="","Ecole Privée "&amp;TRIM(PROPER(VLOOKUP(MID(V300,1,8),[1]Répertoire!$H$1:$J$65536,3,FALSE))),"Ecole Privée "&amp;TRIM(PROPER(VLOOKUP(X300,[1]Répertoire!$H$1:$J$65536,3,FALSE)))),AA300),"")</f>
        <v/>
      </c>
      <c r="R300" s="14" t="str">
        <f>IFERROR(IF(AB300="",IF(X300="",VLOOKUP(MID(V300,1,8),[1]Répertoire!$H$1:$J$65536,2,FALSE),TRIM(UPPER(VLOOKUP(X300,[1]Répertoire!$H$1:$J$65536,2,FALSE)))),AB300),"")</f>
        <v/>
      </c>
      <c r="S300" s="14" t="str">
        <f t="shared" si="83"/>
        <v/>
      </c>
      <c r="T300" s="15" t="e">
        <f t="shared" si="88"/>
        <v>#VALUE!</v>
      </c>
      <c r="U300" s="14" t="e">
        <f t="shared" si="89"/>
        <v>#VALUE!</v>
      </c>
      <c r="V300" s="4" t="str">
        <f t="shared" si="90"/>
        <v/>
      </c>
      <c r="W300" s="33"/>
      <c r="X300" s="24" t="str">
        <f t="shared" si="91"/>
        <v/>
      </c>
      <c r="Y300" s="25"/>
      <c r="Z300" s="25"/>
      <c r="AA300" s="36"/>
      <c r="AB300" s="36"/>
      <c r="AC300" s="37"/>
      <c r="AD300" s="24"/>
      <c r="AE300" s="37"/>
      <c r="AF300" s="40"/>
    </row>
    <row r="301" spans="1:32" ht="45" customHeight="1" x14ac:dyDescent="0.25">
      <c r="A301" s="12">
        <v>300</v>
      </c>
      <c r="D301" s="21" t="str">
        <f t="shared" si="75"/>
        <v/>
      </c>
      <c r="E301" s="22" t="str">
        <f t="shared" si="85"/>
        <v/>
      </c>
      <c r="F301" s="22">
        <f>IF(H301="","",MAX($F$2:F300)+1)</f>
        <v>300</v>
      </c>
      <c r="G301" s="26" t="str">
        <f t="shared" si="76"/>
        <v/>
      </c>
      <c r="H301" s="27" t="str">
        <f t="shared" si="77"/>
        <v xml:space="preserve">
</v>
      </c>
      <c r="I301" s="27" t="str">
        <f t="shared" si="78"/>
        <v xml:space="preserve">
</v>
      </c>
      <c r="J301" s="42">
        <f t="shared" si="79"/>
        <v>0</v>
      </c>
      <c r="K301" s="22">
        <f t="shared" si="84"/>
        <v>0</v>
      </c>
      <c r="L301" s="22">
        <f t="shared" si="82"/>
        <v>0</v>
      </c>
      <c r="M301" s="22">
        <f t="shared" si="80"/>
        <v>0</v>
      </c>
      <c r="N301" s="14" t="str">
        <f t="shared" si="81"/>
        <v/>
      </c>
      <c r="O301" s="14" t="e">
        <f t="shared" si="86"/>
        <v>#VALUE!</v>
      </c>
      <c r="P301" s="14" t="e">
        <f t="shared" si="87"/>
        <v>#VALUE!</v>
      </c>
      <c r="Q301" s="14" t="str">
        <f>IFERROR(IF(AA301="",IF(X301="","Ecole Privée "&amp;TRIM(PROPER(VLOOKUP(MID(V301,1,8),[1]Répertoire!$H$1:$J$65536,3,FALSE))),"Ecole Privée "&amp;TRIM(PROPER(VLOOKUP(X301,[1]Répertoire!$H$1:$J$65536,3,FALSE)))),AA301),"")</f>
        <v/>
      </c>
      <c r="R301" s="14" t="str">
        <f>IFERROR(IF(AB301="",IF(X301="",VLOOKUP(MID(V301,1,8),[1]Répertoire!$H$1:$J$65536,2,FALSE),TRIM(UPPER(VLOOKUP(X301,[1]Répertoire!$H$1:$J$65536,2,FALSE)))),AB301),"")</f>
        <v/>
      </c>
      <c r="S301" s="14" t="str">
        <f t="shared" si="83"/>
        <v/>
      </c>
      <c r="T301" s="15" t="e">
        <f t="shared" si="88"/>
        <v>#VALUE!</v>
      </c>
      <c r="U301" s="14" t="e">
        <f t="shared" si="89"/>
        <v>#VALUE!</v>
      </c>
      <c r="V301" s="6" t="str">
        <f t="shared" si="90"/>
        <v/>
      </c>
      <c r="W301" s="34"/>
      <c r="X301" s="23" t="str">
        <f t="shared" si="91"/>
        <v/>
      </c>
      <c r="Y301" s="35"/>
      <c r="Z301" s="35"/>
      <c r="AA301" s="38"/>
      <c r="AB301" s="38"/>
      <c r="AC301" s="39"/>
      <c r="AD301" s="23"/>
      <c r="AE301" s="39"/>
      <c r="AF301" s="41"/>
    </row>
    <row r="302" spans="1:32" ht="45" customHeight="1" x14ac:dyDescent="0.25">
      <c r="A302" s="12">
        <v>301</v>
      </c>
      <c r="D302" s="21" t="str">
        <f t="shared" si="75"/>
        <v/>
      </c>
      <c r="E302" s="22" t="str">
        <f t="shared" si="85"/>
        <v/>
      </c>
      <c r="F302" s="22">
        <f>IF(H302="","",MAX($F$2:F301)+1)</f>
        <v>301</v>
      </c>
      <c r="G302" s="26" t="str">
        <f t="shared" si="76"/>
        <v/>
      </c>
      <c r="H302" s="27" t="str">
        <f t="shared" si="77"/>
        <v xml:space="preserve">
</v>
      </c>
      <c r="I302" s="27" t="str">
        <f t="shared" si="78"/>
        <v xml:space="preserve">
</v>
      </c>
      <c r="J302" s="42">
        <f t="shared" si="79"/>
        <v>0</v>
      </c>
      <c r="K302" s="22">
        <f t="shared" si="84"/>
        <v>0</v>
      </c>
      <c r="L302" s="22">
        <f t="shared" si="82"/>
        <v>0</v>
      </c>
      <c r="M302" s="22">
        <f t="shared" si="80"/>
        <v>0</v>
      </c>
      <c r="N302" s="14" t="str">
        <f t="shared" si="81"/>
        <v/>
      </c>
      <c r="O302" s="14" t="e">
        <f t="shared" si="86"/>
        <v>#VALUE!</v>
      </c>
      <c r="P302" s="14" t="e">
        <f t="shared" si="87"/>
        <v>#VALUE!</v>
      </c>
      <c r="Q302" s="14" t="str">
        <f>IFERROR(IF(AA302="",IF(X302="","Ecole Privée "&amp;TRIM(PROPER(VLOOKUP(MID(V302,1,8),[1]Répertoire!$H$1:$J$65536,3,FALSE))),"Ecole Privée "&amp;TRIM(PROPER(VLOOKUP(X302,[1]Répertoire!$H$1:$J$65536,3,FALSE)))),AA302),"")</f>
        <v/>
      </c>
      <c r="R302" s="14" t="str">
        <f>IFERROR(IF(AB302="",IF(X302="",VLOOKUP(MID(V302,1,8),[1]Répertoire!$H$1:$J$65536,2,FALSE),TRIM(UPPER(VLOOKUP(X302,[1]Répertoire!$H$1:$J$65536,2,FALSE)))),AB302),"")</f>
        <v/>
      </c>
      <c r="S302" s="14" t="str">
        <f t="shared" si="83"/>
        <v/>
      </c>
      <c r="T302" s="15" t="e">
        <f t="shared" si="88"/>
        <v>#VALUE!</v>
      </c>
      <c r="U302" s="14" t="e">
        <f t="shared" si="89"/>
        <v>#VALUE!</v>
      </c>
      <c r="V302" s="4" t="str">
        <f t="shared" si="90"/>
        <v/>
      </c>
      <c r="W302" s="33"/>
      <c r="X302" s="24" t="str">
        <f t="shared" si="91"/>
        <v/>
      </c>
      <c r="Y302" s="25"/>
      <c r="Z302" s="25"/>
      <c r="AA302" s="36"/>
      <c r="AB302" s="36"/>
      <c r="AC302" s="37"/>
      <c r="AD302" s="24"/>
      <c r="AE302" s="37"/>
      <c r="AF302" s="40"/>
    </row>
    <row r="303" spans="1:32" ht="45" customHeight="1" x14ac:dyDescent="0.25">
      <c r="A303" s="12">
        <v>302</v>
      </c>
      <c r="D303" s="21" t="str">
        <f t="shared" si="75"/>
        <v/>
      </c>
      <c r="E303" s="22" t="str">
        <f t="shared" si="85"/>
        <v/>
      </c>
      <c r="F303" s="22">
        <f>IF(H303="","",MAX($F$2:F302)+1)</f>
        <v>302</v>
      </c>
      <c r="G303" s="26" t="str">
        <f t="shared" si="76"/>
        <v/>
      </c>
      <c r="H303" s="27" t="str">
        <f t="shared" si="77"/>
        <v xml:space="preserve">
</v>
      </c>
      <c r="I303" s="27" t="str">
        <f t="shared" si="78"/>
        <v xml:space="preserve">
</v>
      </c>
      <c r="J303" s="42">
        <f t="shared" si="79"/>
        <v>0</v>
      </c>
      <c r="K303" s="22">
        <f t="shared" si="84"/>
        <v>0</v>
      </c>
      <c r="L303" s="22">
        <f t="shared" si="82"/>
        <v>0</v>
      </c>
      <c r="M303" s="22">
        <f t="shared" si="80"/>
        <v>0</v>
      </c>
      <c r="N303" s="14" t="str">
        <f t="shared" si="81"/>
        <v/>
      </c>
      <c r="O303" s="14" t="e">
        <f t="shared" si="86"/>
        <v>#VALUE!</v>
      </c>
      <c r="P303" s="14" t="e">
        <f t="shared" si="87"/>
        <v>#VALUE!</v>
      </c>
      <c r="Q303" s="14" t="str">
        <f>IFERROR(IF(AA303="",IF(X303="","Ecole Privée "&amp;TRIM(PROPER(VLOOKUP(MID(V303,1,8),[1]Répertoire!$H$1:$J$65536,3,FALSE))),"Ecole Privée "&amp;TRIM(PROPER(VLOOKUP(X303,[1]Répertoire!$H$1:$J$65536,3,FALSE)))),AA303),"")</f>
        <v/>
      </c>
      <c r="R303" s="14" t="str">
        <f>IFERROR(IF(AB303="",IF(X303="",VLOOKUP(MID(V303,1,8),[1]Répertoire!$H$1:$J$65536,2,FALSE),TRIM(UPPER(VLOOKUP(X303,[1]Répertoire!$H$1:$J$65536,2,FALSE)))),AB303),"")</f>
        <v/>
      </c>
      <c r="S303" s="14" t="str">
        <f t="shared" si="83"/>
        <v/>
      </c>
      <c r="T303" s="15" t="e">
        <f t="shared" si="88"/>
        <v>#VALUE!</v>
      </c>
      <c r="U303" s="14" t="e">
        <f t="shared" si="89"/>
        <v>#VALUE!</v>
      </c>
      <c r="V303" s="6" t="str">
        <f t="shared" si="90"/>
        <v/>
      </c>
      <c r="W303" s="34"/>
      <c r="X303" s="23" t="str">
        <f t="shared" si="91"/>
        <v/>
      </c>
      <c r="Y303" s="35"/>
      <c r="Z303" s="35"/>
      <c r="AA303" s="38"/>
      <c r="AB303" s="38"/>
      <c r="AC303" s="39"/>
      <c r="AD303" s="23"/>
      <c r="AE303" s="39"/>
      <c r="AF303" s="41"/>
    </row>
    <row r="304" spans="1:32" ht="45" customHeight="1" x14ac:dyDescent="0.25">
      <c r="A304" s="12">
        <v>303</v>
      </c>
      <c r="D304" s="21" t="str">
        <f t="shared" si="75"/>
        <v/>
      </c>
      <c r="E304" s="22" t="str">
        <f t="shared" si="85"/>
        <v/>
      </c>
      <c r="F304" s="22">
        <f>IF(H304="","",MAX($F$2:F303)+1)</f>
        <v>303</v>
      </c>
      <c r="G304" s="26" t="str">
        <f t="shared" si="76"/>
        <v/>
      </c>
      <c r="H304" s="27" t="str">
        <f t="shared" si="77"/>
        <v xml:space="preserve">
</v>
      </c>
      <c r="I304" s="27" t="str">
        <f t="shared" si="78"/>
        <v xml:space="preserve">
</v>
      </c>
      <c r="J304" s="42">
        <f t="shared" si="79"/>
        <v>0</v>
      </c>
      <c r="K304" s="22">
        <f t="shared" si="84"/>
        <v>0</v>
      </c>
      <c r="L304" s="22">
        <f t="shared" si="82"/>
        <v>0</v>
      </c>
      <c r="M304" s="22">
        <f t="shared" si="80"/>
        <v>0</v>
      </c>
      <c r="N304" s="14" t="str">
        <f t="shared" si="81"/>
        <v/>
      </c>
      <c r="O304" s="14" t="e">
        <f t="shared" si="86"/>
        <v>#VALUE!</v>
      </c>
      <c r="P304" s="14" t="e">
        <f t="shared" si="87"/>
        <v>#VALUE!</v>
      </c>
      <c r="Q304" s="14" t="str">
        <f>IFERROR(IF(AA304="",IF(X304="","Ecole Privée "&amp;TRIM(PROPER(VLOOKUP(MID(V304,1,8),[1]Répertoire!$H$1:$J$65536,3,FALSE))),"Ecole Privée "&amp;TRIM(PROPER(VLOOKUP(X304,[1]Répertoire!$H$1:$J$65536,3,FALSE)))),AA304),"")</f>
        <v/>
      </c>
      <c r="R304" s="14" t="str">
        <f>IFERROR(IF(AB304="",IF(X304="",VLOOKUP(MID(V304,1,8),[1]Répertoire!$H$1:$J$65536,2,FALSE),TRIM(UPPER(VLOOKUP(X304,[1]Répertoire!$H$1:$J$65536,2,FALSE)))),AB304),"")</f>
        <v/>
      </c>
      <c r="S304" s="14" t="str">
        <f t="shared" si="83"/>
        <v/>
      </c>
      <c r="T304" s="15" t="e">
        <f t="shared" si="88"/>
        <v>#VALUE!</v>
      </c>
      <c r="U304" s="14" t="e">
        <f t="shared" si="89"/>
        <v>#VALUE!</v>
      </c>
      <c r="V304" s="4" t="str">
        <f t="shared" si="90"/>
        <v/>
      </c>
      <c r="W304" s="33"/>
      <c r="X304" s="24" t="str">
        <f t="shared" si="91"/>
        <v/>
      </c>
      <c r="Y304" s="25"/>
      <c r="Z304" s="25"/>
      <c r="AA304" s="36"/>
      <c r="AB304" s="36"/>
      <c r="AC304" s="37"/>
      <c r="AD304" s="24"/>
      <c r="AE304" s="37"/>
      <c r="AF304" s="40"/>
    </row>
    <row r="305" spans="1:32" ht="45" customHeight="1" x14ac:dyDescent="0.25">
      <c r="A305" s="12">
        <v>304</v>
      </c>
      <c r="D305" s="21" t="str">
        <f t="shared" si="75"/>
        <v/>
      </c>
      <c r="E305" s="22" t="str">
        <f t="shared" si="85"/>
        <v/>
      </c>
      <c r="F305" s="22">
        <f>IF(H305="","",MAX($F$2:F304)+1)</f>
        <v>304</v>
      </c>
      <c r="G305" s="26" t="str">
        <f t="shared" si="76"/>
        <v/>
      </c>
      <c r="H305" s="27" t="str">
        <f t="shared" si="77"/>
        <v xml:space="preserve">
</v>
      </c>
      <c r="I305" s="27" t="str">
        <f t="shared" si="78"/>
        <v xml:space="preserve">
</v>
      </c>
      <c r="J305" s="42">
        <f t="shared" si="79"/>
        <v>0</v>
      </c>
      <c r="K305" s="22">
        <f t="shared" si="84"/>
        <v>0</v>
      </c>
      <c r="L305" s="22">
        <f t="shared" si="82"/>
        <v>0</v>
      </c>
      <c r="M305" s="22">
        <f t="shared" si="80"/>
        <v>0</v>
      </c>
      <c r="N305" s="14" t="str">
        <f t="shared" si="81"/>
        <v/>
      </c>
      <c r="O305" s="14" t="e">
        <f t="shared" si="86"/>
        <v>#VALUE!</v>
      </c>
      <c r="P305" s="14" t="e">
        <f t="shared" si="87"/>
        <v>#VALUE!</v>
      </c>
      <c r="Q305" s="14" t="str">
        <f>IFERROR(IF(AA305="",IF(X305="","Ecole Privée "&amp;TRIM(PROPER(VLOOKUP(MID(V305,1,8),[1]Répertoire!$H$1:$J$65536,3,FALSE))),"Ecole Privée "&amp;TRIM(PROPER(VLOOKUP(X305,[1]Répertoire!$H$1:$J$65536,3,FALSE)))),AA305),"")</f>
        <v/>
      </c>
      <c r="R305" s="14" t="str">
        <f>IFERROR(IF(AB305="",IF(X305="",VLOOKUP(MID(V305,1,8),[1]Répertoire!$H$1:$J$65536,2,FALSE),TRIM(UPPER(VLOOKUP(X305,[1]Répertoire!$H$1:$J$65536,2,FALSE)))),AB305),"")</f>
        <v/>
      </c>
      <c r="S305" s="14" t="str">
        <f t="shared" si="83"/>
        <v/>
      </c>
      <c r="T305" s="15" t="e">
        <f t="shared" si="88"/>
        <v>#VALUE!</v>
      </c>
      <c r="U305" s="14" t="e">
        <f t="shared" si="89"/>
        <v>#VALUE!</v>
      </c>
      <c r="V305" s="6" t="str">
        <f t="shared" si="90"/>
        <v/>
      </c>
      <c r="W305" s="34"/>
      <c r="X305" s="23" t="str">
        <f t="shared" si="91"/>
        <v/>
      </c>
      <c r="Y305" s="35"/>
      <c r="Z305" s="35"/>
      <c r="AA305" s="38"/>
      <c r="AB305" s="38"/>
      <c r="AC305" s="39"/>
      <c r="AD305" s="23"/>
      <c r="AE305" s="39"/>
      <c r="AF305" s="41"/>
    </row>
    <row r="306" spans="1:32" ht="45" customHeight="1" x14ac:dyDescent="0.25">
      <c r="A306" s="12">
        <v>305</v>
      </c>
      <c r="D306" s="21" t="str">
        <f t="shared" si="75"/>
        <v/>
      </c>
      <c r="E306" s="22" t="str">
        <f t="shared" si="85"/>
        <v/>
      </c>
      <c r="F306" s="22">
        <f>IF(H306="","",MAX($F$2:F305)+1)</f>
        <v>305</v>
      </c>
      <c r="G306" s="26" t="str">
        <f t="shared" si="76"/>
        <v/>
      </c>
      <c r="H306" s="27" t="str">
        <f t="shared" si="77"/>
        <v xml:space="preserve">
</v>
      </c>
      <c r="I306" s="27" t="str">
        <f t="shared" si="78"/>
        <v xml:space="preserve">
</v>
      </c>
      <c r="J306" s="42">
        <f t="shared" si="79"/>
        <v>0</v>
      </c>
      <c r="K306" s="22">
        <f t="shared" si="84"/>
        <v>0</v>
      </c>
      <c r="L306" s="22">
        <f t="shared" si="82"/>
        <v>0</v>
      </c>
      <c r="M306" s="22">
        <f t="shared" si="80"/>
        <v>0</v>
      </c>
      <c r="N306" s="14" t="str">
        <f t="shared" si="81"/>
        <v/>
      </c>
      <c r="O306" s="14" t="e">
        <f t="shared" si="86"/>
        <v>#VALUE!</v>
      </c>
      <c r="P306" s="14" t="e">
        <f t="shared" si="87"/>
        <v>#VALUE!</v>
      </c>
      <c r="Q306" s="14" t="str">
        <f>IFERROR(IF(AA306="",IF(X306="","Ecole Privée "&amp;TRIM(PROPER(VLOOKUP(MID(V306,1,8),[1]Répertoire!$H$1:$J$65536,3,FALSE))),"Ecole Privée "&amp;TRIM(PROPER(VLOOKUP(X306,[1]Répertoire!$H$1:$J$65536,3,FALSE)))),AA306),"")</f>
        <v/>
      </c>
      <c r="R306" s="14" t="str">
        <f>IFERROR(IF(AB306="",IF(X306="",VLOOKUP(MID(V306,1,8),[1]Répertoire!$H$1:$J$65536,2,FALSE),TRIM(UPPER(VLOOKUP(X306,[1]Répertoire!$H$1:$J$65536,2,FALSE)))),AB306),"")</f>
        <v/>
      </c>
      <c r="S306" s="14" t="str">
        <f t="shared" si="83"/>
        <v/>
      </c>
      <c r="T306" s="15" t="e">
        <f t="shared" si="88"/>
        <v>#VALUE!</v>
      </c>
      <c r="U306" s="14" t="e">
        <f t="shared" si="89"/>
        <v>#VALUE!</v>
      </c>
      <c r="V306" s="4" t="str">
        <f t="shared" si="90"/>
        <v/>
      </c>
      <c r="W306" s="33"/>
      <c r="X306" s="24" t="str">
        <f t="shared" si="91"/>
        <v/>
      </c>
      <c r="Y306" s="25"/>
      <c r="Z306" s="25"/>
      <c r="AA306" s="36"/>
      <c r="AB306" s="36"/>
      <c r="AC306" s="37"/>
      <c r="AD306" s="24"/>
      <c r="AE306" s="37"/>
      <c r="AF306" s="40"/>
    </row>
    <row r="307" spans="1:32" ht="45" customHeight="1" x14ac:dyDescent="0.25">
      <c r="A307" s="12">
        <v>306</v>
      </c>
      <c r="D307" s="21" t="str">
        <f t="shared" si="75"/>
        <v/>
      </c>
      <c r="E307" s="22" t="str">
        <f t="shared" si="85"/>
        <v/>
      </c>
      <c r="F307" s="22">
        <f>IF(H307="","",MAX($F$2:F306)+1)</f>
        <v>306</v>
      </c>
      <c r="G307" s="26" t="str">
        <f t="shared" si="76"/>
        <v/>
      </c>
      <c r="H307" s="27" t="str">
        <f t="shared" si="77"/>
        <v xml:space="preserve">
</v>
      </c>
      <c r="I307" s="27" t="str">
        <f t="shared" si="78"/>
        <v xml:space="preserve">
</v>
      </c>
      <c r="J307" s="42">
        <f t="shared" si="79"/>
        <v>0</v>
      </c>
      <c r="K307" s="22">
        <f t="shared" si="84"/>
        <v>0</v>
      </c>
      <c r="L307" s="22">
        <f t="shared" si="82"/>
        <v>0</v>
      </c>
      <c r="M307" s="22">
        <f t="shared" si="80"/>
        <v>0</v>
      </c>
      <c r="N307" s="14" t="str">
        <f t="shared" si="81"/>
        <v/>
      </c>
      <c r="O307" s="14" t="e">
        <f t="shared" si="86"/>
        <v>#VALUE!</v>
      </c>
      <c r="P307" s="14" t="e">
        <f t="shared" si="87"/>
        <v>#VALUE!</v>
      </c>
      <c r="Q307" s="14" t="str">
        <f>IFERROR(IF(AA307="",IF(X307="","Ecole Privée "&amp;TRIM(PROPER(VLOOKUP(MID(V307,1,8),[1]Répertoire!$H$1:$J$65536,3,FALSE))),"Ecole Privée "&amp;TRIM(PROPER(VLOOKUP(X307,[1]Répertoire!$H$1:$J$65536,3,FALSE)))),AA307),"")</f>
        <v/>
      </c>
      <c r="R307" s="14" t="str">
        <f>IFERROR(IF(AB307="",IF(X307="",VLOOKUP(MID(V307,1,8),[1]Répertoire!$H$1:$J$65536,2,FALSE),TRIM(UPPER(VLOOKUP(X307,[1]Répertoire!$H$1:$J$65536,2,FALSE)))),AB307),"")</f>
        <v/>
      </c>
      <c r="S307" s="14" t="str">
        <f t="shared" si="83"/>
        <v/>
      </c>
      <c r="T307" s="15" t="e">
        <f t="shared" si="88"/>
        <v>#VALUE!</v>
      </c>
      <c r="U307" s="14" t="e">
        <f t="shared" si="89"/>
        <v>#VALUE!</v>
      </c>
      <c r="V307" s="6" t="str">
        <f t="shared" si="90"/>
        <v/>
      </c>
      <c r="W307" s="34"/>
      <c r="X307" s="23" t="str">
        <f t="shared" si="91"/>
        <v/>
      </c>
      <c r="Y307" s="35"/>
      <c r="Z307" s="35"/>
      <c r="AA307" s="38"/>
      <c r="AB307" s="38"/>
      <c r="AC307" s="39"/>
      <c r="AD307" s="23"/>
      <c r="AE307" s="39"/>
      <c r="AF307" s="41"/>
    </row>
    <row r="308" spans="1:32" ht="45" customHeight="1" x14ac:dyDescent="0.25">
      <c r="A308" s="12">
        <v>307</v>
      </c>
      <c r="D308" s="21" t="str">
        <f t="shared" si="75"/>
        <v/>
      </c>
      <c r="E308" s="22" t="str">
        <f t="shared" si="85"/>
        <v/>
      </c>
      <c r="F308" s="22">
        <f>IF(H308="","",MAX($F$2:F307)+1)</f>
        <v>307</v>
      </c>
      <c r="G308" s="26" t="str">
        <f t="shared" si="76"/>
        <v/>
      </c>
      <c r="H308" s="27" t="str">
        <f t="shared" si="77"/>
        <v xml:space="preserve">
</v>
      </c>
      <c r="I308" s="27" t="str">
        <f t="shared" si="78"/>
        <v xml:space="preserve">
</v>
      </c>
      <c r="J308" s="42">
        <f t="shared" si="79"/>
        <v>0</v>
      </c>
      <c r="K308" s="22">
        <f t="shared" si="84"/>
        <v>0</v>
      </c>
      <c r="L308" s="22">
        <f t="shared" si="82"/>
        <v>0</v>
      </c>
      <c r="M308" s="22">
        <f t="shared" si="80"/>
        <v>0</v>
      </c>
      <c r="N308" s="14" t="str">
        <f t="shared" si="81"/>
        <v/>
      </c>
      <c r="O308" s="14" t="e">
        <f t="shared" si="86"/>
        <v>#VALUE!</v>
      </c>
      <c r="P308" s="14" t="e">
        <f t="shared" si="87"/>
        <v>#VALUE!</v>
      </c>
      <c r="Q308" s="14" t="str">
        <f>IFERROR(IF(AA308="",IF(X308="","Ecole Privée "&amp;TRIM(PROPER(VLOOKUP(MID(V308,1,8),[1]Répertoire!$H$1:$J$65536,3,FALSE))),"Ecole Privée "&amp;TRIM(PROPER(VLOOKUP(X308,[1]Répertoire!$H$1:$J$65536,3,FALSE)))),AA308),"")</f>
        <v/>
      </c>
      <c r="R308" s="14" t="str">
        <f>IFERROR(IF(AB308="",IF(X308="",VLOOKUP(MID(V308,1,8),[1]Répertoire!$H$1:$J$65536,2,FALSE),TRIM(UPPER(VLOOKUP(X308,[1]Répertoire!$H$1:$J$65536,2,FALSE)))),AB308),"")</f>
        <v/>
      </c>
      <c r="S308" s="14" t="str">
        <f t="shared" si="83"/>
        <v/>
      </c>
      <c r="T308" s="15" t="e">
        <f t="shared" si="88"/>
        <v>#VALUE!</v>
      </c>
      <c r="U308" s="14" t="e">
        <f t="shared" si="89"/>
        <v>#VALUE!</v>
      </c>
      <c r="V308" s="4" t="str">
        <f t="shared" si="90"/>
        <v/>
      </c>
      <c r="W308" s="33"/>
      <c r="X308" s="24" t="str">
        <f t="shared" si="91"/>
        <v/>
      </c>
      <c r="Y308" s="25"/>
      <c r="Z308" s="25"/>
      <c r="AA308" s="36"/>
      <c r="AB308" s="36"/>
      <c r="AC308" s="37"/>
      <c r="AD308" s="24"/>
      <c r="AE308" s="37"/>
      <c r="AF308" s="40"/>
    </row>
    <row r="309" spans="1:32" ht="45" customHeight="1" x14ac:dyDescent="0.25">
      <c r="A309" s="12">
        <v>308</v>
      </c>
      <c r="D309" s="21" t="str">
        <f t="shared" si="75"/>
        <v/>
      </c>
      <c r="E309" s="22" t="str">
        <f t="shared" si="85"/>
        <v/>
      </c>
      <c r="F309" s="22">
        <f>IF(H309="","",MAX($F$2:F308)+1)</f>
        <v>308</v>
      </c>
      <c r="G309" s="26" t="str">
        <f t="shared" si="76"/>
        <v/>
      </c>
      <c r="H309" s="27" t="str">
        <f t="shared" si="77"/>
        <v xml:space="preserve">
</v>
      </c>
      <c r="I309" s="27" t="str">
        <f t="shared" si="78"/>
        <v xml:space="preserve">
</v>
      </c>
      <c r="J309" s="42">
        <f t="shared" si="79"/>
        <v>0</v>
      </c>
      <c r="K309" s="22">
        <f t="shared" si="84"/>
        <v>0</v>
      </c>
      <c r="L309" s="22">
        <f t="shared" si="82"/>
        <v>0</v>
      </c>
      <c r="M309" s="22">
        <f t="shared" si="80"/>
        <v>0</v>
      </c>
      <c r="N309" s="14" t="str">
        <f t="shared" si="81"/>
        <v/>
      </c>
      <c r="O309" s="14" t="e">
        <f t="shared" si="86"/>
        <v>#VALUE!</v>
      </c>
      <c r="P309" s="14" t="e">
        <f t="shared" si="87"/>
        <v>#VALUE!</v>
      </c>
      <c r="Q309" s="14" t="str">
        <f>IFERROR(IF(AA309="",IF(X309="","Ecole Privée "&amp;TRIM(PROPER(VLOOKUP(MID(V309,1,8),[1]Répertoire!$H$1:$J$65536,3,FALSE))),"Ecole Privée "&amp;TRIM(PROPER(VLOOKUP(X309,[1]Répertoire!$H$1:$J$65536,3,FALSE)))),AA309),"")</f>
        <v/>
      </c>
      <c r="R309" s="14" t="str">
        <f>IFERROR(IF(AB309="",IF(X309="",VLOOKUP(MID(V309,1,8),[1]Répertoire!$H$1:$J$65536,2,FALSE),TRIM(UPPER(VLOOKUP(X309,[1]Répertoire!$H$1:$J$65536,2,FALSE)))),AB309),"")</f>
        <v/>
      </c>
      <c r="S309" s="14" t="str">
        <f t="shared" si="83"/>
        <v/>
      </c>
      <c r="T309" s="15" t="e">
        <f t="shared" si="88"/>
        <v>#VALUE!</v>
      </c>
      <c r="U309" s="14" t="e">
        <f t="shared" si="89"/>
        <v>#VALUE!</v>
      </c>
      <c r="V309" s="6" t="str">
        <f t="shared" si="90"/>
        <v/>
      </c>
      <c r="W309" s="34"/>
      <c r="X309" s="23" t="str">
        <f t="shared" si="91"/>
        <v/>
      </c>
      <c r="Y309" s="35"/>
      <c r="Z309" s="35"/>
      <c r="AA309" s="38"/>
      <c r="AB309" s="38"/>
      <c r="AC309" s="39"/>
      <c r="AD309" s="23"/>
      <c r="AE309" s="39"/>
      <c r="AF309" s="41"/>
    </row>
    <row r="310" spans="1:32" ht="45" customHeight="1" x14ac:dyDescent="0.25">
      <c r="A310" s="12">
        <v>309</v>
      </c>
      <c r="D310" s="21" t="str">
        <f t="shared" si="75"/>
        <v/>
      </c>
      <c r="E310" s="22" t="str">
        <f t="shared" si="85"/>
        <v/>
      </c>
      <c r="F310" s="22">
        <f>IF(H310="","",MAX($F$2:F309)+1)</f>
        <v>309</v>
      </c>
      <c r="G310" s="26" t="str">
        <f t="shared" si="76"/>
        <v/>
      </c>
      <c r="H310" s="27" t="str">
        <f t="shared" si="77"/>
        <v xml:space="preserve">
</v>
      </c>
      <c r="I310" s="27" t="str">
        <f t="shared" si="78"/>
        <v xml:space="preserve">
</v>
      </c>
      <c r="J310" s="42">
        <f t="shared" si="79"/>
        <v>0</v>
      </c>
      <c r="K310" s="22">
        <f t="shared" si="84"/>
        <v>0</v>
      </c>
      <c r="L310" s="22">
        <f t="shared" si="82"/>
        <v>0</v>
      </c>
      <c r="M310" s="22">
        <f t="shared" si="80"/>
        <v>0</v>
      </c>
      <c r="N310" s="14" t="str">
        <f t="shared" si="81"/>
        <v/>
      </c>
      <c r="O310" s="14" t="e">
        <f t="shared" si="86"/>
        <v>#VALUE!</v>
      </c>
      <c r="P310" s="14" t="e">
        <f t="shared" si="87"/>
        <v>#VALUE!</v>
      </c>
      <c r="Q310" s="14" t="str">
        <f>IFERROR(IF(AA310="",IF(X310="","Ecole Privée "&amp;TRIM(PROPER(VLOOKUP(MID(V310,1,8),[1]Répertoire!$H$1:$J$65536,3,FALSE))),"Ecole Privée "&amp;TRIM(PROPER(VLOOKUP(X310,[1]Répertoire!$H$1:$J$65536,3,FALSE)))),AA310),"")</f>
        <v/>
      </c>
      <c r="R310" s="14" t="str">
        <f>IFERROR(IF(AB310="",IF(X310="",VLOOKUP(MID(V310,1,8),[1]Répertoire!$H$1:$J$65536,2,FALSE),TRIM(UPPER(VLOOKUP(X310,[1]Répertoire!$H$1:$J$65536,2,FALSE)))),AB310),"")</f>
        <v/>
      </c>
      <c r="S310" s="14" t="str">
        <f t="shared" si="83"/>
        <v/>
      </c>
      <c r="T310" s="15" t="e">
        <f t="shared" si="88"/>
        <v>#VALUE!</v>
      </c>
      <c r="U310" s="14" t="e">
        <f t="shared" si="89"/>
        <v>#VALUE!</v>
      </c>
      <c r="V310" s="4" t="str">
        <f t="shared" si="90"/>
        <v/>
      </c>
      <c r="W310" s="33"/>
      <c r="X310" s="24" t="str">
        <f t="shared" si="91"/>
        <v/>
      </c>
      <c r="Y310" s="25"/>
      <c r="Z310" s="25"/>
      <c r="AA310" s="36"/>
      <c r="AB310" s="36"/>
      <c r="AC310" s="37"/>
      <c r="AD310" s="24"/>
      <c r="AE310" s="37"/>
      <c r="AF310" s="40"/>
    </row>
    <row r="311" spans="1:32" ht="45" customHeight="1" x14ac:dyDescent="0.25">
      <c r="A311" s="12">
        <v>310</v>
      </c>
      <c r="D311" s="21" t="str">
        <f t="shared" si="75"/>
        <v/>
      </c>
      <c r="E311" s="22" t="str">
        <f t="shared" si="85"/>
        <v/>
      </c>
      <c r="F311" s="22">
        <f>IF(H311="","",MAX($F$2:F310)+1)</f>
        <v>310</v>
      </c>
      <c r="G311" s="26" t="str">
        <f t="shared" si="76"/>
        <v/>
      </c>
      <c r="H311" s="27" t="str">
        <f t="shared" si="77"/>
        <v xml:space="preserve">
</v>
      </c>
      <c r="I311" s="27" t="str">
        <f t="shared" si="78"/>
        <v xml:space="preserve">
</v>
      </c>
      <c r="J311" s="42">
        <f t="shared" si="79"/>
        <v>0</v>
      </c>
      <c r="K311" s="22">
        <f t="shared" si="84"/>
        <v>0</v>
      </c>
      <c r="L311" s="22">
        <f t="shared" si="82"/>
        <v>0</v>
      </c>
      <c r="M311" s="22">
        <f t="shared" si="80"/>
        <v>0</v>
      </c>
      <c r="N311" s="14" t="str">
        <f t="shared" si="81"/>
        <v/>
      </c>
      <c r="O311" s="14" t="e">
        <f t="shared" si="86"/>
        <v>#VALUE!</v>
      </c>
      <c r="P311" s="14" t="e">
        <f t="shared" si="87"/>
        <v>#VALUE!</v>
      </c>
      <c r="Q311" s="14" t="str">
        <f>IFERROR(IF(AA311="",IF(X311="","Ecole Privée "&amp;TRIM(PROPER(VLOOKUP(MID(V311,1,8),[1]Répertoire!$H$1:$J$65536,3,FALSE))),"Ecole Privée "&amp;TRIM(PROPER(VLOOKUP(X311,[1]Répertoire!$H$1:$J$65536,3,FALSE)))),AA311),"")</f>
        <v/>
      </c>
      <c r="R311" s="14" t="str">
        <f>IFERROR(IF(AB311="",IF(X311="",VLOOKUP(MID(V311,1,8),[1]Répertoire!$H$1:$J$65536,2,FALSE),TRIM(UPPER(VLOOKUP(X311,[1]Répertoire!$H$1:$J$65536,2,FALSE)))),AB311),"")</f>
        <v/>
      </c>
      <c r="S311" s="14" t="str">
        <f t="shared" si="83"/>
        <v/>
      </c>
      <c r="T311" s="15" t="e">
        <f t="shared" si="88"/>
        <v>#VALUE!</v>
      </c>
      <c r="U311" s="14" t="e">
        <f t="shared" si="89"/>
        <v>#VALUE!</v>
      </c>
      <c r="V311" s="6" t="str">
        <f t="shared" si="90"/>
        <v/>
      </c>
      <c r="W311" s="34"/>
      <c r="X311" s="23" t="str">
        <f t="shared" si="91"/>
        <v/>
      </c>
      <c r="Y311" s="35"/>
      <c r="Z311" s="35"/>
      <c r="AA311" s="38"/>
      <c r="AB311" s="38"/>
      <c r="AC311" s="39"/>
      <c r="AD311" s="23"/>
      <c r="AE311" s="39"/>
      <c r="AF311" s="41"/>
    </row>
    <row r="312" spans="1:32" ht="45" customHeight="1" x14ac:dyDescent="0.25">
      <c r="A312" s="12">
        <v>311</v>
      </c>
      <c r="D312" s="21" t="str">
        <f t="shared" si="75"/>
        <v/>
      </c>
      <c r="E312" s="22" t="str">
        <f t="shared" si="85"/>
        <v/>
      </c>
      <c r="F312" s="22">
        <f>IF(H312="","",MAX($F$2:F311)+1)</f>
        <v>311</v>
      </c>
      <c r="G312" s="26" t="str">
        <f t="shared" si="76"/>
        <v/>
      </c>
      <c r="H312" s="27" t="str">
        <f t="shared" si="77"/>
        <v xml:space="preserve">
</v>
      </c>
      <c r="I312" s="27" t="str">
        <f t="shared" si="78"/>
        <v xml:space="preserve">
</v>
      </c>
      <c r="J312" s="42">
        <f t="shared" si="79"/>
        <v>0</v>
      </c>
      <c r="K312" s="22">
        <f t="shared" si="84"/>
        <v>0</v>
      </c>
      <c r="L312" s="22">
        <f t="shared" si="82"/>
        <v>0</v>
      </c>
      <c r="M312" s="22">
        <f t="shared" si="80"/>
        <v>0</v>
      </c>
      <c r="N312" s="14" t="str">
        <f t="shared" si="81"/>
        <v/>
      </c>
      <c r="O312" s="14" t="e">
        <f t="shared" si="86"/>
        <v>#VALUE!</v>
      </c>
      <c r="P312" s="14" t="e">
        <f t="shared" si="87"/>
        <v>#VALUE!</v>
      </c>
      <c r="Q312" s="14" t="str">
        <f>IFERROR(IF(AA312="",IF(X312="","Ecole Privée "&amp;TRIM(PROPER(VLOOKUP(MID(V312,1,8),[1]Répertoire!$H$1:$J$65536,3,FALSE))),"Ecole Privée "&amp;TRIM(PROPER(VLOOKUP(X312,[1]Répertoire!$H$1:$J$65536,3,FALSE)))),AA312),"")</f>
        <v/>
      </c>
      <c r="R312" s="14" t="str">
        <f>IFERROR(IF(AB312="",IF(X312="",VLOOKUP(MID(V312,1,8),[1]Répertoire!$H$1:$J$65536,2,FALSE),TRIM(UPPER(VLOOKUP(X312,[1]Répertoire!$H$1:$J$65536,2,FALSE)))),AB312),"")</f>
        <v/>
      </c>
      <c r="S312" s="14" t="str">
        <f t="shared" si="83"/>
        <v/>
      </c>
      <c r="T312" s="15" t="e">
        <f t="shared" si="88"/>
        <v>#VALUE!</v>
      </c>
      <c r="U312" s="14" t="e">
        <f t="shared" si="89"/>
        <v>#VALUE!</v>
      </c>
      <c r="V312" s="4" t="str">
        <f t="shared" si="90"/>
        <v/>
      </c>
      <c r="W312" s="33"/>
      <c r="X312" s="24" t="str">
        <f t="shared" si="91"/>
        <v/>
      </c>
      <c r="Y312" s="25"/>
      <c r="Z312" s="25"/>
      <c r="AA312" s="36"/>
      <c r="AB312" s="36"/>
      <c r="AC312" s="37"/>
      <c r="AD312" s="24"/>
      <c r="AE312" s="37"/>
      <c r="AF312" s="40"/>
    </row>
    <row r="313" spans="1:32" ht="45" customHeight="1" x14ac:dyDescent="0.25">
      <c r="A313" s="12">
        <v>312</v>
      </c>
      <c r="D313" s="21" t="str">
        <f t="shared" si="75"/>
        <v/>
      </c>
      <c r="E313" s="22" t="str">
        <f t="shared" si="85"/>
        <v/>
      </c>
      <c r="F313" s="22">
        <f>IF(H313="","",MAX($F$2:F312)+1)</f>
        <v>312</v>
      </c>
      <c r="G313" s="26" t="str">
        <f t="shared" si="76"/>
        <v/>
      </c>
      <c r="H313" s="27" t="str">
        <f t="shared" si="77"/>
        <v xml:space="preserve">
</v>
      </c>
      <c r="I313" s="27" t="str">
        <f t="shared" si="78"/>
        <v xml:space="preserve">
</v>
      </c>
      <c r="J313" s="42">
        <f t="shared" si="79"/>
        <v>0</v>
      </c>
      <c r="K313" s="22">
        <f t="shared" si="84"/>
        <v>0</v>
      </c>
      <c r="L313" s="22">
        <f t="shared" si="82"/>
        <v>0</v>
      </c>
      <c r="M313" s="22">
        <f t="shared" si="80"/>
        <v>0</v>
      </c>
      <c r="N313" s="14" t="str">
        <f t="shared" si="81"/>
        <v/>
      </c>
      <c r="O313" s="14" t="e">
        <f t="shared" si="86"/>
        <v>#VALUE!</v>
      </c>
      <c r="P313" s="14" t="e">
        <f t="shared" si="87"/>
        <v>#VALUE!</v>
      </c>
      <c r="Q313" s="14" t="str">
        <f>IFERROR(IF(AA313="",IF(X313="","Ecole Privée "&amp;TRIM(PROPER(VLOOKUP(MID(V313,1,8),[1]Répertoire!$H$1:$J$65536,3,FALSE))),"Ecole Privée "&amp;TRIM(PROPER(VLOOKUP(X313,[1]Répertoire!$H$1:$J$65536,3,FALSE)))),AA313),"")</f>
        <v/>
      </c>
      <c r="R313" s="14" t="str">
        <f>IFERROR(IF(AB313="",IF(X313="",VLOOKUP(MID(V313,1,8),[1]Répertoire!$H$1:$J$65536,2,FALSE),TRIM(UPPER(VLOOKUP(X313,[1]Répertoire!$H$1:$J$65536,2,FALSE)))),AB313),"")</f>
        <v/>
      </c>
      <c r="S313" s="14" t="str">
        <f t="shared" si="83"/>
        <v/>
      </c>
      <c r="T313" s="15" t="e">
        <f t="shared" si="88"/>
        <v>#VALUE!</v>
      </c>
      <c r="U313" s="14" t="e">
        <f t="shared" si="89"/>
        <v>#VALUE!</v>
      </c>
      <c r="V313" s="6" t="str">
        <f t="shared" si="90"/>
        <v/>
      </c>
      <c r="W313" s="34"/>
      <c r="X313" s="23" t="str">
        <f t="shared" si="91"/>
        <v/>
      </c>
      <c r="Y313" s="35"/>
      <c r="Z313" s="35"/>
      <c r="AA313" s="38"/>
      <c r="AB313" s="38"/>
      <c r="AC313" s="39"/>
      <c r="AD313" s="23"/>
      <c r="AE313" s="39"/>
      <c r="AF313" s="41"/>
    </row>
    <row r="314" spans="1:32" ht="45" customHeight="1" x14ac:dyDescent="0.25">
      <c r="A314" s="12">
        <v>313</v>
      </c>
      <c r="D314" s="21" t="str">
        <f t="shared" si="75"/>
        <v/>
      </c>
      <c r="E314" s="22" t="str">
        <f t="shared" si="85"/>
        <v/>
      </c>
      <c r="F314" s="22">
        <f>IF(H314="","",MAX($F$2:F313)+1)</f>
        <v>313</v>
      </c>
      <c r="G314" s="26" t="str">
        <f t="shared" si="76"/>
        <v/>
      </c>
      <c r="H314" s="27" t="str">
        <f t="shared" si="77"/>
        <v xml:space="preserve">
</v>
      </c>
      <c r="I314" s="27" t="str">
        <f t="shared" si="78"/>
        <v xml:space="preserve">
</v>
      </c>
      <c r="J314" s="42">
        <f t="shared" si="79"/>
        <v>0</v>
      </c>
      <c r="K314" s="22">
        <f t="shared" si="84"/>
        <v>0</v>
      </c>
      <c r="L314" s="22">
        <f t="shared" si="82"/>
        <v>0</v>
      </c>
      <c r="M314" s="22">
        <f t="shared" si="80"/>
        <v>0</v>
      </c>
      <c r="N314" s="14" t="str">
        <f t="shared" si="81"/>
        <v/>
      </c>
      <c r="O314" s="14" t="e">
        <f t="shared" si="86"/>
        <v>#VALUE!</v>
      </c>
      <c r="P314" s="14" t="e">
        <f t="shared" si="87"/>
        <v>#VALUE!</v>
      </c>
      <c r="Q314" s="14" t="str">
        <f>IFERROR(IF(AA314="",IF(X314="","Ecole Privée "&amp;TRIM(PROPER(VLOOKUP(MID(V314,1,8),[1]Répertoire!$H$1:$J$65536,3,FALSE))),"Ecole Privée "&amp;TRIM(PROPER(VLOOKUP(X314,[1]Répertoire!$H$1:$J$65536,3,FALSE)))),AA314),"")</f>
        <v/>
      </c>
      <c r="R314" s="14" t="str">
        <f>IFERROR(IF(AB314="",IF(X314="",VLOOKUP(MID(V314,1,8),[1]Répertoire!$H$1:$J$65536,2,FALSE),TRIM(UPPER(VLOOKUP(X314,[1]Répertoire!$H$1:$J$65536,2,FALSE)))),AB314),"")</f>
        <v/>
      </c>
      <c r="S314" s="14" t="str">
        <f t="shared" si="83"/>
        <v/>
      </c>
      <c r="T314" s="15" t="e">
        <f t="shared" si="88"/>
        <v>#VALUE!</v>
      </c>
      <c r="U314" s="14" t="e">
        <f t="shared" si="89"/>
        <v>#VALUE!</v>
      </c>
      <c r="V314" s="4" t="str">
        <f t="shared" si="90"/>
        <v/>
      </c>
      <c r="W314" s="33"/>
      <c r="X314" s="24" t="str">
        <f t="shared" si="91"/>
        <v/>
      </c>
      <c r="Y314" s="25"/>
      <c r="Z314" s="25"/>
      <c r="AA314" s="36"/>
      <c r="AB314" s="36"/>
      <c r="AC314" s="37"/>
      <c r="AD314" s="24"/>
      <c r="AE314" s="37"/>
      <c r="AF314" s="40"/>
    </row>
    <row r="315" spans="1:32" ht="45" customHeight="1" x14ac:dyDescent="0.25">
      <c r="A315" s="12">
        <v>314</v>
      </c>
      <c r="D315" s="21" t="str">
        <f t="shared" si="75"/>
        <v/>
      </c>
      <c r="E315" s="22" t="str">
        <f t="shared" si="85"/>
        <v/>
      </c>
      <c r="F315" s="22">
        <f>IF(H315="","",MAX($F$2:F314)+1)</f>
        <v>314</v>
      </c>
      <c r="G315" s="26" t="str">
        <f t="shared" si="76"/>
        <v/>
      </c>
      <c r="H315" s="27" t="str">
        <f t="shared" si="77"/>
        <v xml:space="preserve">
</v>
      </c>
      <c r="I315" s="27" t="str">
        <f t="shared" si="78"/>
        <v xml:space="preserve">
</v>
      </c>
      <c r="J315" s="42">
        <f t="shared" si="79"/>
        <v>0</v>
      </c>
      <c r="K315" s="22">
        <f t="shared" si="84"/>
        <v>0</v>
      </c>
      <c r="L315" s="22">
        <f t="shared" si="82"/>
        <v>0</v>
      </c>
      <c r="M315" s="22">
        <f t="shared" si="80"/>
        <v>0</v>
      </c>
      <c r="N315" s="14" t="str">
        <f t="shared" si="81"/>
        <v/>
      </c>
      <c r="O315" s="14" t="e">
        <f t="shared" si="86"/>
        <v>#VALUE!</v>
      </c>
      <c r="P315" s="14" t="e">
        <f t="shared" si="87"/>
        <v>#VALUE!</v>
      </c>
      <c r="Q315" s="14" t="str">
        <f>IFERROR(IF(AA315="",IF(X315="","Ecole Privée "&amp;TRIM(PROPER(VLOOKUP(MID(V315,1,8),[1]Répertoire!$H$1:$J$65536,3,FALSE))),"Ecole Privée "&amp;TRIM(PROPER(VLOOKUP(X315,[1]Répertoire!$H$1:$J$65536,3,FALSE)))),AA315),"")</f>
        <v/>
      </c>
      <c r="R315" s="14" t="str">
        <f>IFERROR(IF(AB315="",IF(X315="",VLOOKUP(MID(V315,1,8),[1]Répertoire!$H$1:$J$65536,2,FALSE),TRIM(UPPER(VLOOKUP(X315,[1]Répertoire!$H$1:$J$65536,2,FALSE)))),AB315),"")</f>
        <v/>
      </c>
      <c r="S315" s="14" t="str">
        <f t="shared" si="83"/>
        <v/>
      </c>
      <c r="T315" s="15" t="e">
        <f t="shared" si="88"/>
        <v>#VALUE!</v>
      </c>
      <c r="U315" s="14" t="e">
        <f t="shared" si="89"/>
        <v>#VALUE!</v>
      </c>
      <c r="V315" s="6" t="str">
        <f t="shared" si="90"/>
        <v/>
      </c>
      <c r="W315" s="34"/>
      <c r="X315" s="23" t="str">
        <f t="shared" si="91"/>
        <v/>
      </c>
      <c r="Y315" s="35"/>
      <c r="Z315" s="35"/>
      <c r="AA315" s="38"/>
      <c r="AB315" s="38"/>
      <c r="AC315" s="39"/>
      <c r="AD315" s="23"/>
      <c r="AE315" s="39"/>
      <c r="AF315" s="41"/>
    </row>
    <row r="316" spans="1:32" ht="45" customHeight="1" x14ac:dyDescent="0.25">
      <c r="A316" s="12">
        <v>315</v>
      </c>
      <c r="D316" s="21" t="str">
        <f t="shared" si="75"/>
        <v/>
      </c>
      <c r="E316" s="22" t="str">
        <f t="shared" si="85"/>
        <v/>
      </c>
      <c r="F316" s="22">
        <f>IF(H316="","",MAX($F$2:F315)+1)</f>
        <v>315</v>
      </c>
      <c r="G316" s="26" t="str">
        <f t="shared" si="76"/>
        <v/>
      </c>
      <c r="H316" s="27" t="str">
        <f t="shared" si="77"/>
        <v xml:space="preserve">
</v>
      </c>
      <c r="I316" s="27" t="str">
        <f t="shared" si="78"/>
        <v xml:space="preserve">
</v>
      </c>
      <c r="J316" s="42">
        <f t="shared" si="79"/>
        <v>0</v>
      </c>
      <c r="K316" s="22">
        <f t="shared" si="84"/>
        <v>0</v>
      </c>
      <c r="L316" s="22">
        <f t="shared" si="82"/>
        <v>0</v>
      </c>
      <c r="M316" s="22">
        <f t="shared" si="80"/>
        <v>0</v>
      </c>
      <c r="N316" s="14" t="str">
        <f t="shared" si="81"/>
        <v/>
      </c>
      <c r="O316" s="14" t="e">
        <f t="shared" si="86"/>
        <v>#VALUE!</v>
      </c>
      <c r="P316" s="14" t="e">
        <f t="shared" si="87"/>
        <v>#VALUE!</v>
      </c>
      <c r="Q316" s="14" t="str">
        <f>IFERROR(IF(AA316="",IF(X316="","Ecole Privée "&amp;TRIM(PROPER(VLOOKUP(MID(V316,1,8),[1]Répertoire!$H$1:$J$65536,3,FALSE))),"Ecole Privée "&amp;TRIM(PROPER(VLOOKUP(X316,[1]Répertoire!$H$1:$J$65536,3,FALSE)))),AA316),"")</f>
        <v/>
      </c>
      <c r="R316" s="14" t="str">
        <f>IFERROR(IF(AB316="",IF(X316="",VLOOKUP(MID(V316,1,8),[1]Répertoire!$H$1:$J$65536,2,FALSE),TRIM(UPPER(VLOOKUP(X316,[1]Répertoire!$H$1:$J$65536,2,FALSE)))),AB316),"")</f>
        <v/>
      </c>
      <c r="S316" s="14" t="str">
        <f t="shared" si="83"/>
        <v/>
      </c>
      <c r="T316" s="15" t="e">
        <f t="shared" si="88"/>
        <v>#VALUE!</v>
      </c>
      <c r="U316" s="14" t="e">
        <f t="shared" si="89"/>
        <v>#VALUE!</v>
      </c>
      <c r="V316" s="4" t="str">
        <f t="shared" si="90"/>
        <v/>
      </c>
      <c r="W316" s="33"/>
      <c r="X316" s="24" t="str">
        <f t="shared" si="91"/>
        <v/>
      </c>
      <c r="Y316" s="25"/>
      <c r="Z316" s="25"/>
      <c r="AA316" s="36"/>
      <c r="AB316" s="36"/>
      <c r="AC316" s="37"/>
      <c r="AD316" s="24"/>
      <c r="AE316" s="37"/>
      <c r="AF316" s="40"/>
    </row>
    <row r="317" spans="1:32" ht="45" customHeight="1" x14ac:dyDescent="0.25">
      <c r="A317" s="12">
        <v>316</v>
      </c>
      <c r="D317" s="21" t="str">
        <f t="shared" si="75"/>
        <v/>
      </c>
      <c r="E317" s="22" t="str">
        <f t="shared" si="85"/>
        <v/>
      </c>
      <c r="F317" s="22">
        <f>IF(H317="","",MAX($F$2:F316)+1)</f>
        <v>316</v>
      </c>
      <c r="G317" s="26" t="str">
        <f t="shared" si="76"/>
        <v/>
      </c>
      <c r="H317" s="27" t="str">
        <f t="shared" si="77"/>
        <v xml:space="preserve">
</v>
      </c>
      <c r="I317" s="27" t="str">
        <f t="shared" si="78"/>
        <v xml:space="preserve">
</v>
      </c>
      <c r="J317" s="42">
        <f t="shared" si="79"/>
        <v>0</v>
      </c>
      <c r="K317" s="22">
        <f t="shared" si="84"/>
        <v>0</v>
      </c>
      <c r="L317" s="22">
        <f t="shared" si="82"/>
        <v>0</v>
      </c>
      <c r="M317" s="22">
        <f t="shared" si="80"/>
        <v>0</v>
      </c>
      <c r="N317" s="14" t="str">
        <f t="shared" si="81"/>
        <v/>
      </c>
      <c r="O317" s="14" t="e">
        <f t="shared" si="86"/>
        <v>#VALUE!</v>
      </c>
      <c r="P317" s="14" t="e">
        <f t="shared" si="87"/>
        <v>#VALUE!</v>
      </c>
      <c r="Q317" s="14" t="str">
        <f>IFERROR(IF(AA317="",IF(X317="","Ecole Privée "&amp;TRIM(PROPER(VLOOKUP(MID(V317,1,8),[1]Répertoire!$H$1:$J$65536,3,FALSE))),"Ecole Privée "&amp;TRIM(PROPER(VLOOKUP(X317,[1]Répertoire!$H$1:$J$65536,3,FALSE)))),AA317),"")</f>
        <v/>
      </c>
      <c r="R317" s="14" t="str">
        <f>IFERROR(IF(AB317="",IF(X317="",VLOOKUP(MID(V317,1,8),[1]Répertoire!$H$1:$J$65536,2,FALSE),TRIM(UPPER(VLOOKUP(X317,[1]Répertoire!$H$1:$J$65536,2,FALSE)))),AB317),"")</f>
        <v/>
      </c>
      <c r="S317" s="14" t="str">
        <f t="shared" si="83"/>
        <v/>
      </c>
      <c r="T317" s="15" t="e">
        <f t="shared" si="88"/>
        <v>#VALUE!</v>
      </c>
      <c r="U317" s="14" t="e">
        <f t="shared" si="89"/>
        <v>#VALUE!</v>
      </c>
      <c r="V317" s="6" t="str">
        <f t="shared" si="90"/>
        <v/>
      </c>
      <c r="W317" s="34"/>
      <c r="X317" s="23" t="str">
        <f t="shared" si="91"/>
        <v/>
      </c>
      <c r="Y317" s="35"/>
      <c r="Z317" s="35"/>
      <c r="AA317" s="38"/>
      <c r="AB317" s="38"/>
      <c r="AC317" s="39"/>
      <c r="AD317" s="23"/>
      <c r="AE317" s="39"/>
      <c r="AF317" s="41"/>
    </row>
    <row r="318" spans="1:32" ht="45" customHeight="1" x14ac:dyDescent="0.25">
      <c r="A318" s="12">
        <v>317</v>
      </c>
      <c r="D318" s="21" t="str">
        <f t="shared" si="75"/>
        <v/>
      </c>
      <c r="E318" s="22" t="str">
        <f t="shared" si="85"/>
        <v/>
      </c>
      <c r="F318" s="22">
        <f>IF(H318="","",MAX($F$2:F317)+1)</f>
        <v>317</v>
      </c>
      <c r="G318" s="26" t="str">
        <f t="shared" si="76"/>
        <v/>
      </c>
      <c r="H318" s="27" t="str">
        <f t="shared" si="77"/>
        <v xml:space="preserve">
</v>
      </c>
      <c r="I318" s="27" t="str">
        <f t="shared" si="78"/>
        <v xml:space="preserve">
</v>
      </c>
      <c r="J318" s="42">
        <f t="shared" si="79"/>
        <v>0</v>
      </c>
      <c r="K318" s="22">
        <f t="shared" si="84"/>
        <v>0</v>
      </c>
      <c r="L318" s="22">
        <f t="shared" si="82"/>
        <v>0</v>
      </c>
      <c r="M318" s="22">
        <f t="shared" si="80"/>
        <v>0</v>
      </c>
      <c r="N318" s="14" t="str">
        <f t="shared" si="81"/>
        <v/>
      </c>
      <c r="O318" s="14" t="e">
        <f t="shared" si="86"/>
        <v>#VALUE!</v>
      </c>
      <c r="P318" s="14" t="e">
        <f t="shared" si="87"/>
        <v>#VALUE!</v>
      </c>
      <c r="Q318" s="14" t="str">
        <f>IFERROR(IF(AA318="",IF(X318="","Ecole Privée "&amp;TRIM(PROPER(VLOOKUP(MID(V318,1,8),[1]Répertoire!$H$1:$J$65536,3,FALSE))),"Ecole Privée "&amp;TRIM(PROPER(VLOOKUP(X318,[1]Répertoire!$H$1:$J$65536,3,FALSE)))),AA318),"")</f>
        <v/>
      </c>
      <c r="R318" s="14" t="str">
        <f>IFERROR(IF(AB318="",IF(X318="",VLOOKUP(MID(V318,1,8),[1]Répertoire!$H$1:$J$65536,2,FALSE),TRIM(UPPER(VLOOKUP(X318,[1]Répertoire!$H$1:$J$65536,2,FALSE)))),AB318),"")</f>
        <v/>
      </c>
      <c r="S318" s="14" t="str">
        <f t="shared" si="83"/>
        <v/>
      </c>
      <c r="T318" s="15" t="e">
        <f t="shared" si="88"/>
        <v>#VALUE!</v>
      </c>
      <c r="U318" s="14" t="e">
        <f t="shared" si="89"/>
        <v>#VALUE!</v>
      </c>
      <c r="V318" s="4" t="str">
        <f t="shared" si="90"/>
        <v/>
      </c>
      <c r="W318" s="33"/>
      <c r="X318" s="24" t="str">
        <f t="shared" si="91"/>
        <v/>
      </c>
      <c r="Y318" s="25"/>
      <c r="Z318" s="25"/>
      <c r="AA318" s="36"/>
      <c r="AB318" s="36"/>
      <c r="AC318" s="37"/>
      <c r="AD318" s="24"/>
      <c r="AE318" s="37"/>
      <c r="AF318" s="40"/>
    </row>
    <row r="319" spans="1:32" ht="45" customHeight="1" x14ac:dyDescent="0.25">
      <c r="A319" s="12">
        <v>318</v>
      </c>
      <c r="D319" s="21" t="str">
        <f t="shared" si="75"/>
        <v/>
      </c>
      <c r="E319" s="22" t="str">
        <f t="shared" si="85"/>
        <v/>
      </c>
      <c r="F319" s="22">
        <f>IF(H319="","",MAX($F$2:F318)+1)</f>
        <v>318</v>
      </c>
      <c r="G319" s="26" t="str">
        <f t="shared" si="76"/>
        <v/>
      </c>
      <c r="H319" s="27" t="str">
        <f t="shared" si="77"/>
        <v xml:space="preserve">
</v>
      </c>
      <c r="I319" s="27" t="str">
        <f t="shared" si="78"/>
        <v xml:space="preserve">
</v>
      </c>
      <c r="J319" s="42">
        <f t="shared" si="79"/>
        <v>0</v>
      </c>
      <c r="K319" s="22">
        <f t="shared" si="84"/>
        <v>0</v>
      </c>
      <c r="L319" s="22">
        <f t="shared" si="82"/>
        <v>0</v>
      </c>
      <c r="M319" s="22">
        <f t="shared" si="80"/>
        <v>0</v>
      </c>
      <c r="N319" s="14" t="str">
        <f t="shared" si="81"/>
        <v/>
      </c>
      <c r="O319" s="14" t="e">
        <f t="shared" si="86"/>
        <v>#VALUE!</v>
      </c>
      <c r="P319" s="14" t="e">
        <f t="shared" si="87"/>
        <v>#VALUE!</v>
      </c>
      <c r="Q319" s="14" t="str">
        <f>IFERROR(IF(AA319="",IF(X319="","Ecole Privée "&amp;TRIM(PROPER(VLOOKUP(MID(V319,1,8),[1]Répertoire!$H$1:$J$65536,3,FALSE))),"Ecole Privée "&amp;TRIM(PROPER(VLOOKUP(X319,[1]Répertoire!$H$1:$J$65536,3,FALSE)))),AA319),"")</f>
        <v/>
      </c>
      <c r="R319" s="14" t="str">
        <f>IFERROR(IF(AB319="",IF(X319="",VLOOKUP(MID(V319,1,8),[1]Répertoire!$H$1:$J$65536,2,FALSE),TRIM(UPPER(VLOOKUP(X319,[1]Répertoire!$H$1:$J$65536,2,FALSE)))),AB319),"")</f>
        <v/>
      </c>
      <c r="S319" s="14" t="str">
        <f t="shared" si="83"/>
        <v/>
      </c>
      <c r="T319" s="15" t="e">
        <f t="shared" si="88"/>
        <v>#VALUE!</v>
      </c>
      <c r="U319" s="14" t="e">
        <f t="shared" si="89"/>
        <v>#VALUE!</v>
      </c>
      <c r="V319" s="6" t="str">
        <f t="shared" si="90"/>
        <v/>
      </c>
      <c r="W319" s="34"/>
      <c r="X319" s="23" t="str">
        <f t="shared" si="91"/>
        <v/>
      </c>
      <c r="Y319" s="35"/>
      <c r="Z319" s="35"/>
      <c r="AA319" s="38"/>
      <c r="AB319" s="38"/>
      <c r="AC319" s="39"/>
      <c r="AD319" s="23"/>
      <c r="AE319" s="39"/>
      <c r="AF319" s="41"/>
    </row>
    <row r="320" spans="1:32" ht="45" customHeight="1" x14ac:dyDescent="0.25">
      <c r="A320" s="12">
        <v>319</v>
      </c>
      <c r="D320" s="21" t="str">
        <f t="shared" si="75"/>
        <v/>
      </c>
      <c r="E320" s="22" t="str">
        <f t="shared" si="85"/>
        <v/>
      </c>
      <c r="F320" s="22">
        <f>IF(H320="","",MAX($F$2:F319)+1)</f>
        <v>319</v>
      </c>
      <c r="G320" s="26" t="str">
        <f t="shared" si="76"/>
        <v/>
      </c>
      <c r="H320" s="27" t="str">
        <f t="shared" si="77"/>
        <v xml:space="preserve">
</v>
      </c>
      <c r="I320" s="27" t="str">
        <f t="shared" si="78"/>
        <v xml:space="preserve">
</v>
      </c>
      <c r="J320" s="42">
        <f t="shared" si="79"/>
        <v>0</v>
      </c>
      <c r="K320" s="22">
        <f t="shared" si="84"/>
        <v>0</v>
      </c>
      <c r="L320" s="22">
        <f t="shared" si="82"/>
        <v>0</v>
      </c>
      <c r="M320" s="22">
        <f t="shared" si="80"/>
        <v>0</v>
      </c>
      <c r="N320" s="14" t="str">
        <f t="shared" si="81"/>
        <v/>
      </c>
      <c r="O320" s="14" t="e">
        <f t="shared" si="86"/>
        <v>#VALUE!</v>
      </c>
      <c r="P320" s="14" t="e">
        <f t="shared" si="87"/>
        <v>#VALUE!</v>
      </c>
      <c r="Q320" s="14" t="str">
        <f>IFERROR(IF(AA320="",IF(X320="","Ecole Privée "&amp;TRIM(PROPER(VLOOKUP(MID(V320,1,8),[1]Répertoire!$H$1:$J$65536,3,FALSE))),"Ecole Privée "&amp;TRIM(PROPER(VLOOKUP(X320,[1]Répertoire!$H$1:$J$65536,3,FALSE)))),AA320),"")</f>
        <v/>
      </c>
      <c r="R320" s="14" t="str">
        <f>IFERROR(IF(AB320="",IF(X320="",VLOOKUP(MID(V320,1,8),[1]Répertoire!$H$1:$J$65536,2,FALSE),TRIM(UPPER(VLOOKUP(X320,[1]Répertoire!$H$1:$J$65536,2,FALSE)))),AB320),"")</f>
        <v/>
      </c>
      <c r="S320" s="14" t="str">
        <f t="shared" si="83"/>
        <v/>
      </c>
      <c r="T320" s="15" t="e">
        <f t="shared" si="88"/>
        <v>#VALUE!</v>
      </c>
      <c r="U320" s="14" t="e">
        <f t="shared" si="89"/>
        <v>#VALUE!</v>
      </c>
      <c r="V320" s="4" t="str">
        <f t="shared" si="90"/>
        <v/>
      </c>
      <c r="W320" s="33"/>
      <c r="X320" s="24" t="str">
        <f t="shared" si="91"/>
        <v/>
      </c>
      <c r="Y320" s="25"/>
      <c r="Z320" s="25"/>
      <c r="AA320" s="36"/>
      <c r="AB320" s="36"/>
      <c r="AC320" s="37"/>
      <c r="AD320" s="24"/>
      <c r="AE320" s="37"/>
      <c r="AF320" s="40"/>
    </row>
    <row r="321" spans="1:32" ht="45" customHeight="1" x14ac:dyDescent="0.25">
      <c r="A321" s="12">
        <v>320</v>
      </c>
      <c r="D321" s="21" t="str">
        <f t="shared" si="75"/>
        <v/>
      </c>
      <c r="E321" s="22" t="str">
        <f t="shared" si="85"/>
        <v/>
      </c>
      <c r="F321" s="22">
        <f>IF(H321="","",MAX($F$2:F320)+1)</f>
        <v>320</v>
      </c>
      <c r="G321" s="26" t="str">
        <f t="shared" si="76"/>
        <v/>
      </c>
      <c r="H321" s="27" t="str">
        <f t="shared" si="77"/>
        <v xml:space="preserve">
</v>
      </c>
      <c r="I321" s="27" t="str">
        <f t="shared" si="78"/>
        <v xml:space="preserve">
</v>
      </c>
      <c r="J321" s="42">
        <f t="shared" si="79"/>
        <v>0</v>
      </c>
      <c r="K321" s="22">
        <f t="shared" si="84"/>
        <v>0</v>
      </c>
      <c r="L321" s="22">
        <f t="shared" si="82"/>
        <v>0</v>
      </c>
      <c r="M321" s="22">
        <f t="shared" si="80"/>
        <v>0</v>
      </c>
      <c r="N321" s="14" t="str">
        <f t="shared" si="81"/>
        <v/>
      </c>
      <c r="O321" s="14" t="e">
        <f t="shared" si="86"/>
        <v>#VALUE!</v>
      </c>
      <c r="P321" s="14" t="e">
        <f t="shared" si="87"/>
        <v>#VALUE!</v>
      </c>
      <c r="Q321" s="14" t="str">
        <f>IFERROR(IF(AA321="",IF(X321="","Ecole Privée "&amp;TRIM(PROPER(VLOOKUP(MID(V321,1,8),[1]Répertoire!$H$1:$J$65536,3,FALSE))),"Ecole Privée "&amp;TRIM(PROPER(VLOOKUP(X321,[1]Répertoire!$H$1:$J$65536,3,FALSE)))),AA321),"")</f>
        <v/>
      </c>
      <c r="R321" s="14" t="str">
        <f>IFERROR(IF(AB321="",IF(X321="",VLOOKUP(MID(V321,1,8),[1]Répertoire!$H$1:$J$65536,2,FALSE),TRIM(UPPER(VLOOKUP(X321,[1]Répertoire!$H$1:$J$65536,2,FALSE)))),AB321),"")</f>
        <v/>
      </c>
      <c r="S321" s="14" t="str">
        <f t="shared" si="83"/>
        <v/>
      </c>
      <c r="T321" s="15" t="e">
        <f t="shared" si="88"/>
        <v>#VALUE!</v>
      </c>
      <c r="U321" s="14" t="e">
        <f t="shared" si="89"/>
        <v>#VALUE!</v>
      </c>
      <c r="V321" s="6" t="str">
        <f t="shared" si="90"/>
        <v/>
      </c>
      <c r="W321" s="34"/>
      <c r="X321" s="23" t="str">
        <f t="shared" si="91"/>
        <v/>
      </c>
      <c r="Y321" s="35"/>
      <c r="Z321" s="35"/>
      <c r="AA321" s="38"/>
      <c r="AB321" s="38"/>
      <c r="AC321" s="39"/>
      <c r="AD321" s="23"/>
      <c r="AE321" s="39"/>
      <c r="AF321" s="41"/>
    </row>
    <row r="322" spans="1:32" ht="45" customHeight="1" x14ac:dyDescent="0.25">
      <c r="A322" s="12">
        <v>321</v>
      </c>
      <c r="D322" s="21" t="str">
        <f t="shared" ref="D322:D385" si="92">IF(ISNUMBER(SEARCH("Service",G322)),TEXT(MID(V322,10,8),"JJ/MM/AAAA")+TEXT(MID(V322,19,8),"JJ/MM/AAAA")-F322,"")</f>
        <v/>
      </c>
      <c r="E322" s="22" t="str">
        <f t="shared" si="85"/>
        <v/>
      </c>
      <c r="F322" s="22">
        <f>IF(H322="","",MAX($F$2:F321)+1)</f>
        <v>321</v>
      </c>
      <c r="G322" s="26" t="str">
        <f t="shared" si="76"/>
        <v/>
      </c>
      <c r="H322" s="27" t="str">
        <f t="shared" si="77"/>
        <v xml:space="preserve">
</v>
      </c>
      <c r="I322" s="27" t="str">
        <f t="shared" si="78"/>
        <v xml:space="preserve">
</v>
      </c>
      <c r="J322" s="42">
        <f t="shared" si="79"/>
        <v>0</v>
      </c>
      <c r="K322" s="22">
        <f t="shared" si="84"/>
        <v>0</v>
      </c>
      <c r="L322" s="22">
        <f t="shared" si="82"/>
        <v>0</v>
      </c>
      <c r="M322" s="22">
        <f t="shared" si="80"/>
        <v>0</v>
      </c>
      <c r="N322" s="14" t="str">
        <f t="shared" si="81"/>
        <v/>
      </c>
      <c r="O322" s="14" t="e">
        <f t="shared" si="86"/>
        <v>#VALUE!</v>
      </c>
      <c r="P322" s="14" t="e">
        <f t="shared" si="87"/>
        <v>#VALUE!</v>
      </c>
      <c r="Q322" s="14" t="str">
        <f>IFERROR(IF(AA322="",IF(X322="","Ecole Privée "&amp;TRIM(PROPER(VLOOKUP(MID(V322,1,8),[1]Répertoire!$H$1:$J$65536,3,FALSE))),"Ecole Privée "&amp;TRIM(PROPER(VLOOKUP(X322,[1]Répertoire!$H$1:$J$65536,3,FALSE)))),AA322),"")</f>
        <v/>
      </c>
      <c r="R322" s="14" t="str">
        <f>IFERROR(IF(AB322="",IF(X322="",VLOOKUP(MID(V322,1,8),[1]Répertoire!$H$1:$J$65536,2,FALSE),TRIM(UPPER(VLOOKUP(X322,[1]Répertoire!$H$1:$J$65536,2,FALSE)))),AB322),"")</f>
        <v/>
      </c>
      <c r="S322" s="14" t="str">
        <f t="shared" si="83"/>
        <v/>
      </c>
      <c r="T322" s="15" t="e">
        <f t="shared" si="88"/>
        <v>#VALUE!</v>
      </c>
      <c r="U322" s="14" t="e">
        <f t="shared" si="89"/>
        <v>#VALUE!</v>
      </c>
      <c r="V322" s="4" t="str">
        <f t="shared" si="90"/>
        <v/>
      </c>
      <c r="W322" s="33"/>
      <c r="X322" s="24" t="str">
        <f t="shared" si="91"/>
        <v/>
      </c>
      <c r="Y322" s="25"/>
      <c r="Z322" s="25"/>
      <c r="AA322" s="36"/>
      <c r="AB322" s="36"/>
      <c r="AC322" s="37"/>
      <c r="AD322" s="24"/>
      <c r="AE322" s="37"/>
      <c r="AF322" s="40"/>
    </row>
    <row r="323" spans="1:32" ht="45" customHeight="1" x14ac:dyDescent="0.25">
      <c r="A323" s="12">
        <v>322</v>
      </c>
      <c r="D323" s="21" t="str">
        <f t="shared" si="92"/>
        <v/>
      </c>
      <c r="E323" s="22" t="str">
        <f t="shared" si="85"/>
        <v/>
      </c>
      <c r="F323" s="22">
        <f>IF(H323="","",MAX($F$2:F322)+1)</f>
        <v>322</v>
      </c>
      <c r="G323" s="26" t="str">
        <f t="shared" ref="G323:G386" si="93">IF(W323="",IF(N323="","",F323&amp;IF(F323=1,"er","ème")&amp;" service"&amp;CHAR(10)&amp;N323),"")</f>
        <v/>
      </c>
      <c r="H323" s="27" t="str">
        <f t="shared" ref="H323:H386" si="94">IF(W323="",Q323&amp;CHAR(10)&amp;R323&amp;CHAR(10)&amp;S323,"")</f>
        <v xml:space="preserve">
</v>
      </c>
      <c r="I323" s="27" t="str">
        <f t="shared" ref="I323:I386" si="95">IF(N323="","",N323)&amp;CHAR(10)&amp;IF(Q323="","",Q323)&amp;CHAR(10)&amp;IF(R323="","",R323)</f>
        <v xml:space="preserve">
</v>
      </c>
      <c r="J323" s="42">
        <f t="shared" ref="J323:J386" si="96">SUM(K323:M323)</f>
        <v>0</v>
      </c>
      <c r="K323" s="22">
        <f t="shared" si="84"/>
        <v>0</v>
      </c>
      <c r="L323" s="22">
        <f t="shared" si="82"/>
        <v>0</v>
      </c>
      <c r="M323" s="22">
        <f t="shared" ref="M323:M386" si="97">IFERROR(IF(AND(P323&lt;P322,P323&gt;O322),1,0),0)</f>
        <v>0</v>
      </c>
      <c r="N323" s="14" t="str">
        <f t="shared" ref="N323:N386" si="98">IF(ISNUMBER(O323),TEXT(O323,"jj/MM/aaaa")&amp;" au "&amp;TEXT(P323,"jj/MM/aaaa"),"")</f>
        <v/>
      </c>
      <c r="O323" s="14" t="e">
        <f t="shared" si="86"/>
        <v>#VALUE!</v>
      </c>
      <c r="P323" s="14" t="e">
        <f t="shared" si="87"/>
        <v>#VALUE!</v>
      </c>
      <c r="Q323" s="14" t="str">
        <f>IFERROR(IF(AA323="",IF(X323="","Ecole Privée "&amp;TRIM(PROPER(VLOOKUP(MID(V323,1,8),[1]Répertoire!$H$1:$J$65536,3,FALSE))),"Ecole Privée "&amp;TRIM(PROPER(VLOOKUP(X323,[1]Répertoire!$H$1:$J$65536,3,FALSE)))),AA323),"")</f>
        <v/>
      </c>
      <c r="R323" s="14" t="str">
        <f>IFERROR(IF(AB323="",IF(X323="",VLOOKUP(MID(V323,1,8),[1]Répertoire!$H$1:$J$65536,2,FALSE),TRIM(UPPER(VLOOKUP(X323,[1]Répertoire!$H$1:$J$65536,2,FALSE)))),AB323),"")</f>
        <v/>
      </c>
      <c r="S323" s="14" t="str">
        <f t="shared" si="83"/>
        <v/>
      </c>
      <c r="T323" s="15" t="e">
        <f t="shared" si="88"/>
        <v>#VALUE!</v>
      </c>
      <c r="U323" s="14" t="e">
        <f t="shared" si="89"/>
        <v>#VALUE!</v>
      </c>
      <c r="V323" s="6" t="str">
        <f t="shared" si="90"/>
        <v/>
      </c>
      <c r="W323" s="34"/>
      <c r="X323" s="23" t="str">
        <f t="shared" si="91"/>
        <v/>
      </c>
      <c r="Y323" s="35"/>
      <c r="Z323" s="35"/>
      <c r="AA323" s="38"/>
      <c r="AB323" s="38"/>
      <c r="AC323" s="39"/>
      <c r="AD323" s="23"/>
      <c r="AE323" s="39"/>
      <c r="AF323" s="41"/>
    </row>
    <row r="324" spans="1:32" ht="45" customHeight="1" x14ac:dyDescent="0.25">
      <c r="A324" s="12">
        <v>323</v>
      </c>
      <c r="D324" s="21" t="str">
        <f t="shared" si="92"/>
        <v/>
      </c>
      <c r="E324" s="22" t="str">
        <f t="shared" si="85"/>
        <v/>
      </c>
      <c r="F324" s="22">
        <f>IF(H324="","",MAX($F$2:F323)+1)</f>
        <v>323</v>
      </c>
      <c r="G324" s="26" t="str">
        <f t="shared" si="93"/>
        <v/>
      </c>
      <c r="H324" s="27" t="str">
        <f t="shared" si="94"/>
        <v xml:space="preserve">
</v>
      </c>
      <c r="I324" s="27" t="str">
        <f t="shared" si="95"/>
        <v xml:space="preserve">
</v>
      </c>
      <c r="J324" s="42">
        <f t="shared" si="96"/>
        <v>0</v>
      </c>
      <c r="K324" s="22">
        <f t="shared" si="84"/>
        <v>0</v>
      </c>
      <c r="L324" s="22">
        <f t="shared" ref="L324:L387" si="99">IFERROR(IF(AND(O324&lt;P323,O324&gt;O323),1,0),0)</f>
        <v>0</v>
      </c>
      <c r="M324" s="22">
        <f t="shared" si="97"/>
        <v>0</v>
      </c>
      <c r="N324" s="14" t="str">
        <f t="shared" si="98"/>
        <v/>
      </c>
      <c r="O324" s="14" t="e">
        <f t="shared" si="86"/>
        <v>#VALUE!</v>
      </c>
      <c r="P324" s="14" t="e">
        <f t="shared" si="87"/>
        <v>#VALUE!</v>
      </c>
      <c r="Q324" s="14" t="str">
        <f>IFERROR(IF(AA324="",IF(X324="","Ecole Privée "&amp;TRIM(PROPER(VLOOKUP(MID(V324,1,8),[1]Répertoire!$H$1:$J$65536,3,FALSE))),"Ecole Privée "&amp;TRIM(PROPER(VLOOKUP(X324,[1]Répertoire!$H$1:$J$65536,3,FALSE)))),AA324),"")</f>
        <v/>
      </c>
      <c r="R324" s="14" t="str">
        <f>IFERROR(IF(AB324="",IF(X324="",VLOOKUP(MID(V324,1,8),[1]Répertoire!$H$1:$J$65536,2,FALSE),TRIM(UPPER(VLOOKUP(X324,[1]Répertoire!$H$1:$J$65536,2,FALSE)))),AB324),"")</f>
        <v/>
      </c>
      <c r="S324" s="14" t="str">
        <f t="shared" si="83"/>
        <v/>
      </c>
      <c r="T324" s="15" t="e">
        <f t="shared" si="88"/>
        <v>#VALUE!</v>
      </c>
      <c r="U324" s="14" t="e">
        <f t="shared" si="89"/>
        <v>#VALUE!</v>
      </c>
      <c r="V324" s="4" t="str">
        <f t="shared" si="90"/>
        <v/>
      </c>
      <c r="W324" s="33"/>
      <c r="X324" s="24" t="str">
        <f t="shared" si="91"/>
        <v/>
      </c>
      <c r="Y324" s="25"/>
      <c r="Z324" s="25"/>
      <c r="AA324" s="36"/>
      <c r="AB324" s="36"/>
      <c r="AC324" s="37"/>
      <c r="AD324" s="24"/>
      <c r="AE324" s="37"/>
      <c r="AF324" s="40"/>
    </row>
    <row r="325" spans="1:32" ht="45" customHeight="1" x14ac:dyDescent="0.25">
      <c r="A325" s="12">
        <v>324</v>
      </c>
      <c r="D325" s="21" t="str">
        <f t="shared" si="92"/>
        <v/>
      </c>
      <c r="E325" s="22" t="str">
        <f t="shared" si="85"/>
        <v/>
      </c>
      <c r="F325" s="22">
        <f>IF(H325="","",MAX($F$2:F324)+1)</f>
        <v>324</v>
      </c>
      <c r="G325" s="26" t="str">
        <f t="shared" si="93"/>
        <v/>
      </c>
      <c r="H325" s="27" t="str">
        <f t="shared" si="94"/>
        <v xml:space="preserve">
</v>
      </c>
      <c r="I325" s="27" t="str">
        <f t="shared" si="95"/>
        <v xml:space="preserve">
</v>
      </c>
      <c r="J325" s="42">
        <f t="shared" si="96"/>
        <v>0</v>
      </c>
      <c r="K325" s="22">
        <f t="shared" si="84"/>
        <v>0</v>
      </c>
      <c r="L325" s="22">
        <f t="shared" si="99"/>
        <v>0</v>
      </c>
      <c r="M325" s="22">
        <f t="shared" si="97"/>
        <v>0</v>
      </c>
      <c r="N325" s="14" t="str">
        <f t="shared" si="98"/>
        <v/>
      </c>
      <c r="O325" s="14" t="e">
        <f t="shared" si="86"/>
        <v>#VALUE!</v>
      </c>
      <c r="P325" s="14" t="e">
        <f t="shared" si="87"/>
        <v>#VALUE!</v>
      </c>
      <c r="Q325" s="14" t="str">
        <f>IFERROR(IF(AA325="",IF(X325="","Ecole Privée "&amp;TRIM(PROPER(VLOOKUP(MID(V325,1,8),[1]Répertoire!$H$1:$J$65536,3,FALSE))),"Ecole Privée "&amp;TRIM(PROPER(VLOOKUP(X325,[1]Répertoire!$H$1:$J$65536,3,FALSE)))),AA325),"")</f>
        <v/>
      </c>
      <c r="R325" s="14" t="str">
        <f>IFERROR(IF(AB325="",IF(X325="",VLOOKUP(MID(V325,1,8),[1]Répertoire!$H$1:$J$65536,2,FALSE),TRIM(UPPER(VLOOKUP(X325,[1]Répertoire!$H$1:$J$65536,2,FALSE)))),AB325),"")</f>
        <v/>
      </c>
      <c r="S325" s="14" t="str">
        <f t="shared" si="83"/>
        <v/>
      </c>
      <c r="T325" s="15" t="e">
        <f t="shared" si="88"/>
        <v>#VALUE!</v>
      </c>
      <c r="U325" s="14" t="e">
        <f t="shared" si="89"/>
        <v>#VALUE!</v>
      </c>
      <c r="V325" s="6" t="str">
        <f t="shared" si="90"/>
        <v/>
      </c>
      <c r="W325" s="34"/>
      <c r="X325" s="23" t="str">
        <f t="shared" si="91"/>
        <v/>
      </c>
      <c r="Y325" s="35"/>
      <c r="Z325" s="35"/>
      <c r="AA325" s="38"/>
      <c r="AB325" s="38"/>
      <c r="AC325" s="39"/>
      <c r="AD325" s="23"/>
      <c r="AE325" s="39"/>
      <c r="AF325" s="41"/>
    </row>
    <row r="326" spans="1:32" ht="45" customHeight="1" x14ac:dyDescent="0.25">
      <c r="A326" s="12">
        <v>325</v>
      </c>
      <c r="D326" s="21" t="str">
        <f t="shared" si="92"/>
        <v/>
      </c>
      <c r="E326" s="22" t="str">
        <f t="shared" si="85"/>
        <v/>
      </c>
      <c r="F326" s="22">
        <f>IF(H326="","",MAX($F$2:F325)+1)</f>
        <v>325</v>
      </c>
      <c r="G326" s="26" t="str">
        <f t="shared" si="93"/>
        <v/>
      </c>
      <c r="H326" s="27" t="str">
        <f t="shared" si="94"/>
        <v xml:space="preserve">
</v>
      </c>
      <c r="I326" s="27" t="str">
        <f t="shared" si="95"/>
        <v xml:space="preserve">
</v>
      </c>
      <c r="J326" s="42">
        <f t="shared" si="96"/>
        <v>0</v>
      </c>
      <c r="K326" s="22">
        <f t="shared" si="84"/>
        <v>0</v>
      </c>
      <c r="L326" s="22">
        <f t="shared" si="99"/>
        <v>0</v>
      </c>
      <c r="M326" s="22">
        <f t="shared" si="97"/>
        <v>0</v>
      </c>
      <c r="N326" s="14" t="str">
        <f t="shared" si="98"/>
        <v/>
      </c>
      <c r="O326" s="14" t="e">
        <f t="shared" si="86"/>
        <v>#VALUE!</v>
      </c>
      <c r="P326" s="14" t="e">
        <f t="shared" si="87"/>
        <v>#VALUE!</v>
      </c>
      <c r="Q326" s="14" t="str">
        <f>IFERROR(IF(AA326="",IF(X326="","Ecole Privée "&amp;TRIM(PROPER(VLOOKUP(MID(V326,1,8),[1]Répertoire!$H$1:$J$65536,3,FALSE))),"Ecole Privée "&amp;TRIM(PROPER(VLOOKUP(X326,[1]Répertoire!$H$1:$J$65536,3,FALSE)))),AA326),"")</f>
        <v/>
      </c>
      <c r="R326" s="14" t="str">
        <f>IFERROR(IF(AB326="",IF(X326="",VLOOKUP(MID(V326,1,8),[1]Répertoire!$H$1:$J$65536,2,FALSE),TRIM(UPPER(VLOOKUP(X326,[1]Répertoire!$H$1:$J$65536,2,FALSE)))),AB326),"")</f>
        <v/>
      </c>
      <c r="S326" s="14" t="str">
        <f t="shared" si="83"/>
        <v/>
      </c>
      <c r="T326" s="15" t="e">
        <f t="shared" si="88"/>
        <v>#VALUE!</v>
      </c>
      <c r="U326" s="14" t="e">
        <f t="shared" si="89"/>
        <v>#VALUE!</v>
      </c>
      <c r="V326" s="4" t="str">
        <f t="shared" si="90"/>
        <v/>
      </c>
      <c r="W326" s="33"/>
      <c r="X326" s="24" t="str">
        <f t="shared" si="91"/>
        <v/>
      </c>
      <c r="Y326" s="25"/>
      <c r="Z326" s="25"/>
      <c r="AA326" s="36"/>
      <c r="AB326" s="36"/>
      <c r="AC326" s="37"/>
      <c r="AD326" s="24"/>
      <c r="AE326" s="37"/>
      <c r="AF326" s="40"/>
    </row>
    <row r="327" spans="1:32" ht="45" customHeight="1" x14ac:dyDescent="0.25">
      <c r="A327" s="12">
        <v>326</v>
      </c>
      <c r="D327" s="21" t="str">
        <f t="shared" si="92"/>
        <v/>
      </c>
      <c r="E327" s="22" t="str">
        <f t="shared" si="85"/>
        <v/>
      </c>
      <c r="F327" s="22">
        <f>IF(H327="","",MAX($F$2:F326)+1)</f>
        <v>326</v>
      </c>
      <c r="G327" s="26" t="str">
        <f t="shared" si="93"/>
        <v/>
      </c>
      <c r="H327" s="27" t="str">
        <f t="shared" si="94"/>
        <v xml:space="preserve">
</v>
      </c>
      <c r="I327" s="27" t="str">
        <f t="shared" si="95"/>
        <v xml:space="preserve">
</v>
      </c>
      <c r="J327" s="42">
        <f t="shared" si="96"/>
        <v>0</v>
      </c>
      <c r="K327" s="22">
        <f t="shared" si="84"/>
        <v>0</v>
      </c>
      <c r="L327" s="22">
        <f t="shared" si="99"/>
        <v>0</v>
      </c>
      <c r="M327" s="22">
        <f t="shared" si="97"/>
        <v>0</v>
      </c>
      <c r="N327" s="14" t="str">
        <f t="shared" si="98"/>
        <v/>
      </c>
      <c r="O327" s="14" t="e">
        <f t="shared" si="86"/>
        <v>#VALUE!</v>
      </c>
      <c r="P327" s="14" t="e">
        <f t="shared" si="87"/>
        <v>#VALUE!</v>
      </c>
      <c r="Q327" s="14" t="str">
        <f>IFERROR(IF(AA327="",IF(X327="","Ecole Privée "&amp;TRIM(PROPER(VLOOKUP(MID(V327,1,8),[1]Répertoire!$H$1:$J$65536,3,FALSE))),"Ecole Privée "&amp;TRIM(PROPER(VLOOKUP(X327,[1]Répertoire!$H$1:$J$65536,3,FALSE)))),AA327),"")</f>
        <v/>
      </c>
      <c r="R327" s="14" t="str">
        <f>IFERROR(IF(AB327="",IF(X327="",VLOOKUP(MID(V327,1,8),[1]Répertoire!$H$1:$J$65536,2,FALSE),TRIM(UPPER(VLOOKUP(X327,[1]Répertoire!$H$1:$J$65536,2,FALSE)))),AB327),"")</f>
        <v/>
      </c>
      <c r="S327" s="14" t="str">
        <f t="shared" ref="S327:S390" si="100">IFERROR(T327&amp;IF(W327=""," base horaire: 27h ("&amp;IF(W327="",IF(ISNUMBER(SEARCH("SUP",AF327)),"suppléance","remplacement"),""),"")&amp;IF(W327="",")",""),"")</f>
        <v/>
      </c>
      <c r="T327" s="15" t="e">
        <f t="shared" si="88"/>
        <v>#VALUE!</v>
      </c>
      <c r="U327" s="14" t="e">
        <f t="shared" si="89"/>
        <v>#VALUE!</v>
      </c>
      <c r="V327" s="6" t="str">
        <f t="shared" si="90"/>
        <v/>
      </c>
      <c r="W327" s="34"/>
      <c r="X327" s="23" t="str">
        <f t="shared" si="91"/>
        <v/>
      </c>
      <c r="Y327" s="35"/>
      <c r="Z327" s="35"/>
      <c r="AA327" s="38"/>
      <c r="AB327" s="38"/>
      <c r="AC327" s="39"/>
      <c r="AD327" s="23"/>
      <c r="AE327" s="39"/>
      <c r="AF327" s="41"/>
    </row>
    <row r="328" spans="1:32" ht="45" customHeight="1" x14ac:dyDescent="0.25">
      <c r="A328" s="12">
        <v>327</v>
      </c>
      <c r="D328" s="21" t="str">
        <f t="shared" si="92"/>
        <v/>
      </c>
      <c r="E328" s="22" t="str">
        <f t="shared" si="85"/>
        <v/>
      </c>
      <c r="F328" s="22">
        <f>IF(H328="","",MAX($F$2:F327)+1)</f>
        <v>327</v>
      </c>
      <c r="G328" s="26" t="str">
        <f t="shared" si="93"/>
        <v/>
      </c>
      <c r="H328" s="27" t="str">
        <f t="shared" si="94"/>
        <v xml:space="preserve">
</v>
      </c>
      <c r="I328" s="27" t="str">
        <f t="shared" si="95"/>
        <v xml:space="preserve">
</v>
      </c>
      <c r="J328" s="42">
        <f t="shared" si="96"/>
        <v>0</v>
      </c>
      <c r="K328" s="22">
        <f t="shared" si="84"/>
        <v>0</v>
      </c>
      <c r="L328" s="22">
        <f t="shared" si="99"/>
        <v>0</v>
      </c>
      <c r="M328" s="22">
        <f t="shared" si="97"/>
        <v>0</v>
      </c>
      <c r="N328" s="14" t="str">
        <f t="shared" si="98"/>
        <v/>
      </c>
      <c r="O328" s="14" t="e">
        <f t="shared" si="86"/>
        <v>#VALUE!</v>
      </c>
      <c r="P328" s="14" t="e">
        <f t="shared" si="87"/>
        <v>#VALUE!</v>
      </c>
      <c r="Q328" s="14" t="str">
        <f>IFERROR(IF(AA328="",IF(X328="","Ecole Privée "&amp;TRIM(PROPER(VLOOKUP(MID(V328,1,8),[1]Répertoire!$H$1:$J$65536,3,FALSE))),"Ecole Privée "&amp;TRIM(PROPER(VLOOKUP(X328,[1]Répertoire!$H$1:$J$65536,3,FALSE)))),AA328),"")</f>
        <v/>
      </c>
      <c r="R328" s="14" t="str">
        <f>IFERROR(IF(AB328="",IF(X328="",VLOOKUP(MID(V328,1,8),[1]Répertoire!$H$1:$J$65536,2,FALSE),TRIM(UPPER(VLOOKUP(X328,[1]Répertoire!$H$1:$J$65536,2,FALSE)))),AB328),"")</f>
        <v/>
      </c>
      <c r="S328" s="14" t="str">
        <f t="shared" si="100"/>
        <v/>
      </c>
      <c r="T328" s="15" t="e">
        <f t="shared" si="88"/>
        <v>#VALUE!</v>
      </c>
      <c r="U328" s="14" t="e">
        <f t="shared" si="89"/>
        <v>#VALUE!</v>
      </c>
      <c r="V328" s="4" t="str">
        <f t="shared" si="90"/>
        <v/>
      </c>
      <c r="W328" s="33"/>
      <c r="X328" s="24" t="str">
        <f t="shared" si="91"/>
        <v/>
      </c>
      <c r="Y328" s="25"/>
      <c r="Z328" s="25"/>
      <c r="AA328" s="36"/>
      <c r="AB328" s="36"/>
      <c r="AC328" s="37"/>
      <c r="AD328" s="24"/>
      <c r="AE328" s="37"/>
      <c r="AF328" s="40"/>
    </row>
    <row r="329" spans="1:32" ht="45" customHeight="1" x14ac:dyDescent="0.25">
      <c r="A329" s="12">
        <v>328</v>
      </c>
      <c r="D329" s="21" t="str">
        <f t="shared" si="92"/>
        <v/>
      </c>
      <c r="E329" s="22" t="str">
        <f t="shared" si="85"/>
        <v/>
      </c>
      <c r="F329" s="22">
        <f>IF(H329="","",MAX($F$2:F328)+1)</f>
        <v>328</v>
      </c>
      <c r="G329" s="26" t="str">
        <f t="shared" si="93"/>
        <v/>
      </c>
      <c r="H329" s="27" t="str">
        <f t="shared" si="94"/>
        <v xml:space="preserve">
</v>
      </c>
      <c r="I329" s="27" t="str">
        <f t="shared" si="95"/>
        <v xml:space="preserve">
</v>
      </c>
      <c r="J329" s="42">
        <f t="shared" si="96"/>
        <v>0</v>
      </c>
      <c r="K329" s="22">
        <f t="shared" si="84"/>
        <v>0</v>
      </c>
      <c r="L329" s="22">
        <f t="shared" si="99"/>
        <v>0</v>
      </c>
      <c r="M329" s="22">
        <f t="shared" si="97"/>
        <v>0</v>
      </c>
      <c r="N329" s="14" t="str">
        <f t="shared" si="98"/>
        <v/>
      </c>
      <c r="O329" s="14" t="e">
        <f t="shared" si="86"/>
        <v>#VALUE!</v>
      </c>
      <c r="P329" s="14" t="e">
        <f t="shared" si="87"/>
        <v>#VALUE!</v>
      </c>
      <c r="Q329" s="14" t="str">
        <f>IFERROR(IF(AA329="",IF(X329="","Ecole Privée "&amp;TRIM(PROPER(VLOOKUP(MID(V329,1,8),[1]Répertoire!$H$1:$J$65536,3,FALSE))),"Ecole Privée "&amp;TRIM(PROPER(VLOOKUP(X329,[1]Répertoire!$H$1:$J$65536,3,FALSE)))),AA329),"")</f>
        <v/>
      </c>
      <c r="R329" s="14" t="str">
        <f>IFERROR(IF(AB329="",IF(X329="",VLOOKUP(MID(V329,1,8),[1]Répertoire!$H$1:$J$65536,2,FALSE),TRIM(UPPER(VLOOKUP(X329,[1]Répertoire!$H$1:$J$65536,2,FALSE)))),AB329),"")</f>
        <v/>
      </c>
      <c r="S329" s="14" t="str">
        <f t="shared" si="100"/>
        <v/>
      </c>
      <c r="T329" s="15" t="e">
        <f t="shared" si="88"/>
        <v>#VALUE!</v>
      </c>
      <c r="U329" s="14" t="e">
        <f t="shared" si="89"/>
        <v>#VALUE!</v>
      </c>
      <c r="V329" s="6" t="str">
        <f t="shared" si="90"/>
        <v/>
      </c>
      <c r="W329" s="34"/>
      <c r="X329" s="23" t="str">
        <f t="shared" si="91"/>
        <v/>
      </c>
      <c r="Y329" s="35"/>
      <c r="Z329" s="35"/>
      <c r="AA329" s="38"/>
      <c r="AB329" s="38"/>
      <c r="AC329" s="39"/>
      <c r="AD329" s="23"/>
      <c r="AE329" s="39"/>
      <c r="AF329" s="41"/>
    </row>
    <row r="330" spans="1:32" ht="45" customHeight="1" x14ac:dyDescent="0.25">
      <c r="A330" s="12">
        <v>329</v>
      </c>
      <c r="D330" s="21" t="str">
        <f t="shared" si="92"/>
        <v/>
      </c>
      <c r="E330" s="22" t="str">
        <f t="shared" si="85"/>
        <v/>
      </c>
      <c r="F330" s="22">
        <f>IF(H330="","",MAX($F$2:F329)+1)</f>
        <v>329</v>
      </c>
      <c r="G330" s="26" t="str">
        <f t="shared" si="93"/>
        <v/>
      </c>
      <c r="H330" s="27" t="str">
        <f t="shared" si="94"/>
        <v xml:space="preserve">
</v>
      </c>
      <c r="I330" s="27" t="str">
        <f t="shared" si="95"/>
        <v xml:space="preserve">
</v>
      </c>
      <c r="J330" s="42">
        <f t="shared" si="96"/>
        <v>0</v>
      </c>
      <c r="K330" s="22">
        <f t="shared" ref="K330:K393" si="101">IFERROR(IF(P330=O329-1,1,0),0)</f>
        <v>0</v>
      </c>
      <c r="L330" s="22">
        <f t="shared" si="99"/>
        <v>0</v>
      </c>
      <c r="M330" s="22">
        <f t="shared" si="97"/>
        <v>0</v>
      </c>
      <c r="N330" s="14" t="str">
        <f t="shared" si="98"/>
        <v/>
      </c>
      <c r="O330" s="14" t="e">
        <f t="shared" si="86"/>
        <v>#VALUE!</v>
      </c>
      <c r="P330" s="14" t="e">
        <f t="shared" si="87"/>
        <v>#VALUE!</v>
      </c>
      <c r="Q330" s="14" t="str">
        <f>IFERROR(IF(AA330="",IF(X330="","Ecole Privée "&amp;TRIM(PROPER(VLOOKUP(MID(V330,1,8),[1]Répertoire!$H$1:$J$65536,3,FALSE))),"Ecole Privée "&amp;TRIM(PROPER(VLOOKUP(X330,[1]Répertoire!$H$1:$J$65536,3,FALSE)))),AA330),"")</f>
        <v/>
      </c>
      <c r="R330" s="14" t="str">
        <f>IFERROR(IF(AB330="",IF(X330="",VLOOKUP(MID(V330,1,8),[1]Répertoire!$H$1:$J$65536,2,FALSE),TRIM(UPPER(VLOOKUP(X330,[1]Répertoire!$H$1:$J$65536,2,FALSE)))),AB330),"")</f>
        <v/>
      </c>
      <c r="S330" s="14" t="str">
        <f t="shared" si="100"/>
        <v/>
      </c>
      <c r="T330" s="15" t="e">
        <f t="shared" si="88"/>
        <v>#VALUE!</v>
      </c>
      <c r="U330" s="14" t="e">
        <f t="shared" si="89"/>
        <v>#VALUE!</v>
      </c>
      <c r="V330" s="4" t="str">
        <f t="shared" si="90"/>
        <v/>
      </c>
      <c r="W330" s="33"/>
      <c r="X330" s="24" t="str">
        <f t="shared" si="91"/>
        <v/>
      </c>
      <c r="Y330" s="25"/>
      <c r="Z330" s="25"/>
      <c r="AA330" s="36"/>
      <c r="AB330" s="36"/>
      <c r="AC330" s="37"/>
      <c r="AD330" s="24"/>
      <c r="AE330" s="37"/>
      <c r="AF330" s="40"/>
    </row>
    <row r="331" spans="1:32" ht="45" customHeight="1" x14ac:dyDescent="0.25">
      <c r="A331" s="12">
        <v>330</v>
      </c>
      <c r="D331" s="21" t="str">
        <f t="shared" si="92"/>
        <v/>
      </c>
      <c r="E331" s="22" t="str">
        <f t="shared" si="85"/>
        <v/>
      </c>
      <c r="F331" s="22">
        <f>IF(H331="","",MAX($F$2:F330)+1)</f>
        <v>330</v>
      </c>
      <c r="G331" s="26" t="str">
        <f t="shared" si="93"/>
        <v/>
      </c>
      <c r="H331" s="27" t="str">
        <f t="shared" si="94"/>
        <v xml:space="preserve">
</v>
      </c>
      <c r="I331" s="27" t="str">
        <f t="shared" si="95"/>
        <v xml:space="preserve">
</v>
      </c>
      <c r="J331" s="42">
        <f t="shared" si="96"/>
        <v>0</v>
      </c>
      <c r="K331" s="22">
        <f t="shared" si="101"/>
        <v>0</v>
      </c>
      <c r="L331" s="22">
        <f t="shared" si="99"/>
        <v>0</v>
      </c>
      <c r="M331" s="22">
        <f t="shared" si="97"/>
        <v>0</v>
      </c>
      <c r="N331" s="14" t="str">
        <f t="shared" si="98"/>
        <v/>
      </c>
      <c r="O331" s="14" t="e">
        <f t="shared" si="86"/>
        <v>#VALUE!</v>
      </c>
      <c r="P331" s="14" t="e">
        <f t="shared" si="87"/>
        <v>#VALUE!</v>
      </c>
      <c r="Q331" s="14" t="str">
        <f>IFERROR(IF(AA331="",IF(X331="","Ecole Privée "&amp;TRIM(PROPER(VLOOKUP(MID(V331,1,8),[1]Répertoire!$H$1:$J$65536,3,FALSE))),"Ecole Privée "&amp;TRIM(PROPER(VLOOKUP(X331,[1]Répertoire!$H$1:$J$65536,3,FALSE)))),AA331),"")</f>
        <v/>
      </c>
      <c r="R331" s="14" t="str">
        <f>IFERROR(IF(AB331="",IF(X331="",VLOOKUP(MID(V331,1,8),[1]Répertoire!$H$1:$J$65536,2,FALSE),TRIM(UPPER(VLOOKUP(X331,[1]Répertoire!$H$1:$J$65536,2,FALSE)))),AB331),"")</f>
        <v/>
      </c>
      <c r="S331" s="14" t="str">
        <f t="shared" si="100"/>
        <v/>
      </c>
      <c r="T331" s="15" t="e">
        <f t="shared" si="88"/>
        <v>#VALUE!</v>
      </c>
      <c r="U331" s="14" t="e">
        <f t="shared" si="89"/>
        <v>#VALUE!</v>
      </c>
      <c r="V331" s="6" t="str">
        <f t="shared" si="90"/>
        <v/>
      </c>
      <c r="W331" s="34"/>
      <c r="X331" s="23" t="str">
        <f t="shared" si="91"/>
        <v/>
      </c>
      <c r="Y331" s="35"/>
      <c r="Z331" s="35"/>
      <c r="AA331" s="38"/>
      <c r="AB331" s="38"/>
      <c r="AC331" s="39"/>
      <c r="AD331" s="23"/>
      <c r="AE331" s="39"/>
      <c r="AF331" s="41"/>
    </row>
    <row r="332" spans="1:32" ht="45" customHeight="1" x14ac:dyDescent="0.25">
      <c r="A332" s="12">
        <v>331</v>
      </c>
      <c r="D332" s="21" t="str">
        <f t="shared" si="92"/>
        <v/>
      </c>
      <c r="E332" s="22" t="str">
        <f t="shared" si="85"/>
        <v/>
      </c>
      <c r="F332" s="22">
        <f>IF(H332="","",MAX($F$2:F331)+1)</f>
        <v>331</v>
      </c>
      <c r="G332" s="26" t="str">
        <f t="shared" si="93"/>
        <v/>
      </c>
      <c r="H332" s="27" t="str">
        <f t="shared" si="94"/>
        <v xml:space="preserve">
</v>
      </c>
      <c r="I332" s="27" t="str">
        <f t="shared" si="95"/>
        <v xml:space="preserve">
</v>
      </c>
      <c r="J332" s="42">
        <f t="shared" si="96"/>
        <v>0</v>
      </c>
      <c r="K332" s="22">
        <f t="shared" si="101"/>
        <v>0</v>
      </c>
      <c r="L332" s="22">
        <f t="shared" si="99"/>
        <v>0</v>
      </c>
      <c r="M332" s="22">
        <f t="shared" si="97"/>
        <v>0</v>
      </c>
      <c r="N332" s="14" t="str">
        <f t="shared" si="98"/>
        <v/>
      </c>
      <c r="O332" s="14" t="e">
        <f t="shared" si="86"/>
        <v>#VALUE!</v>
      </c>
      <c r="P332" s="14" t="e">
        <f t="shared" si="87"/>
        <v>#VALUE!</v>
      </c>
      <c r="Q332" s="14" t="str">
        <f>IFERROR(IF(AA332="",IF(X332="","Ecole Privée "&amp;TRIM(PROPER(VLOOKUP(MID(V332,1,8),[1]Répertoire!$H$1:$J$65536,3,FALSE))),"Ecole Privée "&amp;TRIM(PROPER(VLOOKUP(X332,[1]Répertoire!$H$1:$J$65536,3,FALSE)))),AA332),"")</f>
        <v/>
      </c>
      <c r="R332" s="14" t="str">
        <f>IFERROR(IF(AB332="",IF(X332="",VLOOKUP(MID(V332,1,8),[1]Répertoire!$H$1:$J$65536,2,FALSE),TRIM(UPPER(VLOOKUP(X332,[1]Répertoire!$H$1:$J$65536,2,FALSE)))),AB332),"")</f>
        <v/>
      </c>
      <c r="S332" s="14" t="str">
        <f t="shared" si="100"/>
        <v/>
      </c>
      <c r="T332" s="15" t="e">
        <f t="shared" si="88"/>
        <v>#VALUE!</v>
      </c>
      <c r="U332" s="14" t="e">
        <f t="shared" si="89"/>
        <v>#VALUE!</v>
      </c>
      <c r="V332" s="4" t="str">
        <f t="shared" si="90"/>
        <v/>
      </c>
      <c r="W332" s="33"/>
      <c r="X332" s="24" t="str">
        <f t="shared" si="91"/>
        <v/>
      </c>
      <c r="Y332" s="25"/>
      <c r="Z332" s="25"/>
      <c r="AA332" s="36"/>
      <c r="AB332" s="36"/>
      <c r="AC332" s="37"/>
      <c r="AD332" s="24"/>
      <c r="AE332" s="37"/>
      <c r="AF332" s="40"/>
    </row>
    <row r="333" spans="1:32" ht="45" customHeight="1" x14ac:dyDescent="0.25">
      <c r="A333" s="12">
        <v>332</v>
      </c>
      <c r="D333" s="21" t="str">
        <f t="shared" si="92"/>
        <v/>
      </c>
      <c r="E333" s="22" t="str">
        <f t="shared" si="85"/>
        <v/>
      </c>
      <c r="F333" s="22">
        <f>IF(H333="","",MAX($F$2:F332)+1)</f>
        <v>332</v>
      </c>
      <c r="G333" s="26" t="str">
        <f t="shared" si="93"/>
        <v/>
      </c>
      <c r="H333" s="27" t="str">
        <f t="shared" si="94"/>
        <v xml:space="preserve">
</v>
      </c>
      <c r="I333" s="27" t="str">
        <f t="shared" si="95"/>
        <v xml:space="preserve">
</v>
      </c>
      <c r="J333" s="42">
        <f t="shared" si="96"/>
        <v>0</v>
      </c>
      <c r="K333" s="22">
        <f t="shared" si="101"/>
        <v>0</v>
      </c>
      <c r="L333" s="22">
        <f t="shared" si="99"/>
        <v>0</v>
      </c>
      <c r="M333" s="22">
        <f t="shared" si="97"/>
        <v>0</v>
      </c>
      <c r="N333" s="14" t="str">
        <f t="shared" si="98"/>
        <v/>
      </c>
      <c r="O333" s="14" t="e">
        <f t="shared" si="86"/>
        <v>#VALUE!</v>
      </c>
      <c r="P333" s="14" t="e">
        <f t="shared" si="87"/>
        <v>#VALUE!</v>
      </c>
      <c r="Q333" s="14" t="str">
        <f>IFERROR(IF(AA333="",IF(X333="","Ecole Privée "&amp;TRIM(PROPER(VLOOKUP(MID(V333,1,8),[1]Répertoire!$H$1:$J$65536,3,FALSE))),"Ecole Privée "&amp;TRIM(PROPER(VLOOKUP(X333,[1]Répertoire!$H$1:$J$65536,3,FALSE)))),AA333),"")</f>
        <v/>
      </c>
      <c r="R333" s="14" t="str">
        <f>IFERROR(IF(AB333="",IF(X333="",VLOOKUP(MID(V333,1,8),[1]Répertoire!$H$1:$J$65536,2,FALSE),TRIM(UPPER(VLOOKUP(X333,[1]Répertoire!$H$1:$J$65536,2,FALSE)))),AB333),"")</f>
        <v/>
      </c>
      <c r="S333" s="14" t="str">
        <f t="shared" si="100"/>
        <v/>
      </c>
      <c r="T333" s="15" t="e">
        <f t="shared" si="88"/>
        <v>#VALUE!</v>
      </c>
      <c r="U333" s="14" t="e">
        <f t="shared" si="89"/>
        <v>#VALUE!</v>
      </c>
      <c r="V333" s="6" t="str">
        <f t="shared" si="90"/>
        <v/>
      </c>
      <c r="W333" s="34"/>
      <c r="X333" s="23" t="str">
        <f t="shared" si="91"/>
        <v/>
      </c>
      <c r="Y333" s="35"/>
      <c r="Z333" s="35"/>
      <c r="AA333" s="38"/>
      <c r="AB333" s="38"/>
      <c r="AC333" s="39"/>
      <c r="AD333" s="23"/>
      <c r="AE333" s="39"/>
      <c r="AF333" s="41"/>
    </row>
    <row r="334" spans="1:32" ht="45" customHeight="1" x14ac:dyDescent="0.25">
      <c r="A334" s="12">
        <v>333</v>
      </c>
      <c r="D334" s="21" t="str">
        <f t="shared" si="92"/>
        <v/>
      </c>
      <c r="E334" s="22" t="str">
        <f t="shared" si="85"/>
        <v/>
      </c>
      <c r="F334" s="22">
        <f>IF(H334="","",MAX($F$2:F333)+1)</f>
        <v>333</v>
      </c>
      <c r="G334" s="26" t="str">
        <f t="shared" si="93"/>
        <v/>
      </c>
      <c r="H334" s="27" t="str">
        <f t="shared" si="94"/>
        <v xml:space="preserve">
</v>
      </c>
      <c r="I334" s="27" t="str">
        <f t="shared" si="95"/>
        <v xml:space="preserve">
</v>
      </c>
      <c r="J334" s="42">
        <f t="shared" si="96"/>
        <v>0</v>
      </c>
      <c r="K334" s="22">
        <f t="shared" si="101"/>
        <v>0</v>
      </c>
      <c r="L334" s="22">
        <f t="shared" si="99"/>
        <v>0</v>
      </c>
      <c r="M334" s="22">
        <f t="shared" si="97"/>
        <v>0</v>
      </c>
      <c r="N334" s="14" t="str">
        <f t="shared" si="98"/>
        <v/>
      </c>
      <c r="O334" s="14" t="e">
        <f t="shared" si="86"/>
        <v>#VALUE!</v>
      </c>
      <c r="P334" s="14" t="e">
        <f t="shared" si="87"/>
        <v>#VALUE!</v>
      </c>
      <c r="Q334" s="14" t="str">
        <f>IFERROR(IF(AA334="",IF(X334="","Ecole Privée "&amp;TRIM(PROPER(VLOOKUP(MID(V334,1,8),[1]Répertoire!$H$1:$J$65536,3,FALSE))),"Ecole Privée "&amp;TRIM(PROPER(VLOOKUP(X334,[1]Répertoire!$H$1:$J$65536,3,FALSE)))),AA334),"")</f>
        <v/>
      </c>
      <c r="R334" s="14" t="str">
        <f>IFERROR(IF(AB334="",IF(X334="",VLOOKUP(MID(V334,1,8),[1]Répertoire!$H$1:$J$65536,2,FALSE),TRIM(UPPER(VLOOKUP(X334,[1]Répertoire!$H$1:$J$65536,2,FALSE)))),AB334),"")</f>
        <v/>
      </c>
      <c r="S334" s="14" t="str">
        <f t="shared" si="100"/>
        <v/>
      </c>
      <c r="T334" s="15" t="e">
        <f t="shared" si="88"/>
        <v>#VALUE!</v>
      </c>
      <c r="U334" s="14" t="e">
        <f t="shared" si="89"/>
        <v>#VALUE!</v>
      </c>
      <c r="V334" s="4" t="str">
        <f t="shared" si="90"/>
        <v/>
      </c>
      <c r="W334" s="33"/>
      <c r="X334" s="24" t="str">
        <f t="shared" si="91"/>
        <v/>
      </c>
      <c r="Y334" s="25"/>
      <c r="Z334" s="25"/>
      <c r="AA334" s="36"/>
      <c r="AB334" s="36"/>
      <c r="AC334" s="37"/>
      <c r="AD334" s="24"/>
      <c r="AE334" s="37"/>
      <c r="AF334" s="40"/>
    </row>
    <row r="335" spans="1:32" ht="45" customHeight="1" x14ac:dyDescent="0.25">
      <c r="A335" s="12">
        <v>334</v>
      </c>
      <c r="D335" s="21" t="str">
        <f t="shared" si="92"/>
        <v/>
      </c>
      <c r="E335" s="22" t="str">
        <f t="shared" si="85"/>
        <v/>
      </c>
      <c r="F335" s="22">
        <f>IF(H335="","",MAX($F$2:F334)+1)</f>
        <v>334</v>
      </c>
      <c r="G335" s="26" t="str">
        <f t="shared" si="93"/>
        <v/>
      </c>
      <c r="H335" s="27" t="str">
        <f t="shared" si="94"/>
        <v xml:space="preserve">
</v>
      </c>
      <c r="I335" s="27" t="str">
        <f t="shared" si="95"/>
        <v xml:space="preserve">
</v>
      </c>
      <c r="J335" s="42">
        <f t="shared" si="96"/>
        <v>0</v>
      </c>
      <c r="K335" s="22">
        <f t="shared" si="101"/>
        <v>0</v>
      </c>
      <c r="L335" s="22">
        <f t="shared" si="99"/>
        <v>0</v>
      </c>
      <c r="M335" s="22">
        <f t="shared" si="97"/>
        <v>0</v>
      </c>
      <c r="N335" s="14" t="str">
        <f t="shared" si="98"/>
        <v/>
      </c>
      <c r="O335" s="14" t="e">
        <f t="shared" si="86"/>
        <v>#VALUE!</v>
      </c>
      <c r="P335" s="14" t="e">
        <f t="shared" si="87"/>
        <v>#VALUE!</v>
      </c>
      <c r="Q335" s="14" t="str">
        <f>IFERROR(IF(AA335="",IF(X335="","Ecole Privée "&amp;TRIM(PROPER(VLOOKUP(MID(V335,1,8),[1]Répertoire!$H$1:$J$65536,3,FALSE))),"Ecole Privée "&amp;TRIM(PROPER(VLOOKUP(X335,[1]Répertoire!$H$1:$J$65536,3,FALSE)))),AA335),"")</f>
        <v/>
      </c>
      <c r="R335" s="14" t="str">
        <f>IFERROR(IF(AB335="",IF(X335="",VLOOKUP(MID(V335,1,8),[1]Répertoire!$H$1:$J$65536,2,FALSE),TRIM(UPPER(VLOOKUP(X335,[1]Répertoire!$H$1:$J$65536,2,FALSE)))),AB335),"")</f>
        <v/>
      </c>
      <c r="S335" s="14" t="str">
        <f t="shared" si="100"/>
        <v/>
      </c>
      <c r="T335" s="15" t="e">
        <f t="shared" si="88"/>
        <v>#VALUE!</v>
      </c>
      <c r="U335" s="14" t="e">
        <f t="shared" si="89"/>
        <v>#VALUE!</v>
      </c>
      <c r="V335" s="6" t="str">
        <f t="shared" si="90"/>
        <v/>
      </c>
      <c r="W335" s="34"/>
      <c r="X335" s="23" t="str">
        <f t="shared" si="91"/>
        <v/>
      </c>
      <c r="Y335" s="35"/>
      <c r="Z335" s="35"/>
      <c r="AA335" s="38"/>
      <c r="AB335" s="38"/>
      <c r="AC335" s="39"/>
      <c r="AD335" s="23"/>
      <c r="AE335" s="39"/>
      <c r="AF335" s="41"/>
    </row>
    <row r="336" spans="1:32" ht="45" customHeight="1" x14ac:dyDescent="0.25">
      <c r="A336" s="12">
        <v>335</v>
      </c>
      <c r="D336" s="21" t="str">
        <f t="shared" si="92"/>
        <v/>
      </c>
      <c r="E336" s="22" t="str">
        <f t="shared" si="85"/>
        <v/>
      </c>
      <c r="F336" s="22">
        <f>IF(H336="","",MAX($F$2:F335)+1)</f>
        <v>335</v>
      </c>
      <c r="G336" s="26" t="str">
        <f t="shared" si="93"/>
        <v/>
      </c>
      <c r="H336" s="27" t="str">
        <f t="shared" si="94"/>
        <v xml:space="preserve">
</v>
      </c>
      <c r="I336" s="27" t="str">
        <f t="shared" si="95"/>
        <v xml:space="preserve">
</v>
      </c>
      <c r="J336" s="42">
        <f t="shared" si="96"/>
        <v>0</v>
      </c>
      <c r="K336" s="22">
        <f t="shared" si="101"/>
        <v>0</v>
      </c>
      <c r="L336" s="22">
        <f t="shared" si="99"/>
        <v>0</v>
      </c>
      <c r="M336" s="22">
        <f t="shared" si="97"/>
        <v>0</v>
      </c>
      <c r="N336" s="14" t="str">
        <f t="shared" si="98"/>
        <v/>
      </c>
      <c r="O336" s="14" t="e">
        <f t="shared" si="86"/>
        <v>#VALUE!</v>
      </c>
      <c r="P336" s="14" t="e">
        <f t="shared" si="87"/>
        <v>#VALUE!</v>
      </c>
      <c r="Q336" s="14" t="str">
        <f>IFERROR(IF(AA336="",IF(X336="","Ecole Privée "&amp;TRIM(PROPER(VLOOKUP(MID(V336,1,8),[1]Répertoire!$H$1:$J$65536,3,FALSE))),"Ecole Privée "&amp;TRIM(PROPER(VLOOKUP(X336,[1]Répertoire!$H$1:$J$65536,3,FALSE)))),AA336),"")</f>
        <v/>
      </c>
      <c r="R336" s="14" t="str">
        <f>IFERROR(IF(AB336="",IF(X336="",VLOOKUP(MID(V336,1,8),[1]Répertoire!$H$1:$J$65536,2,FALSE),TRIM(UPPER(VLOOKUP(X336,[1]Répertoire!$H$1:$J$65536,2,FALSE)))),AB336),"")</f>
        <v/>
      </c>
      <c r="S336" s="14" t="str">
        <f t="shared" si="100"/>
        <v/>
      </c>
      <c r="T336" s="15" t="e">
        <f t="shared" si="88"/>
        <v>#VALUE!</v>
      </c>
      <c r="U336" s="14" t="e">
        <f t="shared" si="89"/>
        <v>#VALUE!</v>
      </c>
      <c r="V336" s="4" t="str">
        <f t="shared" si="90"/>
        <v/>
      </c>
      <c r="W336" s="33"/>
      <c r="X336" s="24" t="str">
        <f t="shared" si="91"/>
        <v/>
      </c>
      <c r="Y336" s="25"/>
      <c r="Z336" s="25"/>
      <c r="AA336" s="36"/>
      <c r="AB336" s="36"/>
      <c r="AC336" s="37"/>
      <c r="AD336" s="24"/>
      <c r="AE336" s="37"/>
      <c r="AF336" s="40"/>
    </row>
    <row r="337" spans="1:32" ht="45" customHeight="1" x14ac:dyDescent="0.25">
      <c r="A337" s="12">
        <v>336</v>
      </c>
      <c r="D337" s="21" t="str">
        <f t="shared" si="92"/>
        <v/>
      </c>
      <c r="E337" s="22" t="str">
        <f t="shared" si="85"/>
        <v/>
      </c>
      <c r="F337" s="22">
        <f>IF(H337="","",MAX($F$2:F336)+1)</f>
        <v>336</v>
      </c>
      <c r="G337" s="26" t="str">
        <f t="shared" si="93"/>
        <v/>
      </c>
      <c r="H337" s="27" t="str">
        <f t="shared" si="94"/>
        <v xml:space="preserve">
</v>
      </c>
      <c r="I337" s="27" t="str">
        <f t="shared" si="95"/>
        <v xml:space="preserve">
</v>
      </c>
      <c r="J337" s="42">
        <f t="shared" si="96"/>
        <v>0</v>
      </c>
      <c r="K337" s="22">
        <f t="shared" si="101"/>
        <v>0</v>
      </c>
      <c r="L337" s="22">
        <f t="shared" si="99"/>
        <v>0</v>
      </c>
      <c r="M337" s="22">
        <f t="shared" si="97"/>
        <v>0</v>
      </c>
      <c r="N337" s="14" t="str">
        <f t="shared" si="98"/>
        <v/>
      </c>
      <c r="O337" s="14" t="e">
        <f t="shared" si="86"/>
        <v>#VALUE!</v>
      </c>
      <c r="P337" s="14" t="e">
        <f t="shared" si="87"/>
        <v>#VALUE!</v>
      </c>
      <c r="Q337" s="14" t="str">
        <f>IFERROR(IF(AA337="",IF(X337="","Ecole Privée "&amp;TRIM(PROPER(VLOOKUP(MID(V337,1,8),[1]Répertoire!$H$1:$J$65536,3,FALSE))),"Ecole Privée "&amp;TRIM(PROPER(VLOOKUP(X337,[1]Répertoire!$H$1:$J$65536,3,FALSE)))),AA337),"")</f>
        <v/>
      </c>
      <c r="R337" s="14" t="str">
        <f>IFERROR(IF(AB337="",IF(X337="",VLOOKUP(MID(V337,1,8),[1]Répertoire!$H$1:$J$65536,2,FALSE),TRIM(UPPER(VLOOKUP(X337,[1]Répertoire!$H$1:$J$65536,2,FALSE)))),AB337),"")</f>
        <v/>
      </c>
      <c r="S337" s="14" t="str">
        <f t="shared" si="100"/>
        <v/>
      </c>
      <c r="T337" s="15" t="e">
        <f t="shared" si="88"/>
        <v>#VALUE!</v>
      </c>
      <c r="U337" s="14" t="e">
        <f t="shared" si="89"/>
        <v>#VALUE!</v>
      </c>
      <c r="V337" s="6" t="str">
        <f t="shared" si="90"/>
        <v/>
      </c>
      <c r="W337" s="34"/>
      <c r="X337" s="23" t="str">
        <f t="shared" si="91"/>
        <v/>
      </c>
      <c r="Y337" s="35"/>
      <c r="Z337" s="35"/>
      <c r="AA337" s="38"/>
      <c r="AB337" s="38"/>
      <c r="AC337" s="39"/>
      <c r="AD337" s="23"/>
      <c r="AE337" s="39"/>
      <c r="AF337" s="41"/>
    </row>
    <row r="338" spans="1:32" ht="45" customHeight="1" x14ac:dyDescent="0.25">
      <c r="A338" s="12">
        <v>337</v>
      </c>
      <c r="D338" s="21" t="str">
        <f t="shared" si="92"/>
        <v/>
      </c>
      <c r="E338" s="22" t="str">
        <f t="shared" si="85"/>
        <v/>
      </c>
      <c r="F338" s="22">
        <f>IF(H338="","",MAX($F$2:F337)+1)</f>
        <v>337</v>
      </c>
      <c r="G338" s="26" t="str">
        <f t="shared" si="93"/>
        <v/>
      </c>
      <c r="H338" s="27" t="str">
        <f t="shared" si="94"/>
        <v xml:space="preserve">
</v>
      </c>
      <c r="I338" s="27" t="str">
        <f t="shared" si="95"/>
        <v xml:space="preserve">
</v>
      </c>
      <c r="J338" s="42">
        <f t="shared" si="96"/>
        <v>0</v>
      </c>
      <c r="K338" s="22">
        <f t="shared" si="101"/>
        <v>0</v>
      </c>
      <c r="L338" s="22">
        <f t="shared" si="99"/>
        <v>0</v>
      </c>
      <c r="M338" s="22">
        <f t="shared" si="97"/>
        <v>0</v>
      </c>
      <c r="N338" s="14" t="str">
        <f t="shared" si="98"/>
        <v/>
      </c>
      <c r="O338" s="14" t="e">
        <f t="shared" si="86"/>
        <v>#VALUE!</v>
      </c>
      <c r="P338" s="14" t="e">
        <f t="shared" si="87"/>
        <v>#VALUE!</v>
      </c>
      <c r="Q338" s="14" t="str">
        <f>IFERROR(IF(AA338="",IF(X338="","Ecole Privée "&amp;TRIM(PROPER(VLOOKUP(MID(V338,1,8),[1]Répertoire!$H$1:$J$65536,3,FALSE))),"Ecole Privée "&amp;TRIM(PROPER(VLOOKUP(X338,[1]Répertoire!$H$1:$J$65536,3,FALSE)))),AA338),"")</f>
        <v/>
      </c>
      <c r="R338" s="14" t="str">
        <f>IFERROR(IF(AB338="",IF(X338="",VLOOKUP(MID(V338,1,8),[1]Répertoire!$H$1:$J$65536,2,FALSE),TRIM(UPPER(VLOOKUP(X338,[1]Répertoire!$H$1:$J$65536,2,FALSE)))),AB338),"")</f>
        <v/>
      </c>
      <c r="S338" s="14" t="str">
        <f t="shared" si="100"/>
        <v/>
      </c>
      <c r="T338" s="15" t="e">
        <f t="shared" si="88"/>
        <v>#VALUE!</v>
      </c>
      <c r="U338" s="14" t="e">
        <f t="shared" si="89"/>
        <v>#VALUE!</v>
      </c>
      <c r="V338" s="4" t="str">
        <f t="shared" si="90"/>
        <v/>
      </c>
      <c r="W338" s="33"/>
      <c r="X338" s="24" t="str">
        <f t="shared" si="91"/>
        <v/>
      </c>
      <c r="Y338" s="25"/>
      <c r="Z338" s="25"/>
      <c r="AA338" s="36"/>
      <c r="AB338" s="36"/>
      <c r="AC338" s="37"/>
      <c r="AD338" s="24"/>
      <c r="AE338" s="37"/>
      <c r="AF338" s="40"/>
    </row>
    <row r="339" spans="1:32" ht="45" customHeight="1" x14ac:dyDescent="0.25">
      <c r="A339" s="12">
        <v>338</v>
      </c>
      <c r="D339" s="21" t="str">
        <f t="shared" si="92"/>
        <v/>
      </c>
      <c r="E339" s="22" t="str">
        <f t="shared" si="85"/>
        <v/>
      </c>
      <c r="F339" s="22">
        <f>IF(H339="","",MAX($F$2:F338)+1)</f>
        <v>338</v>
      </c>
      <c r="G339" s="26" t="str">
        <f t="shared" si="93"/>
        <v/>
      </c>
      <c r="H339" s="27" t="str">
        <f t="shared" si="94"/>
        <v xml:space="preserve">
</v>
      </c>
      <c r="I339" s="27" t="str">
        <f t="shared" si="95"/>
        <v xml:space="preserve">
</v>
      </c>
      <c r="J339" s="42">
        <f t="shared" si="96"/>
        <v>0</v>
      </c>
      <c r="K339" s="22">
        <f t="shared" si="101"/>
        <v>0</v>
      </c>
      <c r="L339" s="22">
        <f t="shared" si="99"/>
        <v>0</v>
      </c>
      <c r="M339" s="22">
        <f t="shared" si="97"/>
        <v>0</v>
      </c>
      <c r="N339" s="14" t="str">
        <f t="shared" si="98"/>
        <v/>
      </c>
      <c r="O339" s="14" t="e">
        <f t="shared" si="86"/>
        <v>#VALUE!</v>
      </c>
      <c r="P339" s="14" t="e">
        <f t="shared" si="87"/>
        <v>#VALUE!</v>
      </c>
      <c r="Q339" s="14" t="str">
        <f>IFERROR(IF(AA339="",IF(X339="","Ecole Privée "&amp;TRIM(PROPER(VLOOKUP(MID(V339,1,8),[1]Répertoire!$H$1:$J$65536,3,FALSE))),"Ecole Privée "&amp;TRIM(PROPER(VLOOKUP(X339,[1]Répertoire!$H$1:$J$65536,3,FALSE)))),AA339),"")</f>
        <v/>
      </c>
      <c r="R339" s="14" t="str">
        <f>IFERROR(IF(AB339="",IF(X339="",VLOOKUP(MID(V339,1,8),[1]Répertoire!$H$1:$J$65536,2,FALSE),TRIM(UPPER(VLOOKUP(X339,[1]Répertoire!$H$1:$J$65536,2,FALSE)))),AB339),"")</f>
        <v/>
      </c>
      <c r="S339" s="14" t="str">
        <f t="shared" si="100"/>
        <v/>
      </c>
      <c r="T339" s="15" t="e">
        <f t="shared" si="88"/>
        <v>#VALUE!</v>
      </c>
      <c r="U339" s="14" t="e">
        <f t="shared" si="89"/>
        <v>#VALUE!</v>
      </c>
      <c r="V339" s="6" t="str">
        <f t="shared" si="90"/>
        <v/>
      </c>
      <c r="W339" s="34"/>
      <c r="X339" s="23" t="str">
        <f t="shared" si="91"/>
        <v/>
      </c>
      <c r="Y339" s="35"/>
      <c r="Z339" s="35"/>
      <c r="AA339" s="38"/>
      <c r="AB339" s="38"/>
      <c r="AC339" s="39"/>
      <c r="AD339" s="23"/>
      <c r="AE339" s="39"/>
      <c r="AF339" s="41"/>
    </row>
    <row r="340" spans="1:32" ht="45" customHeight="1" x14ac:dyDescent="0.25">
      <c r="A340" s="12">
        <v>339</v>
      </c>
      <c r="D340" s="21" t="str">
        <f t="shared" si="92"/>
        <v/>
      </c>
      <c r="E340" s="22" t="str">
        <f t="shared" si="85"/>
        <v/>
      </c>
      <c r="F340" s="22">
        <f>IF(H340="","",MAX($F$2:F339)+1)</f>
        <v>339</v>
      </c>
      <c r="G340" s="26" t="str">
        <f t="shared" si="93"/>
        <v/>
      </c>
      <c r="H340" s="27" t="str">
        <f t="shared" si="94"/>
        <v xml:space="preserve">
</v>
      </c>
      <c r="I340" s="27" t="str">
        <f t="shared" si="95"/>
        <v xml:space="preserve">
</v>
      </c>
      <c r="J340" s="42">
        <f t="shared" si="96"/>
        <v>0</v>
      </c>
      <c r="K340" s="22">
        <f t="shared" si="101"/>
        <v>0</v>
      </c>
      <c r="L340" s="22">
        <f t="shared" si="99"/>
        <v>0</v>
      </c>
      <c r="M340" s="22">
        <f t="shared" si="97"/>
        <v>0</v>
      </c>
      <c r="N340" s="14" t="str">
        <f t="shared" si="98"/>
        <v/>
      </c>
      <c r="O340" s="14" t="e">
        <f t="shared" si="86"/>
        <v>#VALUE!</v>
      </c>
      <c r="P340" s="14" t="e">
        <f t="shared" si="87"/>
        <v>#VALUE!</v>
      </c>
      <c r="Q340" s="14" t="str">
        <f>IFERROR(IF(AA340="",IF(X340="","Ecole Privée "&amp;TRIM(PROPER(VLOOKUP(MID(V340,1,8),[1]Répertoire!$H$1:$J$65536,3,FALSE))),"Ecole Privée "&amp;TRIM(PROPER(VLOOKUP(X340,[1]Répertoire!$H$1:$J$65536,3,FALSE)))),AA340),"")</f>
        <v/>
      </c>
      <c r="R340" s="14" t="str">
        <f>IFERROR(IF(AB340="",IF(X340="",VLOOKUP(MID(V340,1,8),[1]Répertoire!$H$1:$J$65536,2,FALSE),TRIM(UPPER(VLOOKUP(X340,[1]Répertoire!$H$1:$J$65536,2,FALSE)))),AB340),"")</f>
        <v/>
      </c>
      <c r="S340" s="14" t="str">
        <f t="shared" si="100"/>
        <v/>
      </c>
      <c r="T340" s="15" t="e">
        <f t="shared" si="88"/>
        <v>#VALUE!</v>
      </c>
      <c r="U340" s="14" t="e">
        <f t="shared" si="89"/>
        <v>#VALUE!</v>
      </c>
      <c r="V340" s="4" t="str">
        <f t="shared" si="90"/>
        <v/>
      </c>
      <c r="W340" s="33"/>
      <c r="X340" s="24" t="str">
        <f t="shared" si="91"/>
        <v/>
      </c>
      <c r="Y340" s="25"/>
      <c r="Z340" s="25"/>
      <c r="AA340" s="36"/>
      <c r="AB340" s="36"/>
      <c r="AC340" s="37"/>
      <c r="AD340" s="24"/>
      <c r="AE340" s="37"/>
      <c r="AF340" s="40"/>
    </row>
    <row r="341" spans="1:32" ht="45" customHeight="1" x14ac:dyDescent="0.25">
      <c r="A341" s="12">
        <v>340</v>
      </c>
      <c r="D341" s="21" t="str">
        <f t="shared" si="92"/>
        <v/>
      </c>
      <c r="E341" s="22" t="str">
        <f t="shared" si="85"/>
        <v/>
      </c>
      <c r="F341" s="22">
        <f>IF(H341="","",MAX($F$2:F340)+1)</f>
        <v>340</v>
      </c>
      <c r="G341" s="26" t="str">
        <f t="shared" si="93"/>
        <v/>
      </c>
      <c r="H341" s="27" t="str">
        <f t="shared" si="94"/>
        <v xml:space="preserve">
</v>
      </c>
      <c r="I341" s="27" t="str">
        <f t="shared" si="95"/>
        <v xml:space="preserve">
</v>
      </c>
      <c r="J341" s="42">
        <f t="shared" si="96"/>
        <v>0</v>
      </c>
      <c r="K341" s="22">
        <f t="shared" si="101"/>
        <v>0</v>
      </c>
      <c r="L341" s="22">
        <f t="shared" si="99"/>
        <v>0</v>
      </c>
      <c r="M341" s="22">
        <f t="shared" si="97"/>
        <v>0</v>
      </c>
      <c r="N341" s="14" t="str">
        <f t="shared" si="98"/>
        <v/>
      </c>
      <c r="O341" s="14" t="e">
        <f t="shared" si="86"/>
        <v>#VALUE!</v>
      </c>
      <c r="P341" s="14" t="e">
        <f t="shared" si="87"/>
        <v>#VALUE!</v>
      </c>
      <c r="Q341" s="14" t="str">
        <f>IFERROR(IF(AA341="",IF(X341="","Ecole Privée "&amp;TRIM(PROPER(VLOOKUP(MID(V341,1,8),[1]Répertoire!$H$1:$J$65536,3,FALSE))),"Ecole Privée "&amp;TRIM(PROPER(VLOOKUP(X341,[1]Répertoire!$H$1:$J$65536,3,FALSE)))),AA341),"")</f>
        <v/>
      </c>
      <c r="R341" s="14" t="str">
        <f>IFERROR(IF(AB341="",IF(X341="",VLOOKUP(MID(V341,1,8),[1]Répertoire!$H$1:$J$65536,2,FALSE),TRIM(UPPER(VLOOKUP(X341,[1]Répertoire!$H$1:$J$65536,2,FALSE)))),AB341),"")</f>
        <v/>
      </c>
      <c r="S341" s="14" t="str">
        <f t="shared" si="100"/>
        <v/>
      </c>
      <c r="T341" s="15" t="e">
        <f t="shared" si="88"/>
        <v>#VALUE!</v>
      </c>
      <c r="U341" s="14" t="e">
        <f t="shared" si="89"/>
        <v>#VALUE!</v>
      </c>
      <c r="V341" s="6" t="str">
        <f t="shared" si="90"/>
        <v/>
      </c>
      <c r="W341" s="34"/>
      <c r="X341" s="23" t="str">
        <f t="shared" si="91"/>
        <v/>
      </c>
      <c r="Y341" s="35"/>
      <c r="Z341" s="35"/>
      <c r="AA341" s="38"/>
      <c r="AB341" s="38"/>
      <c r="AC341" s="39"/>
      <c r="AD341" s="23"/>
      <c r="AE341" s="39"/>
      <c r="AF341" s="41"/>
    </row>
    <row r="342" spans="1:32" ht="45" customHeight="1" x14ac:dyDescent="0.25">
      <c r="A342" s="12">
        <v>341</v>
      </c>
      <c r="D342" s="21" t="str">
        <f t="shared" si="92"/>
        <v/>
      </c>
      <c r="E342" s="22" t="str">
        <f t="shared" si="85"/>
        <v/>
      </c>
      <c r="F342" s="22">
        <f>IF(H342="","",MAX($F$2:F341)+1)</f>
        <v>341</v>
      </c>
      <c r="G342" s="26" t="str">
        <f t="shared" si="93"/>
        <v/>
      </c>
      <c r="H342" s="27" t="str">
        <f t="shared" si="94"/>
        <v xml:space="preserve">
</v>
      </c>
      <c r="I342" s="27" t="str">
        <f t="shared" si="95"/>
        <v xml:space="preserve">
</v>
      </c>
      <c r="J342" s="42">
        <f t="shared" si="96"/>
        <v>0</v>
      </c>
      <c r="K342" s="22">
        <f t="shared" si="101"/>
        <v>0</v>
      </c>
      <c r="L342" s="22">
        <f t="shared" si="99"/>
        <v>0</v>
      </c>
      <c r="M342" s="22">
        <f t="shared" si="97"/>
        <v>0</v>
      </c>
      <c r="N342" s="14" t="str">
        <f t="shared" si="98"/>
        <v/>
      </c>
      <c r="O342" s="14" t="e">
        <f t="shared" si="86"/>
        <v>#VALUE!</v>
      </c>
      <c r="P342" s="14" t="e">
        <f t="shared" si="87"/>
        <v>#VALUE!</v>
      </c>
      <c r="Q342" s="14" t="str">
        <f>IFERROR(IF(AA342="",IF(X342="","Ecole Privée "&amp;TRIM(PROPER(VLOOKUP(MID(V342,1,8),[1]Répertoire!$H$1:$J$65536,3,FALSE))),"Ecole Privée "&amp;TRIM(PROPER(VLOOKUP(X342,[1]Répertoire!$H$1:$J$65536,3,FALSE)))),AA342),"")</f>
        <v/>
      </c>
      <c r="R342" s="14" t="str">
        <f>IFERROR(IF(AB342="",IF(X342="",VLOOKUP(MID(V342,1,8),[1]Répertoire!$H$1:$J$65536,2,FALSE),TRIM(UPPER(VLOOKUP(X342,[1]Répertoire!$H$1:$J$65536,2,FALSE)))),AB342),"")</f>
        <v/>
      </c>
      <c r="S342" s="14" t="str">
        <f t="shared" si="100"/>
        <v/>
      </c>
      <c r="T342" s="15" t="e">
        <f t="shared" si="88"/>
        <v>#VALUE!</v>
      </c>
      <c r="U342" s="14" t="e">
        <f t="shared" si="89"/>
        <v>#VALUE!</v>
      </c>
      <c r="V342" s="4" t="str">
        <f t="shared" si="90"/>
        <v/>
      </c>
      <c r="W342" s="33"/>
      <c r="X342" s="24" t="str">
        <f t="shared" si="91"/>
        <v/>
      </c>
      <c r="Y342" s="25"/>
      <c r="Z342" s="25"/>
      <c r="AA342" s="36"/>
      <c r="AB342" s="36"/>
      <c r="AC342" s="37"/>
      <c r="AD342" s="24"/>
      <c r="AE342" s="37"/>
      <c r="AF342" s="40"/>
    </row>
    <row r="343" spans="1:32" ht="45" customHeight="1" x14ac:dyDescent="0.25">
      <c r="A343" s="12">
        <v>342</v>
      </c>
      <c r="D343" s="21" t="str">
        <f t="shared" si="92"/>
        <v/>
      </c>
      <c r="E343" s="22" t="str">
        <f t="shared" si="85"/>
        <v/>
      </c>
      <c r="F343" s="22">
        <f>IF(H343="","",MAX($F$2:F342)+1)</f>
        <v>342</v>
      </c>
      <c r="G343" s="26" t="str">
        <f t="shared" si="93"/>
        <v/>
      </c>
      <c r="H343" s="27" t="str">
        <f t="shared" si="94"/>
        <v xml:space="preserve">
</v>
      </c>
      <c r="I343" s="27" t="str">
        <f t="shared" si="95"/>
        <v xml:space="preserve">
</v>
      </c>
      <c r="J343" s="42">
        <f t="shared" si="96"/>
        <v>0</v>
      </c>
      <c r="K343" s="22">
        <f t="shared" si="101"/>
        <v>0</v>
      </c>
      <c r="L343" s="22">
        <f t="shared" si="99"/>
        <v>0</v>
      </c>
      <c r="M343" s="22">
        <f t="shared" si="97"/>
        <v>0</v>
      </c>
      <c r="N343" s="14" t="str">
        <f t="shared" si="98"/>
        <v/>
      </c>
      <c r="O343" s="14" t="e">
        <f t="shared" si="86"/>
        <v>#VALUE!</v>
      </c>
      <c r="P343" s="14" t="e">
        <f t="shared" si="87"/>
        <v>#VALUE!</v>
      </c>
      <c r="Q343" s="14" t="str">
        <f>IFERROR(IF(AA343="",IF(X343="","Ecole Privée "&amp;TRIM(PROPER(VLOOKUP(MID(V343,1,8),[1]Répertoire!$H$1:$J$65536,3,FALSE))),"Ecole Privée "&amp;TRIM(PROPER(VLOOKUP(X343,[1]Répertoire!$H$1:$J$65536,3,FALSE)))),AA343),"")</f>
        <v/>
      </c>
      <c r="R343" s="14" t="str">
        <f>IFERROR(IF(AB343="",IF(X343="",VLOOKUP(MID(V343,1,8),[1]Répertoire!$H$1:$J$65536,2,FALSE),TRIM(UPPER(VLOOKUP(X343,[1]Répertoire!$H$1:$J$65536,2,FALSE)))),AB343),"")</f>
        <v/>
      </c>
      <c r="S343" s="14" t="str">
        <f t="shared" si="100"/>
        <v/>
      </c>
      <c r="T343" s="15" t="e">
        <f t="shared" si="88"/>
        <v>#VALUE!</v>
      </c>
      <c r="U343" s="14" t="e">
        <f t="shared" si="89"/>
        <v>#VALUE!</v>
      </c>
      <c r="V343" s="6" t="str">
        <f t="shared" si="90"/>
        <v/>
      </c>
      <c r="W343" s="34"/>
      <c r="X343" s="23" t="str">
        <f t="shared" si="91"/>
        <v/>
      </c>
      <c r="Y343" s="35"/>
      <c r="Z343" s="35"/>
      <c r="AA343" s="38"/>
      <c r="AB343" s="38"/>
      <c r="AC343" s="39"/>
      <c r="AD343" s="23"/>
      <c r="AE343" s="39"/>
      <c r="AF343" s="41"/>
    </row>
    <row r="344" spans="1:32" ht="45" customHeight="1" x14ac:dyDescent="0.25">
      <c r="A344" s="12">
        <v>343</v>
      </c>
      <c r="D344" s="21" t="str">
        <f t="shared" si="92"/>
        <v/>
      </c>
      <c r="E344" s="22" t="str">
        <f t="shared" si="85"/>
        <v/>
      </c>
      <c r="F344" s="22">
        <f>IF(H344="","",MAX($F$2:F343)+1)</f>
        <v>343</v>
      </c>
      <c r="G344" s="26" t="str">
        <f t="shared" si="93"/>
        <v/>
      </c>
      <c r="H344" s="27" t="str">
        <f t="shared" si="94"/>
        <v xml:space="preserve">
</v>
      </c>
      <c r="I344" s="27" t="str">
        <f t="shared" si="95"/>
        <v xml:space="preserve">
</v>
      </c>
      <c r="J344" s="42">
        <f t="shared" si="96"/>
        <v>0</v>
      </c>
      <c r="K344" s="22">
        <f t="shared" si="101"/>
        <v>0</v>
      </c>
      <c r="L344" s="22">
        <f t="shared" si="99"/>
        <v>0</v>
      </c>
      <c r="M344" s="22">
        <f t="shared" si="97"/>
        <v>0</v>
      </c>
      <c r="N344" s="14" t="str">
        <f t="shared" si="98"/>
        <v/>
      </c>
      <c r="O344" s="14" t="e">
        <f t="shared" si="86"/>
        <v>#VALUE!</v>
      </c>
      <c r="P344" s="14" t="e">
        <f t="shared" si="87"/>
        <v>#VALUE!</v>
      </c>
      <c r="Q344" s="14" t="str">
        <f>IFERROR(IF(AA344="",IF(X344="","Ecole Privée "&amp;TRIM(PROPER(VLOOKUP(MID(V344,1,8),[1]Répertoire!$H$1:$J$65536,3,FALSE))),"Ecole Privée "&amp;TRIM(PROPER(VLOOKUP(X344,[1]Répertoire!$H$1:$J$65536,3,FALSE)))),AA344),"")</f>
        <v/>
      </c>
      <c r="R344" s="14" t="str">
        <f>IFERROR(IF(AB344="",IF(X344="",VLOOKUP(MID(V344,1,8),[1]Répertoire!$H$1:$J$65536,2,FALSE),TRIM(UPPER(VLOOKUP(X344,[1]Répertoire!$H$1:$J$65536,2,FALSE)))),AB344),"")</f>
        <v/>
      </c>
      <c r="S344" s="14" t="str">
        <f t="shared" si="100"/>
        <v/>
      </c>
      <c r="T344" s="15" t="e">
        <f t="shared" si="88"/>
        <v>#VALUE!</v>
      </c>
      <c r="U344" s="14" t="e">
        <f t="shared" si="89"/>
        <v>#VALUE!</v>
      </c>
      <c r="V344" s="4" t="str">
        <f t="shared" si="90"/>
        <v/>
      </c>
      <c r="W344" s="33"/>
      <c r="X344" s="24" t="str">
        <f t="shared" si="91"/>
        <v/>
      </c>
      <c r="Y344" s="25"/>
      <c r="Z344" s="25"/>
      <c r="AA344" s="36"/>
      <c r="AB344" s="36"/>
      <c r="AC344" s="37"/>
      <c r="AD344" s="24"/>
      <c r="AE344" s="37"/>
      <c r="AF344" s="40"/>
    </row>
    <row r="345" spans="1:32" ht="45" customHeight="1" x14ac:dyDescent="0.25">
      <c r="A345" s="12">
        <v>344</v>
      </c>
      <c r="D345" s="21" t="str">
        <f t="shared" si="92"/>
        <v/>
      </c>
      <c r="E345" s="22" t="str">
        <f t="shared" si="85"/>
        <v/>
      </c>
      <c r="F345" s="22">
        <f>IF(H345="","",MAX($F$2:F344)+1)</f>
        <v>344</v>
      </c>
      <c r="G345" s="26" t="str">
        <f t="shared" si="93"/>
        <v/>
      </c>
      <c r="H345" s="27" t="str">
        <f t="shared" si="94"/>
        <v xml:space="preserve">
</v>
      </c>
      <c r="I345" s="27" t="str">
        <f t="shared" si="95"/>
        <v xml:space="preserve">
</v>
      </c>
      <c r="J345" s="42">
        <f t="shared" si="96"/>
        <v>0</v>
      </c>
      <c r="K345" s="22">
        <f t="shared" si="101"/>
        <v>0</v>
      </c>
      <c r="L345" s="22">
        <f t="shared" si="99"/>
        <v>0</v>
      </c>
      <c r="M345" s="22">
        <f t="shared" si="97"/>
        <v>0</v>
      </c>
      <c r="N345" s="14" t="str">
        <f t="shared" si="98"/>
        <v/>
      </c>
      <c r="O345" s="14" t="e">
        <f t="shared" si="86"/>
        <v>#VALUE!</v>
      </c>
      <c r="P345" s="14" t="e">
        <f t="shared" si="87"/>
        <v>#VALUE!</v>
      </c>
      <c r="Q345" s="14" t="str">
        <f>IFERROR(IF(AA345="",IF(X345="","Ecole Privée "&amp;TRIM(PROPER(VLOOKUP(MID(V345,1,8),[1]Répertoire!$H$1:$J$65536,3,FALSE))),"Ecole Privée "&amp;TRIM(PROPER(VLOOKUP(X345,[1]Répertoire!$H$1:$J$65536,3,FALSE)))),AA345),"")</f>
        <v/>
      </c>
      <c r="R345" s="14" t="str">
        <f>IFERROR(IF(AB345="",IF(X345="",VLOOKUP(MID(V345,1,8),[1]Répertoire!$H$1:$J$65536,2,FALSE),TRIM(UPPER(VLOOKUP(X345,[1]Répertoire!$H$1:$J$65536,2,FALSE)))),AB345),"")</f>
        <v/>
      </c>
      <c r="S345" s="14" t="str">
        <f t="shared" si="100"/>
        <v/>
      </c>
      <c r="T345" s="15" t="e">
        <f t="shared" si="88"/>
        <v>#VALUE!</v>
      </c>
      <c r="U345" s="14" t="e">
        <f t="shared" si="89"/>
        <v>#VALUE!</v>
      </c>
      <c r="V345" s="6" t="str">
        <f t="shared" si="90"/>
        <v/>
      </c>
      <c r="W345" s="34"/>
      <c r="X345" s="23" t="str">
        <f t="shared" si="91"/>
        <v/>
      </c>
      <c r="Y345" s="35"/>
      <c r="Z345" s="35"/>
      <c r="AA345" s="38"/>
      <c r="AB345" s="38"/>
      <c r="AC345" s="39"/>
      <c r="AD345" s="23"/>
      <c r="AE345" s="39"/>
      <c r="AF345" s="41"/>
    </row>
    <row r="346" spans="1:32" ht="45" customHeight="1" x14ac:dyDescent="0.25">
      <c r="A346" s="12">
        <v>345</v>
      </c>
      <c r="D346" s="21" t="str">
        <f t="shared" si="92"/>
        <v/>
      </c>
      <c r="E346" s="22" t="str">
        <f t="shared" si="85"/>
        <v/>
      </c>
      <c r="F346" s="22">
        <f>IF(H346="","",MAX($F$2:F345)+1)</f>
        <v>345</v>
      </c>
      <c r="G346" s="26" t="str">
        <f t="shared" si="93"/>
        <v/>
      </c>
      <c r="H346" s="27" t="str">
        <f t="shared" si="94"/>
        <v xml:space="preserve">
</v>
      </c>
      <c r="I346" s="27" t="str">
        <f t="shared" si="95"/>
        <v xml:space="preserve">
</v>
      </c>
      <c r="J346" s="42">
        <f t="shared" si="96"/>
        <v>0</v>
      </c>
      <c r="K346" s="22">
        <f t="shared" si="101"/>
        <v>0</v>
      </c>
      <c r="L346" s="22">
        <f t="shared" si="99"/>
        <v>0</v>
      </c>
      <c r="M346" s="22">
        <f t="shared" si="97"/>
        <v>0</v>
      </c>
      <c r="N346" s="14" t="str">
        <f t="shared" si="98"/>
        <v/>
      </c>
      <c r="O346" s="14" t="e">
        <f t="shared" si="86"/>
        <v>#VALUE!</v>
      </c>
      <c r="P346" s="14" t="e">
        <f t="shared" si="87"/>
        <v>#VALUE!</v>
      </c>
      <c r="Q346" s="14" t="str">
        <f>IFERROR(IF(AA346="",IF(X346="","Ecole Privée "&amp;TRIM(PROPER(VLOOKUP(MID(V346,1,8),[1]Répertoire!$H$1:$J$65536,3,FALSE))),"Ecole Privée "&amp;TRIM(PROPER(VLOOKUP(X346,[1]Répertoire!$H$1:$J$65536,3,FALSE)))),AA346),"")</f>
        <v/>
      </c>
      <c r="R346" s="14" t="str">
        <f>IFERROR(IF(AB346="",IF(X346="",VLOOKUP(MID(V346,1,8),[1]Répertoire!$H$1:$J$65536,2,FALSE),TRIM(UPPER(VLOOKUP(X346,[1]Répertoire!$H$1:$J$65536,2,FALSE)))),AB346),"")</f>
        <v/>
      </c>
      <c r="S346" s="14" t="str">
        <f t="shared" si="100"/>
        <v/>
      </c>
      <c r="T346" s="15" t="e">
        <f t="shared" si="88"/>
        <v>#VALUE!</v>
      </c>
      <c r="U346" s="14" t="e">
        <f t="shared" si="89"/>
        <v>#VALUE!</v>
      </c>
      <c r="V346" s="4" t="str">
        <f t="shared" si="90"/>
        <v/>
      </c>
      <c r="W346" s="33"/>
      <c r="X346" s="24" t="str">
        <f t="shared" si="91"/>
        <v/>
      </c>
      <c r="Y346" s="25"/>
      <c r="Z346" s="25"/>
      <c r="AA346" s="36"/>
      <c r="AB346" s="36"/>
      <c r="AC346" s="37"/>
      <c r="AD346" s="24"/>
      <c r="AE346" s="37"/>
      <c r="AF346" s="40"/>
    </row>
    <row r="347" spans="1:32" ht="45" customHeight="1" x14ac:dyDescent="0.25">
      <c r="A347" s="12">
        <v>346</v>
      </c>
      <c r="D347" s="21" t="str">
        <f t="shared" si="92"/>
        <v/>
      </c>
      <c r="E347" s="22" t="str">
        <f t="shared" si="85"/>
        <v/>
      </c>
      <c r="F347" s="22">
        <f>IF(H347="","",MAX($F$2:F346)+1)</f>
        <v>346</v>
      </c>
      <c r="G347" s="26" t="str">
        <f t="shared" si="93"/>
        <v/>
      </c>
      <c r="H347" s="27" t="str">
        <f t="shared" si="94"/>
        <v xml:space="preserve">
</v>
      </c>
      <c r="I347" s="27" t="str">
        <f t="shared" si="95"/>
        <v xml:space="preserve">
</v>
      </c>
      <c r="J347" s="42">
        <f t="shared" si="96"/>
        <v>0</v>
      </c>
      <c r="K347" s="22">
        <f t="shared" si="101"/>
        <v>0</v>
      </c>
      <c r="L347" s="22">
        <f t="shared" si="99"/>
        <v>0</v>
      </c>
      <c r="M347" s="22">
        <f t="shared" si="97"/>
        <v>0</v>
      </c>
      <c r="N347" s="14" t="str">
        <f t="shared" si="98"/>
        <v/>
      </c>
      <c r="O347" s="14" t="e">
        <f t="shared" si="86"/>
        <v>#VALUE!</v>
      </c>
      <c r="P347" s="14" t="e">
        <f t="shared" si="87"/>
        <v>#VALUE!</v>
      </c>
      <c r="Q347" s="14" t="str">
        <f>IFERROR(IF(AA347="",IF(X347="","Ecole Privée "&amp;TRIM(PROPER(VLOOKUP(MID(V347,1,8),[1]Répertoire!$H$1:$J$65536,3,FALSE))),"Ecole Privée "&amp;TRIM(PROPER(VLOOKUP(X347,[1]Répertoire!$H$1:$J$65536,3,FALSE)))),AA347),"")</f>
        <v/>
      </c>
      <c r="R347" s="14" t="str">
        <f>IFERROR(IF(AB347="",IF(X347="",VLOOKUP(MID(V347,1,8),[1]Répertoire!$H$1:$J$65536,2,FALSE),TRIM(UPPER(VLOOKUP(X347,[1]Répertoire!$H$1:$J$65536,2,FALSE)))),AB347),"")</f>
        <v/>
      </c>
      <c r="S347" s="14" t="str">
        <f t="shared" si="100"/>
        <v/>
      </c>
      <c r="T347" s="15" t="e">
        <f t="shared" si="88"/>
        <v>#VALUE!</v>
      </c>
      <c r="U347" s="14" t="e">
        <f t="shared" si="89"/>
        <v>#VALUE!</v>
      </c>
      <c r="V347" s="6" t="str">
        <f t="shared" si="90"/>
        <v/>
      </c>
      <c r="W347" s="34"/>
      <c r="X347" s="23" t="str">
        <f t="shared" si="91"/>
        <v/>
      </c>
      <c r="Y347" s="35"/>
      <c r="Z347" s="35"/>
      <c r="AA347" s="38"/>
      <c r="AB347" s="38"/>
      <c r="AC347" s="39"/>
      <c r="AD347" s="23"/>
      <c r="AE347" s="39"/>
      <c r="AF347" s="41"/>
    </row>
    <row r="348" spans="1:32" ht="45" customHeight="1" x14ac:dyDescent="0.25">
      <c r="A348" s="12">
        <v>347</v>
      </c>
      <c r="D348" s="21" t="str">
        <f t="shared" si="92"/>
        <v/>
      </c>
      <c r="E348" s="22" t="str">
        <f t="shared" si="85"/>
        <v/>
      </c>
      <c r="F348" s="22">
        <f>IF(H348="","",MAX($F$2:F347)+1)</f>
        <v>347</v>
      </c>
      <c r="G348" s="26" t="str">
        <f t="shared" si="93"/>
        <v/>
      </c>
      <c r="H348" s="27" t="str">
        <f t="shared" si="94"/>
        <v xml:space="preserve">
</v>
      </c>
      <c r="I348" s="27" t="str">
        <f t="shared" si="95"/>
        <v xml:space="preserve">
</v>
      </c>
      <c r="J348" s="42">
        <f t="shared" si="96"/>
        <v>0</v>
      </c>
      <c r="K348" s="22">
        <f t="shared" si="101"/>
        <v>0</v>
      </c>
      <c r="L348" s="22">
        <f t="shared" si="99"/>
        <v>0</v>
      </c>
      <c r="M348" s="22">
        <f t="shared" si="97"/>
        <v>0</v>
      </c>
      <c r="N348" s="14" t="str">
        <f t="shared" si="98"/>
        <v/>
      </c>
      <c r="O348" s="14" t="e">
        <f t="shared" si="86"/>
        <v>#VALUE!</v>
      </c>
      <c r="P348" s="14" t="e">
        <f t="shared" si="87"/>
        <v>#VALUE!</v>
      </c>
      <c r="Q348" s="14" t="str">
        <f>IFERROR(IF(AA348="",IF(X348="","Ecole Privée "&amp;TRIM(PROPER(VLOOKUP(MID(V348,1,8),[1]Répertoire!$H$1:$J$65536,3,FALSE))),"Ecole Privée "&amp;TRIM(PROPER(VLOOKUP(X348,[1]Répertoire!$H$1:$J$65536,3,FALSE)))),AA348),"")</f>
        <v/>
      </c>
      <c r="R348" s="14" t="str">
        <f>IFERROR(IF(AB348="",IF(X348="",VLOOKUP(MID(V348,1,8),[1]Répertoire!$H$1:$J$65536,2,FALSE),TRIM(UPPER(VLOOKUP(X348,[1]Répertoire!$H$1:$J$65536,2,FALSE)))),AB348),"")</f>
        <v/>
      </c>
      <c r="S348" s="14" t="str">
        <f t="shared" si="100"/>
        <v/>
      </c>
      <c r="T348" s="15" t="e">
        <f t="shared" si="88"/>
        <v>#VALUE!</v>
      </c>
      <c r="U348" s="14" t="e">
        <f t="shared" si="89"/>
        <v>#VALUE!</v>
      </c>
      <c r="V348" s="4" t="str">
        <f t="shared" si="90"/>
        <v/>
      </c>
      <c r="W348" s="33"/>
      <c r="X348" s="24" t="str">
        <f t="shared" si="91"/>
        <v/>
      </c>
      <c r="Y348" s="25"/>
      <c r="Z348" s="25"/>
      <c r="AA348" s="36"/>
      <c r="AB348" s="36"/>
      <c r="AC348" s="37"/>
      <c r="AD348" s="24"/>
      <c r="AE348" s="37"/>
      <c r="AF348" s="40"/>
    </row>
    <row r="349" spans="1:32" ht="45" customHeight="1" x14ac:dyDescent="0.25">
      <c r="A349" s="12">
        <v>348</v>
      </c>
      <c r="D349" s="21" t="str">
        <f t="shared" si="92"/>
        <v/>
      </c>
      <c r="E349" s="22" t="str">
        <f t="shared" ref="E349:E412" si="102">IF(ISNUMBER(D349),RANK(D349,$D$2:$D$997),"")</f>
        <v/>
      </c>
      <c r="F349" s="22">
        <f>IF(H349="","",MAX($F$2:F348)+1)</f>
        <v>348</v>
      </c>
      <c r="G349" s="26" t="str">
        <f t="shared" si="93"/>
        <v/>
      </c>
      <c r="H349" s="27" t="str">
        <f t="shared" si="94"/>
        <v xml:space="preserve">
</v>
      </c>
      <c r="I349" s="27" t="str">
        <f t="shared" si="95"/>
        <v xml:space="preserve">
</v>
      </c>
      <c r="J349" s="42">
        <f t="shared" si="96"/>
        <v>0</v>
      </c>
      <c r="K349" s="22">
        <f t="shared" si="101"/>
        <v>0</v>
      </c>
      <c r="L349" s="22">
        <f t="shared" si="99"/>
        <v>0</v>
      </c>
      <c r="M349" s="22">
        <f t="shared" si="97"/>
        <v>0</v>
      </c>
      <c r="N349" s="14" t="str">
        <f t="shared" si="98"/>
        <v/>
      </c>
      <c r="O349" s="14" t="e">
        <f t="shared" ref="O349:O412" si="103">IF(Y349="",DATE(YEAR(MID(V349,10,8)),MONTH(MID(V349,10,8)),DAY(MID(V349,10,2))),Y349)</f>
        <v>#VALUE!</v>
      </c>
      <c r="P349" s="14" t="e">
        <f t="shared" ref="P349:P412" si="104">IF(Z349="",DATE(YEAR(MID(V349,19,8)),MONTH(MID(V349,19,8)),DAY(MID(V349,19,8))),Z349)</f>
        <v>#VALUE!</v>
      </c>
      <c r="Q349" s="14" t="str">
        <f>IFERROR(IF(AA349="",IF(X349="","Ecole Privée "&amp;TRIM(PROPER(VLOOKUP(MID(V349,1,8),[1]Répertoire!$H$1:$J$65536,3,FALSE))),"Ecole Privée "&amp;TRIM(PROPER(VLOOKUP(X349,[1]Répertoire!$H$1:$J$65536,3,FALSE)))),AA349),"")</f>
        <v/>
      </c>
      <c r="R349" s="14" t="str">
        <f>IFERROR(IF(AB349="",IF(X349="",VLOOKUP(MID(V349,1,8),[1]Répertoire!$H$1:$J$65536,2,FALSE),TRIM(UPPER(VLOOKUP(X349,[1]Répertoire!$H$1:$J$65536,2,FALSE)))),AB349),"")</f>
        <v/>
      </c>
      <c r="S349" s="14" t="str">
        <f t="shared" si="100"/>
        <v/>
      </c>
      <c r="T349" s="15" t="e">
        <f t="shared" ref="T349:T412" si="105">IF(AC349="",IF(AD349="",U349,TRUNC(AD349*27,0)&amp;"h"&amp;IF((AD349*27)-TRUNC(AD349*27,0)=0,"",(((AD349*27)-TRUNC(AD349*27,0))*60))),AC349)</f>
        <v>#VALUE!</v>
      </c>
      <c r="U349" s="14" t="e">
        <f t="shared" ref="U349:U412" si="106">IF(MID(V349,51,4)="1.00","27h",TRUNC(MID(V349,53,2)*27/100,0)&amp;"h"&amp;((MID(V349,53,2)*27/100)-TRUNC(MID(V349,53,2)*27/100,0))*60)</f>
        <v>#VALUE!</v>
      </c>
      <c r="V349" s="6" t="str">
        <f t="shared" ref="V349:V412" si="107">RIGHT(AF349,69)</f>
        <v/>
      </c>
      <c r="W349" s="34"/>
      <c r="X349" s="23" t="str">
        <f t="shared" ref="X349:X412" si="108">LEFT(V349,8)</f>
        <v/>
      </c>
      <c r="Y349" s="35"/>
      <c r="Z349" s="35"/>
      <c r="AA349" s="38"/>
      <c r="AB349" s="38"/>
      <c r="AC349" s="39"/>
      <c r="AD349" s="23"/>
      <c r="AE349" s="39"/>
      <c r="AF349" s="41"/>
    </row>
    <row r="350" spans="1:32" ht="45" customHeight="1" x14ac:dyDescent="0.25">
      <c r="A350" s="12">
        <v>349</v>
      </c>
      <c r="D350" s="21" t="str">
        <f t="shared" si="92"/>
        <v/>
      </c>
      <c r="E350" s="22" t="str">
        <f t="shared" si="102"/>
        <v/>
      </c>
      <c r="F350" s="22">
        <f>IF(H350="","",MAX($F$2:F349)+1)</f>
        <v>349</v>
      </c>
      <c r="G350" s="26" t="str">
        <f t="shared" si="93"/>
        <v/>
      </c>
      <c r="H350" s="27" t="str">
        <f t="shared" si="94"/>
        <v xml:space="preserve">
</v>
      </c>
      <c r="I350" s="27" t="str">
        <f t="shared" si="95"/>
        <v xml:space="preserve">
</v>
      </c>
      <c r="J350" s="42">
        <f t="shared" si="96"/>
        <v>0</v>
      </c>
      <c r="K350" s="22">
        <f t="shared" si="101"/>
        <v>0</v>
      </c>
      <c r="L350" s="22">
        <f t="shared" si="99"/>
        <v>0</v>
      </c>
      <c r="M350" s="22">
        <f t="shared" si="97"/>
        <v>0</v>
      </c>
      <c r="N350" s="14" t="str">
        <f t="shared" si="98"/>
        <v/>
      </c>
      <c r="O350" s="14" t="e">
        <f t="shared" si="103"/>
        <v>#VALUE!</v>
      </c>
      <c r="P350" s="14" t="e">
        <f t="shared" si="104"/>
        <v>#VALUE!</v>
      </c>
      <c r="Q350" s="14" t="str">
        <f>IFERROR(IF(AA350="",IF(X350="","Ecole Privée "&amp;TRIM(PROPER(VLOOKUP(MID(V350,1,8),[1]Répertoire!$H$1:$J$65536,3,FALSE))),"Ecole Privée "&amp;TRIM(PROPER(VLOOKUP(X350,[1]Répertoire!$H$1:$J$65536,3,FALSE)))),AA350),"")</f>
        <v/>
      </c>
      <c r="R350" s="14" t="str">
        <f>IFERROR(IF(AB350="",IF(X350="",VLOOKUP(MID(V350,1,8),[1]Répertoire!$H$1:$J$65536,2,FALSE),TRIM(UPPER(VLOOKUP(X350,[1]Répertoire!$H$1:$J$65536,2,FALSE)))),AB350),"")</f>
        <v/>
      </c>
      <c r="S350" s="14" t="str">
        <f t="shared" si="100"/>
        <v/>
      </c>
      <c r="T350" s="15" t="e">
        <f t="shared" si="105"/>
        <v>#VALUE!</v>
      </c>
      <c r="U350" s="14" t="e">
        <f t="shared" si="106"/>
        <v>#VALUE!</v>
      </c>
      <c r="V350" s="4" t="str">
        <f t="shared" si="107"/>
        <v/>
      </c>
      <c r="W350" s="33"/>
      <c r="X350" s="24" t="str">
        <f t="shared" si="108"/>
        <v/>
      </c>
      <c r="Y350" s="25"/>
      <c r="Z350" s="25"/>
      <c r="AA350" s="36"/>
      <c r="AB350" s="36"/>
      <c r="AC350" s="37"/>
      <c r="AD350" s="24"/>
      <c r="AE350" s="37"/>
      <c r="AF350" s="40"/>
    </row>
    <row r="351" spans="1:32" ht="45" customHeight="1" x14ac:dyDescent="0.25">
      <c r="A351" s="12">
        <v>350</v>
      </c>
      <c r="D351" s="21" t="str">
        <f t="shared" si="92"/>
        <v/>
      </c>
      <c r="E351" s="22" t="str">
        <f t="shared" si="102"/>
        <v/>
      </c>
      <c r="F351" s="22">
        <f>IF(H351="","",MAX($F$2:F350)+1)</f>
        <v>350</v>
      </c>
      <c r="G351" s="26" t="str">
        <f t="shared" si="93"/>
        <v/>
      </c>
      <c r="H351" s="27" t="str">
        <f t="shared" si="94"/>
        <v xml:space="preserve">
</v>
      </c>
      <c r="I351" s="27" t="str">
        <f t="shared" si="95"/>
        <v xml:space="preserve">
</v>
      </c>
      <c r="J351" s="42">
        <f t="shared" si="96"/>
        <v>0</v>
      </c>
      <c r="K351" s="22">
        <f t="shared" si="101"/>
        <v>0</v>
      </c>
      <c r="L351" s="22">
        <f t="shared" si="99"/>
        <v>0</v>
      </c>
      <c r="M351" s="22">
        <f t="shared" si="97"/>
        <v>0</v>
      </c>
      <c r="N351" s="14" t="str">
        <f t="shared" si="98"/>
        <v/>
      </c>
      <c r="O351" s="14" t="e">
        <f t="shared" si="103"/>
        <v>#VALUE!</v>
      </c>
      <c r="P351" s="14" t="e">
        <f t="shared" si="104"/>
        <v>#VALUE!</v>
      </c>
      <c r="Q351" s="14" t="str">
        <f>IFERROR(IF(AA351="",IF(X351="","Ecole Privée "&amp;TRIM(PROPER(VLOOKUP(MID(V351,1,8),[1]Répertoire!$H$1:$J$65536,3,FALSE))),"Ecole Privée "&amp;TRIM(PROPER(VLOOKUP(X351,[1]Répertoire!$H$1:$J$65536,3,FALSE)))),AA351),"")</f>
        <v/>
      </c>
      <c r="R351" s="14" t="str">
        <f>IFERROR(IF(AB351="",IF(X351="",VLOOKUP(MID(V351,1,8),[1]Répertoire!$H$1:$J$65536,2,FALSE),TRIM(UPPER(VLOOKUP(X351,[1]Répertoire!$H$1:$J$65536,2,FALSE)))),AB351),"")</f>
        <v/>
      </c>
      <c r="S351" s="14" t="str">
        <f t="shared" si="100"/>
        <v/>
      </c>
      <c r="T351" s="15" t="e">
        <f t="shared" si="105"/>
        <v>#VALUE!</v>
      </c>
      <c r="U351" s="14" t="e">
        <f t="shared" si="106"/>
        <v>#VALUE!</v>
      </c>
      <c r="V351" s="6" t="str">
        <f t="shared" si="107"/>
        <v/>
      </c>
      <c r="W351" s="34"/>
      <c r="X351" s="23" t="str">
        <f t="shared" si="108"/>
        <v/>
      </c>
      <c r="Y351" s="35"/>
      <c r="Z351" s="35"/>
      <c r="AA351" s="38"/>
      <c r="AB351" s="38"/>
      <c r="AC351" s="39"/>
      <c r="AD351" s="23"/>
      <c r="AE351" s="39"/>
      <c r="AF351" s="41"/>
    </row>
    <row r="352" spans="1:32" ht="45" customHeight="1" x14ac:dyDescent="0.25">
      <c r="A352" s="12">
        <v>351</v>
      </c>
      <c r="D352" s="21" t="str">
        <f t="shared" si="92"/>
        <v/>
      </c>
      <c r="E352" s="22" t="str">
        <f t="shared" si="102"/>
        <v/>
      </c>
      <c r="F352" s="22">
        <f>IF(H352="","",MAX($F$2:F351)+1)</f>
        <v>351</v>
      </c>
      <c r="G352" s="26" t="str">
        <f t="shared" si="93"/>
        <v/>
      </c>
      <c r="H352" s="27" t="str">
        <f t="shared" si="94"/>
        <v xml:space="preserve">
</v>
      </c>
      <c r="I352" s="27" t="str">
        <f t="shared" si="95"/>
        <v xml:space="preserve">
</v>
      </c>
      <c r="J352" s="42">
        <f t="shared" si="96"/>
        <v>0</v>
      </c>
      <c r="K352" s="22">
        <f t="shared" si="101"/>
        <v>0</v>
      </c>
      <c r="L352" s="22">
        <f t="shared" si="99"/>
        <v>0</v>
      </c>
      <c r="M352" s="22">
        <f t="shared" si="97"/>
        <v>0</v>
      </c>
      <c r="N352" s="14" t="str">
        <f t="shared" si="98"/>
        <v/>
      </c>
      <c r="O352" s="14" t="e">
        <f t="shared" si="103"/>
        <v>#VALUE!</v>
      </c>
      <c r="P352" s="14" t="e">
        <f t="shared" si="104"/>
        <v>#VALUE!</v>
      </c>
      <c r="Q352" s="14" t="str">
        <f>IFERROR(IF(AA352="",IF(X352="","Ecole Privée "&amp;TRIM(PROPER(VLOOKUP(MID(V352,1,8),[1]Répertoire!$H$1:$J$65536,3,FALSE))),"Ecole Privée "&amp;TRIM(PROPER(VLOOKUP(X352,[1]Répertoire!$H$1:$J$65536,3,FALSE)))),AA352),"")</f>
        <v/>
      </c>
      <c r="R352" s="14" t="str">
        <f>IFERROR(IF(AB352="",IF(X352="",VLOOKUP(MID(V352,1,8),[1]Répertoire!$H$1:$J$65536,2,FALSE),TRIM(UPPER(VLOOKUP(X352,[1]Répertoire!$H$1:$J$65536,2,FALSE)))),AB352),"")</f>
        <v/>
      </c>
      <c r="S352" s="14" t="str">
        <f t="shared" si="100"/>
        <v/>
      </c>
      <c r="T352" s="15" t="e">
        <f t="shared" si="105"/>
        <v>#VALUE!</v>
      </c>
      <c r="U352" s="14" t="e">
        <f t="shared" si="106"/>
        <v>#VALUE!</v>
      </c>
      <c r="V352" s="4" t="str">
        <f t="shared" si="107"/>
        <v/>
      </c>
      <c r="W352" s="33"/>
      <c r="X352" s="24" t="str">
        <f t="shared" si="108"/>
        <v/>
      </c>
      <c r="Y352" s="25"/>
      <c r="Z352" s="25"/>
      <c r="AA352" s="36"/>
      <c r="AB352" s="36"/>
      <c r="AC352" s="37"/>
      <c r="AD352" s="24"/>
      <c r="AE352" s="37"/>
      <c r="AF352" s="40"/>
    </row>
    <row r="353" spans="1:32" ht="45" customHeight="1" x14ac:dyDescent="0.25">
      <c r="A353" s="12">
        <v>352</v>
      </c>
      <c r="D353" s="21" t="str">
        <f t="shared" si="92"/>
        <v/>
      </c>
      <c r="E353" s="22" t="str">
        <f t="shared" si="102"/>
        <v/>
      </c>
      <c r="F353" s="22">
        <f>IF(H353="","",MAX($F$2:F352)+1)</f>
        <v>352</v>
      </c>
      <c r="G353" s="26" t="str">
        <f t="shared" si="93"/>
        <v/>
      </c>
      <c r="H353" s="27" t="str">
        <f t="shared" si="94"/>
        <v xml:space="preserve">
</v>
      </c>
      <c r="I353" s="27" t="str">
        <f t="shared" si="95"/>
        <v xml:space="preserve">
</v>
      </c>
      <c r="J353" s="42">
        <f t="shared" si="96"/>
        <v>0</v>
      </c>
      <c r="K353" s="22">
        <f t="shared" si="101"/>
        <v>0</v>
      </c>
      <c r="L353" s="22">
        <f t="shared" si="99"/>
        <v>0</v>
      </c>
      <c r="M353" s="22">
        <f t="shared" si="97"/>
        <v>0</v>
      </c>
      <c r="N353" s="14" t="str">
        <f t="shared" si="98"/>
        <v/>
      </c>
      <c r="O353" s="14" t="e">
        <f t="shared" si="103"/>
        <v>#VALUE!</v>
      </c>
      <c r="P353" s="14" t="e">
        <f t="shared" si="104"/>
        <v>#VALUE!</v>
      </c>
      <c r="Q353" s="14" t="str">
        <f>IFERROR(IF(AA353="",IF(X353="","Ecole Privée "&amp;TRIM(PROPER(VLOOKUP(MID(V353,1,8),[1]Répertoire!$H$1:$J$65536,3,FALSE))),"Ecole Privée "&amp;TRIM(PROPER(VLOOKUP(X353,[1]Répertoire!$H$1:$J$65536,3,FALSE)))),AA353),"")</f>
        <v/>
      </c>
      <c r="R353" s="14" t="str">
        <f>IFERROR(IF(AB353="",IF(X353="",VLOOKUP(MID(V353,1,8),[1]Répertoire!$H$1:$J$65536,2,FALSE),TRIM(UPPER(VLOOKUP(X353,[1]Répertoire!$H$1:$J$65536,2,FALSE)))),AB353),"")</f>
        <v/>
      </c>
      <c r="S353" s="14" t="str">
        <f t="shared" si="100"/>
        <v/>
      </c>
      <c r="T353" s="15" t="e">
        <f t="shared" si="105"/>
        <v>#VALUE!</v>
      </c>
      <c r="U353" s="14" t="e">
        <f t="shared" si="106"/>
        <v>#VALUE!</v>
      </c>
      <c r="V353" s="6" t="str">
        <f t="shared" si="107"/>
        <v/>
      </c>
      <c r="W353" s="34"/>
      <c r="X353" s="23" t="str">
        <f t="shared" si="108"/>
        <v/>
      </c>
      <c r="Y353" s="35"/>
      <c r="Z353" s="35"/>
      <c r="AA353" s="38"/>
      <c r="AB353" s="38"/>
      <c r="AC353" s="39"/>
      <c r="AD353" s="23"/>
      <c r="AE353" s="39"/>
      <c r="AF353" s="41"/>
    </row>
    <row r="354" spans="1:32" ht="45" customHeight="1" x14ac:dyDescent="0.25">
      <c r="A354" s="12">
        <v>353</v>
      </c>
      <c r="D354" s="21" t="str">
        <f t="shared" si="92"/>
        <v/>
      </c>
      <c r="E354" s="22" t="str">
        <f t="shared" si="102"/>
        <v/>
      </c>
      <c r="F354" s="22">
        <f>IF(H354="","",MAX($F$2:F353)+1)</f>
        <v>353</v>
      </c>
      <c r="G354" s="26" t="str">
        <f t="shared" si="93"/>
        <v/>
      </c>
      <c r="H354" s="27" t="str">
        <f t="shared" si="94"/>
        <v xml:space="preserve">
</v>
      </c>
      <c r="I354" s="27" t="str">
        <f t="shared" si="95"/>
        <v xml:space="preserve">
</v>
      </c>
      <c r="J354" s="42">
        <f t="shared" si="96"/>
        <v>0</v>
      </c>
      <c r="K354" s="22">
        <f t="shared" si="101"/>
        <v>0</v>
      </c>
      <c r="L354" s="22">
        <f t="shared" si="99"/>
        <v>0</v>
      </c>
      <c r="M354" s="22">
        <f t="shared" si="97"/>
        <v>0</v>
      </c>
      <c r="N354" s="14" t="str">
        <f t="shared" si="98"/>
        <v/>
      </c>
      <c r="O354" s="14" t="e">
        <f t="shared" si="103"/>
        <v>#VALUE!</v>
      </c>
      <c r="P354" s="14" t="e">
        <f t="shared" si="104"/>
        <v>#VALUE!</v>
      </c>
      <c r="Q354" s="14" t="str">
        <f>IFERROR(IF(AA354="",IF(X354="","Ecole Privée "&amp;TRIM(PROPER(VLOOKUP(MID(V354,1,8),[1]Répertoire!$H$1:$J$65536,3,FALSE))),"Ecole Privée "&amp;TRIM(PROPER(VLOOKUP(X354,[1]Répertoire!$H$1:$J$65536,3,FALSE)))),AA354),"")</f>
        <v/>
      </c>
      <c r="R354" s="14" t="str">
        <f>IFERROR(IF(AB354="",IF(X354="",VLOOKUP(MID(V354,1,8),[1]Répertoire!$H$1:$J$65536,2,FALSE),TRIM(UPPER(VLOOKUP(X354,[1]Répertoire!$H$1:$J$65536,2,FALSE)))),AB354),"")</f>
        <v/>
      </c>
      <c r="S354" s="14" t="str">
        <f t="shared" si="100"/>
        <v/>
      </c>
      <c r="T354" s="15" t="e">
        <f t="shared" si="105"/>
        <v>#VALUE!</v>
      </c>
      <c r="U354" s="14" t="e">
        <f t="shared" si="106"/>
        <v>#VALUE!</v>
      </c>
      <c r="V354" s="4" t="str">
        <f t="shared" si="107"/>
        <v/>
      </c>
      <c r="W354" s="33"/>
      <c r="X354" s="24" t="str">
        <f t="shared" si="108"/>
        <v/>
      </c>
      <c r="Y354" s="25"/>
      <c r="Z354" s="25"/>
      <c r="AA354" s="36"/>
      <c r="AB354" s="36"/>
      <c r="AC354" s="37"/>
      <c r="AD354" s="24"/>
      <c r="AE354" s="37"/>
      <c r="AF354" s="40"/>
    </row>
    <row r="355" spans="1:32" ht="45" customHeight="1" x14ac:dyDescent="0.25">
      <c r="A355" s="12">
        <v>354</v>
      </c>
      <c r="D355" s="21" t="str">
        <f t="shared" si="92"/>
        <v/>
      </c>
      <c r="E355" s="22" t="str">
        <f t="shared" si="102"/>
        <v/>
      </c>
      <c r="F355" s="22">
        <f>IF(H355="","",MAX($F$2:F354)+1)</f>
        <v>354</v>
      </c>
      <c r="G355" s="26" t="str">
        <f t="shared" si="93"/>
        <v/>
      </c>
      <c r="H355" s="27" t="str">
        <f t="shared" si="94"/>
        <v xml:space="preserve">
</v>
      </c>
      <c r="I355" s="27" t="str">
        <f t="shared" si="95"/>
        <v xml:space="preserve">
</v>
      </c>
      <c r="J355" s="42">
        <f t="shared" si="96"/>
        <v>0</v>
      </c>
      <c r="K355" s="22">
        <f t="shared" si="101"/>
        <v>0</v>
      </c>
      <c r="L355" s="22">
        <f t="shared" si="99"/>
        <v>0</v>
      </c>
      <c r="M355" s="22">
        <f t="shared" si="97"/>
        <v>0</v>
      </c>
      <c r="N355" s="14" t="str">
        <f t="shared" si="98"/>
        <v/>
      </c>
      <c r="O355" s="14" t="e">
        <f t="shared" si="103"/>
        <v>#VALUE!</v>
      </c>
      <c r="P355" s="14" t="e">
        <f t="shared" si="104"/>
        <v>#VALUE!</v>
      </c>
      <c r="Q355" s="14" t="str">
        <f>IFERROR(IF(AA355="",IF(X355="","Ecole Privée "&amp;TRIM(PROPER(VLOOKUP(MID(V355,1,8),[1]Répertoire!$H$1:$J$65536,3,FALSE))),"Ecole Privée "&amp;TRIM(PROPER(VLOOKUP(X355,[1]Répertoire!$H$1:$J$65536,3,FALSE)))),AA355),"")</f>
        <v/>
      </c>
      <c r="R355" s="14" t="str">
        <f>IFERROR(IF(AB355="",IF(X355="",VLOOKUP(MID(V355,1,8),[1]Répertoire!$H$1:$J$65536,2,FALSE),TRIM(UPPER(VLOOKUP(X355,[1]Répertoire!$H$1:$J$65536,2,FALSE)))),AB355),"")</f>
        <v/>
      </c>
      <c r="S355" s="14" t="str">
        <f t="shared" si="100"/>
        <v/>
      </c>
      <c r="T355" s="15" t="e">
        <f t="shared" si="105"/>
        <v>#VALUE!</v>
      </c>
      <c r="U355" s="14" t="e">
        <f t="shared" si="106"/>
        <v>#VALUE!</v>
      </c>
      <c r="V355" s="6" t="str">
        <f t="shared" si="107"/>
        <v/>
      </c>
      <c r="W355" s="34"/>
      <c r="X355" s="23" t="str">
        <f t="shared" si="108"/>
        <v/>
      </c>
      <c r="Y355" s="35"/>
      <c r="Z355" s="35"/>
      <c r="AA355" s="38"/>
      <c r="AB355" s="38"/>
      <c r="AC355" s="39"/>
      <c r="AD355" s="23"/>
      <c r="AE355" s="39"/>
      <c r="AF355" s="41"/>
    </row>
    <row r="356" spans="1:32" ht="45" customHeight="1" x14ac:dyDescent="0.25">
      <c r="A356" s="12">
        <v>355</v>
      </c>
      <c r="D356" s="21" t="str">
        <f t="shared" si="92"/>
        <v/>
      </c>
      <c r="E356" s="22" t="str">
        <f t="shared" si="102"/>
        <v/>
      </c>
      <c r="F356" s="22">
        <f>IF(H356="","",MAX($F$2:F355)+1)</f>
        <v>355</v>
      </c>
      <c r="G356" s="26" t="str">
        <f t="shared" si="93"/>
        <v/>
      </c>
      <c r="H356" s="27" t="str">
        <f t="shared" si="94"/>
        <v xml:space="preserve">
</v>
      </c>
      <c r="I356" s="27" t="str">
        <f t="shared" si="95"/>
        <v xml:space="preserve">
</v>
      </c>
      <c r="J356" s="42">
        <f t="shared" si="96"/>
        <v>0</v>
      </c>
      <c r="K356" s="22">
        <f t="shared" si="101"/>
        <v>0</v>
      </c>
      <c r="L356" s="22">
        <f t="shared" si="99"/>
        <v>0</v>
      </c>
      <c r="M356" s="22">
        <f t="shared" si="97"/>
        <v>0</v>
      </c>
      <c r="N356" s="14" t="str">
        <f t="shared" si="98"/>
        <v/>
      </c>
      <c r="O356" s="14" t="e">
        <f t="shared" si="103"/>
        <v>#VALUE!</v>
      </c>
      <c r="P356" s="14" t="e">
        <f t="shared" si="104"/>
        <v>#VALUE!</v>
      </c>
      <c r="Q356" s="14" t="str">
        <f>IFERROR(IF(AA356="",IF(X356="","Ecole Privée "&amp;TRIM(PROPER(VLOOKUP(MID(V356,1,8),[1]Répertoire!$H$1:$J$65536,3,FALSE))),"Ecole Privée "&amp;TRIM(PROPER(VLOOKUP(X356,[1]Répertoire!$H$1:$J$65536,3,FALSE)))),AA356),"")</f>
        <v/>
      </c>
      <c r="R356" s="14" t="str">
        <f>IFERROR(IF(AB356="",IF(X356="",VLOOKUP(MID(V356,1,8),[1]Répertoire!$H$1:$J$65536,2,FALSE),TRIM(UPPER(VLOOKUP(X356,[1]Répertoire!$H$1:$J$65536,2,FALSE)))),AB356),"")</f>
        <v/>
      </c>
      <c r="S356" s="14" t="str">
        <f t="shared" si="100"/>
        <v/>
      </c>
      <c r="T356" s="15" t="e">
        <f t="shared" si="105"/>
        <v>#VALUE!</v>
      </c>
      <c r="U356" s="14" t="e">
        <f t="shared" si="106"/>
        <v>#VALUE!</v>
      </c>
      <c r="V356" s="4" t="str">
        <f t="shared" si="107"/>
        <v/>
      </c>
      <c r="W356" s="33"/>
      <c r="X356" s="24" t="str">
        <f t="shared" si="108"/>
        <v/>
      </c>
      <c r="Y356" s="25"/>
      <c r="Z356" s="25"/>
      <c r="AA356" s="36"/>
      <c r="AB356" s="36"/>
      <c r="AC356" s="37"/>
      <c r="AD356" s="24"/>
      <c r="AE356" s="37"/>
      <c r="AF356" s="40"/>
    </row>
    <row r="357" spans="1:32" ht="45" customHeight="1" x14ac:dyDescent="0.25">
      <c r="A357" s="12">
        <v>356</v>
      </c>
      <c r="D357" s="21" t="str">
        <f t="shared" si="92"/>
        <v/>
      </c>
      <c r="E357" s="22" t="str">
        <f t="shared" si="102"/>
        <v/>
      </c>
      <c r="F357" s="22">
        <f>IF(H357="","",MAX($F$2:F356)+1)</f>
        <v>356</v>
      </c>
      <c r="G357" s="26" t="str">
        <f t="shared" si="93"/>
        <v/>
      </c>
      <c r="H357" s="27" t="str">
        <f t="shared" si="94"/>
        <v xml:space="preserve">
</v>
      </c>
      <c r="I357" s="27" t="str">
        <f t="shared" si="95"/>
        <v xml:space="preserve">
</v>
      </c>
      <c r="J357" s="42">
        <f t="shared" si="96"/>
        <v>0</v>
      </c>
      <c r="K357" s="22">
        <f t="shared" si="101"/>
        <v>0</v>
      </c>
      <c r="L357" s="22">
        <f t="shared" si="99"/>
        <v>0</v>
      </c>
      <c r="M357" s="22">
        <f t="shared" si="97"/>
        <v>0</v>
      </c>
      <c r="N357" s="14" t="str">
        <f t="shared" si="98"/>
        <v/>
      </c>
      <c r="O357" s="14" t="e">
        <f t="shared" si="103"/>
        <v>#VALUE!</v>
      </c>
      <c r="P357" s="14" t="e">
        <f t="shared" si="104"/>
        <v>#VALUE!</v>
      </c>
      <c r="Q357" s="14" t="str">
        <f>IFERROR(IF(AA357="",IF(X357="","Ecole Privée "&amp;TRIM(PROPER(VLOOKUP(MID(V357,1,8),[1]Répertoire!$H$1:$J$65536,3,FALSE))),"Ecole Privée "&amp;TRIM(PROPER(VLOOKUP(X357,[1]Répertoire!$H$1:$J$65536,3,FALSE)))),AA357),"")</f>
        <v/>
      </c>
      <c r="R357" s="14" t="str">
        <f>IFERROR(IF(AB357="",IF(X357="",VLOOKUP(MID(V357,1,8),[1]Répertoire!$H$1:$J$65536,2,FALSE),TRIM(UPPER(VLOOKUP(X357,[1]Répertoire!$H$1:$J$65536,2,FALSE)))),AB357),"")</f>
        <v/>
      </c>
      <c r="S357" s="14" t="str">
        <f t="shared" si="100"/>
        <v/>
      </c>
      <c r="T357" s="15" t="e">
        <f t="shared" si="105"/>
        <v>#VALUE!</v>
      </c>
      <c r="U357" s="14" t="e">
        <f t="shared" si="106"/>
        <v>#VALUE!</v>
      </c>
      <c r="V357" s="6" t="str">
        <f t="shared" si="107"/>
        <v/>
      </c>
      <c r="W357" s="34"/>
      <c r="X357" s="23" t="str">
        <f t="shared" si="108"/>
        <v/>
      </c>
      <c r="Y357" s="35"/>
      <c r="Z357" s="35"/>
      <c r="AA357" s="38"/>
      <c r="AB357" s="38"/>
      <c r="AC357" s="39"/>
      <c r="AD357" s="23"/>
      <c r="AE357" s="39"/>
      <c r="AF357" s="41"/>
    </row>
    <row r="358" spans="1:32" ht="45" customHeight="1" x14ac:dyDescent="0.25">
      <c r="A358" s="12">
        <v>357</v>
      </c>
      <c r="D358" s="21" t="str">
        <f t="shared" si="92"/>
        <v/>
      </c>
      <c r="E358" s="22" t="str">
        <f t="shared" si="102"/>
        <v/>
      </c>
      <c r="F358" s="22">
        <f>IF(H358="","",MAX($F$2:F357)+1)</f>
        <v>357</v>
      </c>
      <c r="G358" s="26" t="str">
        <f t="shared" si="93"/>
        <v/>
      </c>
      <c r="H358" s="27" t="str">
        <f t="shared" si="94"/>
        <v xml:space="preserve">
</v>
      </c>
      <c r="I358" s="27" t="str">
        <f t="shared" si="95"/>
        <v xml:space="preserve">
</v>
      </c>
      <c r="J358" s="42">
        <f t="shared" si="96"/>
        <v>0</v>
      </c>
      <c r="K358" s="22">
        <f t="shared" si="101"/>
        <v>0</v>
      </c>
      <c r="L358" s="22">
        <f t="shared" si="99"/>
        <v>0</v>
      </c>
      <c r="M358" s="22">
        <f t="shared" si="97"/>
        <v>0</v>
      </c>
      <c r="N358" s="14" t="str">
        <f t="shared" si="98"/>
        <v/>
      </c>
      <c r="O358" s="14" t="e">
        <f t="shared" si="103"/>
        <v>#VALUE!</v>
      </c>
      <c r="P358" s="14" t="e">
        <f t="shared" si="104"/>
        <v>#VALUE!</v>
      </c>
      <c r="Q358" s="14" t="str">
        <f>IFERROR(IF(AA358="",IF(X358="","Ecole Privée "&amp;TRIM(PROPER(VLOOKUP(MID(V358,1,8),[1]Répertoire!$H$1:$J$65536,3,FALSE))),"Ecole Privée "&amp;TRIM(PROPER(VLOOKUP(X358,[1]Répertoire!$H$1:$J$65536,3,FALSE)))),AA358),"")</f>
        <v/>
      </c>
      <c r="R358" s="14" t="str">
        <f>IFERROR(IF(AB358="",IF(X358="",VLOOKUP(MID(V358,1,8),[1]Répertoire!$H$1:$J$65536,2,FALSE),TRIM(UPPER(VLOOKUP(X358,[1]Répertoire!$H$1:$J$65536,2,FALSE)))),AB358),"")</f>
        <v/>
      </c>
      <c r="S358" s="14" t="str">
        <f t="shared" si="100"/>
        <v/>
      </c>
      <c r="T358" s="15" t="e">
        <f t="shared" si="105"/>
        <v>#VALUE!</v>
      </c>
      <c r="U358" s="14" t="e">
        <f t="shared" si="106"/>
        <v>#VALUE!</v>
      </c>
      <c r="V358" s="4" t="str">
        <f t="shared" si="107"/>
        <v/>
      </c>
      <c r="W358" s="33"/>
      <c r="X358" s="24" t="str">
        <f t="shared" si="108"/>
        <v/>
      </c>
      <c r="Y358" s="25"/>
      <c r="Z358" s="25"/>
      <c r="AA358" s="36"/>
      <c r="AB358" s="36"/>
      <c r="AC358" s="37"/>
      <c r="AD358" s="24"/>
      <c r="AE358" s="37"/>
      <c r="AF358" s="40"/>
    </row>
    <row r="359" spans="1:32" ht="45" customHeight="1" x14ac:dyDescent="0.25">
      <c r="A359" s="12">
        <v>358</v>
      </c>
      <c r="D359" s="21" t="str">
        <f t="shared" si="92"/>
        <v/>
      </c>
      <c r="E359" s="22" t="str">
        <f t="shared" si="102"/>
        <v/>
      </c>
      <c r="F359" s="22">
        <f>IF(H359="","",MAX($F$2:F358)+1)</f>
        <v>358</v>
      </c>
      <c r="G359" s="26" t="str">
        <f t="shared" si="93"/>
        <v/>
      </c>
      <c r="H359" s="27" t="str">
        <f t="shared" si="94"/>
        <v xml:space="preserve">
</v>
      </c>
      <c r="I359" s="27" t="str">
        <f t="shared" si="95"/>
        <v xml:space="preserve">
</v>
      </c>
      <c r="J359" s="42">
        <f t="shared" si="96"/>
        <v>0</v>
      </c>
      <c r="K359" s="22">
        <f t="shared" si="101"/>
        <v>0</v>
      </c>
      <c r="L359" s="22">
        <f t="shared" si="99"/>
        <v>0</v>
      </c>
      <c r="M359" s="22">
        <f t="shared" si="97"/>
        <v>0</v>
      </c>
      <c r="N359" s="14" t="str">
        <f t="shared" si="98"/>
        <v/>
      </c>
      <c r="O359" s="14" t="e">
        <f t="shared" si="103"/>
        <v>#VALUE!</v>
      </c>
      <c r="P359" s="14" t="e">
        <f t="shared" si="104"/>
        <v>#VALUE!</v>
      </c>
      <c r="Q359" s="14" t="str">
        <f>IFERROR(IF(AA359="",IF(X359="","Ecole Privée "&amp;TRIM(PROPER(VLOOKUP(MID(V359,1,8),[1]Répertoire!$H$1:$J$65536,3,FALSE))),"Ecole Privée "&amp;TRIM(PROPER(VLOOKUP(X359,[1]Répertoire!$H$1:$J$65536,3,FALSE)))),AA359),"")</f>
        <v/>
      </c>
      <c r="R359" s="14" t="str">
        <f>IFERROR(IF(AB359="",IF(X359="",VLOOKUP(MID(V359,1,8),[1]Répertoire!$H$1:$J$65536,2,FALSE),TRIM(UPPER(VLOOKUP(X359,[1]Répertoire!$H$1:$J$65536,2,FALSE)))),AB359),"")</f>
        <v/>
      </c>
      <c r="S359" s="14" t="str">
        <f t="shared" si="100"/>
        <v/>
      </c>
      <c r="T359" s="15" t="e">
        <f t="shared" si="105"/>
        <v>#VALUE!</v>
      </c>
      <c r="U359" s="14" t="e">
        <f t="shared" si="106"/>
        <v>#VALUE!</v>
      </c>
      <c r="V359" s="6" t="str">
        <f t="shared" si="107"/>
        <v/>
      </c>
      <c r="W359" s="34"/>
      <c r="X359" s="23" t="str">
        <f t="shared" si="108"/>
        <v/>
      </c>
      <c r="Y359" s="35"/>
      <c r="Z359" s="35"/>
      <c r="AA359" s="38"/>
      <c r="AB359" s="38"/>
      <c r="AC359" s="39"/>
      <c r="AD359" s="23"/>
      <c r="AE359" s="39"/>
      <c r="AF359" s="41"/>
    </row>
    <row r="360" spans="1:32" ht="45" customHeight="1" x14ac:dyDescent="0.25">
      <c r="A360" s="12">
        <v>359</v>
      </c>
      <c r="D360" s="21" t="str">
        <f t="shared" si="92"/>
        <v/>
      </c>
      <c r="E360" s="22" t="str">
        <f t="shared" si="102"/>
        <v/>
      </c>
      <c r="F360" s="22">
        <f>IF(H360="","",MAX($F$2:F359)+1)</f>
        <v>359</v>
      </c>
      <c r="G360" s="26" t="str">
        <f t="shared" si="93"/>
        <v/>
      </c>
      <c r="H360" s="27" t="str">
        <f t="shared" si="94"/>
        <v xml:space="preserve">
</v>
      </c>
      <c r="I360" s="27" t="str">
        <f t="shared" si="95"/>
        <v xml:space="preserve">
</v>
      </c>
      <c r="J360" s="42">
        <f t="shared" si="96"/>
        <v>0</v>
      </c>
      <c r="K360" s="22">
        <f t="shared" si="101"/>
        <v>0</v>
      </c>
      <c r="L360" s="22">
        <f t="shared" si="99"/>
        <v>0</v>
      </c>
      <c r="M360" s="22">
        <f t="shared" si="97"/>
        <v>0</v>
      </c>
      <c r="N360" s="14" t="str">
        <f t="shared" si="98"/>
        <v/>
      </c>
      <c r="O360" s="14" t="e">
        <f t="shared" si="103"/>
        <v>#VALUE!</v>
      </c>
      <c r="P360" s="14" t="e">
        <f t="shared" si="104"/>
        <v>#VALUE!</v>
      </c>
      <c r="Q360" s="14" t="str">
        <f>IFERROR(IF(AA360="",IF(X360="","Ecole Privée "&amp;TRIM(PROPER(VLOOKUP(MID(V360,1,8),[1]Répertoire!$H$1:$J$65536,3,FALSE))),"Ecole Privée "&amp;TRIM(PROPER(VLOOKUP(X360,[1]Répertoire!$H$1:$J$65536,3,FALSE)))),AA360),"")</f>
        <v/>
      </c>
      <c r="R360" s="14" t="str">
        <f>IFERROR(IF(AB360="",IF(X360="",VLOOKUP(MID(V360,1,8),[1]Répertoire!$H$1:$J$65536,2,FALSE),TRIM(UPPER(VLOOKUP(X360,[1]Répertoire!$H$1:$J$65536,2,FALSE)))),AB360),"")</f>
        <v/>
      </c>
      <c r="S360" s="14" t="str">
        <f t="shared" si="100"/>
        <v/>
      </c>
      <c r="T360" s="15" t="e">
        <f t="shared" si="105"/>
        <v>#VALUE!</v>
      </c>
      <c r="U360" s="14" t="e">
        <f t="shared" si="106"/>
        <v>#VALUE!</v>
      </c>
      <c r="V360" s="4" t="str">
        <f t="shared" si="107"/>
        <v/>
      </c>
      <c r="W360" s="33"/>
      <c r="X360" s="24" t="str">
        <f t="shared" si="108"/>
        <v/>
      </c>
      <c r="Y360" s="25"/>
      <c r="Z360" s="25"/>
      <c r="AA360" s="36"/>
      <c r="AB360" s="36"/>
      <c r="AC360" s="37"/>
      <c r="AD360" s="24"/>
      <c r="AE360" s="37"/>
      <c r="AF360" s="40"/>
    </row>
    <row r="361" spans="1:32" ht="45" customHeight="1" x14ac:dyDescent="0.25">
      <c r="A361" s="12">
        <v>360</v>
      </c>
      <c r="D361" s="21" t="str">
        <f t="shared" si="92"/>
        <v/>
      </c>
      <c r="E361" s="22" t="str">
        <f t="shared" si="102"/>
        <v/>
      </c>
      <c r="F361" s="22">
        <f>IF(H361="","",MAX($F$2:F360)+1)</f>
        <v>360</v>
      </c>
      <c r="G361" s="26" t="str">
        <f t="shared" si="93"/>
        <v/>
      </c>
      <c r="H361" s="27" t="str">
        <f t="shared" si="94"/>
        <v xml:space="preserve">
</v>
      </c>
      <c r="I361" s="27" t="str">
        <f t="shared" si="95"/>
        <v xml:space="preserve">
</v>
      </c>
      <c r="J361" s="42">
        <f t="shared" si="96"/>
        <v>0</v>
      </c>
      <c r="K361" s="22">
        <f t="shared" si="101"/>
        <v>0</v>
      </c>
      <c r="L361" s="22">
        <f t="shared" si="99"/>
        <v>0</v>
      </c>
      <c r="M361" s="22">
        <f t="shared" si="97"/>
        <v>0</v>
      </c>
      <c r="N361" s="14" t="str">
        <f t="shared" si="98"/>
        <v/>
      </c>
      <c r="O361" s="14" t="e">
        <f t="shared" si="103"/>
        <v>#VALUE!</v>
      </c>
      <c r="P361" s="14" t="e">
        <f t="shared" si="104"/>
        <v>#VALUE!</v>
      </c>
      <c r="Q361" s="14" t="str">
        <f>IFERROR(IF(AA361="",IF(X361="","Ecole Privée "&amp;TRIM(PROPER(VLOOKUP(MID(V361,1,8),[1]Répertoire!$H$1:$J$65536,3,FALSE))),"Ecole Privée "&amp;TRIM(PROPER(VLOOKUP(X361,[1]Répertoire!$H$1:$J$65536,3,FALSE)))),AA361),"")</f>
        <v/>
      </c>
      <c r="R361" s="14" t="str">
        <f>IFERROR(IF(AB361="",IF(X361="",VLOOKUP(MID(V361,1,8),[1]Répertoire!$H$1:$J$65536,2,FALSE),TRIM(UPPER(VLOOKUP(X361,[1]Répertoire!$H$1:$J$65536,2,FALSE)))),AB361),"")</f>
        <v/>
      </c>
      <c r="S361" s="14" t="str">
        <f t="shared" si="100"/>
        <v/>
      </c>
      <c r="T361" s="15" t="e">
        <f t="shared" si="105"/>
        <v>#VALUE!</v>
      </c>
      <c r="U361" s="14" t="e">
        <f t="shared" si="106"/>
        <v>#VALUE!</v>
      </c>
      <c r="V361" s="6" t="str">
        <f t="shared" si="107"/>
        <v/>
      </c>
      <c r="W361" s="34"/>
      <c r="X361" s="23" t="str">
        <f t="shared" si="108"/>
        <v/>
      </c>
      <c r="Y361" s="35"/>
      <c r="Z361" s="35"/>
      <c r="AA361" s="38"/>
      <c r="AB361" s="38"/>
      <c r="AC361" s="39"/>
      <c r="AD361" s="23"/>
      <c r="AE361" s="39"/>
      <c r="AF361" s="41"/>
    </row>
    <row r="362" spans="1:32" ht="45" customHeight="1" x14ac:dyDescent="0.25">
      <c r="A362" s="12">
        <v>361</v>
      </c>
      <c r="D362" s="21" t="str">
        <f t="shared" si="92"/>
        <v/>
      </c>
      <c r="E362" s="22" t="str">
        <f t="shared" si="102"/>
        <v/>
      </c>
      <c r="F362" s="22">
        <f>IF(H362="","",MAX($F$2:F361)+1)</f>
        <v>361</v>
      </c>
      <c r="G362" s="26" t="str">
        <f t="shared" si="93"/>
        <v/>
      </c>
      <c r="H362" s="27" t="str">
        <f t="shared" si="94"/>
        <v xml:space="preserve">
</v>
      </c>
      <c r="I362" s="27" t="str">
        <f t="shared" si="95"/>
        <v xml:space="preserve">
</v>
      </c>
      <c r="J362" s="42">
        <f t="shared" si="96"/>
        <v>0</v>
      </c>
      <c r="K362" s="22">
        <f t="shared" si="101"/>
        <v>0</v>
      </c>
      <c r="L362" s="22">
        <f t="shared" si="99"/>
        <v>0</v>
      </c>
      <c r="M362" s="22">
        <f t="shared" si="97"/>
        <v>0</v>
      </c>
      <c r="N362" s="14" t="str">
        <f t="shared" si="98"/>
        <v/>
      </c>
      <c r="O362" s="14" t="e">
        <f t="shared" si="103"/>
        <v>#VALUE!</v>
      </c>
      <c r="P362" s="14" t="e">
        <f t="shared" si="104"/>
        <v>#VALUE!</v>
      </c>
      <c r="Q362" s="14" t="str">
        <f>IFERROR(IF(AA362="",IF(X362="","Ecole Privée "&amp;TRIM(PROPER(VLOOKUP(MID(V362,1,8),[1]Répertoire!$H$1:$J$65536,3,FALSE))),"Ecole Privée "&amp;TRIM(PROPER(VLOOKUP(X362,[1]Répertoire!$H$1:$J$65536,3,FALSE)))),AA362),"")</f>
        <v/>
      </c>
      <c r="R362" s="14" t="str">
        <f>IFERROR(IF(AB362="",IF(X362="",VLOOKUP(MID(V362,1,8),[1]Répertoire!$H$1:$J$65536,2,FALSE),TRIM(UPPER(VLOOKUP(X362,[1]Répertoire!$H$1:$J$65536,2,FALSE)))),AB362),"")</f>
        <v/>
      </c>
      <c r="S362" s="14" t="str">
        <f t="shared" si="100"/>
        <v/>
      </c>
      <c r="T362" s="15" t="e">
        <f t="shared" si="105"/>
        <v>#VALUE!</v>
      </c>
      <c r="U362" s="14" t="e">
        <f t="shared" si="106"/>
        <v>#VALUE!</v>
      </c>
      <c r="V362" s="4" t="str">
        <f t="shared" si="107"/>
        <v/>
      </c>
      <c r="W362" s="33"/>
      <c r="X362" s="24" t="str">
        <f t="shared" si="108"/>
        <v/>
      </c>
      <c r="Y362" s="25"/>
      <c r="Z362" s="25"/>
      <c r="AA362" s="36"/>
      <c r="AB362" s="36"/>
      <c r="AC362" s="37"/>
      <c r="AD362" s="24"/>
      <c r="AE362" s="37"/>
      <c r="AF362" s="40"/>
    </row>
    <row r="363" spans="1:32" ht="45" customHeight="1" x14ac:dyDescent="0.25">
      <c r="A363" s="12">
        <v>362</v>
      </c>
      <c r="D363" s="21" t="str">
        <f t="shared" si="92"/>
        <v/>
      </c>
      <c r="E363" s="22" t="str">
        <f t="shared" si="102"/>
        <v/>
      </c>
      <c r="F363" s="22">
        <f>IF(H363="","",MAX($F$2:F362)+1)</f>
        <v>362</v>
      </c>
      <c r="G363" s="26" t="str">
        <f t="shared" si="93"/>
        <v/>
      </c>
      <c r="H363" s="27" t="str">
        <f t="shared" si="94"/>
        <v xml:space="preserve">
</v>
      </c>
      <c r="I363" s="27" t="str">
        <f t="shared" si="95"/>
        <v xml:space="preserve">
</v>
      </c>
      <c r="J363" s="42">
        <f t="shared" si="96"/>
        <v>0</v>
      </c>
      <c r="K363" s="22">
        <f t="shared" si="101"/>
        <v>0</v>
      </c>
      <c r="L363" s="22">
        <f t="shared" si="99"/>
        <v>0</v>
      </c>
      <c r="M363" s="22">
        <f t="shared" si="97"/>
        <v>0</v>
      </c>
      <c r="N363" s="14" t="str">
        <f t="shared" si="98"/>
        <v/>
      </c>
      <c r="O363" s="14" t="e">
        <f t="shared" si="103"/>
        <v>#VALUE!</v>
      </c>
      <c r="P363" s="14" t="e">
        <f t="shared" si="104"/>
        <v>#VALUE!</v>
      </c>
      <c r="Q363" s="14" t="str">
        <f>IFERROR(IF(AA363="",IF(X363="","Ecole Privée "&amp;TRIM(PROPER(VLOOKUP(MID(V363,1,8),[1]Répertoire!$H$1:$J$65536,3,FALSE))),"Ecole Privée "&amp;TRIM(PROPER(VLOOKUP(X363,[1]Répertoire!$H$1:$J$65536,3,FALSE)))),AA363),"")</f>
        <v/>
      </c>
      <c r="R363" s="14" t="str">
        <f>IFERROR(IF(AB363="",IF(X363="",VLOOKUP(MID(V363,1,8),[1]Répertoire!$H$1:$J$65536,2,FALSE),TRIM(UPPER(VLOOKUP(X363,[1]Répertoire!$H$1:$J$65536,2,FALSE)))),AB363),"")</f>
        <v/>
      </c>
      <c r="S363" s="14" t="str">
        <f t="shared" si="100"/>
        <v/>
      </c>
      <c r="T363" s="15" t="e">
        <f t="shared" si="105"/>
        <v>#VALUE!</v>
      </c>
      <c r="U363" s="14" t="e">
        <f t="shared" si="106"/>
        <v>#VALUE!</v>
      </c>
      <c r="V363" s="6" t="str">
        <f t="shared" si="107"/>
        <v/>
      </c>
      <c r="W363" s="34"/>
      <c r="X363" s="23" t="str">
        <f t="shared" si="108"/>
        <v/>
      </c>
      <c r="Y363" s="35"/>
      <c r="Z363" s="35"/>
      <c r="AA363" s="38"/>
      <c r="AB363" s="38"/>
      <c r="AC363" s="39"/>
      <c r="AD363" s="23"/>
      <c r="AE363" s="39"/>
      <c r="AF363" s="41"/>
    </row>
    <row r="364" spans="1:32" ht="45" customHeight="1" x14ac:dyDescent="0.25">
      <c r="A364" s="12">
        <v>363</v>
      </c>
      <c r="D364" s="21" t="str">
        <f t="shared" si="92"/>
        <v/>
      </c>
      <c r="E364" s="22" t="str">
        <f t="shared" si="102"/>
        <v/>
      </c>
      <c r="F364" s="22">
        <f>IF(H364="","",MAX($F$2:F363)+1)</f>
        <v>363</v>
      </c>
      <c r="G364" s="26" t="str">
        <f t="shared" si="93"/>
        <v/>
      </c>
      <c r="H364" s="27" t="str">
        <f t="shared" si="94"/>
        <v xml:space="preserve">
</v>
      </c>
      <c r="I364" s="27" t="str">
        <f t="shared" si="95"/>
        <v xml:space="preserve">
</v>
      </c>
      <c r="J364" s="42">
        <f t="shared" si="96"/>
        <v>0</v>
      </c>
      <c r="K364" s="22">
        <f t="shared" si="101"/>
        <v>0</v>
      </c>
      <c r="L364" s="22">
        <f t="shared" si="99"/>
        <v>0</v>
      </c>
      <c r="M364" s="22">
        <f t="shared" si="97"/>
        <v>0</v>
      </c>
      <c r="N364" s="14" t="str">
        <f t="shared" si="98"/>
        <v/>
      </c>
      <c r="O364" s="14" t="e">
        <f t="shared" si="103"/>
        <v>#VALUE!</v>
      </c>
      <c r="P364" s="14" t="e">
        <f t="shared" si="104"/>
        <v>#VALUE!</v>
      </c>
      <c r="Q364" s="14" t="str">
        <f>IFERROR(IF(AA364="",IF(X364="","Ecole Privée "&amp;TRIM(PROPER(VLOOKUP(MID(V364,1,8),[1]Répertoire!$H$1:$J$65536,3,FALSE))),"Ecole Privée "&amp;TRIM(PROPER(VLOOKUP(X364,[1]Répertoire!$H$1:$J$65536,3,FALSE)))),AA364),"")</f>
        <v/>
      </c>
      <c r="R364" s="14" t="str">
        <f>IFERROR(IF(AB364="",IF(X364="",VLOOKUP(MID(V364,1,8),[1]Répertoire!$H$1:$J$65536,2,FALSE),TRIM(UPPER(VLOOKUP(X364,[1]Répertoire!$H$1:$J$65536,2,FALSE)))),AB364),"")</f>
        <v/>
      </c>
      <c r="S364" s="14" t="str">
        <f t="shared" si="100"/>
        <v/>
      </c>
      <c r="T364" s="15" t="e">
        <f t="shared" si="105"/>
        <v>#VALUE!</v>
      </c>
      <c r="U364" s="14" t="e">
        <f t="shared" si="106"/>
        <v>#VALUE!</v>
      </c>
      <c r="V364" s="4" t="str">
        <f t="shared" si="107"/>
        <v/>
      </c>
      <c r="W364" s="33"/>
      <c r="X364" s="24" t="str">
        <f t="shared" si="108"/>
        <v/>
      </c>
      <c r="Y364" s="25"/>
      <c r="Z364" s="25"/>
      <c r="AA364" s="36"/>
      <c r="AB364" s="36"/>
      <c r="AC364" s="37"/>
      <c r="AD364" s="24"/>
      <c r="AE364" s="37"/>
      <c r="AF364" s="40"/>
    </row>
    <row r="365" spans="1:32" ht="45" customHeight="1" x14ac:dyDescent="0.25">
      <c r="A365" s="12">
        <v>364</v>
      </c>
      <c r="D365" s="21" t="str">
        <f t="shared" si="92"/>
        <v/>
      </c>
      <c r="E365" s="22" t="str">
        <f t="shared" si="102"/>
        <v/>
      </c>
      <c r="F365" s="22">
        <f>IF(H365="","",MAX($F$2:F364)+1)</f>
        <v>364</v>
      </c>
      <c r="G365" s="26" t="str">
        <f t="shared" si="93"/>
        <v/>
      </c>
      <c r="H365" s="27" t="str">
        <f t="shared" si="94"/>
        <v xml:space="preserve">
</v>
      </c>
      <c r="I365" s="27" t="str">
        <f t="shared" si="95"/>
        <v xml:space="preserve">
</v>
      </c>
      <c r="J365" s="42">
        <f t="shared" si="96"/>
        <v>0</v>
      </c>
      <c r="K365" s="22">
        <f t="shared" si="101"/>
        <v>0</v>
      </c>
      <c r="L365" s="22">
        <f t="shared" si="99"/>
        <v>0</v>
      </c>
      <c r="M365" s="22">
        <f t="shared" si="97"/>
        <v>0</v>
      </c>
      <c r="N365" s="14" t="str">
        <f t="shared" si="98"/>
        <v/>
      </c>
      <c r="O365" s="14" t="e">
        <f t="shared" si="103"/>
        <v>#VALUE!</v>
      </c>
      <c r="P365" s="14" t="e">
        <f t="shared" si="104"/>
        <v>#VALUE!</v>
      </c>
      <c r="Q365" s="14" t="str">
        <f>IFERROR(IF(AA365="",IF(X365="","Ecole Privée "&amp;TRIM(PROPER(VLOOKUP(MID(V365,1,8),[1]Répertoire!$H$1:$J$65536,3,FALSE))),"Ecole Privée "&amp;TRIM(PROPER(VLOOKUP(X365,[1]Répertoire!$H$1:$J$65536,3,FALSE)))),AA365),"")</f>
        <v/>
      </c>
      <c r="R365" s="14" t="str">
        <f>IFERROR(IF(AB365="",IF(X365="",VLOOKUP(MID(V365,1,8),[1]Répertoire!$H$1:$J$65536,2,FALSE),TRIM(UPPER(VLOOKUP(X365,[1]Répertoire!$H$1:$J$65536,2,FALSE)))),AB365),"")</f>
        <v/>
      </c>
      <c r="S365" s="14" t="str">
        <f t="shared" si="100"/>
        <v/>
      </c>
      <c r="T365" s="15" t="e">
        <f t="shared" si="105"/>
        <v>#VALUE!</v>
      </c>
      <c r="U365" s="14" t="e">
        <f t="shared" si="106"/>
        <v>#VALUE!</v>
      </c>
      <c r="V365" s="6" t="str">
        <f t="shared" si="107"/>
        <v/>
      </c>
      <c r="W365" s="34"/>
      <c r="X365" s="23" t="str">
        <f t="shared" si="108"/>
        <v/>
      </c>
      <c r="Y365" s="35"/>
      <c r="Z365" s="35"/>
      <c r="AA365" s="38"/>
      <c r="AB365" s="38"/>
      <c r="AC365" s="39"/>
      <c r="AD365" s="23"/>
      <c r="AE365" s="39"/>
      <c r="AF365" s="41"/>
    </row>
    <row r="366" spans="1:32" ht="45" customHeight="1" x14ac:dyDescent="0.25">
      <c r="A366" s="12">
        <v>365</v>
      </c>
      <c r="D366" s="21" t="str">
        <f t="shared" si="92"/>
        <v/>
      </c>
      <c r="E366" s="22" t="str">
        <f t="shared" si="102"/>
        <v/>
      </c>
      <c r="F366" s="22">
        <f>IF(H366="","",MAX($F$2:F365)+1)</f>
        <v>365</v>
      </c>
      <c r="G366" s="26" t="str">
        <f t="shared" si="93"/>
        <v/>
      </c>
      <c r="H366" s="27" t="str">
        <f t="shared" si="94"/>
        <v xml:space="preserve">
</v>
      </c>
      <c r="I366" s="27" t="str">
        <f t="shared" si="95"/>
        <v xml:space="preserve">
</v>
      </c>
      <c r="J366" s="42">
        <f t="shared" si="96"/>
        <v>0</v>
      </c>
      <c r="K366" s="22">
        <f t="shared" si="101"/>
        <v>0</v>
      </c>
      <c r="L366" s="22">
        <f t="shared" si="99"/>
        <v>0</v>
      </c>
      <c r="M366" s="22">
        <f t="shared" si="97"/>
        <v>0</v>
      </c>
      <c r="N366" s="14" t="str">
        <f t="shared" si="98"/>
        <v/>
      </c>
      <c r="O366" s="14" t="e">
        <f t="shared" si="103"/>
        <v>#VALUE!</v>
      </c>
      <c r="P366" s="14" t="e">
        <f t="shared" si="104"/>
        <v>#VALUE!</v>
      </c>
      <c r="Q366" s="14" t="str">
        <f>IFERROR(IF(AA366="",IF(X366="","Ecole Privée "&amp;TRIM(PROPER(VLOOKUP(MID(V366,1,8),[1]Répertoire!$H$1:$J$65536,3,FALSE))),"Ecole Privée "&amp;TRIM(PROPER(VLOOKUP(X366,[1]Répertoire!$H$1:$J$65536,3,FALSE)))),AA366),"")</f>
        <v/>
      </c>
      <c r="R366" s="14" t="str">
        <f>IFERROR(IF(AB366="",IF(X366="",VLOOKUP(MID(V366,1,8),[1]Répertoire!$H$1:$J$65536,2,FALSE),TRIM(UPPER(VLOOKUP(X366,[1]Répertoire!$H$1:$J$65536,2,FALSE)))),AB366),"")</f>
        <v/>
      </c>
      <c r="S366" s="14" t="str">
        <f t="shared" si="100"/>
        <v/>
      </c>
      <c r="T366" s="15" t="e">
        <f t="shared" si="105"/>
        <v>#VALUE!</v>
      </c>
      <c r="U366" s="14" t="e">
        <f t="shared" si="106"/>
        <v>#VALUE!</v>
      </c>
      <c r="V366" s="4" t="str">
        <f t="shared" si="107"/>
        <v/>
      </c>
      <c r="W366" s="33"/>
      <c r="X366" s="24" t="str">
        <f t="shared" si="108"/>
        <v/>
      </c>
      <c r="Y366" s="25"/>
      <c r="Z366" s="25"/>
      <c r="AA366" s="36"/>
      <c r="AB366" s="36"/>
      <c r="AC366" s="37"/>
      <c r="AD366" s="24"/>
      <c r="AE366" s="37"/>
      <c r="AF366" s="40"/>
    </row>
    <row r="367" spans="1:32" ht="45" customHeight="1" x14ac:dyDescent="0.25">
      <c r="A367" s="12">
        <v>366</v>
      </c>
      <c r="D367" s="21" t="str">
        <f t="shared" si="92"/>
        <v/>
      </c>
      <c r="E367" s="22" t="str">
        <f t="shared" si="102"/>
        <v/>
      </c>
      <c r="F367" s="22">
        <f>IF(H367="","",MAX($F$2:F366)+1)</f>
        <v>366</v>
      </c>
      <c r="G367" s="26" t="str">
        <f t="shared" si="93"/>
        <v/>
      </c>
      <c r="H367" s="27" t="str">
        <f t="shared" si="94"/>
        <v xml:space="preserve">
</v>
      </c>
      <c r="I367" s="27" t="str">
        <f t="shared" si="95"/>
        <v xml:space="preserve">
</v>
      </c>
      <c r="J367" s="42">
        <f t="shared" si="96"/>
        <v>0</v>
      </c>
      <c r="K367" s="22">
        <f t="shared" si="101"/>
        <v>0</v>
      </c>
      <c r="L367" s="22">
        <f t="shared" si="99"/>
        <v>0</v>
      </c>
      <c r="M367" s="22">
        <f t="shared" si="97"/>
        <v>0</v>
      </c>
      <c r="N367" s="14" t="str">
        <f t="shared" si="98"/>
        <v/>
      </c>
      <c r="O367" s="14" t="e">
        <f t="shared" si="103"/>
        <v>#VALUE!</v>
      </c>
      <c r="P367" s="14" t="e">
        <f t="shared" si="104"/>
        <v>#VALUE!</v>
      </c>
      <c r="Q367" s="14" t="str">
        <f>IFERROR(IF(AA367="",IF(X367="","Ecole Privée "&amp;TRIM(PROPER(VLOOKUP(MID(V367,1,8),[1]Répertoire!$H$1:$J$65536,3,FALSE))),"Ecole Privée "&amp;TRIM(PROPER(VLOOKUP(X367,[1]Répertoire!$H$1:$J$65536,3,FALSE)))),AA367),"")</f>
        <v/>
      </c>
      <c r="R367" s="14" t="str">
        <f>IFERROR(IF(AB367="",IF(X367="",VLOOKUP(MID(V367,1,8),[1]Répertoire!$H$1:$J$65536,2,FALSE),TRIM(UPPER(VLOOKUP(X367,[1]Répertoire!$H$1:$J$65536,2,FALSE)))),AB367),"")</f>
        <v/>
      </c>
      <c r="S367" s="14" t="str">
        <f t="shared" si="100"/>
        <v/>
      </c>
      <c r="T367" s="15" t="e">
        <f t="shared" si="105"/>
        <v>#VALUE!</v>
      </c>
      <c r="U367" s="14" t="e">
        <f t="shared" si="106"/>
        <v>#VALUE!</v>
      </c>
      <c r="V367" s="6" t="str">
        <f t="shared" si="107"/>
        <v/>
      </c>
      <c r="W367" s="34"/>
      <c r="X367" s="23" t="str">
        <f t="shared" si="108"/>
        <v/>
      </c>
      <c r="Y367" s="35"/>
      <c r="Z367" s="35"/>
      <c r="AA367" s="38"/>
      <c r="AB367" s="38"/>
      <c r="AC367" s="39"/>
      <c r="AD367" s="23"/>
      <c r="AE367" s="39"/>
      <c r="AF367" s="41"/>
    </row>
    <row r="368" spans="1:32" ht="45" customHeight="1" x14ac:dyDescent="0.25">
      <c r="A368" s="12">
        <v>367</v>
      </c>
      <c r="D368" s="21" t="str">
        <f t="shared" si="92"/>
        <v/>
      </c>
      <c r="E368" s="22" t="str">
        <f t="shared" si="102"/>
        <v/>
      </c>
      <c r="F368" s="22">
        <f>IF(H368="","",MAX($F$2:F367)+1)</f>
        <v>367</v>
      </c>
      <c r="G368" s="26" t="str">
        <f t="shared" si="93"/>
        <v/>
      </c>
      <c r="H368" s="27" t="str">
        <f t="shared" si="94"/>
        <v xml:space="preserve">
</v>
      </c>
      <c r="I368" s="27" t="str">
        <f t="shared" si="95"/>
        <v xml:space="preserve">
</v>
      </c>
      <c r="J368" s="42">
        <f t="shared" si="96"/>
        <v>0</v>
      </c>
      <c r="K368" s="22">
        <f t="shared" si="101"/>
        <v>0</v>
      </c>
      <c r="L368" s="22">
        <f t="shared" si="99"/>
        <v>0</v>
      </c>
      <c r="M368" s="22">
        <f t="shared" si="97"/>
        <v>0</v>
      </c>
      <c r="N368" s="14" t="str">
        <f t="shared" si="98"/>
        <v/>
      </c>
      <c r="O368" s="14" t="e">
        <f t="shared" si="103"/>
        <v>#VALUE!</v>
      </c>
      <c r="P368" s="14" t="e">
        <f t="shared" si="104"/>
        <v>#VALUE!</v>
      </c>
      <c r="Q368" s="14" t="str">
        <f>IFERROR(IF(AA368="",IF(X368="","Ecole Privée "&amp;TRIM(PROPER(VLOOKUP(MID(V368,1,8),[1]Répertoire!$H$1:$J$65536,3,FALSE))),"Ecole Privée "&amp;TRIM(PROPER(VLOOKUP(X368,[1]Répertoire!$H$1:$J$65536,3,FALSE)))),AA368),"")</f>
        <v/>
      </c>
      <c r="R368" s="14" t="str">
        <f>IFERROR(IF(AB368="",IF(X368="",VLOOKUP(MID(V368,1,8),[1]Répertoire!$H$1:$J$65536,2,FALSE),TRIM(UPPER(VLOOKUP(X368,[1]Répertoire!$H$1:$J$65536,2,FALSE)))),AB368),"")</f>
        <v/>
      </c>
      <c r="S368" s="14" t="str">
        <f t="shared" si="100"/>
        <v/>
      </c>
      <c r="T368" s="15" t="e">
        <f t="shared" si="105"/>
        <v>#VALUE!</v>
      </c>
      <c r="U368" s="14" t="e">
        <f t="shared" si="106"/>
        <v>#VALUE!</v>
      </c>
      <c r="V368" s="4" t="str">
        <f t="shared" si="107"/>
        <v/>
      </c>
      <c r="W368" s="33"/>
      <c r="X368" s="24" t="str">
        <f t="shared" si="108"/>
        <v/>
      </c>
      <c r="Y368" s="25"/>
      <c r="Z368" s="25"/>
      <c r="AA368" s="36"/>
      <c r="AB368" s="36"/>
      <c r="AC368" s="37"/>
      <c r="AD368" s="24"/>
      <c r="AE368" s="37"/>
      <c r="AF368" s="40"/>
    </row>
    <row r="369" spans="1:32" ht="45" customHeight="1" x14ac:dyDescent="0.25">
      <c r="A369" s="12">
        <v>368</v>
      </c>
      <c r="D369" s="21" t="str">
        <f t="shared" si="92"/>
        <v/>
      </c>
      <c r="E369" s="22" t="str">
        <f t="shared" si="102"/>
        <v/>
      </c>
      <c r="F369" s="22">
        <f>IF(H369="","",MAX($F$2:F368)+1)</f>
        <v>368</v>
      </c>
      <c r="G369" s="26" t="str">
        <f t="shared" si="93"/>
        <v/>
      </c>
      <c r="H369" s="27" t="str">
        <f t="shared" si="94"/>
        <v xml:space="preserve">
</v>
      </c>
      <c r="I369" s="27" t="str">
        <f t="shared" si="95"/>
        <v xml:space="preserve">
</v>
      </c>
      <c r="J369" s="42">
        <f t="shared" si="96"/>
        <v>0</v>
      </c>
      <c r="K369" s="22">
        <f t="shared" si="101"/>
        <v>0</v>
      </c>
      <c r="L369" s="22">
        <f t="shared" si="99"/>
        <v>0</v>
      </c>
      <c r="M369" s="22">
        <f t="shared" si="97"/>
        <v>0</v>
      </c>
      <c r="N369" s="14" t="str">
        <f t="shared" si="98"/>
        <v/>
      </c>
      <c r="O369" s="14" t="e">
        <f t="shared" si="103"/>
        <v>#VALUE!</v>
      </c>
      <c r="P369" s="14" t="e">
        <f t="shared" si="104"/>
        <v>#VALUE!</v>
      </c>
      <c r="Q369" s="14" t="str">
        <f>IFERROR(IF(AA369="",IF(X369="","Ecole Privée "&amp;TRIM(PROPER(VLOOKUP(MID(V369,1,8),[1]Répertoire!$H$1:$J$65536,3,FALSE))),"Ecole Privée "&amp;TRIM(PROPER(VLOOKUP(X369,[1]Répertoire!$H$1:$J$65536,3,FALSE)))),AA369),"")</f>
        <v/>
      </c>
      <c r="R369" s="14" t="str">
        <f>IFERROR(IF(AB369="",IF(X369="",VLOOKUP(MID(V369,1,8),[1]Répertoire!$H$1:$J$65536,2,FALSE),TRIM(UPPER(VLOOKUP(X369,[1]Répertoire!$H$1:$J$65536,2,FALSE)))),AB369),"")</f>
        <v/>
      </c>
      <c r="S369" s="14" t="str">
        <f t="shared" si="100"/>
        <v/>
      </c>
      <c r="T369" s="15" t="e">
        <f t="shared" si="105"/>
        <v>#VALUE!</v>
      </c>
      <c r="U369" s="14" t="e">
        <f t="shared" si="106"/>
        <v>#VALUE!</v>
      </c>
      <c r="V369" s="6" t="str">
        <f t="shared" si="107"/>
        <v/>
      </c>
      <c r="W369" s="34"/>
      <c r="X369" s="23" t="str">
        <f t="shared" si="108"/>
        <v/>
      </c>
      <c r="Y369" s="35"/>
      <c r="Z369" s="35"/>
      <c r="AA369" s="38"/>
      <c r="AB369" s="38"/>
      <c r="AC369" s="39"/>
      <c r="AD369" s="23"/>
      <c r="AE369" s="39"/>
      <c r="AF369" s="41"/>
    </row>
    <row r="370" spans="1:32" ht="45" customHeight="1" x14ac:dyDescent="0.25">
      <c r="A370" s="12">
        <v>369</v>
      </c>
      <c r="D370" s="21" t="str">
        <f t="shared" si="92"/>
        <v/>
      </c>
      <c r="E370" s="22" t="str">
        <f t="shared" si="102"/>
        <v/>
      </c>
      <c r="F370" s="22">
        <f>IF(H370="","",MAX($F$2:F369)+1)</f>
        <v>369</v>
      </c>
      <c r="G370" s="26" t="str">
        <f t="shared" si="93"/>
        <v/>
      </c>
      <c r="H370" s="27" t="str">
        <f t="shared" si="94"/>
        <v xml:space="preserve">
</v>
      </c>
      <c r="I370" s="27" t="str">
        <f t="shared" si="95"/>
        <v xml:space="preserve">
</v>
      </c>
      <c r="J370" s="42">
        <f t="shared" si="96"/>
        <v>0</v>
      </c>
      <c r="K370" s="22">
        <f t="shared" si="101"/>
        <v>0</v>
      </c>
      <c r="L370" s="22">
        <f t="shared" si="99"/>
        <v>0</v>
      </c>
      <c r="M370" s="22">
        <f t="shared" si="97"/>
        <v>0</v>
      </c>
      <c r="N370" s="14" t="str">
        <f t="shared" si="98"/>
        <v/>
      </c>
      <c r="O370" s="14" t="e">
        <f t="shared" si="103"/>
        <v>#VALUE!</v>
      </c>
      <c r="P370" s="14" t="e">
        <f t="shared" si="104"/>
        <v>#VALUE!</v>
      </c>
      <c r="Q370" s="14" t="str">
        <f>IFERROR(IF(AA370="",IF(X370="","Ecole Privée "&amp;TRIM(PROPER(VLOOKUP(MID(V370,1,8),[1]Répertoire!$H$1:$J$65536,3,FALSE))),"Ecole Privée "&amp;TRIM(PROPER(VLOOKUP(X370,[1]Répertoire!$H$1:$J$65536,3,FALSE)))),AA370),"")</f>
        <v/>
      </c>
      <c r="R370" s="14" t="str">
        <f>IFERROR(IF(AB370="",IF(X370="",VLOOKUP(MID(V370,1,8),[1]Répertoire!$H$1:$J$65536,2,FALSE),TRIM(UPPER(VLOOKUP(X370,[1]Répertoire!$H$1:$J$65536,2,FALSE)))),AB370),"")</f>
        <v/>
      </c>
      <c r="S370" s="14" t="str">
        <f t="shared" si="100"/>
        <v/>
      </c>
      <c r="T370" s="15" t="e">
        <f t="shared" si="105"/>
        <v>#VALUE!</v>
      </c>
      <c r="U370" s="14" t="e">
        <f t="shared" si="106"/>
        <v>#VALUE!</v>
      </c>
      <c r="V370" s="4" t="str">
        <f t="shared" si="107"/>
        <v/>
      </c>
      <c r="W370" s="33"/>
      <c r="X370" s="24" t="str">
        <f t="shared" si="108"/>
        <v/>
      </c>
      <c r="Y370" s="25"/>
      <c r="Z370" s="25"/>
      <c r="AA370" s="36"/>
      <c r="AB370" s="36"/>
      <c r="AC370" s="37"/>
      <c r="AD370" s="24"/>
      <c r="AE370" s="37"/>
      <c r="AF370" s="40"/>
    </row>
    <row r="371" spans="1:32" ht="45" customHeight="1" x14ac:dyDescent="0.25">
      <c r="A371" s="12">
        <v>370</v>
      </c>
      <c r="D371" s="21" t="str">
        <f t="shared" si="92"/>
        <v/>
      </c>
      <c r="E371" s="22" t="str">
        <f t="shared" si="102"/>
        <v/>
      </c>
      <c r="F371" s="22">
        <f>IF(H371="","",MAX($F$2:F370)+1)</f>
        <v>370</v>
      </c>
      <c r="G371" s="26" t="str">
        <f t="shared" si="93"/>
        <v/>
      </c>
      <c r="H371" s="27" t="str">
        <f t="shared" si="94"/>
        <v xml:space="preserve">
</v>
      </c>
      <c r="I371" s="27" t="str">
        <f t="shared" si="95"/>
        <v xml:space="preserve">
</v>
      </c>
      <c r="J371" s="42">
        <f t="shared" si="96"/>
        <v>0</v>
      </c>
      <c r="K371" s="22">
        <f t="shared" si="101"/>
        <v>0</v>
      </c>
      <c r="L371" s="22">
        <f t="shared" si="99"/>
        <v>0</v>
      </c>
      <c r="M371" s="22">
        <f t="shared" si="97"/>
        <v>0</v>
      </c>
      <c r="N371" s="14" t="str">
        <f t="shared" si="98"/>
        <v/>
      </c>
      <c r="O371" s="14" t="e">
        <f t="shared" si="103"/>
        <v>#VALUE!</v>
      </c>
      <c r="P371" s="14" t="e">
        <f t="shared" si="104"/>
        <v>#VALUE!</v>
      </c>
      <c r="Q371" s="14" t="str">
        <f>IFERROR(IF(AA371="",IF(X371="","Ecole Privée "&amp;TRIM(PROPER(VLOOKUP(MID(V371,1,8),[1]Répertoire!$H$1:$J$65536,3,FALSE))),"Ecole Privée "&amp;TRIM(PROPER(VLOOKUP(X371,[1]Répertoire!$H$1:$J$65536,3,FALSE)))),AA371),"")</f>
        <v/>
      </c>
      <c r="R371" s="14" t="str">
        <f>IFERROR(IF(AB371="",IF(X371="",VLOOKUP(MID(V371,1,8),[1]Répertoire!$H$1:$J$65536,2,FALSE),TRIM(UPPER(VLOOKUP(X371,[1]Répertoire!$H$1:$J$65536,2,FALSE)))),AB371),"")</f>
        <v/>
      </c>
      <c r="S371" s="14" t="str">
        <f t="shared" si="100"/>
        <v/>
      </c>
      <c r="T371" s="15" t="e">
        <f t="shared" si="105"/>
        <v>#VALUE!</v>
      </c>
      <c r="U371" s="14" t="e">
        <f t="shared" si="106"/>
        <v>#VALUE!</v>
      </c>
      <c r="V371" s="6" t="str">
        <f t="shared" si="107"/>
        <v/>
      </c>
      <c r="W371" s="34"/>
      <c r="X371" s="23" t="str">
        <f t="shared" si="108"/>
        <v/>
      </c>
      <c r="Y371" s="35"/>
      <c r="Z371" s="35"/>
      <c r="AA371" s="38"/>
      <c r="AB371" s="38"/>
      <c r="AC371" s="39"/>
      <c r="AD371" s="23"/>
      <c r="AE371" s="39"/>
      <c r="AF371" s="41"/>
    </row>
    <row r="372" spans="1:32" ht="45" customHeight="1" x14ac:dyDescent="0.25">
      <c r="A372" s="12">
        <v>371</v>
      </c>
      <c r="D372" s="21" t="str">
        <f t="shared" si="92"/>
        <v/>
      </c>
      <c r="E372" s="22" t="str">
        <f t="shared" si="102"/>
        <v/>
      </c>
      <c r="F372" s="22">
        <f>IF(H372="","",MAX($F$2:F371)+1)</f>
        <v>371</v>
      </c>
      <c r="G372" s="26" t="str">
        <f t="shared" si="93"/>
        <v/>
      </c>
      <c r="H372" s="27" t="str">
        <f t="shared" si="94"/>
        <v xml:space="preserve">
</v>
      </c>
      <c r="I372" s="27" t="str">
        <f t="shared" si="95"/>
        <v xml:space="preserve">
</v>
      </c>
      <c r="J372" s="42">
        <f t="shared" si="96"/>
        <v>0</v>
      </c>
      <c r="K372" s="22">
        <f t="shared" si="101"/>
        <v>0</v>
      </c>
      <c r="L372" s="22">
        <f t="shared" si="99"/>
        <v>0</v>
      </c>
      <c r="M372" s="22">
        <f t="shared" si="97"/>
        <v>0</v>
      </c>
      <c r="N372" s="14" t="str">
        <f t="shared" si="98"/>
        <v/>
      </c>
      <c r="O372" s="14" t="e">
        <f t="shared" si="103"/>
        <v>#VALUE!</v>
      </c>
      <c r="P372" s="14" t="e">
        <f t="shared" si="104"/>
        <v>#VALUE!</v>
      </c>
      <c r="Q372" s="14" t="str">
        <f>IFERROR(IF(AA372="",IF(X372="","Ecole Privée "&amp;TRIM(PROPER(VLOOKUP(MID(V372,1,8),[1]Répertoire!$H$1:$J$65536,3,FALSE))),"Ecole Privée "&amp;TRIM(PROPER(VLOOKUP(X372,[1]Répertoire!$H$1:$J$65536,3,FALSE)))),AA372),"")</f>
        <v/>
      </c>
      <c r="R372" s="14" t="str">
        <f>IFERROR(IF(AB372="",IF(X372="",VLOOKUP(MID(V372,1,8),[1]Répertoire!$H$1:$J$65536,2,FALSE),TRIM(UPPER(VLOOKUP(X372,[1]Répertoire!$H$1:$J$65536,2,FALSE)))),AB372),"")</f>
        <v/>
      </c>
      <c r="S372" s="14" t="str">
        <f t="shared" si="100"/>
        <v/>
      </c>
      <c r="T372" s="15" t="e">
        <f t="shared" si="105"/>
        <v>#VALUE!</v>
      </c>
      <c r="U372" s="14" t="e">
        <f t="shared" si="106"/>
        <v>#VALUE!</v>
      </c>
      <c r="V372" s="4" t="str">
        <f t="shared" si="107"/>
        <v/>
      </c>
      <c r="W372" s="33"/>
      <c r="X372" s="24" t="str">
        <f t="shared" si="108"/>
        <v/>
      </c>
      <c r="Y372" s="25"/>
      <c r="Z372" s="25"/>
      <c r="AA372" s="36"/>
      <c r="AB372" s="36"/>
      <c r="AC372" s="37"/>
      <c r="AD372" s="24"/>
      <c r="AE372" s="37"/>
      <c r="AF372" s="40"/>
    </row>
    <row r="373" spans="1:32" ht="45" customHeight="1" x14ac:dyDescent="0.25">
      <c r="A373" s="12">
        <v>372</v>
      </c>
      <c r="D373" s="21" t="str">
        <f t="shared" si="92"/>
        <v/>
      </c>
      <c r="E373" s="22" t="str">
        <f t="shared" si="102"/>
        <v/>
      </c>
      <c r="F373" s="22">
        <f>IF(H373="","",MAX($F$2:F372)+1)</f>
        <v>372</v>
      </c>
      <c r="G373" s="26" t="str">
        <f t="shared" si="93"/>
        <v/>
      </c>
      <c r="H373" s="27" t="str">
        <f t="shared" si="94"/>
        <v xml:space="preserve">
</v>
      </c>
      <c r="I373" s="27" t="str">
        <f t="shared" si="95"/>
        <v xml:space="preserve">
</v>
      </c>
      <c r="J373" s="42">
        <f t="shared" si="96"/>
        <v>0</v>
      </c>
      <c r="K373" s="22">
        <f t="shared" si="101"/>
        <v>0</v>
      </c>
      <c r="L373" s="22">
        <f t="shared" si="99"/>
        <v>0</v>
      </c>
      <c r="M373" s="22">
        <f t="shared" si="97"/>
        <v>0</v>
      </c>
      <c r="N373" s="14" t="str">
        <f t="shared" si="98"/>
        <v/>
      </c>
      <c r="O373" s="14" t="e">
        <f t="shared" si="103"/>
        <v>#VALUE!</v>
      </c>
      <c r="P373" s="14" t="e">
        <f t="shared" si="104"/>
        <v>#VALUE!</v>
      </c>
      <c r="Q373" s="14" t="str">
        <f>IFERROR(IF(AA373="",IF(X373="","Ecole Privée "&amp;TRIM(PROPER(VLOOKUP(MID(V373,1,8),[1]Répertoire!$H$1:$J$65536,3,FALSE))),"Ecole Privée "&amp;TRIM(PROPER(VLOOKUP(X373,[1]Répertoire!$H$1:$J$65536,3,FALSE)))),AA373),"")</f>
        <v/>
      </c>
      <c r="R373" s="14" t="str">
        <f>IFERROR(IF(AB373="",IF(X373="",VLOOKUP(MID(V373,1,8),[1]Répertoire!$H$1:$J$65536,2,FALSE),TRIM(UPPER(VLOOKUP(X373,[1]Répertoire!$H$1:$J$65536,2,FALSE)))),AB373),"")</f>
        <v/>
      </c>
      <c r="S373" s="14" t="str">
        <f t="shared" si="100"/>
        <v/>
      </c>
      <c r="T373" s="15" t="e">
        <f t="shared" si="105"/>
        <v>#VALUE!</v>
      </c>
      <c r="U373" s="14" t="e">
        <f t="shared" si="106"/>
        <v>#VALUE!</v>
      </c>
      <c r="V373" s="6" t="str">
        <f t="shared" si="107"/>
        <v/>
      </c>
      <c r="W373" s="34"/>
      <c r="X373" s="23" t="str">
        <f t="shared" si="108"/>
        <v/>
      </c>
      <c r="Y373" s="35"/>
      <c r="Z373" s="35"/>
      <c r="AA373" s="38"/>
      <c r="AB373" s="38"/>
      <c r="AC373" s="39"/>
      <c r="AD373" s="23"/>
      <c r="AE373" s="39"/>
      <c r="AF373" s="41"/>
    </row>
    <row r="374" spans="1:32" ht="45" customHeight="1" x14ac:dyDescent="0.25">
      <c r="A374" s="12">
        <v>373</v>
      </c>
      <c r="D374" s="21" t="str">
        <f t="shared" si="92"/>
        <v/>
      </c>
      <c r="E374" s="22" t="str">
        <f t="shared" si="102"/>
        <v/>
      </c>
      <c r="F374" s="22">
        <f>IF(H374="","",MAX($F$2:F373)+1)</f>
        <v>373</v>
      </c>
      <c r="G374" s="26" t="str">
        <f t="shared" si="93"/>
        <v/>
      </c>
      <c r="H374" s="27" t="str">
        <f t="shared" si="94"/>
        <v xml:space="preserve">
</v>
      </c>
      <c r="I374" s="27" t="str">
        <f t="shared" si="95"/>
        <v xml:space="preserve">
</v>
      </c>
      <c r="J374" s="42">
        <f t="shared" si="96"/>
        <v>0</v>
      </c>
      <c r="K374" s="22">
        <f t="shared" si="101"/>
        <v>0</v>
      </c>
      <c r="L374" s="22">
        <f t="shared" si="99"/>
        <v>0</v>
      </c>
      <c r="M374" s="22">
        <f t="shared" si="97"/>
        <v>0</v>
      </c>
      <c r="N374" s="14" t="str">
        <f t="shared" si="98"/>
        <v/>
      </c>
      <c r="O374" s="14" t="e">
        <f t="shared" si="103"/>
        <v>#VALUE!</v>
      </c>
      <c r="P374" s="14" t="e">
        <f t="shared" si="104"/>
        <v>#VALUE!</v>
      </c>
      <c r="Q374" s="14" t="str">
        <f>IFERROR(IF(AA374="",IF(X374="","Ecole Privée "&amp;TRIM(PROPER(VLOOKUP(MID(V374,1,8),[1]Répertoire!$H$1:$J$65536,3,FALSE))),"Ecole Privée "&amp;TRIM(PROPER(VLOOKUP(X374,[1]Répertoire!$H$1:$J$65536,3,FALSE)))),AA374),"")</f>
        <v/>
      </c>
      <c r="R374" s="14" t="str">
        <f>IFERROR(IF(AB374="",IF(X374="",VLOOKUP(MID(V374,1,8),[1]Répertoire!$H$1:$J$65536,2,FALSE),TRIM(UPPER(VLOOKUP(X374,[1]Répertoire!$H$1:$J$65536,2,FALSE)))),AB374),"")</f>
        <v/>
      </c>
      <c r="S374" s="14" t="str">
        <f t="shared" si="100"/>
        <v/>
      </c>
      <c r="T374" s="15" t="e">
        <f t="shared" si="105"/>
        <v>#VALUE!</v>
      </c>
      <c r="U374" s="14" t="e">
        <f t="shared" si="106"/>
        <v>#VALUE!</v>
      </c>
      <c r="V374" s="4" t="str">
        <f t="shared" si="107"/>
        <v/>
      </c>
      <c r="W374" s="33"/>
      <c r="X374" s="24" t="str">
        <f t="shared" si="108"/>
        <v/>
      </c>
      <c r="Y374" s="25"/>
      <c r="Z374" s="25"/>
      <c r="AA374" s="36"/>
      <c r="AB374" s="36"/>
      <c r="AC374" s="37"/>
      <c r="AD374" s="24"/>
      <c r="AE374" s="37"/>
      <c r="AF374" s="40"/>
    </row>
    <row r="375" spans="1:32" ht="45" customHeight="1" x14ac:dyDescent="0.25">
      <c r="A375" s="12">
        <v>374</v>
      </c>
      <c r="D375" s="21" t="str">
        <f t="shared" si="92"/>
        <v/>
      </c>
      <c r="E375" s="22" t="str">
        <f t="shared" si="102"/>
        <v/>
      </c>
      <c r="F375" s="22">
        <f>IF(H375="","",MAX($F$2:F374)+1)</f>
        <v>374</v>
      </c>
      <c r="G375" s="26" t="str">
        <f t="shared" si="93"/>
        <v/>
      </c>
      <c r="H375" s="27" t="str">
        <f t="shared" si="94"/>
        <v xml:space="preserve">
</v>
      </c>
      <c r="I375" s="27" t="str">
        <f t="shared" si="95"/>
        <v xml:space="preserve">
</v>
      </c>
      <c r="J375" s="42">
        <f t="shared" si="96"/>
        <v>0</v>
      </c>
      <c r="K375" s="22">
        <f t="shared" si="101"/>
        <v>0</v>
      </c>
      <c r="L375" s="22">
        <f t="shared" si="99"/>
        <v>0</v>
      </c>
      <c r="M375" s="22">
        <f t="shared" si="97"/>
        <v>0</v>
      </c>
      <c r="N375" s="14" t="str">
        <f t="shared" si="98"/>
        <v/>
      </c>
      <c r="O375" s="14" t="e">
        <f t="shared" si="103"/>
        <v>#VALUE!</v>
      </c>
      <c r="P375" s="14" t="e">
        <f t="shared" si="104"/>
        <v>#VALUE!</v>
      </c>
      <c r="Q375" s="14" t="str">
        <f>IFERROR(IF(AA375="",IF(X375="","Ecole Privée "&amp;TRIM(PROPER(VLOOKUP(MID(V375,1,8),[1]Répertoire!$H$1:$J$65536,3,FALSE))),"Ecole Privée "&amp;TRIM(PROPER(VLOOKUP(X375,[1]Répertoire!$H$1:$J$65536,3,FALSE)))),AA375),"")</f>
        <v/>
      </c>
      <c r="R375" s="14" t="str">
        <f>IFERROR(IF(AB375="",IF(X375="",VLOOKUP(MID(V375,1,8),[1]Répertoire!$H$1:$J$65536,2,FALSE),TRIM(UPPER(VLOOKUP(X375,[1]Répertoire!$H$1:$J$65536,2,FALSE)))),AB375),"")</f>
        <v/>
      </c>
      <c r="S375" s="14" t="str">
        <f t="shared" si="100"/>
        <v/>
      </c>
      <c r="T375" s="15" t="e">
        <f t="shared" si="105"/>
        <v>#VALUE!</v>
      </c>
      <c r="U375" s="14" t="e">
        <f t="shared" si="106"/>
        <v>#VALUE!</v>
      </c>
      <c r="V375" s="6" t="str">
        <f t="shared" si="107"/>
        <v/>
      </c>
      <c r="W375" s="34"/>
      <c r="X375" s="23" t="str">
        <f t="shared" si="108"/>
        <v/>
      </c>
      <c r="Y375" s="35"/>
      <c r="Z375" s="35"/>
      <c r="AA375" s="38"/>
      <c r="AB375" s="38"/>
      <c r="AC375" s="39"/>
      <c r="AD375" s="23"/>
      <c r="AE375" s="39"/>
      <c r="AF375" s="41"/>
    </row>
    <row r="376" spans="1:32" ht="45" customHeight="1" x14ac:dyDescent="0.25">
      <c r="A376" s="12">
        <v>375</v>
      </c>
      <c r="D376" s="21" t="str">
        <f t="shared" si="92"/>
        <v/>
      </c>
      <c r="E376" s="22" t="str">
        <f t="shared" si="102"/>
        <v/>
      </c>
      <c r="F376" s="22">
        <f>IF(H376="","",MAX($F$2:F375)+1)</f>
        <v>375</v>
      </c>
      <c r="G376" s="26" t="str">
        <f t="shared" si="93"/>
        <v/>
      </c>
      <c r="H376" s="27" t="str">
        <f t="shared" si="94"/>
        <v xml:space="preserve">
</v>
      </c>
      <c r="I376" s="27" t="str">
        <f t="shared" si="95"/>
        <v xml:space="preserve">
</v>
      </c>
      <c r="J376" s="42">
        <f t="shared" si="96"/>
        <v>0</v>
      </c>
      <c r="K376" s="22">
        <f t="shared" si="101"/>
        <v>0</v>
      </c>
      <c r="L376" s="22">
        <f t="shared" si="99"/>
        <v>0</v>
      </c>
      <c r="M376" s="22">
        <f t="shared" si="97"/>
        <v>0</v>
      </c>
      <c r="N376" s="14" t="str">
        <f t="shared" si="98"/>
        <v/>
      </c>
      <c r="O376" s="14" t="e">
        <f t="shared" si="103"/>
        <v>#VALUE!</v>
      </c>
      <c r="P376" s="14" t="e">
        <f t="shared" si="104"/>
        <v>#VALUE!</v>
      </c>
      <c r="Q376" s="14" t="str">
        <f>IFERROR(IF(AA376="",IF(X376="","Ecole Privée "&amp;TRIM(PROPER(VLOOKUP(MID(V376,1,8),[1]Répertoire!$H$1:$J$65536,3,FALSE))),"Ecole Privée "&amp;TRIM(PROPER(VLOOKUP(X376,[1]Répertoire!$H$1:$J$65536,3,FALSE)))),AA376),"")</f>
        <v/>
      </c>
      <c r="R376" s="14" t="str">
        <f>IFERROR(IF(AB376="",IF(X376="",VLOOKUP(MID(V376,1,8),[1]Répertoire!$H$1:$J$65536,2,FALSE),TRIM(UPPER(VLOOKUP(X376,[1]Répertoire!$H$1:$J$65536,2,FALSE)))),AB376),"")</f>
        <v/>
      </c>
      <c r="S376" s="14" t="str">
        <f t="shared" si="100"/>
        <v/>
      </c>
      <c r="T376" s="15" t="e">
        <f t="shared" si="105"/>
        <v>#VALUE!</v>
      </c>
      <c r="U376" s="14" t="e">
        <f t="shared" si="106"/>
        <v>#VALUE!</v>
      </c>
      <c r="V376" s="4" t="str">
        <f t="shared" si="107"/>
        <v/>
      </c>
      <c r="W376" s="33"/>
      <c r="X376" s="24" t="str">
        <f t="shared" si="108"/>
        <v/>
      </c>
      <c r="Y376" s="25"/>
      <c r="Z376" s="25"/>
      <c r="AA376" s="36"/>
      <c r="AB376" s="36"/>
      <c r="AC376" s="37"/>
      <c r="AD376" s="24"/>
      <c r="AE376" s="37"/>
      <c r="AF376" s="40"/>
    </row>
    <row r="377" spans="1:32" ht="45" customHeight="1" x14ac:dyDescent="0.25">
      <c r="A377" s="12">
        <v>376</v>
      </c>
      <c r="D377" s="21" t="str">
        <f t="shared" si="92"/>
        <v/>
      </c>
      <c r="E377" s="22" t="str">
        <f t="shared" si="102"/>
        <v/>
      </c>
      <c r="F377" s="22">
        <f>IF(H377="","",MAX($F$2:F376)+1)</f>
        <v>376</v>
      </c>
      <c r="G377" s="26" t="str">
        <f t="shared" si="93"/>
        <v/>
      </c>
      <c r="H377" s="27" t="str">
        <f t="shared" si="94"/>
        <v xml:space="preserve">
</v>
      </c>
      <c r="I377" s="27" t="str">
        <f t="shared" si="95"/>
        <v xml:space="preserve">
</v>
      </c>
      <c r="J377" s="42">
        <f t="shared" si="96"/>
        <v>0</v>
      </c>
      <c r="K377" s="22">
        <f t="shared" si="101"/>
        <v>0</v>
      </c>
      <c r="L377" s="22">
        <f t="shared" si="99"/>
        <v>0</v>
      </c>
      <c r="M377" s="22">
        <f t="shared" si="97"/>
        <v>0</v>
      </c>
      <c r="N377" s="14" t="str">
        <f t="shared" si="98"/>
        <v/>
      </c>
      <c r="O377" s="14" t="e">
        <f t="shared" si="103"/>
        <v>#VALUE!</v>
      </c>
      <c r="P377" s="14" t="e">
        <f t="shared" si="104"/>
        <v>#VALUE!</v>
      </c>
      <c r="Q377" s="14" t="str">
        <f>IFERROR(IF(AA377="",IF(X377="","Ecole Privée "&amp;TRIM(PROPER(VLOOKUP(MID(V377,1,8),[1]Répertoire!$H$1:$J$65536,3,FALSE))),"Ecole Privée "&amp;TRIM(PROPER(VLOOKUP(X377,[1]Répertoire!$H$1:$J$65536,3,FALSE)))),AA377),"")</f>
        <v/>
      </c>
      <c r="R377" s="14" t="str">
        <f>IFERROR(IF(AB377="",IF(X377="",VLOOKUP(MID(V377,1,8),[1]Répertoire!$H$1:$J$65536,2,FALSE),TRIM(UPPER(VLOOKUP(X377,[1]Répertoire!$H$1:$J$65536,2,FALSE)))),AB377),"")</f>
        <v/>
      </c>
      <c r="S377" s="14" t="str">
        <f t="shared" si="100"/>
        <v/>
      </c>
      <c r="T377" s="15" t="e">
        <f t="shared" si="105"/>
        <v>#VALUE!</v>
      </c>
      <c r="U377" s="14" t="e">
        <f t="shared" si="106"/>
        <v>#VALUE!</v>
      </c>
      <c r="V377" s="6" t="str">
        <f t="shared" si="107"/>
        <v/>
      </c>
      <c r="W377" s="34"/>
      <c r="X377" s="23" t="str">
        <f t="shared" si="108"/>
        <v/>
      </c>
      <c r="Y377" s="35"/>
      <c r="Z377" s="35"/>
      <c r="AA377" s="38"/>
      <c r="AB377" s="38"/>
      <c r="AC377" s="39"/>
      <c r="AD377" s="23"/>
      <c r="AE377" s="39"/>
      <c r="AF377" s="41"/>
    </row>
    <row r="378" spans="1:32" ht="45" customHeight="1" x14ac:dyDescent="0.25">
      <c r="A378" s="12">
        <v>377</v>
      </c>
      <c r="D378" s="21" t="str">
        <f t="shared" si="92"/>
        <v/>
      </c>
      <c r="E378" s="22" t="str">
        <f t="shared" si="102"/>
        <v/>
      </c>
      <c r="F378" s="22">
        <f>IF(H378="","",MAX($F$2:F377)+1)</f>
        <v>377</v>
      </c>
      <c r="G378" s="26" t="str">
        <f t="shared" si="93"/>
        <v/>
      </c>
      <c r="H378" s="27" t="str">
        <f t="shared" si="94"/>
        <v xml:space="preserve">
</v>
      </c>
      <c r="I378" s="27" t="str">
        <f t="shared" si="95"/>
        <v xml:space="preserve">
</v>
      </c>
      <c r="J378" s="42">
        <f t="shared" si="96"/>
        <v>0</v>
      </c>
      <c r="K378" s="22">
        <f t="shared" si="101"/>
        <v>0</v>
      </c>
      <c r="L378" s="22">
        <f t="shared" si="99"/>
        <v>0</v>
      </c>
      <c r="M378" s="22">
        <f t="shared" si="97"/>
        <v>0</v>
      </c>
      <c r="N378" s="14" t="str">
        <f t="shared" si="98"/>
        <v/>
      </c>
      <c r="O378" s="14" t="e">
        <f t="shared" si="103"/>
        <v>#VALUE!</v>
      </c>
      <c r="P378" s="14" t="e">
        <f t="shared" si="104"/>
        <v>#VALUE!</v>
      </c>
      <c r="Q378" s="14" t="str">
        <f>IFERROR(IF(AA378="",IF(X378="","Ecole Privée "&amp;TRIM(PROPER(VLOOKUP(MID(V378,1,8),[1]Répertoire!$H$1:$J$65536,3,FALSE))),"Ecole Privée "&amp;TRIM(PROPER(VLOOKUP(X378,[1]Répertoire!$H$1:$J$65536,3,FALSE)))),AA378),"")</f>
        <v/>
      </c>
      <c r="R378" s="14" t="str">
        <f>IFERROR(IF(AB378="",IF(X378="",VLOOKUP(MID(V378,1,8),[1]Répertoire!$H$1:$J$65536,2,FALSE),TRIM(UPPER(VLOOKUP(X378,[1]Répertoire!$H$1:$J$65536,2,FALSE)))),AB378),"")</f>
        <v/>
      </c>
      <c r="S378" s="14" t="str">
        <f t="shared" si="100"/>
        <v/>
      </c>
      <c r="T378" s="15" t="e">
        <f t="shared" si="105"/>
        <v>#VALUE!</v>
      </c>
      <c r="U378" s="14" t="e">
        <f t="shared" si="106"/>
        <v>#VALUE!</v>
      </c>
      <c r="V378" s="4" t="str">
        <f t="shared" si="107"/>
        <v/>
      </c>
      <c r="W378" s="33"/>
      <c r="X378" s="24" t="str">
        <f t="shared" si="108"/>
        <v/>
      </c>
      <c r="Y378" s="25"/>
      <c r="Z378" s="25"/>
      <c r="AA378" s="36"/>
      <c r="AB378" s="36"/>
      <c r="AC378" s="37"/>
      <c r="AD378" s="24"/>
      <c r="AE378" s="37"/>
      <c r="AF378" s="40"/>
    </row>
    <row r="379" spans="1:32" ht="45" customHeight="1" x14ac:dyDescent="0.25">
      <c r="A379" s="12">
        <v>378</v>
      </c>
      <c r="D379" s="21" t="str">
        <f t="shared" si="92"/>
        <v/>
      </c>
      <c r="E379" s="22" t="str">
        <f t="shared" si="102"/>
        <v/>
      </c>
      <c r="F379" s="22">
        <f>IF(H379="","",MAX($F$2:F378)+1)</f>
        <v>378</v>
      </c>
      <c r="G379" s="26" t="str">
        <f t="shared" si="93"/>
        <v/>
      </c>
      <c r="H379" s="27" t="str">
        <f t="shared" si="94"/>
        <v xml:space="preserve">
</v>
      </c>
      <c r="I379" s="27" t="str">
        <f t="shared" si="95"/>
        <v xml:space="preserve">
</v>
      </c>
      <c r="J379" s="42">
        <f t="shared" si="96"/>
        <v>0</v>
      </c>
      <c r="K379" s="22">
        <f t="shared" si="101"/>
        <v>0</v>
      </c>
      <c r="L379" s="22">
        <f t="shared" si="99"/>
        <v>0</v>
      </c>
      <c r="M379" s="22">
        <f t="shared" si="97"/>
        <v>0</v>
      </c>
      <c r="N379" s="14" t="str">
        <f t="shared" si="98"/>
        <v/>
      </c>
      <c r="O379" s="14" t="e">
        <f t="shared" si="103"/>
        <v>#VALUE!</v>
      </c>
      <c r="P379" s="14" t="e">
        <f t="shared" si="104"/>
        <v>#VALUE!</v>
      </c>
      <c r="Q379" s="14" t="str">
        <f>IFERROR(IF(AA379="",IF(X379="","Ecole Privée "&amp;TRIM(PROPER(VLOOKUP(MID(V379,1,8),[1]Répertoire!$H$1:$J$65536,3,FALSE))),"Ecole Privée "&amp;TRIM(PROPER(VLOOKUP(X379,[1]Répertoire!$H$1:$J$65536,3,FALSE)))),AA379),"")</f>
        <v/>
      </c>
      <c r="R379" s="14" t="str">
        <f>IFERROR(IF(AB379="",IF(X379="",VLOOKUP(MID(V379,1,8),[1]Répertoire!$H$1:$J$65536,2,FALSE),TRIM(UPPER(VLOOKUP(X379,[1]Répertoire!$H$1:$J$65536,2,FALSE)))),AB379),"")</f>
        <v/>
      </c>
      <c r="S379" s="14" t="str">
        <f t="shared" si="100"/>
        <v/>
      </c>
      <c r="T379" s="15" t="e">
        <f t="shared" si="105"/>
        <v>#VALUE!</v>
      </c>
      <c r="U379" s="14" t="e">
        <f t="shared" si="106"/>
        <v>#VALUE!</v>
      </c>
      <c r="V379" s="6" t="str">
        <f t="shared" si="107"/>
        <v/>
      </c>
      <c r="W379" s="34"/>
      <c r="X379" s="23" t="str">
        <f t="shared" si="108"/>
        <v/>
      </c>
      <c r="Y379" s="35"/>
      <c r="Z379" s="35"/>
      <c r="AA379" s="38"/>
      <c r="AB379" s="38"/>
      <c r="AC379" s="39"/>
      <c r="AD379" s="23"/>
      <c r="AE379" s="39"/>
      <c r="AF379" s="41"/>
    </row>
    <row r="380" spans="1:32" ht="45" customHeight="1" x14ac:dyDescent="0.25">
      <c r="A380" s="12">
        <v>379</v>
      </c>
      <c r="D380" s="21" t="str">
        <f t="shared" si="92"/>
        <v/>
      </c>
      <c r="E380" s="22" t="str">
        <f t="shared" si="102"/>
        <v/>
      </c>
      <c r="F380" s="22">
        <f>IF(H380="","",MAX($F$2:F379)+1)</f>
        <v>379</v>
      </c>
      <c r="G380" s="26" t="str">
        <f t="shared" si="93"/>
        <v/>
      </c>
      <c r="H380" s="27" t="str">
        <f t="shared" si="94"/>
        <v xml:space="preserve">
</v>
      </c>
      <c r="I380" s="27" t="str">
        <f t="shared" si="95"/>
        <v xml:space="preserve">
</v>
      </c>
      <c r="J380" s="42">
        <f t="shared" si="96"/>
        <v>0</v>
      </c>
      <c r="K380" s="22">
        <f t="shared" si="101"/>
        <v>0</v>
      </c>
      <c r="L380" s="22">
        <f t="shared" si="99"/>
        <v>0</v>
      </c>
      <c r="M380" s="22">
        <f t="shared" si="97"/>
        <v>0</v>
      </c>
      <c r="N380" s="14" t="str">
        <f t="shared" si="98"/>
        <v/>
      </c>
      <c r="O380" s="14" t="e">
        <f t="shared" si="103"/>
        <v>#VALUE!</v>
      </c>
      <c r="P380" s="14" t="e">
        <f t="shared" si="104"/>
        <v>#VALUE!</v>
      </c>
      <c r="Q380" s="14" t="str">
        <f>IFERROR(IF(AA380="",IF(X380="","Ecole Privée "&amp;TRIM(PROPER(VLOOKUP(MID(V380,1,8),[1]Répertoire!$H$1:$J$65536,3,FALSE))),"Ecole Privée "&amp;TRIM(PROPER(VLOOKUP(X380,[1]Répertoire!$H$1:$J$65536,3,FALSE)))),AA380),"")</f>
        <v/>
      </c>
      <c r="R380" s="14" t="str">
        <f>IFERROR(IF(AB380="",IF(X380="",VLOOKUP(MID(V380,1,8),[1]Répertoire!$H$1:$J$65536,2,FALSE),TRIM(UPPER(VLOOKUP(X380,[1]Répertoire!$H$1:$J$65536,2,FALSE)))),AB380),"")</f>
        <v/>
      </c>
      <c r="S380" s="14" t="str">
        <f t="shared" si="100"/>
        <v/>
      </c>
      <c r="T380" s="15" t="e">
        <f t="shared" si="105"/>
        <v>#VALUE!</v>
      </c>
      <c r="U380" s="14" t="e">
        <f t="shared" si="106"/>
        <v>#VALUE!</v>
      </c>
      <c r="V380" s="4" t="str">
        <f t="shared" si="107"/>
        <v/>
      </c>
      <c r="W380" s="33"/>
      <c r="X380" s="24" t="str">
        <f t="shared" si="108"/>
        <v/>
      </c>
      <c r="Y380" s="25"/>
      <c r="Z380" s="25"/>
      <c r="AA380" s="36"/>
      <c r="AB380" s="36"/>
      <c r="AC380" s="37"/>
      <c r="AD380" s="24"/>
      <c r="AE380" s="37"/>
      <c r="AF380" s="40"/>
    </row>
    <row r="381" spans="1:32" ht="45" customHeight="1" x14ac:dyDescent="0.25">
      <c r="A381" s="12">
        <v>380</v>
      </c>
      <c r="D381" s="21" t="str">
        <f t="shared" si="92"/>
        <v/>
      </c>
      <c r="E381" s="22" t="str">
        <f t="shared" si="102"/>
        <v/>
      </c>
      <c r="F381" s="22">
        <f>IF(H381="","",MAX($F$2:F380)+1)</f>
        <v>380</v>
      </c>
      <c r="G381" s="26" t="str">
        <f t="shared" si="93"/>
        <v/>
      </c>
      <c r="H381" s="27" t="str">
        <f t="shared" si="94"/>
        <v xml:space="preserve">
</v>
      </c>
      <c r="I381" s="27" t="str">
        <f t="shared" si="95"/>
        <v xml:space="preserve">
</v>
      </c>
      <c r="J381" s="42">
        <f t="shared" si="96"/>
        <v>0</v>
      </c>
      <c r="K381" s="22">
        <f t="shared" si="101"/>
        <v>0</v>
      </c>
      <c r="L381" s="22">
        <f t="shared" si="99"/>
        <v>0</v>
      </c>
      <c r="M381" s="22">
        <f t="shared" si="97"/>
        <v>0</v>
      </c>
      <c r="N381" s="14" t="str">
        <f t="shared" si="98"/>
        <v/>
      </c>
      <c r="O381" s="14" t="e">
        <f t="shared" si="103"/>
        <v>#VALUE!</v>
      </c>
      <c r="P381" s="14" t="e">
        <f t="shared" si="104"/>
        <v>#VALUE!</v>
      </c>
      <c r="Q381" s="14" t="str">
        <f>IFERROR(IF(AA381="",IF(X381="","Ecole Privée "&amp;TRIM(PROPER(VLOOKUP(MID(V381,1,8),[1]Répertoire!$H$1:$J$65536,3,FALSE))),"Ecole Privée "&amp;TRIM(PROPER(VLOOKUP(X381,[1]Répertoire!$H$1:$J$65536,3,FALSE)))),AA381),"")</f>
        <v/>
      </c>
      <c r="R381" s="14" t="str">
        <f>IFERROR(IF(AB381="",IF(X381="",VLOOKUP(MID(V381,1,8),[1]Répertoire!$H$1:$J$65536,2,FALSE),TRIM(UPPER(VLOOKUP(X381,[1]Répertoire!$H$1:$J$65536,2,FALSE)))),AB381),"")</f>
        <v/>
      </c>
      <c r="S381" s="14" t="str">
        <f t="shared" si="100"/>
        <v/>
      </c>
      <c r="T381" s="15" t="e">
        <f t="shared" si="105"/>
        <v>#VALUE!</v>
      </c>
      <c r="U381" s="14" t="e">
        <f t="shared" si="106"/>
        <v>#VALUE!</v>
      </c>
      <c r="V381" s="6" t="str">
        <f t="shared" si="107"/>
        <v/>
      </c>
      <c r="W381" s="34"/>
      <c r="X381" s="23" t="str">
        <f t="shared" si="108"/>
        <v/>
      </c>
      <c r="Y381" s="35"/>
      <c r="Z381" s="35"/>
      <c r="AA381" s="38"/>
      <c r="AB381" s="38"/>
      <c r="AC381" s="39"/>
      <c r="AD381" s="23"/>
      <c r="AE381" s="39"/>
      <c r="AF381" s="41"/>
    </row>
    <row r="382" spans="1:32" ht="45" customHeight="1" x14ac:dyDescent="0.25">
      <c r="A382" s="12">
        <v>381</v>
      </c>
      <c r="D382" s="21" t="str">
        <f t="shared" si="92"/>
        <v/>
      </c>
      <c r="E382" s="22" t="str">
        <f t="shared" si="102"/>
        <v/>
      </c>
      <c r="F382" s="22">
        <f>IF(H382="","",MAX($F$2:F381)+1)</f>
        <v>381</v>
      </c>
      <c r="G382" s="26" t="str">
        <f t="shared" si="93"/>
        <v/>
      </c>
      <c r="H382" s="27" t="str">
        <f t="shared" si="94"/>
        <v xml:space="preserve">
</v>
      </c>
      <c r="I382" s="27" t="str">
        <f t="shared" si="95"/>
        <v xml:space="preserve">
</v>
      </c>
      <c r="J382" s="42">
        <f t="shared" si="96"/>
        <v>0</v>
      </c>
      <c r="K382" s="22">
        <f t="shared" si="101"/>
        <v>0</v>
      </c>
      <c r="L382" s="22">
        <f t="shared" si="99"/>
        <v>0</v>
      </c>
      <c r="M382" s="22">
        <f t="shared" si="97"/>
        <v>0</v>
      </c>
      <c r="N382" s="14" t="str">
        <f t="shared" si="98"/>
        <v/>
      </c>
      <c r="O382" s="14" t="e">
        <f t="shared" si="103"/>
        <v>#VALUE!</v>
      </c>
      <c r="P382" s="14" t="e">
        <f t="shared" si="104"/>
        <v>#VALUE!</v>
      </c>
      <c r="Q382" s="14" t="str">
        <f>IFERROR(IF(AA382="",IF(X382="","Ecole Privée "&amp;TRIM(PROPER(VLOOKUP(MID(V382,1,8),[1]Répertoire!$H$1:$J$65536,3,FALSE))),"Ecole Privée "&amp;TRIM(PROPER(VLOOKUP(X382,[1]Répertoire!$H$1:$J$65536,3,FALSE)))),AA382),"")</f>
        <v/>
      </c>
      <c r="R382" s="14" t="str">
        <f>IFERROR(IF(AB382="",IF(X382="",VLOOKUP(MID(V382,1,8),[1]Répertoire!$H$1:$J$65536,2,FALSE),TRIM(UPPER(VLOOKUP(X382,[1]Répertoire!$H$1:$J$65536,2,FALSE)))),AB382),"")</f>
        <v/>
      </c>
      <c r="S382" s="14" t="str">
        <f t="shared" si="100"/>
        <v/>
      </c>
      <c r="T382" s="15" t="e">
        <f t="shared" si="105"/>
        <v>#VALUE!</v>
      </c>
      <c r="U382" s="14" t="e">
        <f t="shared" si="106"/>
        <v>#VALUE!</v>
      </c>
      <c r="V382" s="4" t="str">
        <f t="shared" si="107"/>
        <v/>
      </c>
      <c r="W382" s="33"/>
      <c r="X382" s="24" t="str">
        <f t="shared" si="108"/>
        <v/>
      </c>
      <c r="Y382" s="25"/>
      <c r="Z382" s="25"/>
      <c r="AA382" s="36"/>
      <c r="AB382" s="36"/>
      <c r="AC382" s="37"/>
      <c r="AD382" s="24"/>
      <c r="AE382" s="37"/>
      <c r="AF382" s="40"/>
    </row>
    <row r="383" spans="1:32" ht="45" customHeight="1" x14ac:dyDescent="0.25">
      <c r="A383" s="12">
        <v>382</v>
      </c>
      <c r="D383" s="21" t="str">
        <f t="shared" si="92"/>
        <v/>
      </c>
      <c r="E383" s="22" t="str">
        <f t="shared" si="102"/>
        <v/>
      </c>
      <c r="F383" s="22">
        <f>IF(H383="","",MAX($F$2:F382)+1)</f>
        <v>382</v>
      </c>
      <c r="G383" s="26" t="str">
        <f t="shared" si="93"/>
        <v/>
      </c>
      <c r="H383" s="27" t="str">
        <f t="shared" si="94"/>
        <v xml:space="preserve">
</v>
      </c>
      <c r="I383" s="27" t="str">
        <f t="shared" si="95"/>
        <v xml:space="preserve">
</v>
      </c>
      <c r="J383" s="42">
        <f t="shared" si="96"/>
        <v>0</v>
      </c>
      <c r="K383" s="22">
        <f t="shared" si="101"/>
        <v>0</v>
      </c>
      <c r="L383" s="22">
        <f t="shared" si="99"/>
        <v>0</v>
      </c>
      <c r="M383" s="22">
        <f t="shared" si="97"/>
        <v>0</v>
      </c>
      <c r="N383" s="14" t="str">
        <f t="shared" si="98"/>
        <v/>
      </c>
      <c r="O383" s="14" t="e">
        <f t="shared" si="103"/>
        <v>#VALUE!</v>
      </c>
      <c r="P383" s="14" t="e">
        <f t="shared" si="104"/>
        <v>#VALUE!</v>
      </c>
      <c r="Q383" s="14" t="str">
        <f>IFERROR(IF(AA383="",IF(X383="","Ecole Privée "&amp;TRIM(PROPER(VLOOKUP(MID(V383,1,8),[1]Répertoire!$H$1:$J$65536,3,FALSE))),"Ecole Privée "&amp;TRIM(PROPER(VLOOKUP(X383,[1]Répertoire!$H$1:$J$65536,3,FALSE)))),AA383),"")</f>
        <v/>
      </c>
      <c r="R383" s="14" t="str">
        <f>IFERROR(IF(AB383="",IF(X383="",VLOOKUP(MID(V383,1,8),[1]Répertoire!$H$1:$J$65536,2,FALSE),TRIM(UPPER(VLOOKUP(X383,[1]Répertoire!$H$1:$J$65536,2,FALSE)))),AB383),"")</f>
        <v/>
      </c>
      <c r="S383" s="14" t="str">
        <f t="shared" si="100"/>
        <v/>
      </c>
      <c r="T383" s="15" t="e">
        <f t="shared" si="105"/>
        <v>#VALUE!</v>
      </c>
      <c r="U383" s="14" t="e">
        <f t="shared" si="106"/>
        <v>#VALUE!</v>
      </c>
      <c r="V383" s="6" t="str">
        <f t="shared" si="107"/>
        <v/>
      </c>
      <c r="W383" s="34"/>
      <c r="X383" s="23" t="str">
        <f t="shared" si="108"/>
        <v/>
      </c>
      <c r="Y383" s="35"/>
      <c r="Z383" s="35"/>
      <c r="AA383" s="38"/>
      <c r="AB383" s="38"/>
      <c r="AC383" s="39"/>
      <c r="AD383" s="23"/>
      <c r="AE383" s="39"/>
      <c r="AF383" s="41"/>
    </row>
    <row r="384" spans="1:32" ht="45" customHeight="1" x14ac:dyDescent="0.25">
      <c r="A384" s="12">
        <v>383</v>
      </c>
      <c r="D384" s="21" t="str">
        <f t="shared" si="92"/>
        <v/>
      </c>
      <c r="E384" s="22" t="str">
        <f t="shared" si="102"/>
        <v/>
      </c>
      <c r="F384" s="22">
        <f>IF(H384="","",MAX($F$2:F383)+1)</f>
        <v>383</v>
      </c>
      <c r="G384" s="26" t="str">
        <f t="shared" si="93"/>
        <v/>
      </c>
      <c r="H384" s="27" t="str">
        <f t="shared" si="94"/>
        <v xml:space="preserve">
</v>
      </c>
      <c r="I384" s="27" t="str">
        <f t="shared" si="95"/>
        <v xml:space="preserve">
</v>
      </c>
      <c r="J384" s="42">
        <f t="shared" si="96"/>
        <v>0</v>
      </c>
      <c r="K384" s="22">
        <f t="shared" si="101"/>
        <v>0</v>
      </c>
      <c r="L384" s="22">
        <f t="shared" si="99"/>
        <v>0</v>
      </c>
      <c r="M384" s="22">
        <f t="shared" si="97"/>
        <v>0</v>
      </c>
      <c r="N384" s="14" t="str">
        <f t="shared" si="98"/>
        <v/>
      </c>
      <c r="O384" s="14" t="e">
        <f t="shared" si="103"/>
        <v>#VALUE!</v>
      </c>
      <c r="P384" s="14" t="e">
        <f t="shared" si="104"/>
        <v>#VALUE!</v>
      </c>
      <c r="Q384" s="14" t="str">
        <f>IFERROR(IF(AA384="",IF(X384="","Ecole Privée "&amp;TRIM(PROPER(VLOOKUP(MID(V384,1,8),[1]Répertoire!$H$1:$J$65536,3,FALSE))),"Ecole Privée "&amp;TRIM(PROPER(VLOOKUP(X384,[1]Répertoire!$H$1:$J$65536,3,FALSE)))),AA384),"")</f>
        <v/>
      </c>
      <c r="R384" s="14" t="str">
        <f>IFERROR(IF(AB384="",IF(X384="",VLOOKUP(MID(V384,1,8),[1]Répertoire!$H$1:$J$65536,2,FALSE),TRIM(UPPER(VLOOKUP(X384,[1]Répertoire!$H$1:$J$65536,2,FALSE)))),AB384),"")</f>
        <v/>
      </c>
      <c r="S384" s="14" t="str">
        <f t="shared" si="100"/>
        <v/>
      </c>
      <c r="T384" s="15" t="e">
        <f t="shared" si="105"/>
        <v>#VALUE!</v>
      </c>
      <c r="U384" s="14" t="e">
        <f t="shared" si="106"/>
        <v>#VALUE!</v>
      </c>
      <c r="V384" s="4" t="str">
        <f t="shared" si="107"/>
        <v/>
      </c>
      <c r="W384" s="33"/>
      <c r="X384" s="24" t="str">
        <f t="shared" si="108"/>
        <v/>
      </c>
      <c r="Y384" s="25"/>
      <c r="Z384" s="25"/>
      <c r="AA384" s="36"/>
      <c r="AB384" s="36"/>
      <c r="AC384" s="37"/>
      <c r="AD384" s="24"/>
      <c r="AE384" s="37"/>
      <c r="AF384" s="40"/>
    </row>
    <row r="385" spans="1:32" ht="45" customHeight="1" x14ac:dyDescent="0.25">
      <c r="A385" s="12">
        <v>384</v>
      </c>
      <c r="D385" s="21" t="str">
        <f t="shared" si="92"/>
        <v/>
      </c>
      <c r="E385" s="22" t="str">
        <f t="shared" si="102"/>
        <v/>
      </c>
      <c r="F385" s="22">
        <f>IF(H385="","",MAX($F$2:F384)+1)</f>
        <v>384</v>
      </c>
      <c r="G385" s="26" t="str">
        <f t="shared" si="93"/>
        <v/>
      </c>
      <c r="H385" s="27" t="str">
        <f t="shared" si="94"/>
        <v xml:space="preserve">
</v>
      </c>
      <c r="I385" s="27" t="str">
        <f t="shared" si="95"/>
        <v xml:space="preserve">
</v>
      </c>
      <c r="J385" s="42">
        <f t="shared" si="96"/>
        <v>0</v>
      </c>
      <c r="K385" s="22">
        <f t="shared" si="101"/>
        <v>0</v>
      </c>
      <c r="L385" s="22">
        <f t="shared" si="99"/>
        <v>0</v>
      </c>
      <c r="M385" s="22">
        <f t="shared" si="97"/>
        <v>0</v>
      </c>
      <c r="N385" s="14" t="str">
        <f t="shared" si="98"/>
        <v/>
      </c>
      <c r="O385" s="14" t="e">
        <f t="shared" si="103"/>
        <v>#VALUE!</v>
      </c>
      <c r="P385" s="14" t="e">
        <f t="shared" si="104"/>
        <v>#VALUE!</v>
      </c>
      <c r="Q385" s="14" t="str">
        <f>IFERROR(IF(AA385="",IF(X385="","Ecole Privée "&amp;TRIM(PROPER(VLOOKUP(MID(V385,1,8),[1]Répertoire!$H$1:$J$65536,3,FALSE))),"Ecole Privée "&amp;TRIM(PROPER(VLOOKUP(X385,[1]Répertoire!$H$1:$J$65536,3,FALSE)))),AA385),"")</f>
        <v/>
      </c>
      <c r="R385" s="14" t="str">
        <f>IFERROR(IF(AB385="",IF(X385="",VLOOKUP(MID(V385,1,8),[1]Répertoire!$H$1:$J$65536,2,FALSE),TRIM(UPPER(VLOOKUP(X385,[1]Répertoire!$H$1:$J$65536,2,FALSE)))),AB385),"")</f>
        <v/>
      </c>
      <c r="S385" s="14" t="str">
        <f t="shared" si="100"/>
        <v/>
      </c>
      <c r="T385" s="15" t="e">
        <f t="shared" si="105"/>
        <v>#VALUE!</v>
      </c>
      <c r="U385" s="14" t="e">
        <f t="shared" si="106"/>
        <v>#VALUE!</v>
      </c>
      <c r="V385" s="6" t="str">
        <f t="shared" si="107"/>
        <v/>
      </c>
      <c r="W385" s="34"/>
      <c r="X385" s="23" t="str">
        <f t="shared" si="108"/>
        <v/>
      </c>
      <c r="Y385" s="35"/>
      <c r="Z385" s="35"/>
      <c r="AA385" s="38"/>
      <c r="AB385" s="38"/>
      <c r="AC385" s="39"/>
      <c r="AD385" s="23"/>
      <c r="AE385" s="39"/>
      <c r="AF385" s="41"/>
    </row>
    <row r="386" spans="1:32" ht="45" customHeight="1" x14ac:dyDescent="0.25">
      <c r="A386" s="12">
        <v>385</v>
      </c>
      <c r="D386" s="21" t="str">
        <f t="shared" ref="D386:D449" si="109">IF(ISNUMBER(SEARCH("Service",G386)),TEXT(MID(V386,10,8),"JJ/MM/AAAA")+TEXT(MID(V386,19,8),"JJ/MM/AAAA")-F386,"")</f>
        <v/>
      </c>
      <c r="E386" s="22" t="str">
        <f t="shared" si="102"/>
        <v/>
      </c>
      <c r="F386" s="22">
        <f>IF(H386="","",MAX($F$2:F385)+1)</f>
        <v>385</v>
      </c>
      <c r="G386" s="26" t="str">
        <f t="shared" si="93"/>
        <v/>
      </c>
      <c r="H386" s="27" t="str">
        <f t="shared" si="94"/>
        <v xml:space="preserve">
</v>
      </c>
      <c r="I386" s="27" t="str">
        <f t="shared" si="95"/>
        <v xml:space="preserve">
</v>
      </c>
      <c r="J386" s="42">
        <f t="shared" si="96"/>
        <v>0</v>
      </c>
      <c r="K386" s="22">
        <f t="shared" si="101"/>
        <v>0</v>
      </c>
      <c r="L386" s="22">
        <f t="shared" si="99"/>
        <v>0</v>
      </c>
      <c r="M386" s="22">
        <f t="shared" si="97"/>
        <v>0</v>
      </c>
      <c r="N386" s="14" t="str">
        <f t="shared" si="98"/>
        <v/>
      </c>
      <c r="O386" s="14" t="e">
        <f t="shared" si="103"/>
        <v>#VALUE!</v>
      </c>
      <c r="P386" s="14" t="e">
        <f t="shared" si="104"/>
        <v>#VALUE!</v>
      </c>
      <c r="Q386" s="14" t="str">
        <f>IFERROR(IF(AA386="",IF(X386="","Ecole Privée "&amp;TRIM(PROPER(VLOOKUP(MID(V386,1,8),[1]Répertoire!$H$1:$J$65536,3,FALSE))),"Ecole Privée "&amp;TRIM(PROPER(VLOOKUP(X386,[1]Répertoire!$H$1:$J$65536,3,FALSE)))),AA386),"")</f>
        <v/>
      </c>
      <c r="R386" s="14" t="str">
        <f>IFERROR(IF(AB386="",IF(X386="",VLOOKUP(MID(V386,1,8),[1]Répertoire!$H$1:$J$65536,2,FALSE),TRIM(UPPER(VLOOKUP(X386,[1]Répertoire!$H$1:$J$65536,2,FALSE)))),AB386),"")</f>
        <v/>
      </c>
      <c r="S386" s="14" t="str">
        <f t="shared" si="100"/>
        <v/>
      </c>
      <c r="T386" s="15" t="e">
        <f t="shared" si="105"/>
        <v>#VALUE!</v>
      </c>
      <c r="U386" s="14" t="e">
        <f t="shared" si="106"/>
        <v>#VALUE!</v>
      </c>
      <c r="V386" s="4" t="str">
        <f t="shared" si="107"/>
        <v/>
      </c>
      <c r="W386" s="33"/>
      <c r="X386" s="24" t="str">
        <f t="shared" si="108"/>
        <v/>
      </c>
      <c r="Y386" s="25"/>
      <c r="Z386" s="25"/>
      <c r="AA386" s="36"/>
      <c r="AB386" s="36"/>
      <c r="AC386" s="37"/>
      <c r="AD386" s="24"/>
      <c r="AE386" s="37"/>
      <c r="AF386" s="40"/>
    </row>
    <row r="387" spans="1:32" ht="45" customHeight="1" x14ac:dyDescent="0.25">
      <c r="A387" s="12">
        <v>386</v>
      </c>
      <c r="D387" s="21" t="str">
        <f t="shared" si="109"/>
        <v/>
      </c>
      <c r="E387" s="22" t="str">
        <f t="shared" si="102"/>
        <v/>
      </c>
      <c r="F387" s="22">
        <f>IF(H387="","",MAX($F$2:F386)+1)</f>
        <v>386</v>
      </c>
      <c r="G387" s="26" t="str">
        <f t="shared" ref="G387:G450" si="110">IF(W387="",IF(N387="","",F387&amp;IF(F387=1,"er","ème")&amp;" service"&amp;CHAR(10)&amp;N387),"")</f>
        <v/>
      </c>
      <c r="H387" s="27" t="str">
        <f t="shared" ref="H387:H450" si="111">IF(W387="",Q387&amp;CHAR(10)&amp;R387&amp;CHAR(10)&amp;S387,"")</f>
        <v xml:space="preserve">
</v>
      </c>
      <c r="I387" s="27" t="str">
        <f t="shared" ref="I387:I450" si="112">IF(N387="","",N387)&amp;CHAR(10)&amp;IF(Q387="","",Q387)&amp;CHAR(10)&amp;IF(R387="","",R387)</f>
        <v xml:space="preserve">
</v>
      </c>
      <c r="J387" s="42">
        <f t="shared" ref="J387:J450" si="113">SUM(K387:M387)</f>
        <v>0</v>
      </c>
      <c r="K387" s="22">
        <f t="shared" si="101"/>
        <v>0</v>
      </c>
      <c r="L387" s="22">
        <f t="shared" si="99"/>
        <v>0</v>
      </c>
      <c r="M387" s="22">
        <f t="shared" ref="M387:M450" si="114">IFERROR(IF(AND(P387&lt;P386,P387&gt;O386),1,0),0)</f>
        <v>0</v>
      </c>
      <c r="N387" s="14" t="str">
        <f t="shared" ref="N387:N450" si="115">IF(ISNUMBER(O387),TEXT(O387,"jj/MM/aaaa")&amp;" au "&amp;TEXT(P387,"jj/MM/aaaa"),"")</f>
        <v/>
      </c>
      <c r="O387" s="14" t="e">
        <f t="shared" si="103"/>
        <v>#VALUE!</v>
      </c>
      <c r="P387" s="14" t="e">
        <f t="shared" si="104"/>
        <v>#VALUE!</v>
      </c>
      <c r="Q387" s="14" t="str">
        <f>IFERROR(IF(AA387="",IF(X387="","Ecole Privée "&amp;TRIM(PROPER(VLOOKUP(MID(V387,1,8),[1]Répertoire!$H$1:$J$65536,3,FALSE))),"Ecole Privée "&amp;TRIM(PROPER(VLOOKUP(X387,[1]Répertoire!$H$1:$J$65536,3,FALSE)))),AA387),"")</f>
        <v/>
      </c>
      <c r="R387" s="14" t="str">
        <f>IFERROR(IF(AB387="",IF(X387="",VLOOKUP(MID(V387,1,8),[1]Répertoire!$H$1:$J$65536,2,FALSE),TRIM(UPPER(VLOOKUP(X387,[1]Répertoire!$H$1:$J$65536,2,FALSE)))),AB387),"")</f>
        <v/>
      </c>
      <c r="S387" s="14" t="str">
        <f t="shared" si="100"/>
        <v/>
      </c>
      <c r="T387" s="15" t="e">
        <f t="shared" si="105"/>
        <v>#VALUE!</v>
      </c>
      <c r="U387" s="14" t="e">
        <f t="shared" si="106"/>
        <v>#VALUE!</v>
      </c>
      <c r="V387" s="6" t="str">
        <f t="shared" si="107"/>
        <v/>
      </c>
      <c r="W387" s="34"/>
      <c r="X387" s="23" t="str">
        <f t="shared" si="108"/>
        <v/>
      </c>
      <c r="Y387" s="35"/>
      <c r="Z387" s="35"/>
      <c r="AA387" s="38"/>
      <c r="AB387" s="38"/>
      <c r="AC387" s="39"/>
      <c r="AD387" s="23"/>
      <c r="AE387" s="39"/>
      <c r="AF387" s="41"/>
    </row>
    <row r="388" spans="1:32" ht="45" customHeight="1" x14ac:dyDescent="0.25">
      <c r="A388" s="12">
        <v>387</v>
      </c>
      <c r="D388" s="21" t="str">
        <f t="shared" si="109"/>
        <v/>
      </c>
      <c r="E388" s="22" t="str">
        <f t="shared" si="102"/>
        <v/>
      </c>
      <c r="F388" s="22">
        <f>IF(H388="","",MAX($F$2:F387)+1)</f>
        <v>387</v>
      </c>
      <c r="G388" s="26" t="str">
        <f t="shared" si="110"/>
        <v/>
      </c>
      <c r="H388" s="27" t="str">
        <f t="shared" si="111"/>
        <v xml:space="preserve">
</v>
      </c>
      <c r="I388" s="27" t="str">
        <f t="shared" si="112"/>
        <v xml:space="preserve">
</v>
      </c>
      <c r="J388" s="42">
        <f t="shared" si="113"/>
        <v>0</v>
      </c>
      <c r="K388" s="22">
        <f t="shared" si="101"/>
        <v>0</v>
      </c>
      <c r="L388" s="22">
        <f t="shared" ref="L388:L451" si="116">IFERROR(IF(AND(O388&lt;P387,O388&gt;O387),1,0),0)</f>
        <v>0</v>
      </c>
      <c r="M388" s="22">
        <f t="shared" si="114"/>
        <v>0</v>
      </c>
      <c r="N388" s="14" t="str">
        <f t="shared" si="115"/>
        <v/>
      </c>
      <c r="O388" s="14" t="e">
        <f t="shared" si="103"/>
        <v>#VALUE!</v>
      </c>
      <c r="P388" s="14" t="e">
        <f t="shared" si="104"/>
        <v>#VALUE!</v>
      </c>
      <c r="Q388" s="14" t="str">
        <f>IFERROR(IF(AA388="",IF(X388="","Ecole Privée "&amp;TRIM(PROPER(VLOOKUP(MID(V388,1,8),[1]Répertoire!$H$1:$J$65536,3,FALSE))),"Ecole Privée "&amp;TRIM(PROPER(VLOOKUP(X388,[1]Répertoire!$H$1:$J$65536,3,FALSE)))),AA388),"")</f>
        <v/>
      </c>
      <c r="R388" s="14" t="str">
        <f>IFERROR(IF(AB388="",IF(X388="",VLOOKUP(MID(V388,1,8),[1]Répertoire!$H$1:$J$65536,2,FALSE),TRIM(UPPER(VLOOKUP(X388,[1]Répertoire!$H$1:$J$65536,2,FALSE)))),AB388),"")</f>
        <v/>
      </c>
      <c r="S388" s="14" t="str">
        <f t="shared" si="100"/>
        <v/>
      </c>
      <c r="T388" s="15" t="e">
        <f t="shared" si="105"/>
        <v>#VALUE!</v>
      </c>
      <c r="U388" s="14" t="e">
        <f t="shared" si="106"/>
        <v>#VALUE!</v>
      </c>
      <c r="V388" s="4" t="str">
        <f t="shared" si="107"/>
        <v/>
      </c>
      <c r="W388" s="33"/>
      <c r="X388" s="24" t="str">
        <f t="shared" si="108"/>
        <v/>
      </c>
      <c r="Y388" s="25"/>
      <c r="Z388" s="25"/>
      <c r="AA388" s="36"/>
      <c r="AB388" s="36"/>
      <c r="AC388" s="37"/>
      <c r="AD388" s="24"/>
      <c r="AE388" s="37"/>
      <c r="AF388" s="40"/>
    </row>
    <row r="389" spans="1:32" ht="45" customHeight="1" x14ac:dyDescent="0.25">
      <c r="A389" s="12">
        <v>388</v>
      </c>
      <c r="D389" s="21" t="str">
        <f t="shared" si="109"/>
        <v/>
      </c>
      <c r="E389" s="22" t="str">
        <f t="shared" si="102"/>
        <v/>
      </c>
      <c r="F389" s="22">
        <f>IF(H389="","",MAX($F$2:F388)+1)</f>
        <v>388</v>
      </c>
      <c r="G389" s="26" t="str">
        <f t="shared" si="110"/>
        <v/>
      </c>
      <c r="H389" s="27" t="str">
        <f t="shared" si="111"/>
        <v xml:space="preserve">
</v>
      </c>
      <c r="I389" s="27" t="str">
        <f t="shared" si="112"/>
        <v xml:space="preserve">
</v>
      </c>
      <c r="J389" s="42">
        <f t="shared" si="113"/>
        <v>0</v>
      </c>
      <c r="K389" s="22">
        <f t="shared" si="101"/>
        <v>0</v>
      </c>
      <c r="L389" s="22">
        <f t="shared" si="116"/>
        <v>0</v>
      </c>
      <c r="M389" s="22">
        <f t="shared" si="114"/>
        <v>0</v>
      </c>
      <c r="N389" s="14" t="str">
        <f t="shared" si="115"/>
        <v/>
      </c>
      <c r="O389" s="14" t="e">
        <f t="shared" si="103"/>
        <v>#VALUE!</v>
      </c>
      <c r="P389" s="14" t="e">
        <f t="shared" si="104"/>
        <v>#VALUE!</v>
      </c>
      <c r="Q389" s="14" t="str">
        <f>IFERROR(IF(AA389="",IF(X389="","Ecole Privée "&amp;TRIM(PROPER(VLOOKUP(MID(V389,1,8),[1]Répertoire!$H$1:$J$65536,3,FALSE))),"Ecole Privée "&amp;TRIM(PROPER(VLOOKUP(X389,[1]Répertoire!$H$1:$J$65536,3,FALSE)))),AA389),"")</f>
        <v/>
      </c>
      <c r="R389" s="14" t="str">
        <f>IFERROR(IF(AB389="",IF(X389="",VLOOKUP(MID(V389,1,8),[1]Répertoire!$H$1:$J$65536,2,FALSE),TRIM(UPPER(VLOOKUP(X389,[1]Répertoire!$H$1:$J$65536,2,FALSE)))),AB389),"")</f>
        <v/>
      </c>
      <c r="S389" s="14" t="str">
        <f t="shared" si="100"/>
        <v/>
      </c>
      <c r="T389" s="15" t="e">
        <f t="shared" si="105"/>
        <v>#VALUE!</v>
      </c>
      <c r="U389" s="14" t="e">
        <f t="shared" si="106"/>
        <v>#VALUE!</v>
      </c>
      <c r="V389" s="6" t="str">
        <f t="shared" si="107"/>
        <v/>
      </c>
      <c r="W389" s="34"/>
      <c r="X389" s="23" t="str">
        <f t="shared" si="108"/>
        <v/>
      </c>
      <c r="Y389" s="35"/>
      <c r="Z389" s="35"/>
      <c r="AA389" s="38"/>
      <c r="AB389" s="38"/>
      <c r="AC389" s="39"/>
      <c r="AD389" s="23"/>
      <c r="AE389" s="39"/>
      <c r="AF389" s="41"/>
    </row>
    <row r="390" spans="1:32" ht="45" customHeight="1" x14ac:dyDescent="0.25">
      <c r="A390" s="12">
        <v>389</v>
      </c>
      <c r="D390" s="21" t="str">
        <f t="shared" si="109"/>
        <v/>
      </c>
      <c r="E390" s="22" t="str">
        <f t="shared" si="102"/>
        <v/>
      </c>
      <c r="F390" s="22">
        <f>IF(H390="","",MAX($F$2:F389)+1)</f>
        <v>389</v>
      </c>
      <c r="G390" s="26" t="str">
        <f t="shared" si="110"/>
        <v/>
      </c>
      <c r="H390" s="27" t="str">
        <f t="shared" si="111"/>
        <v xml:space="preserve">
</v>
      </c>
      <c r="I390" s="27" t="str">
        <f t="shared" si="112"/>
        <v xml:space="preserve">
</v>
      </c>
      <c r="J390" s="42">
        <f t="shared" si="113"/>
        <v>0</v>
      </c>
      <c r="K390" s="22">
        <f t="shared" si="101"/>
        <v>0</v>
      </c>
      <c r="L390" s="22">
        <f t="shared" si="116"/>
        <v>0</v>
      </c>
      <c r="M390" s="22">
        <f t="shared" si="114"/>
        <v>0</v>
      </c>
      <c r="N390" s="14" t="str">
        <f t="shared" si="115"/>
        <v/>
      </c>
      <c r="O390" s="14" t="e">
        <f t="shared" si="103"/>
        <v>#VALUE!</v>
      </c>
      <c r="P390" s="14" t="e">
        <f t="shared" si="104"/>
        <v>#VALUE!</v>
      </c>
      <c r="Q390" s="14" t="str">
        <f>IFERROR(IF(AA390="",IF(X390="","Ecole Privée "&amp;TRIM(PROPER(VLOOKUP(MID(V390,1,8),[1]Répertoire!$H$1:$J$65536,3,FALSE))),"Ecole Privée "&amp;TRIM(PROPER(VLOOKUP(X390,[1]Répertoire!$H$1:$J$65536,3,FALSE)))),AA390),"")</f>
        <v/>
      </c>
      <c r="R390" s="14" t="str">
        <f>IFERROR(IF(AB390="",IF(X390="",VLOOKUP(MID(V390,1,8),[1]Répertoire!$H$1:$J$65536,2,FALSE),TRIM(UPPER(VLOOKUP(X390,[1]Répertoire!$H$1:$J$65536,2,FALSE)))),AB390),"")</f>
        <v/>
      </c>
      <c r="S390" s="14" t="str">
        <f t="shared" si="100"/>
        <v/>
      </c>
      <c r="T390" s="15" t="e">
        <f t="shared" si="105"/>
        <v>#VALUE!</v>
      </c>
      <c r="U390" s="14" t="e">
        <f t="shared" si="106"/>
        <v>#VALUE!</v>
      </c>
      <c r="V390" s="4" t="str">
        <f t="shared" si="107"/>
        <v/>
      </c>
      <c r="W390" s="33"/>
      <c r="X390" s="24" t="str">
        <f t="shared" si="108"/>
        <v/>
      </c>
      <c r="Y390" s="25"/>
      <c r="Z390" s="25"/>
      <c r="AA390" s="36"/>
      <c r="AB390" s="36"/>
      <c r="AC390" s="37"/>
      <c r="AD390" s="24"/>
      <c r="AE390" s="37"/>
      <c r="AF390" s="40"/>
    </row>
    <row r="391" spans="1:32" ht="45" customHeight="1" x14ac:dyDescent="0.25">
      <c r="A391" s="12">
        <v>390</v>
      </c>
      <c r="D391" s="21" t="str">
        <f t="shared" si="109"/>
        <v/>
      </c>
      <c r="E391" s="22" t="str">
        <f t="shared" si="102"/>
        <v/>
      </c>
      <c r="F391" s="22">
        <f>IF(H391="","",MAX($F$2:F390)+1)</f>
        <v>390</v>
      </c>
      <c r="G391" s="26" t="str">
        <f t="shared" si="110"/>
        <v/>
      </c>
      <c r="H391" s="27" t="str">
        <f t="shared" si="111"/>
        <v xml:space="preserve">
</v>
      </c>
      <c r="I391" s="27" t="str">
        <f t="shared" si="112"/>
        <v xml:space="preserve">
</v>
      </c>
      <c r="J391" s="42">
        <f t="shared" si="113"/>
        <v>0</v>
      </c>
      <c r="K391" s="22">
        <f t="shared" si="101"/>
        <v>0</v>
      </c>
      <c r="L391" s="22">
        <f t="shared" si="116"/>
        <v>0</v>
      </c>
      <c r="M391" s="22">
        <f t="shared" si="114"/>
        <v>0</v>
      </c>
      <c r="N391" s="14" t="str">
        <f t="shared" si="115"/>
        <v/>
      </c>
      <c r="O391" s="14" t="e">
        <f t="shared" si="103"/>
        <v>#VALUE!</v>
      </c>
      <c r="P391" s="14" t="e">
        <f t="shared" si="104"/>
        <v>#VALUE!</v>
      </c>
      <c r="Q391" s="14" t="str">
        <f>IFERROR(IF(AA391="",IF(X391="","Ecole Privée "&amp;TRIM(PROPER(VLOOKUP(MID(V391,1,8),[1]Répertoire!$H$1:$J$65536,3,FALSE))),"Ecole Privée "&amp;TRIM(PROPER(VLOOKUP(X391,[1]Répertoire!$H$1:$J$65536,3,FALSE)))),AA391),"")</f>
        <v/>
      </c>
      <c r="R391" s="14" t="str">
        <f>IFERROR(IF(AB391="",IF(X391="",VLOOKUP(MID(V391,1,8),[1]Répertoire!$H$1:$J$65536,2,FALSE),TRIM(UPPER(VLOOKUP(X391,[1]Répertoire!$H$1:$J$65536,2,FALSE)))),AB391),"")</f>
        <v/>
      </c>
      <c r="S391" s="14" t="str">
        <f t="shared" ref="S391:S454" si="117">IFERROR(T391&amp;IF(W391=""," base horaire: 27h ("&amp;IF(W391="",IF(ISNUMBER(SEARCH("SUP",AF391)),"suppléance","remplacement"),""),"")&amp;IF(W391="",")",""),"")</f>
        <v/>
      </c>
      <c r="T391" s="15" t="e">
        <f t="shared" si="105"/>
        <v>#VALUE!</v>
      </c>
      <c r="U391" s="14" t="e">
        <f t="shared" si="106"/>
        <v>#VALUE!</v>
      </c>
      <c r="V391" s="6" t="str">
        <f t="shared" si="107"/>
        <v/>
      </c>
      <c r="W391" s="34"/>
      <c r="X391" s="23" t="str">
        <f t="shared" si="108"/>
        <v/>
      </c>
      <c r="Y391" s="35"/>
      <c r="Z391" s="35"/>
      <c r="AA391" s="38"/>
      <c r="AB391" s="38"/>
      <c r="AC391" s="39"/>
      <c r="AD391" s="23"/>
      <c r="AE391" s="39"/>
      <c r="AF391" s="41"/>
    </row>
    <row r="392" spans="1:32" ht="45" customHeight="1" x14ac:dyDescent="0.25">
      <c r="A392" s="12">
        <v>391</v>
      </c>
      <c r="D392" s="21" t="str">
        <f t="shared" si="109"/>
        <v/>
      </c>
      <c r="E392" s="22" t="str">
        <f t="shared" si="102"/>
        <v/>
      </c>
      <c r="F392" s="22">
        <f>IF(H392="","",MAX($F$2:F391)+1)</f>
        <v>391</v>
      </c>
      <c r="G392" s="26" t="str">
        <f t="shared" si="110"/>
        <v/>
      </c>
      <c r="H392" s="27" t="str">
        <f t="shared" si="111"/>
        <v xml:space="preserve">
</v>
      </c>
      <c r="I392" s="27" t="str">
        <f t="shared" si="112"/>
        <v xml:space="preserve">
</v>
      </c>
      <c r="J392" s="42">
        <f t="shared" si="113"/>
        <v>0</v>
      </c>
      <c r="K392" s="22">
        <f t="shared" si="101"/>
        <v>0</v>
      </c>
      <c r="L392" s="22">
        <f t="shared" si="116"/>
        <v>0</v>
      </c>
      <c r="M392" s="22">
        <f t="shared" si="114"/>
        <v>0</v>
      </c>
      <c r="N392" s="14" t="str">
        <f t="shared" si="115"/>
        <v/>
      </c>
      <c r="O392" s="14" t="e">
        <f t="shared" si="103"/>
        <v>#VALUE!</v>
      </c>
      <c r="P392" s="14" t="e">
        <f t="shared" si="104"/>
        <v>#VALUE!</v>
      </c>
      <c r="Q392" s="14" t="str">
        <f>IFERROR(IF(AA392="",IF(X392="","Ecole Privée "&amp;TRIM(PROPER(VLOOKUP(MID(V392,1,8),[1]Répertoire!$H$1:$J$65536,3,FALSE))),"Ecole Privée "&amp;TRIM(PROPER(VLOOKUP(X392,[1]Répertoire!$H$1:$J$65536,3,FALSE)))),AA392),"")</f>
        <v/>
      </c>
      <c r="R392" s="14" t="str">
        <f>IFERROR(IF(AB392="",IF(X392="",VLOOKUP(MID(V392,1,8),[1]Répertoire!$H$1:$J$65536,2,FALSE),TRIM(UPPER(VLOOKUP(X392,[1]Répertoire!$H$1:$J$65536,2,FALSE)))),AB392),"")</f>
        <v/>
      </c>
      <c r="S392" s="14" t="str">
        <f t="shared" si="117"/>
        <v/>
      </c>
      <c r="T392" s="15" t="e">
        <f t="shared" si="105"/>
        <v>#VALUE!</v>
      </c>
      <c r="U392" s="14" t="e">
        <f t="shared" si="106"/>
        <v>#VALUE!</v>
      </c>
      <c r="V392" s="4" t="str">
        <f t="shared" si="107"/>
        <v/>
      </c>
      <c r="W392" s="33"/>
      <c r="X392" s="24" t="str">
        <f t="shared" si="108"/>
        <v/>
      </c>
      <c r="Y392" s="25"/>
      <c r="Z392" s="25"/>
      <c r="AA392" s="36"/>
      <c r="AB392" s="36"/>
      <c r="AC392" s="37"/>
      <c r="AD392" s="24"/>
      <c r="AE392" s="37"/>
      <c r="AF392" s="40"/>
    </row>
    <row r="393" spans="1:32" ht="45" customHeight="1" x14ac:dyDescent="0.25">
      <c r="A393" s="12">
        <v>392</v>
      </c>
      <c r="D393" s="21" t="str">
        <f t="shared" si="109"/>
        <v/>
      </c>
      <c r="E393" s="22" t="str">
        <f t="shared" si="102"/>
        <v/>
      </c>
      <c r="F393" s="22">
        <f>IF(H393="","",MAX($F$2:F392)+1)</f>
        <v>392</v>
      </c>
      <c r="G393" s="26" t="str">
        <f t="shared" si="110"/>
        <v/>
      </c>
      <c r="H393" s="27" t="str">
        <f t="shared" si="111"/>
        <v xml:space="preserve">
</v>
      </c>
      <c r="I393" s="27" t="str">
        <f t="shared" si="112"/>
        <v xml:space="preserve">
</v>
      </c>
      <c r="J393" s="42">
        <f t="shared" si="113"/>
        <v>0</v>
      </c>
      <c r="K393" s="22">
        <f t="shared" si="101"/>
        <v>0</v>
      </c>
      <c r="L393" s="22">
        <f t="shared" si="116"/>
        <v>0</v>
      </c>
      <c r="M393" s="22">
        <f t="shared" si="114"/>
        <v>0</v>
      </c>
      <c r="N393" s="14" t="str">
        <f t="shared" si="115"/>
        <v/>
      </c>
      <c r="O393" s="14" t="e">
        <f t="shared" si="103"/>
        <v>#VALUE!</v>
      </c>
      <c r="P393" s="14" t="e">
        <f t="shared" si="104"/>
        <v>#VALUE!</v>
      </c>
      <c r="Q393" s="14" t="str">
        <f>IFERROR(IF(AA393="",IF(X393="","Ecole Privée "&amp;TRIM(PROPER(VLOOKUP(MID(V393,1,8),[1]Répertoire!$H$1:$J$65536,3,FALSE))),"Ecole Privée "&amp;TRIM(PROPER(VLOOKUP(X393,[1]Répertoire!$H$1:$J$65536,3,FALSE)))),AA393),"")</f>
        <v/>
      </c>
      <c r="R393" s="14" t="str">
        <f>IFERROR(IF(AB393="",IF(X393="",VLOOKUP(MID(V393,1,8),[1]Répertoire!$H$1:$J$65536,2,FALSE),TRIM(UPPER(VLOOKUP(X393,[1]Répertoire!$H$1:$J$65536,2,FALSE)))),AB393),"")</f>
        <v/>
      </c>
      <c r="S393" s="14" t="str">
        <f t="shared" si="117"/>
        <v/>
      </c>
      <c r="T393" s="15" t="e">
        <f t="shared" si="105"/>
        <v>#VALUE!</v>
      </c>
      <c r="U393" s="14" t="e">
        <f t="shared" si="106"/>
        <v>#VALUE!</v>
      </c>
      <c r="V393" s="6" t="str">
        <f t="shared" si="107"/>
        <v/>
      </c>
      <c r="W393" s="34"/>
      <c r="X393" s="23" t="str">
        <f t="shared" si="108"/>
        <v/>
      </c>
      <c r="Y393" s="35"/>
      <c r="Z393" s="35"/>
      <c r="AA393" s="38"/>
      <c r="AB393" s="38"/>
      <c r="AC393" s="39"/>
      <c r="AD393" s="23"/>
      <c r="AE393" s="39"/>
      <c r="AF393" s="41"/>
    </row>
    <row r="394" spans="1:32" ht="45" customHeight="1" x14ac:dyDescent="0.25">
      <c r="A394" s="12">
        <v>393</v>
      </c>
      <c r="D394" s="21" t="str">
        <f t="shared" si="109"/>
        <v/>
      </c>
      <c r="E394" s="22" t="str">
        <f t="shared" si="102"/>
        <v/>
      </c>
      <c r="F394" s="22">
        <f>IF(H394="","",MAX($F$2:F393)+1)</f>
        <v>393</v>
      </c>
      <c r="G394" s="26" t="str">
        <f t="shared" si="110"/>
        <v/>
      </c>
      <c r="H394" s="27" t="str">
        <f t="shared" si="111"/>
        <v xml:space="preserve">
</v>
      </c>
      <c r="I394" s="27" t="str">
        <f t="shared" si="112"/>
        <v xml:space="preserve">
</v>
      </c>
      <c r="J394" s="42">
        <f t="shared" si="113"/>
        <v>0</v>
      </c>
      <c r="K394" s="22">
        <f t="shared" ref="K394:K457" si="118">IFERROR(IF(P394=O393-1,1,0),0)</f>
        <v>0</v>
      </c>
      <c r="L394" s="22">
        <f t="shared" si="116"/>
        <v>0</v>
      </c>
      <c r="M394" s="22">
        <f t="shared" si="114"/>
        <v>0</v>
      </c>
      <c r="N394" s="14" t="str">
        <f t="shared" si="115"/>
        <v/>
      </c>
      <c r="O394" s="14" t="e">
        <f t="shared" si="103"/>
        <v>#VALUE!</v>
      </c>
      <c r="P394" s="14" t="e">
        <f t="shared" si="104"/>
        <v>#VALUE!</v>
      </c>
      <c r="Q394" s="14" t="str">
        <f>IFERROR(IF(AA394="",IF(X394="","Ecole Privée "&amp;TRIM(PROPER(VLOOKUP(MID(V394,1,8),[1]Répertoire!$H$1:$J$65536,3,FALSE))),"Ecole Privée "&amp;TRIM(PROPER(VLOOKUP(X394,[1]Répertoire!$H$1:$J$65536,3,FALSE)))),AA394),"")</f>
        <v/>
      </c>
      <c r="R394" s="14" t="str">
        <f>IFERROR(IF(AB394="",IF(X394="",VLOOKUP(MID(V394,1,8),[1]Répertoire!$H$1:$J$65536,2,FALSE),TRIM(UPPER(VLOOKUP(X394,[1]Répertoire!$H$1:$J$65536,2,FALSE)))),AB394),"")</f>
        <v/>
      </c>
      <c r="S394" s="14" t="str">
        <f t="shared" si="117"/>
        <v/>
      </c>
      <c r="T394" s="15" t="e">
        <f t="shared" si="105"/>
        <v>#VALUE!</v>
      </c>
      <c r="U394" s="14" t="e">
        <f t="shared" si="106"/>
        <v>#VALUE!</v>
      </c>
      <c r="V394" s="4" t="str">
        <f t="shared" si="107"/>
        <v/>
      </c>
      <c r="W394" s="33"/>
      <c r="X394" s="24" t="str">
        <f t="shared" si="108"/>
        <v/>
      </c>
      <c r="Y394" s="25"/>
      <c r="Z394" s="25"/>
      <c r="AA394" s="36"/>
      <c r="AB394" s="36"/>
      <c r="AC394" s="37"/>
      <c r="AD394" s="24"/>
      <c r="AE394" s="37"/>
      <c r="AF394" s="40"/>
    </row>
    <row r="395" spans="1:32" ht="45" customHeight="1" x14ac:dyDescent="0.25">
      <c r="A395" s="12">
        <v>394</v>
      </c>
      <c r="D395" s="21" t="str">
        <f t="shared" si="109"/>
        <v/>
      </c>
      <c r="E395" s="22" t="str">
        <f t="shared" si="102"/>
        <v/>
      </c>
      <c r="F395" s="22">
        <f>IF(H395="","",MAX($F$2:F394)+1)</f>
        <v>394</v>
      </c>
      <c r="G395" s="26" t="str">
        <f t="shared" si="110"/>
        <v/>
      </c>
      <c r="H395" s="27" t="str">
        <f t="shared" si="111"/>
        <v xml:space="preserve">
</v>
      </c>
      <c r="I395" s="27" t="str">
        <f t="shared" si="112"/>
        <v xml:space="preserve">
</v>
      </c>
      <c r="J395" s="42">
        <f t="shared" si="113"/>
        <v>0</v>
      </c>
      <c r="K395" s="22">
        <f t="shared" si="118"/>
        <v>0</v>
      </c>
      <c r="L395" s="22">
        <f t="shared" si="116"/>
        <v>0</v>
      </c>
      <c r="M395" s="22">
        <f t="shared" si="114"/>
        <v>0</v>
      </c>
      <c r="N395" s="14" t="str">
        <f t="shared" si="115"/>
        <v/>
      </c>
      <c r="O395" s="14" t="e">
        <f t="shared" si="103"/>
        <v>#VALUE!</v>
      </c>
      <c r="P395" s="14" t="e">
        <f t="shared" si="104"/>
        <v>#VALUE!</v>
      </c>
      <c r="Q395" s="14" t="str">
        <f>IFERROR(IF(AA395="",IF(X395="","Ecole Privée "&amp;TRIM(PROPER(VLOOKUP(MID(V395,1,8),[1]Répertoire!$H$1:$J$65536,3,FALSE))),"Ecole Privée "&amp;TRIM(PROPER(VLOOKUP(X395,[1]Répertoire!$H$1:$J$65536,3,FALSE)))),AA395),"")</f>
        <v/>
      </c>
      <c r="R395" s="14" t="str">
        <f>IFERROR(IF(AB395="",IF(X395="",VLOOKUP(MID(V395,1,8),[1]Répertoire!$H$1:$J$65536,2,FALSE),TRIM(UPPER(VLOOKUP(X395,[1]Répertoire!$H$1:$J$65536,2,FALSE)))),AB395),"")</f>
        <v/>
      </c>
      <c r="S395" s="14" t="str">
        <f t="shared" si="117"/>
        <v/>
      </c>
      <c r="T395" s="15" t="e">
        <f t="shared" si="105"/>
        <v>#VALUE!</v>
      </c>
      <c r="U395" s="14" t="e">
        <f t="shared" si="106"/>
        <v>#VALUE!</v>
      </c>
      <c r="V395" s="6" t="str">
        <f t="shared" si="107"/>
        <v/>
      </c>
      <c r="W395" s="34"/>
      <c r="X395" s="23" t="str">
        <f t="shared" si="108"/>
        <v/>
      </c>
      <c r="Y395" s="35"/>
      <c r="Z395" s="35"/>
      <c r="AA395" s="38"/>
      <c r="AB395" s="38"/>
      <c r="AC395" s="39"/>
      <c r="AD395" s="23"/>
      <c r="AE395" s="39"/>
      <c r="AF395" s="41"/>
    </row>
    <row r="396" spans="1:32" ht="45" customHeight="1" x14ac:dyDescent="0.25">
      <c r="A396" s="12">
        <v>395</v>
      </c>
      <c r="D396" s="21" t="str">
        <f t="shared" si="109"/>
        <v/>
      </c>
      <c r="E396" s="22" t="str">
        <f t="shared" si="102"/>
        <v/>
      </c>
      <c r="F396" s="22">
        <f>IF(H396="","",MAX($F$2:F395)+1)</f>
        <v>395</v>
      </c>
      <c r="G396" s="26" t="str">
        <f t="shared" si="110"/>
        <v/>
      </c>
      <c r="H396" s="27" t="str">
        <f t="shared" si="111"/>
        <v xml:space="preserve">
</v>
      </c>
      <c r="I396" s="27" t="str">
        <f t="shared" si="112"/>
        <v xml:space="preserve">
</v>
      </c>
      <c r="J396" s="42">
        <f t="shared" si="113"/>
        <v>0</v>
      </c>
      <c r="K396" s="22">
        <f t="shared" si="118"/>
        <v>0</v>
      </c>
      <c r="L396" s="22">
        <f t="shared" si="116"/>
        <v>0</v>
      </c>
      <c r="M396" s="22">
        <f t="shared" si="114"/>
        <v>0</v>
      </c>
      <c r="N396" s="14" t="str">
        <f t="shared" si="115"/>
        <v/>
      </c>
      <c r="O396" s="14" t="e">
        <f t="shared" si="103"/>
        <v>#VALUE!</v>
      </c>
      <c r="P396" s="14" t="e">
        <f t="shared" si="104"/>
        <v>#VALUE!</v>
      </c>
      <c r="Q396" s="14" t="str">
        <f>IFERROR(IF(AA396="",IF(X396="","Ecole Privée "&amp;TRIM(PROPER(VLOOKUP(MID(V396,1,8),[1]Répertoire!$H$1:$J$65536,3,FALSE))),"Ecole Privée "&amp;TRIM(PROPER(VLOOKUP(X396,[1]Répertoire!$H$1:$J$65536,3,FALSE)))),AA396),"")</f>
        <v/>
      </c>
      <c r="R396" s="14" t="str">
        <f>IFERROR(IF(AB396="",IF(X396="",VLOOKUP(MID(V396,1,8),[1]Répertoire!$H$1:$J$65536,2,FALSE),TRIM(UPPER(VLOOKUP(X396,[1]Répertoire!$H$1:$J$65536,2,FALSE)))),AB396),"")</f>
        <v/>
      </c>
      <c r="S396" s="14" t="str">
        <f t="shared" si="117"/>
        <v/>
      </c>
      <c r="T396" s="15" t="e">
        <f t="shared" si="105"/>
        <v>#VALUE!</v>
      </c>
      <c r="U396" s="14" t="e">
        <f t="shared" si="106"/>
        <v>#VALUE!</v>
      </c>
      <c r="V396" s="4" t="str">
        <f t="shared" si="107"/>
        <v/>
      </c>
      <c r="W396" s="33"/>
      <c r="X396" s="24" t="str">
        <f t="shared" si="108"/>
        <v/>
      </c>
      <c r="Y396" s="25"/>
      <c r="Z396" s="25"/>
      <c r="AA396" s="36"/>
      <c r="AB396" s="36"/>
      <c r="AC396" s="37"/>
      <c r="AD396" s="24"/>
      <c r="AE396" s="37"/>
      <c r="AF396" s="40"/>
    </row>
    <row r="397" spans="1:32" ht="45" customHeight="1" x14ac:dyDescent="0.25">
      <c r="A397" s="12">
        <v>396</v>
      </c>
      <c r="D397" s="21" t="str">
        <f t="shared" si="109"/>
        <v/>
      </c>
      <c r="E397" s="22" t="str">
        <f t="shared" si="102"/>
        <v/>
      </c>
      <c r="F397" s="22">
        <f>IF(H397="","",MAX($F$2:F396)+1)</f>
        <v>396</v>
      </c>
      <c r="G397" s="26" t="str">
        <f t="shared" si="110"/>
        <v/>
      </c>
      <c r="H397" s="27" t="str">
        <f t="shared" si="111"/>
        <v xml:space="preserve">
</v>
      </c>
      <c r="I397" s="27" t="str">
        <f t="shared" si="112"/>
        <v xml:space="preserve">
</v>
      </c>
      <c r="J397" s="42">
        <f t="shared" si="113"/>
        <v>0</v>
      </c>
      <c r="K397" s="22">
        <f t="shared" si="118"/>
        <v>0</v>
      </c>
      <c r="L397" s="22">
        <f t="shared" si="116"/>
        <v>0</v>
      </c>
      <c r="M397" s="22">
        <f t="shared" si="114"/>
        <v>0</v>
      </c>
      <c r="N397" s="14" t="str">
        <f t="shared" si="115"/>
        <v/>
      </c>
      <c r="O397" s="14" t="e">
        <f t="shared" si="103"/>
        <v>#VALUE!</v>
      </c>
      <c r="P397" s="14" t="e">
        <f t="shared" si="104"/>
        <v>#VALUE!</v>
      </c>
      <c r="Q397" s="14" t="str">
        <f>IFERROR(IF(AA397="",IF(X397="","Ecole Privée "&amp;TRIM(PROPER(VLOOKUP(MID(V397,1,8),[1]Répertoire!$H$1:$J$65536,3,FALSE))),"Ecole Privée "&amp;TRIM(PROPER(VLOOKUP(X397,[1]Répertoire!$H$1:$J$65536,3,FALSE)))),AA397),"")</f>
        <v/>
      </c>
      <c r="R397" s="14" t="str">
        <f>IFERROR(IF(AB397="",IF(X397="",VLOOKUP(MID(V397,1,8),[1]Répertoire!$H$1:$J$65536,2,FALSE),TRIM(UPPER(VLOOKUP(X397,[1]Répertoire!$H$1:$J$65536,2,FALSE)))),AB397),"")</f>
        <v/>
      </c>
      <c r="S397" s="14" t="str">
        <f t="shared" si="117"/>
        <v/>
      </c>
      <c r="T397" s="15" t="e">
        <f t="shared" si="105"/>
        <v>#VALUE!</v>
      </c>
      <c r="U397" s="14" t="e">
        <f t="shared" si="106"/>
        <v>#VALUE!</v>
      </c>
      <c r="V397" s="6" t="str">
        <f t="shared" si="107"/>
        <v/>
      </c>
      <c r="W397" s="34"/>
      <c r="X397" s="23" t="str">
        <f t="shared" si="108"/>
        <v/>
      </c>
      <c r="Y397" s="35"/>
      <c r="Z397" s="35"/>
      <c r="AA397" s="38"/>
      <c r="AB397" s="38"/>
      <c r="AC397" s="39"/>
      <c r="AD397" s="23"/>
      <c r="AE397" s="39"/>
      <c r="AF397" s="41"/>
    </row>
    <row r="398" spans="1:32" ht="45" customHeight="1" x14ac:dyDescent="0.25">
      <c r="A398" s="12">
        <v>397</v>
      </c>
      <c r="D398" s="21" t="str">
        <f t="shared" si="109"/>
        <v/>
      </c>
      <c r="E398" s="22" t="str">
        <f t="shared" si="102"/>
        <v/>
      </c>
      <c r="F398" s="22">
        <f>IF(H398="","",MAX($F$2:F397)+1)</f>
        <v>397</v>
      </c>
      <c r="G398" s="26" t="str">
        <f t="shared" si="110"/>
        <v/>
      </c>
      <c r="H398" s="27" t="str">
        <f t="shared" si="111"/>
        <v xml:space="preserve">
</v>
      </c>
      <c r="I398" s="27" t="str">
        <f t="shared" si="112"/>
        <v xml:space="preserve">
</v>
      </c>
      <c r="J398" s="42">
        <f t="shared" si="113"/>
        <v>0</v>
      </c>
      <c r="K398" s="22">
        <f t="shared" si="118"/>
        <v>0</v>
      </c>
      <c r="L398" s="22">
        <f t="shared" si="116"/>
        <v>0</v>
      </c>
      <c r="M398" s="22">
        <f t="shared" si="114"/>
        <v>0</v>
      </c>
      <c r="N398" s="14" t="str">
        <f t="shared" si="115"/>
        <v/>
      </c>
      <c r="O398" s="14" t="e">
        <f t="shared" si="103"/>
        <v>#VALUE!</v>
      </c>
      <c r="P398" s="14" t="e">
        <f t="shared" si="104"/>
        <v>#VALUE!</v>
      </c>
      <c r="Q398" s="14" t="str">
        <f>IFERROR(IF(AA398="",IF(X398="","Ecole Privée "&amp;TRIM(PROPER(VLOOKUP(MID(V398,1,8),[1]Répertoire!$H$1:$J$65536,3,FALSE))),"Ecole Privée "&amp;TRIM(PROPER(VLOOKUP(X398,[1]Répertoire!$H$1:$J$65536,3,FALSE)))),AA398),"")</f>
        <v/>
      </c>
      <c r="R398" s="14" t="str">
        <f>IFERROR(IF(AB398="",IF(X398="",VLOOKUP(MID(V398,1,8),[1]Répertoire!$H$1:$J$65536,2,FALSE),TRIM(UPPER(VLOOKUP(X398,[1]Répertoire!$H$1:$J$65536,2,FALSE)))),AB398),"")</f>
        <v/>
      </c>
      <c r="S398" s="14" t="str">
        <f t="shared" si="117"/>
        <v/>
      </c>
      <c r="T398" s="15" t="e">
        <f t="shared" si="105"/>
        <v>#VALUE!</v>
      </c>
      <c r="U398" s="14" t="e">
        <f t="shared" si="106"/>
        <v>#VALUE!</v>
      </c>
      <c r="V398" s="4" t="str">
        <f t="shared" si="107"/>
        <v/>
      </c>
      <c r="W398" s="33"/>
      <c r="X398" s="24" t="str">
        <f t="shared" si="108"/>
        <v/>
      </c>
      <c r="Y398" s="25"/>
      <c r="Z398" s="25"/>
      <c r="AA398" s="36"/>
      <c r="AB398" s="36"/>
      <c r="AC398" s="37"/>
      <c r="AD398" s="24"/>
      <c r="AE398" s="37"/>
      <c r="AF398" s="40"/>
    </row>
    <row r="399" spans="1:32" ht="45" customHeight="1" x14ac:dyDescent="0.25">
      <c r="A399" s="12">
        <v>398</v>
      </c>
      <c r="D399" s="21" t="str">
        <f t="shared" si="109"/>
        <v/>
      </c>
      <c r="E399" s="22" t="str">
        <f t="shared" si="102"/>
        <v/>
      </c>
      <c r="F399" s="22">
        <f>IF(H399="","",MAX($F$2:F398)+1)</f>
        <v>398</v>
      </c>
      <c r="G399" s="26" t="str">
        <f t="shared" si="110"/>
        <v/>
      </c>
      <c r="H399" s="27" t="str">
        <f t="shared" si="111"/>
        <v xml:space="preserve">
</v>
      </c>
      <c r="I399" s="27" t="str">
        <f t="shared" si="112"/>
        <v xml:space="preserve">
</v>
      </c>
      <c r="J399" s="42">
        <f t="shared" si="113"/>
        <v>0</v>
      </c>
      <c r="K399" s="22">
        <f t="shared" si="118"/>
        <v>0</v>
      </c>
      <c r="L399" s="22">
        <f t="shared" si="116"/>
        <v>0</v>
      </c>
      <c r="M399" s="22">
        <f t="shared" si="114"/>
        <v>0</v>
      </c>
      <c r="N399" s="14" t="str">
        <f t="shared" si="115"/>
        <v/>
      </c>
      <c r="O399" s="14" t="e">
        <f t="shared" si="103"/>
        <v>#VALUE!</v>
      </c>
      <c r="P399" s="14" t="e">
        <f t="shared" si="104"/>
        <v>#VALUE!</v>
      </c>
      <c r="Q399" s="14" t="str">
        <f>IFERROR(IF(AA399="",IF(X399="","Ecole Privée "&amp;TRIM(PROPER(VLOOKUP(MID(V399,1,8),[1]Répertoire!$H$1:$J$65536,3,FALSE))),"Ecole Privée "&amp;TRIM(PROPER(VLOOKUP(X399,[1]Répertoire!$H$1:$J$65536,3,FALSE)))),AA399),"")</f>
        <v/>
      </c>
      <c r="R399" s="14" t="str">
        <f>IFERROR(IF(AB399="",IF(X399="",VLOOKUP(MID(V399,1,8),[1]Répertoire!$H$1:$J$65536,2,FALSE),TRIM(UPPER(VLOOKUP(X399,[1]Répertoire!$H$1:$J$65536,2,FALSE)))),AB399),"")</f>
        <v/>
      </c>
      <c r="S399" s="14" t="str">
        <f t="shared" si="117"/>
        <v/>
      </c>
      <c r="T399" s="15" t="e">
        <f t="shared" si="105"/>
        <v>#VALUE!</v>
      </c>
      <c r="U399" s="14" t="e">
        <f t="shared" si="106"/>
        <v>#VALUE!</v>
      </c>
      <c r="V399" s="6" t="str">
        <f t="shared" si="107"/>
        <v/>
      </c>
      <c r="W399" s="34"/>
      <c r="X399" s="23" t="str">
        <f t="shared" si="108"/>
        <v/>
      </c>
      <c r="Y399" s="35"/>
      <c r="Z399" s="35"/>
      <c r="AA399" s="38"/>
      <c r="AB399" s="38"/>
      <c r="AC399" s="39"/>
      <c r="AD399" s="23"/>
      <c r="AE399" s="39"/>
      <c r="AF399" s="41"/>
    </row>
    <row r="400" spans="1:32" ht="45" customHeight="1" x14ac:dyDescent="0.25">
      <c r="A400" s="12">
        <v>399</v>
      </c>
      <c r="D400" s="21" t="str">
        <f t="shared" si="109"/>
        <v/>
      </c>
      <c r="E400" s="22" t="str">
        <f t="shared" si="102"/>
        <v/>
      </c>
      <c r="F400" s="22">
        <f>IF(H400="","",MAX($F$2:F399)+1)</f>
        <v>399</v>
      </c>
      <c r="G400" s="26" t="str">
        <f t="shared" si="110"/>
        <v/>
      </c>
      <c r="H400" s="27" t="str">
        <f t="shared" si="111"/>
        <v xml:space="preserve">
</v>
      </c>
      <c r="I400" s="27" t="str">
        <f t="shared" si="112"/>
        <v xml:space="preserve">
</v>
      </c>
      <c r="J400" s="42">
        <f t="shared" si="113"/>
        <v>0</v>
      </c>
      <c r="K400" s="22">
        <f t="shared" si="118"/>
        <v>0</v>
      </c>
      <c r="L400" s="22">
        <f t="shared" si="116"/>
        <v>0</v>
      </c>
      <c r="M400" s="22">
        <f t="shared" si="114"/>
        <v>0</v>
      </c>
      <c r="N400" s="14" t="str">
        <f t="shared" si="115"/>
        <v/>
      </c>
      <c r="O400" s="14" t="e">
        <f t="shared" si="103"/>
        <v>#VALUE!</v>
      </c>
      <c r="P400" s="14" t="e">
        <f t="shared" si="104"/>
        <v>#VALUE!</v>
      </c>
      <c r="Q400" s="14" t="str">
        <f>IFERROR(IF(AA400="",IF(X400="","Ecole Privée "&amp;TRIM(PROPER(VLOOKUP(MID(V400,1,8),[1]Répertoire!$H$1:$J$65536,3,FALSE))),"Ecole Privée "&amp;TRIM(PROPER(VLOOKUP(X400,[1]Répertoire!$H$1:$J$65536,3,FALSE)))),AA400),"")</f>
        <v/>
      </c>
      <c r="R400" s="14" t="str">
        <f>IFERROR(IF(AB400="",IF(X400="",VLOOKUP(MID(V400,1,8),[1]Répertoire!$H$1:$J$65536,2,FALSE),TRIM(UPPER(VLOOKUP(X400,[1]Répertoire!$H$1:$J$65536,2,FALSE)))),AB400),"")</f>
        <v/>
      </c>
      <c r="S400" s="14" t="str">
        <f t="shared" si="117"/>
        <v/>
      </c>
      <c r="T400" s="15" t="e">
        <f t="shared" si="105"/>
        <v>#VALUE!</v>
      </c>
      <c r="U400" s="14" t="e">
        <f t="shared" si="106"/>
        <v>#VALUE!</v>
      </c>
      <c r="V400" s="4" t="str">
        <f t="shared" si="107"/>
        <v/>
      </c>
      <c r="W400" s="33"/>
      <c r="X400" s="24" t="str">
        <f t="shared" si="108"/>
        <v/>
      </c>
      <c r="Y400" s="25"/>
      <c r="Z400" s="25"/>
      <c r="AA400" s="36"/>
      <c r="AB400" s="36"/>
      <c r="AC400" s="37"/>
      <c r="AD400" s="24"/>
      <c r="AE400" s="37"/>
      <c r="AF400" s="40"/>
    </row>
    <row r="401" spans="1:32" ht="45" customHeight="1" x14ac:dyDescent="0.25">
      <c r="A401" s="12">
        <v>400</v>
      </c>
      <c r="D401" s="21" t="str">
        <f t="shared" si="109"/>
        <v/>
      </c>
      <c r="E401" s="22" t="str">
        <f t="shared" si="102"/>
        <v/>
      </c>
      <c r="F401" s="22">
        <f>IF(H401="","",MAX($F$2:F400)+1)</f>
        <v>400</v>
      </c>
      <c r="G401" s="26" t="str">
        <f t="shared" si="110"/>
        <v/>
      </c>
      <c r="H401" s="27" t="str">
        <f t="shared" si="111"/>
        <v xml:space="preserve">
</v>
      </c>
      <c r="I401" s="27" t="str">
        <f t="shared" si="112"/>
        <v xml:space="preserve">
</v>
      </c>
      <c r="J401" s="42">
        <f t="shared" si="113"/>
        <v>0</v>
      </c>
      <c r="K401" s="22">
        <f t="shared" si="118"/>
        <v>0</v>
      </c>
      <c r="L401" s="22">
        <f t="shared" si="116"/>
        <v>0</v>
      </c>
      <c r="M401" s="22">
        <f t="shared" si="114"/>
        <v>0</v>
      </c>
      <c r="N401" s="14" t="str">
        <f t="shared" si="115"/>
        <v/>
      </c>
      <c r="O401" s="14" t="e">
        <f t="shared" si="103"/>
        <v>#VALUE!</v>
      </c>
      <c r="P401" s="14" t="e">
        <f t="shared" si="104"/>
        <v>#VALUE!</v>
      </c>
      <c r="Q401" s="14" t="str">
        <f>IFERROR(IF(AA401="",IF(X401="","Ecole Privée "&amp;TRIM(PROPER(VLOOKUP(MID(V401,1,8),[1]Répertoire!$H$1:$J$65536,3,FALSE))),"Ecole Privée "&amp;TRIM(PROPER(VLOOKUP(X401,[1]Répertoire!$H$1:$J$65536,3,FALSE)))),AA401),"")</f>
        <v/>
      </c>
      <c r="R401" s="14" t="str">
        <f>IFERROR(IF(AB401="",IF(X401="",VLOOKUP(MID(V401,1,8),[1]Répertoire!$H$1:$J$65536,2,FALSE),TRIM(UPPER(VLOOKUP(X401,[1]Répertoire!$H$1:$J$65536,2,FALSE)))),AB401),"")</f>
        <v/>
      </c>
      <c r="S401" s="14" t="str">
        <f t="shared" si="117"/>
        <v/>
      </c>
      <c r="T401" s="15" t="e">
        <f t="shared" si="105"/>
        <v>#VALUE!</v>
      </c>
      <c r="U401" s="14" t="e">
        <f t="shared" si="106"/>
        <v>#VALUE!</v>
      </c>
      <c r="V401" s="6" t="str">
        <f t="shared" si="107"/>
        <v/>
      </c>
      <c r="W401" s="34"/>
      <c r="X401" s="23" t="str">
        <f t="shared" si="108"/>
        <v/>
      </c>
      <c r="Y401" s="35"/>
      <c r="Z401" s="35"/>
      <c r="AA401" s="38"/>
      <c r="AB401" s="38"/>
      <c r="AC401" s="39"/>
      <c r="AD401" s="23"/>
      <c r="AE401" s="39"/>
      <c r="AF401" s="41"/>
    </row>
    <row r="402" spans="1:32" ht="45" customHeight="1" x14ac:dyDescent="0.25">
      <c r="A402" s="12">
        <v>401</v>
      </c>
      <c r="D402" s="21" t="str">
        <f t="shared" si="109"/>
        <v/>
      </c>
      <c r="E402" s="22" t="str">
        <f t="shared" si="102"/>
        <v/>
      </c>
      <c r="F402" s="22">
        <f>IF(H402="","",MAX($F$2:F401)+1)</f>
        <v>401</v>
      </c>
      <c r="G402" s="26" t="str">
        <f t="shared" si="110"/>
        <v/>
      </c>
      <c r="H402" s="27" t="str">
        <f t="shared" si="111"/>
        <v xml:space="preserve">
</v>
      </c>
      <c r="I402" s="27" t="str">
        <f t="shared" si="112"/>
        <v xml:space="preserve">
</v>
      </c>
      <c r="J402" s="42">
        <f t="shared" si="113"/>
        <v>0</v>
      </c>
      <c r="K402" s="22">
        <f t="shared" si="118"/>
        <v>0</v>
      </c>
      <c r="L402" s="22">
        <f t="shared" si="116"/>
        <v>0</v>
      </c>
      <c r="M402" s="22">
        <f t="shared" si="114"/>
        <v>0</v>
      </c>
      <c r="N402" s="14" t="str">
        <f t="shared" si="115"/>
        <v/>
      </c>
      <c r="O402" s="14" t="e">
        <f t="shared" si="103"/>
        <v>#VALUE!</v>
      </c>
      <c r="P402" s="14" t="e">
        <f t="shared" si="104"/>
        <v>#VALUE!</v>
      </c>
      <c r="Q402" s="14" t="str">
        <f>IFERROR(IF(AA402="",IF(X402="","Ecole Privée "&amp;TRIM(PROPER(VLOOKUP(MID(V402,1,8),[1]Répertoire!$H$1:$J$65536,3,FALSE))),"Ecole Privée "&amp;TRIM(PROPER(VLOOKUP(X402,[1]Répertoire!$H$1:$J$65536,3,FALSE)))),AA402),"")</f>
        <v/>
      </c>
      <c r="R402" s="14" t="str">
        <f>IFERROR(IF(AB402="",IF(X402="",VLOOKUP(MID(V402,1,8),[1]Répertoire!$H$1:$J$65536,2,FALSE),TRIM(UPPER(VLOOKUP(X402,[1]Répertoire!$H$1:$J$65536,2,FALSE)))),AB402),"")</f>
        <v/>
      </c>
      <c r="S402" s="14" t="str">
        <f t="shared" si="117"/>
        <v/>
      </c>
      <c r="T402" s="15" t="e">
        <f t="shared" si="105"/>
        <v>#VALUE!</v>
      </c>
      <c r="U402" s="14" t="e">
        <f t="shared" si="106"/>
        <v>#VALUE!</v>
      </c>
      <c r="V402" s="4" t="str">
        <f t="shared" si="107"/>
        <v/>
      </c>
      <c r="W402" s="33"/>
      <c r="X402" s="24" t="str">
        <f t="shared" si="108"/>
        <v/>
      </c>
      <c r="Y402" s="25"/>
      <c r="Z402" s="25"/>
      <c r="AA402" s="36"/>
      <c r="AB402" s="36"/>
      <c r="AC402" s="37"/>
      <c r="AD402" s="24"/>
      <c r="AE402" s="37"/>
      <c r="AF402" s="40"/>
    </row>
    <row r="403" spans="1:32" ht="45" customHeight="1" x14ac:dyDescent="0.25">
      <c r="A403" s="12">
        <v>402</v>
      </c>
      <c r="D403" s="21" t="str">
        <f t="shared" si="109"/>
        <v/>
      </c>
      <c r="E403" s="22" t="str">
        <f t="shared" si="102"/>
        <v/>
      </c>
      <c r="F403" s="22">
        <f>IF(H403="","",MAX($F$2:F402)+1)</f>
        <v>402</v>
      </c>
      <c r="G403" s="26" t="str">
        <f t="shared" si="110"/>
        <v/>
      </c>
      <c r="H403" s="27" t="str">
        <f t="shared" si="111"/>
        <v xml:space="preserve">
</v>
      </c>
      <c r="I403" s="27" t="str">
        <f t="shared" si="112"/>
        <v xml:space="preserve">
</v>
      </c>
      <c r="J403" s="42">
        <f t="shared" si="113"/>
        <v>0</v>
      </c>
      <c r="K403" s="22">
        <f t="shared" si="118"/>
        <v>0</v>
      </c>
      <c r="L403" s="22">
        <f t="shared" si="116"/>
        <v>0</v>
      </c>
      <c r="M403" s="22">
        <f t="shared" si="114"/>
        <v>0</v>
      </c>
      <c r="N403" s="14" t="str">
        <f t="shared" si="115"/>
        <v/>
      </c>
      <c r="O403" s="14" t="e">
        <f t="shared" si="103"/>
        <v>#VALUE!</v>
      </c>
      <c r="P403" s="14" t="e">
        <f t="shared" si="104"/>
        <v>#VALUE!</v>
      </c>
      <c r="Q403" s="14" t="str">
        <f>IFERROR(IF(AA403="",IF(X403="","Ecole Privée "&amp;TRIM(PROPER(VLOOKUP(MID(V403,1,8),[1]Répertoire!$H$1:$J$65536,3,FALSE))),"Ecole Privée "&amp;TRIM(PROPER(VLOOKUP(X403,[1]Répertoire!$H$1:$J$65536,3,FALSE)))),AA403),"")</f>
        <v/>
      </c>
      <c r="R403" s="14" t="str">
        <f>IFERROR(IF(AB403="",IF(X403="",VLOOKUP(MID(V403,1,8),[1]Répertoire!$H$1:$J$65536,2,FALSE),TRIM(UPPER(VLOOKUP(X403,[1]Répertoire!$H$1:$J$65536,2,FALSE)))),AB403),"")</f>
        <v/>
      </c>
      <c r="S403" s="14" t="str">
        <f t="shared" si="117"/>
        <v/>
      </c>
      <c r="T403" s="15" t="e">
        <f t="shared" si="105"/>
        <v>#VALUE!</v>
      </c>
      <c r="U403" s="14" t="e">
        <f t="shared" si="106"/>
        <v>#VALUE!</v>
      </c>
      <c r="V403" s="6" t="str">
        <f t="shared" si="107"/>
        <v/>
      </c>
      <c r="W403" s="34"/>
      <c r="X403" s="23" t="str">
        <f t="shared" si="108"/>
        <v/>
      </c>
      <c r="Y403" s="35"/>
      <c r="Z403" s="35"/>
      <c r="AA403" s="38"/>
      <c r="AB403" s="38"/>
      <c r="AC403" s="39"/>
      <c r="AD403" s="23"/>
      <c r="AE403" s="39"/>
      <c r="AF403" s="41"/>
    </row>
    <row r="404" spans="1:32" ht="45" customHeight="1" x14ac:dyDescent="0.25">
      <c r="A404" s="12">
        <v>403</v>
      </c>
      <c r="D404" s="21" t="str">
        <f t="shared" si="109"/>
        <v/>
      </c>
      <c r="E404" s="22" t="str">
        <f t="shared" si="102"/>
        <v/>
      </c>
      <c r="F404" s="22">
        <f>IF(H404="","",MAX($F$2:F403)+1)</f>
        <v>403</v>
      </c>
      <c r="G404" s="26" t="str">
        <f t="shared" si="110"/>
        <v/>
      </c>
      <c r="H404" s="27" t="str">
        <f t="shared" si="111"/>
        <v xml:space="preserve">
</v>
      </c>
      <c r="I404" s="27" t="str">
        <f t="shared" si="112"/>
        <v xml:space="preserve">
</v>
      </c>
      <c r="J404" s="42">
        <f t="shared" si="113"/>
        <v>0</v>
      </c>
      <c r="K404" s="22">
        <f t="shared" si="118"/>
        <v>0</v>
      </c>
      <c r="L404" s="22">
        <f t="shared" si="116"/>
        <v>0</v>
      </c>
      <c r="M404" s="22">
        <f t="shared" si="114"/>
        <v>0</v>
      </c>
      <c r="N404" s="14" t="str">
        <f t="shared" si="115"/>
        <v/>
      </c>
      <c r="O404" s="14" t="e">
        <f t="shared" si="103"/>
        <v>#VALUE!</v>
      </c>
      <c r="P404" s="14" t="e">
        <f t="shared" si="104"/>
        <v>#VALUE!</v>
      </c>
      <c r="Q404" s="14" t="str">
        <f>IFERROR(IF(AA404="",IF(X404="","Ecole Privée "&amp;TRIM(PROPER(VLOOKUP(MID(V404,1,8),[1]Répertoire!$H$1:$J$65536,3,FALSE))),"Ecole Privée "&amp;TRIM(PROPER(VLOOKUP(X404,[1]Répertoire!$H$1:$J$65536,3,FALSE)))),AA404),"")</f>
        <v/>
      </c>
      <c r="R404" s="14" t="str">
        <f>IFERROR(IF(AB404="",IF(X404="",VLOOKUP(MID(V404,1,8),[1]Répertoire!$H$1:$J$65536,2,FALSE),TRIM(UPPER(VLOOKUP(X404,[1]Répertoire!$H$1:$J$65536,2,FALSE)))),AB404),"")</f>
        <v/>
      </c>
      <c r="S404" s="14" t="str">
        <f t="shared" si="117"/>
        <v/>
      </c>
      <c r="T404" s="15" t="e">
        <f t="shared" si="105"/>
        <v>#VALUE!</v>
      </c>
      <c r="U404" s="14" t="e">
        <f t="shared" si="106"/>
        <v>#VALUE!</v>
      </c>
      <c r="V404" s="4" t="str">
        <f t="shared" si="107"/>
        <v/>
      </c>
      <c r="W404" s="33"/>
      <c r="X404" s="24" t="str">
        <f t="shared" si="108"/>
        <v/>
      </c>
      <c r="Y404" s="25"/>
      <c r="Z404" s="25"/>
      <c r="AA404" s="36"/>
      <c r="AB404" s="36"/>
      <c r="AC404" s="37"/>
      <c r="AD404" s="24"/>
      <c r="AE404" s="37"/>
      <c r="AF404" s="40"/>
    </row>
    <row r="405" spans="1:32" ht="45" customHeight="1" x14ac:dyDescent="0.25">
      <c r="A405" s="12">
        <v>404</v>
      </c>
      <c r="D405" s="21" t="str">
        <f t="shared" si="109"/>
        <v/>
      </c>
      <c r="E405" s="22" t="str">
        <f t="shared" si="102"/>
        <v/>
      </c>
      <c r="F405" s="22">
        <f>IF(H405="","",MAX($F$2:F404)+1)</f>
        <v>404</v>
      </c>
      <c r="G405" s="26" t="str">
        <f t="shared" si="110"/>
        <v/>
      </c>
      <c r="H405" s="27" t="str">
        <f t="shared" si="111"/>
        <v xml:space="preserve">
</v>
      </c>
      <c r="I405" s="27" t="str">
        <f t="shared" si="112"/>
        <v xml:space="preserve">
</v>
      </c>
      <c r="J405" s="42">
        <f t="shared" si="113"/>
        <v>0</v>
      </c>
      <c r="K405" s="22">
        <f t="shared" si="118"/>
        <v>0</v>
      </c>
      <c r="L405" s="22">
        <f t="shared" si="116"/>
        <v>0</v>
      </c>
      <c r="M405" s="22">
        <f t="shared" si="114"/>
        <v>0</v>
      </c>
      <c r="N405" s="14" t="str">
        <f t="shared" si="115"/>
        <v/>
      </c>
      <c r="O405" s="14" t="e">
        <f t="shared" si="103"/>
        <v>#VALUE!</v>
      </c>
      <c r="P405" s="14" t="e">
        <f t="shared" si="104"/>
        <v>#VALUE!</v>
      </c>
      <c r="Q405" s="14" t="str">
        <f>IFERROR(IF(AA405="",IF(X405="","Ecole Privée "&amp;TRIM(PROPER(VLOOKUP(MID(V405,1,8),[1]Répertoire!$H$1:$J$65536,3,FALSE))),"Ecole Privée "&amp;TRIM(PROPER(VLOOKUP(X405,[1]Répertoire!$H$1:$J$65536,3,FALSE)))),AA405),"")</f>
        <v/>
      </c>
      <c r="R405" s="14" t="str">
        <f>IFERROR(IF(AB405="",IF(X405="",VLOOKUP(MID(V405,1,8),[1]Répertoire!$H$1:$J$65536,2,FALSE),TRIM(UPPER(VLOOKUP(X405,[1]Répertoire!$H$1:$J$65536,2,FALSE)))),AB405),"")</f>
        <v/>
      </c>
      <c r="S405" s="14" t="str">
        <f t="shared" si="117"/>
        <v/>
      </c>
      <c r="T405" s="15" t="e">
        <f t="shared" si="105"/>
        <v>#VALUE!</v>
      </c>
      <c r="U405" s="14" t="e">
        <f t="shared" si="106"/>
        <v>#VALUE!</v>
      </c>
      <c r="V405" s="6" t="str">
        <f t="shared" si="107"/>
        <v/>
      </c>
      <c r="W405" s="34"/>
      <c r="X405" s="23" t="str">
        <f t="shared" si="108"/>
        <v/>
      </c>
      <c r="Y405" s="35"/>
      <c r="Z405" s="35"/>
      <c r="AA405" s="38"/>
      <c r="AB405" s="38"/>
      <c r="AC405" s="39"/>
      <c r="AD405" s="23"/>
      <c r="AE405" s="39"/>
      <c r="AF405" s="41"/>
    </row>
    <row r="406" spans="1:32" ht="45" customHeight="1" x14ac:dyDescent="0.25">
      <c r="A406" s="12">
        <v>405</v>
      </c>
      <c r="D406" s="21" t="str">
        <f t="shared" si="109"/>
        <v/>
      </c>
      <c r="E406" s="22" t="str">
        <f t="shared" si="102"/>
        <v/>
      </c>
      <c r="F406" s="22">
        <f>IF(H406="","",MAX($F$2:F405)+1)</f>
        <v>405</v>
      </c>
      <c r="G406" s="26" t="str">
        <f t="shared" si="110"/>
        <v/>
      </c>
      <c r="H406" s="27" t="str">
        <f t="shared" si="111"/>
        <v xml:space="preserve">
</v>
      </c>
      <c r="I406" s="27" t="str">
        <f t="shared" si="112"/>
        <v xml:space="preserve">
</v>
      </c>
      <c r="J406" s="42">
        <f t="shared" si="113"/>
        <v>0</v>
      </c>
      <c r="K406" s="22">
        <f t="shared" si="118"/>
        <v>0</v>
      </c>
      <c r="L406" s="22">
        <f t="shared" si="116"/>
        <v>0</v>
      </c>
      <c r="M406" s="22">
        <f t="shared" si="114"/>
        <v>0</v>
      </c>
      <c r="N406" s="14" t="str">
        <f t="shared" si="115"/>
        <v/>
      </c>
      <c r="O406" s="14" t="e">
        <f t="shared" si="103"/>
        <v>#VALUE!</v>
      </c>
      <c r="P406" s="14" t="e">
        <f t="shared" si="104"/>
        <v>#VALUE!</v>
      </c>
      <c r="Q406" s="14" t="str">
        <f>IFERROR(IF(AA406="",IF(X406="","Ecole Privée "&amp;TRIM(PROPER(VLOOKUP(MID(V406,1,8),[1]Répertoire!$H$1:$J$65536,3,FALSE))),"Ecole Privée "&amp;TRIM(PROPER(VLOOKUP(X406,[1]Répertoire!$H$1:$J$65536,3,FALSE)))),AA406),"")</f>
        <v/>
      </c>
      <c r="R406" s="14" t="str">
        <f>IFERROR(IF(AB406="",IF(X406="",VLOOKUP(MID(V406,1,8),[1]Répertoire!$H$1:$J$65536,2,FALSE),TRIM(UPPER(VLOOKUP(X406,[1]Répertoire!$H$1:$J$65536,2,FALSE)))),AB406),"")</f>
        <v/>
      </c>
      <c r="S406" s="14" t="str">
        <f t="shared" si="117"/>
        <v/>
      </c>
      <c r="T406" s="15" t="e">
        <f t="shared" si="105"/>
        <v>#VALUE!</v>
      </c>
      <c r="U406" s="14" t="e">
        <f t="shared" si="106"/>
        <v>#VALUE!</v>
      </c>
      <c r="V406" s="4" t="str">
        <f t="shared" si="107"/>
        <v/>
      </c>
      <c r="W406" s="33"/>
      <c r="X406" s="24" t="str">
        <f t="shared" si="108"/>
        <v/>
      </c>
      <c r="Y406" s="25"/>
      <c r="Z406" s="25"/>
      <c r="AA406" s="36"/>
      <c r="AB406" s="36"/>
      <c r="AC406" s="37"/>
      <c r="AD406" s="24"/>
      <c r="AE406" s="37"/>
      <c r="AF406" s="40"/>
    </row>
    <row r="407" spans="1:32" ht="45" customHeight="1" x14ac:dyDescent="0.25">
      <c r="A407" s="12">
        <v>406</v>
      </c>
      <c r="D407" s="21" t="str">
        <f t="shared" si="109"/>
        <v/>
      </c>
      <c r="E407" s="22" t="str">
        <f t="shared" si="102"/>
        <v/>
      </c>
      <c r="F407" s="22">
        <f>IF(H407="","",MAX($F$2:F406)+1)</f>
        <v>406</v>
      </c>
      <c r="G407" s="26" t="str">
        <f t="shared" si="110"/>
        <v/>
      </c>
      <c r="H407" s="27" t="str">
        <f t="shared" si="111"/>
        <v xml:space="preserve">
</v>
      </c>
      <c r="I407" s="27" t="str">
        <f t="shared" si="112"/>
        <v xml:space="preserve">
</v>
      </c>
      <c r="J407" s="42">
        <f t="shared" si="113"/>
        <v>0</v>
      </c>
      <c r="K407" s="22">
        <f t="shared" si="118"/>
        <v>0</v>
      </c>
      <c r="L407" s="22">
        <f t="shared" si="116"/>
        <v>0</v>
      </c>
      <c r="M407" s="22">
        <f t="shared" si="114"/>
        <v>0</v>
      </c>
      <c r="N407" s="14" t="str">
        <f t="shared" si="115"/>
        <v/>
      </c>
      <c r="O407" s="14" t="e">
        <f t="shared" si="103"/>
        <v>#VALUE!</v>
      </c>
      <c r="P407" s="14" t="e">
        <f t="shared" si="104"/>
        <v>#VALUE!</v>
      </c>
      <c r="Q407" s="14" t="str">
        <f>IFERROR(IF(AA407="",IF(X407="","Ecole Privée "&amp;TRIM(PROPER(VLOOKUP(MID(V407,1,8),[1]Répertoire!$H$1:$J$65536,3,FALSE))),"Ecole Privée "&amp;TRIM(PROPER(VLOOKUP(X407,[1]Répertoire!$H$1:$J$65536,3,FALSE)))),AA407),"")</f>
        <v/>
      </c>
      <c r="R407" s="14" t="str">
        <f>IFERROR(IF(AB407="",IF(X407="",VLOOKUP(MID(V407,1,8),[1]Répertoire!$H$1:$J$65536,2,FALSE),TRIM(UPPER(VLOOKUP(X407,[1]Répertoire!$H$1:$J$65536,2,FALSE)))),AB407),"")</f>
        <v/>
      </c>
      <c r="S407" s="14" t="str">
        <f t="shared" si="117"/>
        <v/>
      </c>
      <c r="T407" s="15" t="e">
        <f t="shared" si="105"/>
        <v>#VALUE!</v>
      </c>
      <c r="U407" s="14" t="e">
        <f t="shared" si="106"/>
        <v>#VALUE!</v>
      </c>
      <c r="V407" s="6" t="str">
        <f t="shared" si="107"/>
        <v/>
      </c>
      <c r="W407" s="34"/>
      <c r="X407" s="23" t="str">
        <f t="shared" si="108"/>
        <v/>
      </c>
      <c r="Y407" s="35"/>
      <c r="Z407" s="35"/>
      <c r="AA407" s="38"/>
      <c r="AB407" s="38"/>
      <c r="AC407" s="39"/>
      <c r="AD407" s="23"/>
      <c r="AE407" s="39"/>
      <c r="AF407" s="41"/>
    </row>
    <row r="408" spans="1:32" ht="45" customHeight="1" x14ac:dyDescent="0.25">
      <c r="A408" s="12">
        <v>407</v>
      </c>
      <c r="D408" s="21" t="str">
        <f t="shared" si="109"/>
        <v/>
      </c>
      <c r="E408" s="22" t="str">
        <f t="shared" si="102"/>
        <v/>
      </c>
      <c r="F408" s="22">
        <f>IF(H408="","",MAX($F$2:F407)+1)</f>
        <v>407</v>
      </c>
      <c r="G408" s="26" t="str">
        <f t="shared" si="110"/>
        <v/>
      </c>
      <c r="H408" s="27" t="str">
        <f t="shared" si="111"/>
        <v xml:space="preserve">
</v>
      </c>
      <c r="I408" s="27" t="str">
        <f t="shared" si="112"/>
        <v xml:space="preserve">
</v>
      </c>
      <c r="J408" s="42">
        <f t="shared" si="113"/>
        <v>0</v>
      </c>
      <c r="K408" s="22">
        <f t="shared" si="118"/>
        <v>0</v>
      </c>
      <c r="L408" s="22">
        <f t="shared" si="116"/>
        <v>0</v>
      </c>
      <c r="M408" s="22">
        <f t="shared" si="114"/>
        <v>0</v>
      </c>
      <c r="N408" s="14" t="str">
        <f t="shared" si="115"/>
        <v/>
      </c>
      <c r="O408" s="14" t="e">
        <f t="shared" si="103"/>
        <v>#VALUE!</v>
      </c>
      <c r="P408" s="14" t="e">
        <f t="shared" si="104"/>
        <v>#VALUE!</v>
      </c>
      <c r="Q408" s="14" t="str">
        <f>IFERROR(IF(AA408="",IF(X408="","Ecole Privée "&amp;TRIM(PROPER(VLOOKUP(MID(V408,1,8),[1]Répertoire!$H$1:$J$65536,3,FALSE))),"Ecole Privée "&amp;TRIM(PROPER(VLOOKUP(X408,[1]Répertoire!$H$1:$J$65536,3,FALSE)))),AA408),"")</f>
        <v/>
      </c>
      <c r="R408" s="14" t="str">
        <f>IFERROR(IF(AB408="",IF(X408="",VLOOKUP(MID(V408,1,8),[1]Répertoire!$H$1:$J$65536,2,FALSE),TRIM(UPPER(VLOOKUP(X408,[1]Répertoire!$H$1:$J$65536,2,FALSE)))),AB408),"")</f>
        <v/>
      </c>
      <c r="S408" s="14" t="str">
        <f t="shared" si="117"/>
        <v/>
      </c>
      <c r="T408" s="15" t="e">
        <f t="shared" si="105"/>
        <v>#VALUE!</v>
      </c>
      <c r="U408" s="14" t="e">
        <f t="shared" si="106"/>
        <v>#VALUE!</v>
      </c>
      <c r="V408" s="4" t="str">
        <f t="shared" si="107"/>
        <v/>
      </c>
      <c r="W408" s="33"/>
      <c r="X408" s="24" t="str">
        <f t="shared" si="108"/>
        <v/>
      </c>
      <c r="Y408" s="25"/>
      <c r="Z408" s="25"/>
      <c r="AA408" s="36"/>
      <c r="AB408" s="36"/>
      <c r="AC408" s="37"/>
      <c r="AD408" s="24"/>
      <c r="AE408" s="37"/>
      <c r="AF408" s="40"/>
    </row>
    <row r="409" spans="1:32" ht="45" customHeight="1" x14ac:dyDescent="0.25">
      <c r="A409" s="12">
        <v>408</v>
      </c>
      <c r="D409" s="21" t="str">
        <f t="shared" si="109"/>
        <v/>
      </c>
      <c r="E409" s="22" t="str">
        <f t="shared" si="102"/>
        <v/>
      </c>
      <c r="F409" s="22">
        <f>IF(H409="","",MAX($F$2:F408)+1)</f>
        <v>408</v>
      </c>
      <c r="G409" s="26" t="str">
        <f t="shared" si="110"/>
        <v/>
      </c>
      <c r="H409" s="27" t="str">
        <f t="shared" si="111"/>
        <v xml:space="preserve">
</v>
      </c>
      <c r="I409" s="27" t="str">
        <f t="shared" si="112"/>
        <v xml:space="preserve">
</v>
      </c>
      <c r="J409" s="42">
        <f t="shared" si="113"/>
        <v>0</v>
      </c>
      <c r="K409" s="22">
        <f t="shared" si="118"/>
        <v>0</v>
      </c>
      <c r="L409" s="22">
        <f t="shared" si="116"/>
        <v>0</v>
      </c>
      <c r="M409" s="22">
        <f t="shared" si="114"/>
        <v>0</v>
      </c>
      <c r="N409" s="14" t="str">
        <f t="shared" si="115"/>
        <v/>
      </c>
      <c r="O409" s="14" t="e">
        <f t="shared" si="103"/>
        <v>#VALUE!</v>
      </c>
      <c r="P409" s="14" t="e">
        <f t="shared" si="104"/>
        <v>#VALUE!</v>
      </c>
      <c r="Q409" s="14" t="str">
        <f>IFERROR(IF(AA409="",IF(X409="","Ecole Privée "&amp;TRIM(PROPER(VLOOKUP(MID(V409,1,8),[1]Répertoire!$H$1:$J$65536,3,FALSE))),"Ecole Privée "&amp;TRIM(PROPER(VLOOKUP(X409,[1]Répertoire!$H$1:$J$65536,3,FALSE)))),AA409),"")</f>
        <v/>
      </c>
      <c r="R409" s="14" t="str">
        <f>IFERROR(IF(AB409="",IF(X409="",VLOOKUP(MID(V409,1,8),[1]Répertoire!$H$1:$J$65536,2,FALSE),TRIM(UPPER(VLOOKUP(X409,[1]Répertoire!$H$1:$J$65536,2,FALSE)))),AB409),"")</f>
        <v/>
      </c>
      <c r="S409" s="14" t="str">
        <f t="shared" si="117"/>
        <v/>
      </c>
      <c r="T409" s="15" t="e">
        <f t="shared" si="105"/>
        <v>#VALUE!</v>
      </c>
      <c r="U409" s="14" t="e">
        <f t="shared" si="106"/>
        <v>#VALUE!</v>
      </c>
      <c r="V409" s="6" t="str">
        <f t="shared" si="107"/>
        <v/>
      </c>
      <c r="W409" s="34"/>
      <c r="X409" s="23" t="str">
        <f t="shared" si="108"/>
        <v/>
      </c>
      <c r="Y409" s="35"/>
      <c r="Z409" s="35"/>
      <c r="AA409" s="38"/>
      <c r="AB409" s="38"/>
      <c r="AC409" s="39"/>
      <c r="AD409" s="23"/>
      <c r="AE409" s="39"/>
      <c r="AF409" s="41"/>
    </row>
    <row r="410" spans="1:32" ht="45" customHeight="1" x14ac:dyDescent="0.25">
      <c r="A410" s="12">
        <v>409</v>
      </c>
      <c r="D410" s="21" t="str">
        <f t="shared" si="109"/>
        <v/>
      </c>
      <c r="E410" s="22" t="str">
        <f t="shared" si="102"/>
        <v/>
      </c>
      <c r="F410" s="22">
        <f>IF(H410="","",MAX($F$2:F409)+1)</f>
        <v>409</v>
      </c>
      <c r="G410" s="26" t="str">
        <f t="shared" si="110"/>
        <v/>
      </c>
      <c r="H410" s="27" t="str">
        <f t="shared" si="111"/>
        <v xml:space="preserve">
</v>
      </c>
      <c r="I410" s="27" t="str">
        <f t="shared" si="112"/>
        <v xml:space="preserve">
</v>
      </c>
      <c r="J410" s="42">
        <f t="shared" si="113"/>
        <v>0</v>
      </c>
      <c r="K410" s="22">
        <f t="shared" si="118"/>
        <v>0</v>
      </c>
      <c r="L410" s="22">
        <f t="shared" si="116"/>
        <v>0</v>
      </c>
      <c r="M410" s="22">
        <f t="shared" si="114"/>
        <v>0</v>
      </c>
      <c r="N410" s="14" t="str">
        <f t="shared" si="115"/>
        <v/>
      </c>
      <c r="O410" s="14" t="e">
        <f t="shared" si="103"/>
        <v>#VALUE!</v>
      </c>
      <c r="P410" s="14" t="e">
        <f t="shared" si="104"/>
        <v>#VALUE!</v>
      </c>
      <c r="Q410" s="14" t="str">
        <f>IFERROR(IF(AA410="",IF(X410="","Ecole Privée "&amp;TRIM(PROPER(VLOOKUP(MID(V410,1,8),[1]Répertoire!$H$1:$J$65536,3,FALSE))),"Ecole Privée "&amp;TRIM(PROPER(VLOOKUP(X410,[1]Répertoire!$H$1:$J$65536,3,FALSE)))),AA410),"")</f>
        <v/>
      </c>
      <c r="R410" s="14" t="str">
        <f>IFERROR(IF(AB410="",IF(X410="",VLOOKUP(MID(V410,1,8),[1]Répertoire!$H$1:$J$65536,2,FALSE),TRIM(UPPER(VLOOKUP(X410,[1]Répertoire!$H$1:$J$65536,2,FALSE)))),AB410),"")</f>
        <v/>
      </c>
      <c r="S410" s="14" t="str">
        <f t="shared" si="117"/>
        <v/>
      </c>
      <c r="T410" s="15" t="e">
        <f t="shared" si="105"/>
        <v>#VALUE!</v>
      </c>
      <c r="U410" s="14" t="e">
        <f t="shared" si="106"/>
        <v>#VALUE!</v>
      </c>
      <c r="V410" s="4" t="str">
        <f t="shared" si="107"/>
        <v/>
      </c>
      <c r="W410" s="33"/>
      <c r="X410" s="24" t="str">
        <f t="shared" si="108"/>
        <v/>
      </c>
      <c r="Y410" s="25"/>
      <c r="Z410" s="25"/>
      <c r="AA410" s="36"/>
      <c r="AB410" s="36"/>
      <c r="AC410" s="37"/>
      <c r="AD410" s="24"/>
      <c r="AE410" s="37"/>
      <c r="AF410" s="40"/>
    </row>
    <row r="411" spans="1:32" ht="45" customHeight="1" x14ac:dyDescent="0.25">
      <c r="A411" s="12">
        <v>410</v>
      </c>
      <c r="D411" s="21" t="str">
        <f t="shared" si="109"/>
        <v/>
      </c>
      <c r="E411" s="22" t="str">
        <f t="shared" si="102"/>
        <v/>
      </c>
      <c r="F411" s="22">
        <f>IF(H411="","",MAX($F$2:F410)+1)</f>
        <v>410</v>
      </c>
      <c r="G411" s="26" t="str">
        <f t="shared" si="110"/>
        <v/>
      </c>
      <c r="H411" s="27" t="str">
        <f t="shared" si="111"/>
        <v xml:space="preserve">
</v>
      </c>
      <c r="I411" s="27" t="str">
        <f t="shared" si="112"/>
        <v xml:space="preserve">
</v>
      </c>
      <c r="J411" s="42">
        <f t="shared" si="113"/>
        <v>0</v>
      </c>
      <c r="K411" s="22">
        <f t="shared" si="118"/>
        <v>0</v>
      </c>
      <c r="L411" s="22">
        <f t="shared" si="116"/>
        <v>0</v>
      </c>
      <c r="M411" s="22">
        <f t="shared" si="114"/>
        <v>0</v>
      </c>
      <c r="N411" s="14" t="str">
        <f t="shared" si="115"/>
        <v/>
      </c>
      <c r="O411" s="14" t="e">
        <f t="shared" si="103"/>
        <v>#VALUE!</v>
      </c>
      <c r="P411" s="14" t="e">
        <f t="shared" si="104"/>
        <v>#VALUE!</v>
      </c>
      <c r="Q411" s="14" t="str">
        <f>IFERROR(IF(AA411="",IF(X411="","Ecole Privée "&amp;TRIM(PROPER(VLOOKUP(MID(V411,1,8),[1]Répertoire!$H$1:$J$65536,3,FALSE))),"Ecole Privée "&amp;TRIM(PROPER(VLOOKUP(X411,[1]Répertoire!$H$1:$J$65536,3,FALSE)))),AA411),"")</f>
        <v/>
      </c>
      <c r="R411" s="14" t="str">
        <f>IFERROR(IF(AB411="",IF(X411="",VLOOKUP(MID(V411,1,8),[1]Répertoire!$H$1:$J$65536,2,FALSE),TRIM(UPPER(VLOOKUP(X411,[1]Répertoire!$H$1:$J$65536,2,FALSE)))),AB411),"")</f>
        <v/>
      </c>
      <c r="S411" s="14" t="str">
        <f t="shared" si="117"/>
        <v/>
      </c>
      <c r="T411" s="15" t="e">
        <f t="shared" si="105"/>
        <v>#VALUE!</v>
      </c>
      <c r="U411" s="14" t="e">
        <f t="shared" si="106"/>
        <v>#VALUE!</v>
      </c>
      <c r="V411" s="6" t="str">
        <f t="shared" si="107"/>
        <v/>
      </c>
      <c r="W411" s="34"/>
      <c r="X411" s="23" t="str">
        <f t="shared" si="108"/>
        <v/>
      </c>
      <c r="Y411" s="35"/>
      <c r="Z411" s="35"/>
      <c r="AA411" s="38"/>
      <c r="AB411" s="38"/>
      <c r="AC411" s="39"/>
      <c r="AD411" s="23"/>
      <c r="AE411" s="39"/>
      <c r="AF411" s="41"/>
    </row>
    <row r="412" spans="1:32" ht="45" customHeight="1" x14ac:dyDescent="0.25">
      <c r="A412" s="12">
        <v>411</v>
      </c>
      <c r="D412" s="21" t="str">
        <f t="shared" si="109"/>
        <v/>
      </c>
      <c r="E412" s="22" t="str">
        <f t="shared" si="102"/>
        <v/>
      </c>
      <c r="F412" s="22">
        <f>IF(H412="","",MAX($F$2:F411)+1)</f>
        <v>411</v>
      </c>
      <c r="G412" s="26" t="str">
        <f t="shared" si="110"/>
        <v/>
      </c>
      <c r="H412" s="27" t="str">
        <f t="shared" si="111"/>
        <v xml:space="preserve">
</v>
      </c>
      <c r="I412" s="27" t="str">
        <f t="shared" si="112"/>
        <v xml:space="preserve">
</v>
      </c>
      <c r="J412" s="42">
        <f t="shared" si="113"/>
        <v>0</v>
      </c>
      <c r="K412" s="22">
        <f t="shared" si="118"/>
        <v>0</v>
      </c>
      <c r="L412" s="22">
        <f t="shared" si="116"/>
        <v>0</v>
      </c>
      <c r="M412" s="22">
        <f t="shared" si="114"/>
        <v>0</v>
      </c>
      <c r="N412" s="14" t="str">
        <f t="shared" si="115"/>
        <v/>
      </c>
      <c r="O412" s="14" t="e">
        <f t="shared" si="103"/>
        <v>#VALUE!</v>
      </c>
      <c r="P412" s="14" t="e">
        <f t="shared" si="104"/>
        <v>#VALUE!</v>
      </c>
      <c r="Q412" s="14" t="str">
        <f>IFERROR(IF(AA412="",IF(X412="","Ecole Privée "&amp;TRIM(PROPER(VLOOKUP(MID(V412,1,8),[1]Répertoire!$H$1:$J$65536,3,FALSE))),"Ecole Privée "&amp;TRIM(PROPER(VLOOKUP(X412,[1]Répertoire!$H$1:$J$65536,3,FALSE)))),AA412),"")</f>
        <v/>
      </c>
      <c r="R412" s="14" t="str">
        <f>IFERROR(IF(AB412="",IF(X412="",VLOOKUP(MID(V412,1,8),[1]Répertoire!$H$1:$J$65536,2,FALSE),TRIM(UPPER(VLOOKUP(X412,[1]Répertoire!$H$1:$J$65536,2,FALSE)))),AB412),"")</f>
        <v/>
      </c>
      <c r="S412" s="14" t="str">
        <f t="shared" si="117"/>
        <v/>
      </c>
      <c r="T412" s="15" t="e">
        <f t="shared" si="105"/>
        <v>#VALUE!</v>
      </c>
      <c r="U412" s="14" t="e">
        <f t="shared" si="106"/>
        <v>#VALUE!</v>
      </c>
      <c r="V412" s="4" t="str">
        <f t="shared" si="107"/>
        <v/>
      </c>
      <c r="W412" s="33"/>
      <c r="X412" s="24" t="str">
        <f t="shared" si="108"/>
        <v/>
      </c>
      <c r="Y412" s="25"/>
      <c r="Z412" s="25"/>
      <c r="AA412" s="36"/>
      <c r="AB412" s="36"/>
      <c r="AC412" s="37"/>
      <c r="AD412" s="24"/>
      <c r="AE412" s="37"/>
      <c r="AF412" s="40"/>
    </row>
    <row r="413" spans="1:32" ht="45" customHeight="1" x14ac:dyDescent="0.25">
      <c r="A413" s="12">
        <v>412</v>
      </c>
      <c r="D413" s="21" t="str">
        <f t="shared" si="109"/>
        <v/>
      </c>
      <c r="E413" s="22" t="str">
        <f t="shared" ref="E413:E476" si="119">IF(ISNUMBER(D413),RANK(D413,$D$2:$D$997),"")</f>
        <v/>
      </c>
      <c r="F413" s="22">
        <f>IF(H413="","",MAX($F$2:F412)+1)</f>
        <v>412</v>
      </c>
      <c r="G413" s="26" t="str">
        <f t="shared" si="110"/>
        <v/>
      </c>
      <c r="H413" s="27" t="str">
        <f t="shared" si="111"/>
        <v xml:space="preserve">
</v>
      </c>
      <c r="I413" s="27" t="str">
        <f t="shared" si="112"/>
        <v xml:space="preserve">
</v>
      </c>
      <c r="J413" s="42">
        <f t="shared" si="113"/>
        <v>0</v>
      </c>
      <c r="K413" s="22">
        <f t="shared" si="118"/>
        <v>0</v>
      </c>
      <c r="L413" s="22">
        <f t="shared" si="116"/>
        <v>0</v>
      </c>
      <c r="M413" s="22">
        <f t="shared" si="114"/>
        <v>0</v>
      </c>
      <c r="N413" s="14" t="str">
        <f t="shared" si="115"/>
        <v/>
      </c>
      <c r="O413" s="14" t="e">
        <f t="shared" ref="O413:O476" si="120">IF(Y413="",DATE(YEAR(MID(V413,10,8)),MONTH(MID(V413,10,8)),DAY(MID(V413,10,2))),Y413)</f>
        <v>#VALUE!</v>
      </c>
      <c r="P413" s="14" t="e">
        <f t="shared" ref="P413:P476" si="121">IF(Z413="",DATE(YEAR(MID(V413,19,8)),MONTH(MID(V413,19,8)),DAY(MID(V413,19,8))),Z413)</f>
        <v>#VALUE!</v>
      </c>
      <c r="Q413" s="14" t="str">
        <f>IFERROR(IF(AA413="",IF(X413="","Ecole Privée "&amp;TRIM(PROPER(VLOOKUP(MID(V413,1,8),[1]Répertoire!$H$1:$J$65536,3,FALSE))),"Ecole Privée "&amp;TRIM(PROPER(VLOOKUP(X413,[1]Répertoire!$H$1:$J$65536,3,FALSE)))),AA413),"")</f>
        <v/>
      </c>
      <c r="R413" s="14" t="str">
        <f>IFERROR(IF(AB413="",IF(X413="",VLOOKUP(MID(V413,1,8),[1]Répertoire!$H$1:$J$65536,2,FALSE),TRIM(UPPER(VLOOKUP(X413,[1]Répertoire!$H$1:$J$65536,2,FALSE)))),AB413),"")</f>
        <v/>
      </c>
      <c r="S413" s="14" t="str">
        <f t="shared" si="117"/>
        <v/>
      </c>
      <c r="T413" s="15" t="e">
        <f t="shared" ref="T413:T476" si="122">IF(AC413="",IF(AD413="",U413,TRUNC(AD413*27,0)&amp;"h"&amp;IF((AD413*27)-TRUNC(AD413*27,0)=0,"",(((AD413*27)-TRUNC(AD413*27,0))*60))),AC413)</f>
        <v>#VALUE!</v>
      </c>
      <c r="U413" s="14" t="e">
        <f t="shared" ref="U413:U476" si="123">IF(MID(V413,51,4)="1.00","27h",TRUNC(MID(V413,53,2)*27/100,0)&amp;"h"&amp;((MID(V413,53,2)*27/100)-TRUNC(MID(V413,53,2)*27/100,0))*60)</f>
        <v>#VALUE!</v>
      </c>
      <c r="V413" s="6" t="str">
        <f t="shared" ref="V413:V476" si="124">RIGHT(AF413,69)</f>
        <v/>
      </c>
      <c r="W413" s="34"/>
      <c r="X413" s="23" t="str">
        <f t="shared" ref="X413:X476" si="125">LEFT(V413,8)</f>
        <v/>
      </c>
      <c r="Y413" s="35"/>
      <c r="Z413" s="35"/>
      <c r="AA413" s="38"/>
      <c r="AB413" s="38"/>
      <c r="AC413" s="39"/>
      <c r="AD413" s="23"/>
      <c r="AE413" s="39"/>
      <c r="AF413" s="41"/>
    </row>
    <row r="414" spans="1:32" ht="45" customHeight="1" x14ac:dyDescent="0.25">
      <c r="A414" s="12">
        <v>413</v>
      </c>
      <c r="D414" s="21" t="str">
        <f t="shared" si="109"/>
        <v/>
      </c>
      <c r="E414" s="22" t="str">
        <f t="shared" si="119"/>
        <v/>
      </c>
      <c r="F414" s="22">
        <f>IF(H414="","",MAX($F$2:F413)+1)</f>
        <v>413</v>
      </c>
      <c r="G414" s="26" t="str">
        <f t="shared" si="110"/>
        <v/>
      </c>
      <c r="H414" s="27" t="str">
        <f t="shared" si="111"/>
        <v xml:space="preserve">
</v>
      </c>
      <c r="I414" s="27" t="str">
        <f t="shared" si="112"/>
        <v xml:space="preserve">
</v>
      </c>
      <c r="J414" s="42">
        <f t="shared" si="113"/>
        <v>0</v>
      </c>
      <c r="K414" s="22">
        <f t="shared" si="118"/>
        <v>0</v>
      </c>
      <c r="L414" s="22">
        <f t="shared" si="116"/>
        <v>0</v>
      </c>
      <c r="M414" s="22">
        <f t="shared" si="114"/>
        <v>0</v>
      </c>
      <c r="N414" s="14" t="str">
        <f t="shared" si="115"/>
        <v/>
      </c>
      <c r="O414" s="14" t="e">
        <f t="shared" si="120"/>
        <v>#VALUE!</v>
      </c>
      <c r="P414" s="14" t="e">
        <f t="shared" si="121"/>
        <v>#VALUE!</v>
      </c>
      <c r="Q414" s="14" t="str">
        <f>IFERROR(IF(AA414="",IF(X414="","Ecole Privée "&amp;TRIM(PROPER(VLOOKUP(MID(V414,1,8),[1]Répertoire!$H$1:$J$65536,3,FALSE))),"Ecole Privée "&amp;TRIM(PROPER(VLOOKUP(X414,[1]Répertoire!$H$1:$J$65536,3,FALSE)))),AA414),"")</f>
        <v/>
      </c>
      <c r="R414" s="14" t="str">
        <f>IFERROR(IF(AB414="",IF(X414="",VLOOKUP(MID(V414,1,8),[1]Répertoire!$H$1:$J$65536,2,FALSE),TRIM(UPPER(VLOOKUP(X414,[1]Répertoire!$H$1:$J$65536,2,FALSE)))),AB414),"")</f>
        <v/>
      </c>
      <c r="S414" s="14" t="str">
        <f t="shared" si="117"/>
        <v/>
      </c>
      <c r="T414" s="15" t="e">
        <f t="shared" si="122"/>
        <v>#VALUE!</v>
      </c>
      <c r="U414" s="14" t="e">
        <f t="shared" si="123"/>
        <v>#VALUE!</v>
      </c>
      <c r="V414" s="4" t="str">
        <f t="shared" si="124"/>
        <v/>
      </c>
      <c r="W414" s="33"/>
      <c r="X414" s="24" t="str">
        <f t="shared" si="125"/>
        <v/>
      </c>
      <c r="Y414" s="25"/>
      <c r="Z414" s="25"/>
      <c r="AA414" s="36"/>
      <c r="AB414" s="36"/>
      <c r="AC414" s="37"/>
      <c r="AD414" s="24"/>
      <c r="AE414" s="37"/>
      <c r="AF414" s="40"/>
    </row>
    <row r="415" spans="1:32" ht="45" customHeight="1" x14ac:dyDescent="0.25">
      <c r="A415" s="12">
        <v>414</v>
      </c>
      <c r="D415" s="21" t="str">
        <f t="shared" si="109"/>
        <v/>
      </c>
      <c r="E415" s="22" t="str">
        <f t="shared" si="119"/>
        <v/>
      </c>
      <c r="F415" s="22">
        <f>IF(H415="","",MAX($F$2:F414)+1)</f>
        <v>414</v>
      </c>
      <c r="G415" s="26" t="str">
        <f t="shared" si="110"/>
        <v/>
      </c>
      <c r="H415" s="27" t="str">
        <f t="shared" si="111"/>
        <v xml:space="preserve">
</v>
      </c>
      <c r="I415" s="27" t="str">
        <f t="shared" si="112"/>
        <v xml:space="preserve">
</v>
      </c>
      <c r="J415" s="42">
        <f t="shared" si="113"/>
        <v>0</v>
      </c>
      <c r="K415" s="22">
        <f t="shared" si="118"/>
        <v>0</v>
      </c>
      <c r="L415" s="22">
        <f t="shared" si="116"/>
        <v>0</v>
      </c>
      <c r="M415" s="22">
        <f t="shared" si="114"/>
        <v>0</v>
      </c>
      <c r="N415" s="14" t="str">
        <f t="shared" si="115"/>
        <v/>
      </c>
      <c r="O415" s="14" t="e">
        <f t="shared" si="120"/>
        <v>#VALUE!</v>
      </c>
      <c r="P415" s="14" t="e">
        <f t="shared" si="121"/>
        <v>#VALUE!</v>
      </c>
      <c r="Q415" s="14" t="str">
        <f>IFERROR(IF(AA415="",IF(X415="","Ecole Privée "&amp;TRIM(PROPER(VLOOKUP(MID(V415,1,8),[1]Répertoire!$H$1:$J$65536,3,FALSE))),"Ecole Privée "&amp;TRIM(PROPER(VLOOKUP(X415,[1]Répertoire!$H$1:$J$65536,3,FALSE)))),AA415),"")</f>
        <v/>
      </c>
      <c r="R415" s="14" t="str">
        <f>IFERROR(IF(AB415="",IF(X415="",VLOOKUP(MID(V415,1,8),[1]Répertoire!$H$1:$J$65536,2,FALSE),TRIM(UPPER(VLOOKUP(X415,[1]Répertoire!$H$1:$J$65536,2,FALSE)))),AB415),"")</f>
        <v/>
      </c>
      <c r="S415" s="14" t="str">
        <f t="shared" si="117"/>
        <v/>
      </c>
      <c r="T415" s="15" t="e">
        <f t="shared" si="122"/>
        <v>#VALUE!</v>
      </c>
      <c r="U415" s="14" t="e">
        <f t="shared" si="123"/>
        <v>#VALUE!</v>
      </c>
      <c r="V415" s="6" t="str">
        <f t="shared" si="124"/>
        <v/>
      </c>
      <c r="W415" s="34"/>
      <c r="X415" s="23" t="str">
        <f t="shared" si="125"/>
        <v/>
      </c>
      <c r="Y415" s="35"/>
      <c r="Z415" s="35"/>
      <c r="AA415" s="38"/>
      <c r="AB415" s="38"/>
      <c r="AC415" s="39"/>
      <c r="AD415" s="23"/>
      <c r="AE415" s="39"/>
      <c r="AF415" s="41"/>
    </row>
    <row r="416" spans="1:32" ht="45" customHeight="1" x14ac:dyDescent="0.25">
      <c r="A416" s="12">
        <v>415</v>
      </c>
      <c r="D416" s="21" t="str">
        <f t="shared" si="109"/>
        <v/>
      </c>
      <c r="E416" s="22" t="str">
        <f t="shared" si="119"/>
        <v/>
      </c>
      <c r="F416" s="22">
        <f>IF(H416="","",MAX($F$2:F415)+1)</f>
        <v>415</v>
      </c>
      <c r="G416" s="26" t="str">
        <f t="shared" si="110"/>
        <v/>
      </c>
      <c r="H416" s="27" t="str">
        <f t="shared" si="111"/>
        <v xml:space="preserve">
</v>
      </c>
      <c r="I416" s="27" t="str">
        <f t="shared" si="112"/>
        <v xml:space="preserve">
</v>
      </c>
      <c r="J416" s="42">
        <f t="shared" si="113"/>
        <v>0</v>
      </c>
      <c r="K416" s="22">
        <f t="shared" si="118"/>
        <v>0</v>
      </c>
      <c r="L416" s="22">
        <f t="shared" si="116"/>
        <v>0</v>
      </c>
      <c r="M416" s="22">
        <f t="shared" si="114"/>
        <v>0</v>
      </c>
      <c r="N416" s="14" t="str">
        <f t="shared" si="115"/>
        <v/>
      </c>
      <c r="O416" s="14" t="e">
        <f t="shared" si="120"/>
        <v>#VALUE!</v>
      </c>
      <c r="P416" s="14" t="e">
        <f t="shared" si="121"/>
        <v>#VALUE!</v>
      </c>
      <c r="Q416" s="14" t="str">
        <f>IFERROR(IF(AA416="",IF(X416="","Ecole Privée "&amp;TRIM(PROPER(VLOOKUP(MID(V416,1,8),[1]Répertoire!$H$1:$J$65536,3,FALSE))),"Ecole Privée "&amp;TRIM(PROPER(VLOOKUP(X416,[1]Répertoire!$H$1:$J$65536,3,FALSE)))),AA416),"")</f>
        <v/>
      </c>
      <c r="R416" s="14" t="str">
        <f>IFERROR(IF(AB416="",IF(X416="",VLOOKUP(MID(V416,1,8),[1]Répertoire!$H$1:$J$65536,2,FALSE),TRIM(UPPER(VLOOKUP(X416,[1]Répertoire!$H$1:$J$65536,2,FALSE)))),AB416),"")</f>
        <v/>
      </c>
      <c r="S416" s="14" t="str">
        <f t="shared" si="117"/>
        <v/>
      </c>
      <c r="T416" s="15" t="e">
        <f t="shared" si="122"/>
        <v>#VALUE!</v>
      </c>
      <c r="U416" s="14" t="e">
        <f t="shared" si="123"/>
        <v>#VALUE!</v>
      </c>
      <c r="V416" s="4" t="str">
        <f t="shared" si="124"/>
        <v/>
      </c>
      <c r="W416" s="33"/>
      <c r="X416" s="24" t="str">
        <f t="shared" si="125"/>
        <v/>
      </c>
      <c r="Y416" s="25"/>
      <c r="Z416" s="25"/>
      <c r="AA416" s="36"/>
      <c r="AB416" s="36"/>
      <c r="AC416" s="37"/>
      <c r="AD416" s="24"/>
      <c r="AE416" s="37"/>
      <c r="AF416" s="40"/>
    </row>
    <row r="417" spans="1:32" ht="45" customHeight="1" x14ac:dyDescent="0.25">
      <c r="A417" s="12">
        <v>416</v>
      </c>
      <c r="D417" s="21" t="str">
        <f t="shared" si="109"/>
        <v/>
      </c>
      <c r="E417" s="22" t="str">
        <f t="shared" si="119"/>
        <v/>
      </c>
      <c r="F417" s="22">
        <f>IF(H417="","",MAX($F$2:F416)+1)</f>
        <v>416</v>
      </c>
      <c r="G417" s="26" t="str">
        <f t="shared" si="110"/>
        <v/>
      </c>
      <c r="H417" s="27" t="str">
        <f t="shared" si="111"/>
        <v xml:space="preserve">
</v>
      </c>
      <c r="I417" s="27" t="str">
        <f t="shared" si="112"/>
        <v xml:space="preserve">
</v>
      </c>
      <c r="J417" s="42">
        <f t="shared" si="113"/>
        <v>0</v>
      </c>
      <c r="K417" s="22">
        <f t="shared" si="118"/>
        <v>0</v>
      </c>
      <c r="L417" s="22">
        <f t="shared" si="116"/>
        <v>0</v>
      </c>
      <c r="M417" s="22">
        <f t="shared" si="114"/>
        <v>0</v>
      </c>
      <c r="N417" s="14" t="str">
        <f t="shared" si="115"/>
        <v/>
      </c>
      <c r="O417" s="14" t="e">
        <f t="shared" si="120"/>
        <v>#VALUE!</v>
      </c>
      <c r="P417" s="14" t="e">
        <f t="shared" si="121"/>
        <v>#VALUE!</v>
      </c>
      <c r="Q417" s="14" t="str">
        <f>IFERROR(IF(AA417="",IF(X417="","Ecole Privée "&amp;TRIM(PROPER(VLOOKUP(MID(V417,1,8),[1]Répertoire!$H$1:$J$65536,3,FALSE))),"Ecole Privée "&amp;TRIM(PROPER(VLOOKUP(X417,[1]Répertoire!$H$1:$J$65536,3,FALSE)))),AA417),"")</f>
        <v/>
      </c>
      <c r="R417" s="14" t="str">
        <f>IFERROR(IF(AB417="",IF(X417="",VLOOKUP(MID(V417,1,8),[1]Répertoire!$H$1:$J$65536,2,FALSE),TRIM(UPPER(VLOOKUP(X417,[1]Répertoire!$H$1:$J$65536,2,FALSE)))),AB417),"")</f>
        <v/>
      </c>
      <c r="S417" s="14" t="str">
        <f t="shared" si="117"/>
        <v/>
      </c>
      <c r="T417" s="15" t="e">
        <f t="shared" si="122"/>
        <v>#VALUE!</v>
      </c>
      <c r="U417" s="14" t="e">
        <f t="shared" si="123"/>
        <v>#VALUE!</v>
      </c>
      <c r="V417" s="6" t="str">
        <f t="shared" si="124"/>
        <v/>
      </c>
      <c r="W417" s="34"/>
      <c r="X417" s="23" t="str">
        <f t="shared" si="125"/>
        <v/>
      </c>
      <c r="Y417" s="35"/>
      <c r="Z417" s="35"/>
      <c r="AA417" s="38"/>
      <c r="AB417" s="38"/>
      <c r="AC417" s="39"/>
      <c r="AD417" s="23"/>
      <c r="AE417" s="39"/>
      <c r="AF417" s="41"/>
    </row>
    <row r="418" spans="1:32" ht="45" customHeight="1" x14ac:dyDescent="0.25">
      <c r="A418" s="12">
        <v>417</v>
      </c>
      <c r="D418" s="21" t="str">
        <f t="shared" si="109"/>
        <v/>
      </c>
      <c r="E418" s="22" t="str">
        <f t="shared" si="119"/>
        <v/>
      </c>
      <c r="F418" s="22">
        <f>IF(H418="","",MAX($F$2:F417)+1)</f>
        <v>417</v>
      </c>
      <c r="G418" s="26" t="str">
        <f t="shared" si="110"/>
        <v/>
      </c>
      <c r="H418" s="27" t="str">
        <f t="shared" si="111"/>
        <v xml:space="preserve">
</v>
      </c>
      <c r="I418" s="27" t="str">
        <f t="shared" si="112"/>
        <v xml:space="preserve">
</v>
      </c>
      <c r="J418" s="42">
        <f t="shared" si="113"/>
        <v>0</v>
      </c>
      <c r="K418" s="22">
        <f t="shared" si="118"/>
        <v>0</v>
      </c>
      <c r="L418" s="22">
        <f t="shared" si="116"/>
        <v>0</v>
      </c>
      <c r="M418" s="22">
        <f t="shared" si="114"/>
        <v>0</v>
      </c>
      <c r="N418" s="14" t="str">
        <f t="shared" si="115"/>
        <v/>
      </c>
      <c r="O418" s="14" t="e">
        <f t="shared" si="120"/>
        <v>#VALUE!</v>
      </c>
      <c r="P418" s="14" t="e">
        <f t="shared" si="121"/>
        <v>#VALUE!</v>
      </c>
      <c r="Q418" s="14" t="str">
        <f>IFERROR(IF(AA418="",IF(X418="","Ecole Privée "&amp;TRIM(PROPER(VLOOKUP(MID(V418,1,8),[1]Répertoire!$H$1:$J$65536,3,FALSE))),"Ecole Privée "&amp;TRIM(PROPER(VLOOKUP(X418,[1]Répertoire!$H$1:$J$65536,3,FALSE)))),AA418),"")</f>
        <v/>
      </c>
      <c r="R418" s="14" t="str">
        <f>IFERROR(IF(AB418="",IF(X418="",VLOOKUP(MID(V418,1,8),[1]Répertoire!$H$1:$J$65536,2,FALSE),TRIM(UPPER(VLOOKUP(X418,[1]Répertoire!$H$1:$J$65536,2,FALSE)))),AB418),"")</f>
        <v/>
      </c>
      <c r="S418" s="14" t="str">
        <f t="shared" si="117"/>
        <v/>
      </c>
      <c r="T418" s="15" t="e">
        <f t="shared" si="122"/>
        <v>#VALUE!</v>
      </c>
      <c r="U418" s="14" t="e">
        <f t="shared" si="123"/>
        <v>#VALUE!</v>
      </c>
      <c r="V418" s="4" t="str">
        <f t="shared" si="124"/>
        <v/>
      </c>
      <c r="W418" s="33"/>
      <c r="X418" s="24" t="str">
        <f t="shared" si="125"/>
        <v/>
      </c>
      <c r="Y418" s="25"/>
      <c r="Z418" s="25"/>
      <c r="AA418" s="36"/>
      <c r="AB418" s="36"/>
      <c r="AC418" s="37"/>
      <c r="AD418" s="24"/>
      <c r="AE418" s="37"/>
      <c r="AF418" s="40"/>
    </row>
    <row r="419" spans="1:32" ht="45" customHeight="1" x14ac:dyDescent="0.25">
      <c r="A419" s="12">
        <v>418</v>
      </c>
      <c r="D419" s="21" t="str">
        <f t="shared" si="109"/>
        <v/>
      </c>
      <c r="E419" s="22" t="str">
        <f t="shared" si="119"/>
        <v/>
      </c>
      <c r="F419" s="22">
        <f>IF(H419="","",MAX($F$2:F418)+1)</f>
        <v>418</v>
      </c>
      <c r="G419" s="26" t="str">
        <f t="shared" si="110"/>
        <v/>
      </c>
      <c r="H419" s="27" t="str">
        <f t="shared" si="111"/>
        <v xml:space="preserve">
</v>
      </c>
      <c r="I419" s="27" t="str">
        <f t="shared" si="112"/>
        <v xml:space="preserve">
</v>
      </c>
      <c r="J419" s="42">
        <f t="shared" si="113"/>
        <v>0</v>
      </c>
      <c r="K419" s="22">
        <f t="shared" si="118"/>
        <v>0</v>
      </c>
      <c r="L419" s="22">
        <f t="shared" si="116"/>
        <v>0</v>
      </c>
      <c r="M419" s="22">
        <f t="shared" si="114"/>
        <v>0</v>
      </c>
      <c r="N419" s="14" t="str">
        <f t="shared" si="115"/>
        <v/>
      </c>
      <c r="O419" s="14" t="e">
        <f t="shared" si="120"/>
        <v>#VALUE!</v>
      </c>
      <c r="P419" s="14" t="e">
        <f t="shared" si="121"/>
        <v>#VALUE!</v>
      </c>
      <c r="Q419" s="14" t="str">
        <f>IFERROR(IF(AA419="",IF(X419="","Ecole Privée "&amp;TRIM(PROPER(VLOOKUP(MID(V419,1,8),[1]Répertoire!$H$1:$J$65536,3,FALSE))),"Ecole Privée "&amp;TRIM(PROPER(VLOOKUP(X419,[1]Répertoire!$H$1:$J$65536,3,FALSE)))),AA419),"")</f>
        <v/>
      </c>
      <c r="R419" s="14" t="str">
        <f>IFERROR(IF(AB419="",IF(X419="",VLOOKUP(MID(V419,1,8),[1]Répertoire!$H$1:$J$65536,2,FALSE),TRIM(UPPER(VLOOKUP(X419,[1]Répertoire!$H$1:$J$65536,2,FALSE)))),AB419),"")</f>
        <v/>
      </c>
      <c r="S419" s="14" t="str">
        <f t="shared" si="117"/>
        <v/>
      </c>
      <c r="T419" s="15" t="e">
        <f t="shared" si="122"/>
        <v>#VALUE!</v>
      </c>
      <c r="U419" s="14" t="e">
        <f t="shared" si="123"/>
        <v>#VALUE!</v>
      </c>
      <c r="V419" s="6" t="str">
        <f t="shared" si="124"/>
        <v/>
      </c>
      <c r="W419" s="34"/>
      <c r="X419" s="23" t="str">
        <f t="shared" si="125"/>
        <v/>
      </c>
      <c r="Y419" s="35"/>
      <c r="Z419" s="35"/>
      <c r="AA419" s="38"/>
      <c r="AB419" s="38"/>
      <c r="AC419" s="39"/>
      <c r="AD419" s="23"/>
      <c r="AE419" s="39"/>
      <c r="AF419" s="41"/>
    </row>
    <row r="420" spans="1:32" ht="45" customHeight="1" x14ac:dyDescent="0.25">
      <c r="A420" s="12">
        <v>419</v>
      </c>
      <c r="D420" s="21" t="str">
        <f t="shared" si="109"/>
        <v/>
      </c>
      <c r="E420" s="22" t="str">
        <f t="shared" si="119"/>
        <v/>
      </c>
      <c r="F420" s="22">
        <f>IF(H420="","",MAX($F$2:F419)+1)</f>
        <v>419</v>
      </c>
      <c r="G420" s="26" t="str">
        <f t="shared" si="110"/>
        <v/>
      </c>
      <c r="H420" s="27" t="str">
        <f t="shared" si="111"/>
        <v xml:space="preserve">
</v>
      </c>
      <c r="I420" s="27" t="str">
        <f t="shared" si="112"/>
        <v xml:space="preserve">
</v>
      </c>
      <c r="J420" s="42">
        <f t="shared" si="113"/>
        <v>0</v>
      </c>
      <c r="K420" s="22">
        <f t="shared" si="118"/>
        <v>0</v>
      </c>
      <c r="L420" s="22">
        <f t="shared" si="116"/>
        <v>0</v>
      </c>
      <c r="M420" s="22">
        <f t="shared" si="114"/>
        <v>0</v>
      </c>
      <c r="N420" s="14" t="str">
        <f t="shared" si="115"/>
        <v/>
      </c>
      <c r="O420" s="14" t="e">
        <f t="shared" si="120"/>
        <v>#VALUE!</v>
      </c>
      <c r="P420" s="14" t="e">
        <f t="shared" si="121"/>
        <v>#VALUE!</v>
      </c>
      <c r="Q420" s="14" t="str">
        <f>IFERROR(IF(AA420="",IF(X420="","Ecole Privée "&amp;TRIM(PROPER(VLOOKUP(MID(V420,1,8),[1]Répertoire!$H$1:$J$65536,3,FALSE))),"Ecole Privée "&amp;TRIM(PROPER(VLOOKUP(X420,[1]Répertoire!$H$1:$J$65536,3,FALSE)))),AA420),"")</f>
        <v/>
      </c>
      <c r="R420" s="14" t="str">
        <f>IFERROR(IF(AB420="",IF(X420="",VLOOKUP(MID(V420,1,8),[1]Répertoire!$H$1:$J$65536,2,FALSE),TRIM(UPPER(VLOOKUP(X420,[1]Répertoire!$H$1:$J$65536,2,FALSE)))),AB420),"")</f>
        <v/>
      </c>
      <c r="S420" s="14" t="str">
        <f t="shared" si="117"/>
        <v/>
      </c>
      <c r="T420" s="15" t="e">
        <f t="shared" si="122"/>
        <v>#VALUE!</v>
      </c>
      <c r="U420" s="14" t="e">
        <f t="shared" si="123"/>
        <v>#VALUE!</v>
      </c>
      <c r="V420" s="4" t="str">
        <f t="shared" si="124"/>
        <v/>
      </c>
      <c r="W420" s="33"/>
      <c r="X420" s="24" t="str">
        <f t="shared" si="125"/>
        <v/>
      </c>
      <c r="Y420" s="25"/>
      <c r="Z420" s="25"/>
      <c r="AA420" s="36"/>
      <c r="AB420" s="36"/>
      <c r="AC420" s="37"/>
      <c r="AD420" s="24"/>
      <c r="AE420" s="37"/>
      <c r="AF420" s="40"/>
    </row>
    <row r="421" spans="1:32" ht="45" customHeight="1" x14ac:dyDescent="0.25">
      <c r="A421" s="12">
        <v>420</v>
      </c>
      <c r="D421" s="21" t="str">
        <f t="shared" si="109"/>
        <v/>
      </c>
      <c r="E421" s="22" t="str">
        <f t="shared" si="119"/>
        <v/>
      </c>
      <c r="F421" s="22">
        <f>IF(H421="","",MAX($F$2:F420)+1)</f>
        <v>420</v>
      </c>
      <c r="G421" s="26" t="str">
        <f t="shared" si="110"/>
        <v/>
      </c>
      <c r="H421" s="27" t="str">
        <f t="shared" si="111"/>
        <v xml:space="preserve">
</v>
      </c>
      <c r="I421" s="27" t="str">
        <f t="shared" si="112"/>
        <v xml:space="preserve">
</v>
      </c>
      <c r="J421" s="42">
        <f t="shared" si="113"/>
        <v>0</v>
      </c>
      <c r="K421" s="22">
        <f t="shared" si="118"/>
        <v>0</v>
      </c>
      <c r="L421" s="22">
        <f t="shared" si="116"/>
        <v>0</v>
      </c>
      <c r="M421" s="22">
        <f t="shared" si="114"/>
        <v>0</v>
      </c>
      <c r="N421" s="14" t="str">
        <f t="shared" si="115"/>
        <v/>
      </c>
      <c r="O421" s="14" t="e">
        <f t="shared" si="120"/>
        <v>#VALUE!</v>
      </c>
      <c r="P421" s="14" t="e">
        <f t="shared" si="121"/>
        <v>#VALUE!</v>
      </c>
      <c r="Q421" s="14" t="str">
        <f>IFERROR(IF(AA421="",IF(X421="","Ecole Privée "&amp;TRIM(PROPER(VLOOKUP(MID(V421,1,8),[1]Répertoire!$H$1:$J$65536,3,FALSE))),"Ecole Privée "&amp;TRIM(PROPER(VLOOKUP(X421,[1]Répertoire!$H$1:$J$65536,3,FALSE)))),AA421),"")</f>
        <v/>
      </c>
      <c r="R421" s="14" t="str">
        <f>IFERROR(IF(AB421="",IF(X421="",VLOOKUP(MID(V421,1,8),[1]Répertoire!$H$1:$J$65536,2,FALSE),TRIM(UPPER(VLOOKUP(X421,[1]Répertoire!$H$1:$J$65536,2,FALSE)))),AB421),"")</f>
        <v/>
      </c>
      <c r="S421" s="14" t="str">
        <f t="shared" si="117"/>
        <v/>
      </c>
      <c r="T421" s="15" t="e">
        <f t="shared" si="122"/>
        <v>#VALUE!</v>
      </c>
      <c r="U421" s="14" t="e">
        <f t="shared" si="123"/>
        <v>#VALUE!</v>
      </c>
      <c r="V421" s="6" t="str">
        <f t="shared" si="124"/>
        <v/>
      </c>
      <c r="W421" s="34"/>
      <c r="X421" s="23" t="str">
        <f t="shared" si="125"/>
        <v/>
      </c>
      <c r="Y421" s="35"/>
      <c r="Z421" s="35"/>
      <c r="AA421" s="38"/>
      <c r="AB421" s="38"/>
      <c r="AC421" s="39"/>
      <c r="AD421" s="23"/>
      <c r="AE421" s="39"/>
      <c r="AF421" s="41"/>
    </row>
    <row r="422" spans="1:32" ht="45" customHeight="1" x14ac:dyDescent="0.25">
      <c r="A422" s="12">
        <v>421</v>
      </c>
      <c r="D422" s="21" t="str">
        <f t="shared" si="109"/>
        <v/>
      </c>
      <c r="E422" s="22" t="str">
        <f t="shared" si="119"/>
        <v/>
      </c>
      <c r="F422" s="22">
        <f>IF(H422="","",MAX($F$2:F421)+1)</f>
        <v>421</v>
      </c>
      <c r="G422" s="26" t="str">
        <f t="shared" si="110"/>
        <v/>
      </c>
      <c r="H422" s="27" t="str">
        <f t="shared" si="111"/>
        <v xml:space="preserve">
</v>
      </c>
      <c r="I422" s="27" t="str">
        <f t="shared" si="112"/>
        <v xml:space="preserve">
</v>
      </c>
      <c r="J422" s="42">
        <f t="shared" si="113"/>
        <v>0</v>
      </c>
      <c r="K422" s="22">
        <f t="shared" si="118"/>
        <v>0</v>
      </c>
      <c r="L422" s="22">
        <f t="shared" si="116"/>
        <v>0</v>
      </c>
      <c r="M422" s="22">
        <f t="shared" si="114"/>
        <v>0</v>
      </c>
      <c r="N422" s="14" t="str">
        <f t="shared" si="115"/>
        <v/>
      </c>
      <c r="O422" s="14" t="e">
        <f t="shared" si="120"/>
        <v>#VALUE!</v>
      </c>
      <c r="P422" s="14" t="e">
        <f t="shared" si="121"/>
        <v>#VALUE!</v>
      </c>
      <c r="Q422" s="14" t="str">
        <f>IFERROR(IF(AA422="",IF(X422="","Ecole Privée "&amp;TRIM(PROPER(VLOOKUP(MID(V422,1,8),[1]Répertoire!$H$1:$J$65536,3,FALSE))),"Ecole Privée "&amp;TRIM(PROPER(VLOOKUP(X422,[1]Répertoire!$H$1:$J$65536,3,FALSE)))),AA422),"")</f>
        <v/>
      </c>
      <c r="R422" s="14" t="str">
        <f>IFERROR(IF(AB422="",IF(X422="",VLOOKUP(MID(V422,1,8),[1]Répertoire!$H$1:$J$65536,2,FALSE),TRIM(UPPER(VLOOKUP(X422,[1]Répertoire!$H$1:$J$65536,2,FALSE)))),AB422),"")</f>
        <v/>
      </c>
      <c r="S422" s="14" t="str">
        <f t="shared" si="117"/>
        <v/>
      </c>
      <c r="T422" s="15" t="e">
        <f t="shared" si="122"/>
        <v>#VALUE!</v>
      </c>
      <c r="U422" s="14" t="e">
        <f t="shared" si="123"/>
        <v>#VALUE!</v>
      </c>
      <c r="V422" s="4" t="str">
        <f t="shared" si="124"/>
        <v/>
      </c>
      <c r="W422" s="33"/>
      <c r="X422" s="24" t="str">
        <f t="shared" si="125"/>
        <v/>
      </c>
      <c r="Y422" s="25"/>
      <c r="Z422" s="25"/>
      <c r="AA422" s="36"/>
      <c r="AB422" s="36"/>
      <c r="AC422" s="37"/>
      <c r="AD422" s="24"/>
      <c r="AE422" s="37"/>
      <c r="AF422" s="40"/>
    </row>
    <row r="423" spans="1:32" ht="45" customHeight="1" x14ac:dyDescent="0.25">
      <c r="A423" s="12">
        <v>422</v>
      </c>
      <c r="D423" s="21" t="str">
        <f t="shared" si="109"/>
        <v/>
      </c>
      <c r="E423" s="22" t="str">
        <f t="shared" si="119"/>
        <v/>
      </c>
      <c r="F423" s="22">
        <f>IF(H423="","",MAX($F$2:F422)+1)</f>
        <v>422</v>
      </c>
      <c r="G423" s="26" t="str">
        <f t="shared" si="110"/>
        <v/>
      </c>
      <c r="H423" s="27" t="str">
        <f t="shared" si="111"/>
        <v xml:space="preserve">
</v>
      </c>
      <c r="I423" s="27" t="str">
        <f t="shared" si="112"/>
        <v xml:space="preserve">
</v>
      </c>
      <c r="J423" s="42">
        <f t="shared" si="113"/>
        <v>0</v>
      </c>
      <c r="K423" s="22">
        <f t="shared" si="118"/>
        <v>0</v>
      </c>
      <c r="L423" s="22">
        <f t="shared" si="116"/>
        <v>0</v>
      </c>
      <c r="M423" s="22">
        <f t="shared" si="114"/>
        <v>0</v>
      </c>
      <c r="N423" s="14" t="str">
        <f t="shared" si="115"/>
        <v/>
      </c>
      <c r="O423" s="14" t="e">
        <f t="shared" si="120"/>
        <v>#VALUE!</v>
      </c>
      <c r="P423" s="14" t="e">
        <f t="shared" si="121"/>
        <v>#VALUE!</v>
      </c>
      <c r="Q423" s="14" t="str">
        <f>IFERROR(IF(AA423="",IF(X423="","Ecole Privée "&amp;TRIM(PROPER(VLOOKUP(MID(V423,1,8),[1]Répertoire!$H$1:$J$65536,3,FALSE))),"Ecole Privée "&amp;TRIM(PROPER(VLOOKUP(X423,[1]Répertoire!$H$1:$J$65536,3,FALSE)))),AA423),"")</f>
        <v/>
      </c>
      <c r="R423" s="14" t="str">
        <f>IFERROR(IF(AB423="",IF(X423="",VLOOKUP(MID(V423,1,8),[1]Répertoire!$H$1:$J$65536,2,FALSE),TRIM(UPPER(VLOOKUP(X423,[1]Répertoire!$H$1:$J$65536,2,FALSE)))),AB423),"")</f>
        <v/>
      </c>
      <c r="S423" s="14" t="str">
        <f t="shared" si="117"/>
        <v/>
      </c>
      <c r="T423" s="15" t="e">
        <f t="shared" si="122"/>
        <v>#VALUE!</v>
      </c>
      <c r="U423" s="14" t="e">
        <f t="shared" si="123"/>
        <v>#VALUE!</v>
      </c>
      <c r="V423" s="6" t="str">
        <f t="shared" si="124"/>
        <v/>
      </c>
      <c r="W423" s="34"/>
      <c r="X423" s="23" t="str">
        <f t="shared" si="125"/>
        <v/>
      </c>
      <c r="Y423" s="35"/>
      <c r="Z423" s="35"/>
      <c r="AA423" s="38"/>
      <c r="AB423" s="38"/>
      <c r="AC423" s="39"/>
      <c r="AD423" s="23"/>
      <c r="AE423" s="39"/>
      <c r="AF423" s="41"/>
    </row>
    <row r="424" spans="1:32" ht="45" customHeight="1" x14ac:dyDescent="0.25">
      <c r="A424" s="12">
        <v>423</v>
      </c>
      <c r="D424" s="21" t="str">
        <f t="shared" si="109"/>
        <v/>
      </c>
      <c r="E424" s="22" t="str">
        <f t="shared" si="119"/>
        <v/>
      </c>
      <c r="F424" s="22">
        <f>IF(H424="","",MAX($F$2:F423)+1)</f>
        <v>423</v>
      </c>
      <c r="G424" s="26" t="str">
        <f t="shared" si="110"/>
        <v/>
      </c>
      <c r="H424" s="27" t="str">
        <f t="shared" si="111"/>
        <v xml:space="preserve">
</v>
      </c>
      <c r="I424" s="27" t="str">
        <f t="shared" si="112"/>
        <v xml:space="preserve">
</v>
      </c>
      <c r="J424" s="42">
        <f t="shared" si="113"/>
        <v>0</v>
      </c>
      <c r="K424" s="22">
        <f t="shared" si="118"/>
        <v>0</v>
      </c>
      <c r="L424" s="22">
        <f t="shared" si="116"/>
        <v>0</v>
      </c>
      <c r="M424" s="22">
        <f t="shared" si="114"/>
        <v>0</v>
      </c>
      <c r="N424" s="14" t="str">
        <f t="shared" si="115"/>
        <v/>
      </c>
      <c r="O424" s="14" t="e">
        <f t="shared" si="120"/>
        <v>#VALUE!</v>
      </c>
      <c r="P424" s="14" t="e">
        <f t="shared" si="121"/>
        <v>#VALUE!</v>
      </c>
      <c r="Q424" s="14" t="str">
        <f>IFERROR(IF(AA424="",IF(X424="","Ecole Privée "&amp;TRIM(PROPER(VLOOKUP(MID(V424,1,8),[1]Répertoire!$H$1:$J$65536,3,FALSE))),"Ecole Privée "&amp;TRIM(PROPER(VLOOKUP(X424,[1]Répertoire!$H$1:$J$65536,3,FALSE)))),AA424),"")</f>
        <v/>
      </c>
      <c r="R424" s="14" t="str">
        <f>IFERROR(IF(AB424="",IF(X424="",VLOOKUP(MID(V424,1,8),[1]Répertoire!$H$1:$J$65536,2,FALSE),TRIM(UPPER(VLOOKUP(X424,[1]Répertoire!$H$1:$J$65536,2,FALSE)))),AB424),"")</f>
        <v/>
      </c>
      <c r="S424" s="14" t="str">
        <f t="shared" si="117"/>
        <v/>
      </c>
      <c r="T424" s="15" t="e">
        <f t="shared" si="122"/>
        <v>#VALUE!</v>
      </c>
      <c r="U424" s="14" t="e">
        <f t="shared" si="123"/>
        <v>#VALUE!</v>
      </c>
      <c r="V424" s="4" t="str">
        <f t="shared" si="124"/>
        <v/>
      </c>
      <c r="W424" s="33"/>
      <c r="X424" s="24" t="str">
        <f t="shared" si="125"/>
        <v/>
      </c>
      <c r="Y424" s="25"/>
      <c r="Z424" s="25"/>
      <c r="AA424" s="36"/>
      <c r="AB424" s="36"/>
      <c r="AC424" s="37"/>
      <c r="AD424" s="24"/>
      <c r="AE424" s="37"/>
      <c r="AF424" s="40"/>
    </row>
    <row r="425" spans="1:32" ht="45" customHeight="1" x14ac:dyDescent="0.25">
      <c r="A425" s="12">
        <v>424</v>
      </c>
      <c r="D425" s="21" t="str">
        <f t="shared" si="109"/>
        <v/>
      </c>
      <c r="E425" s="22" t="str">
        <f t="shared" si="119"/>
        <v/>
      </c>
      <c r="F425" s="22">
        <f>IF(H425="","",MAX($F$2:F424)+1)</f>
        <v>424</v>
      </c>
      <c r="G425" s="26" t="str">
        <f t="shared" si="110"/>
        <v/>
      </c>
      <c r="H425" s="27" t="str">
        <f t="shared" si="111"/>
        <v xml:space="preserve">
</v>
      </c>
      <c r="I425" s="27" t="str">
        <f t="shared" si="112"/>
        <v xml:space="preserve">
</v>
      </c>
      <c r="J425" s="42">
        <f t="shared" si="113"/>
        <v>0</v>
      </c>
      <c r="K425" s="22">
        <f t="shared" si="118"/>
        <v>0</v>
      </c>
      <c r="L425" s="22">
        <f t="shared" si="116"/>
        <v>0</v>
      </c>
      <c r="M425" s="22">
        <f t="shared" si="114"/>
        <v>0</v>
      </c>
      <c r="N425" s="14" t="str">
        <f t="shared" si="115"/>
        <v/>
      </c>
      <c r="O425" s="14" t="e">
        <f t="shared" si="120"/>
        <v>#VALUE!</v>
      </c>
      <c r="P425" s="14" t="e">
        <f t="shared" si="121"/>
        <v>#VALUE!</v>
      </c>
      <c r="Q425" s="14" t="str">
        <f>IFERROR(IF(AA425="",IF(X425="","Ecole Privée "&amp;TRIM(PROPER(VLOOKUP(MID(V425,1,8),[1]Répertoire!$H$1:$J$65536,3,FALSE))),"Ecole Privée "&amp;TRIM(PROPER(VLOOKUP(X425,[1]Répertoire!$H$1:$J$65536,3,FALSE)))),AA425),"")</f>
        <v/>
      </c>
      <c r="R425" s="14" t="str">
        <f>IFERROR(IF(AB425="",IF(X425="",VLOOKUP(MID(V425,1,8),[1]Répertoire!$H$1:$J$65536,2,FALSE),TRIM(UPPER(VLOOKUP(X425,[1]Répertoire!$H$1:$J$65536,2,FALSE)))),AB425),"")</f>
        <v/>
      </c>
      <c r="S425" s="14" t="str">
        <f t="shared" si="117"/>
        <v/>
      </c>
      <c r="T425" s="15" t="e">
        <f t="shared" si="122"/>
        <v>#VALUE!</v>
      </c>
      <c r="U425" s="14" t="e">
        <f t="shared" si="123"/>
        <v>#VALUE!</v>
      </c>
      <c r="V425" s="6" t="str">
        <f t="shared" si="124"/>
        <v/>
      </c>
      <c r="W425" s="34"/>
      <c r="X425" s="23" t="str">
        <f t="shared" si="125"/>
        <v/>
      </c>
      <c r="Y425" s="35"/>
      <c r="Z425" s="35"/>
      <c r="AA425" s="38"/>
      <c r="AB425" s="38"/>
      <c r="AC425" s="39"/>
      <c r="AD425" s="23"/>
      <c r="AE425" s="39"/>
      <c r="AF425" s="41"/>
    </row>
    <row r="426" spans="1:32" ht="45" customHeight="1" x14ac:dyDescent="0.25">
      <c r="A426" s="12">
        <v>425</v>
      </c>
      <c r="D426" s="21" t="str">
        <f t="shared" si="109"/>
        <v/>
      </c>
      <c r="E426" s="22" t="str">
        <f t="shared" si="119"/>
        <v/>
      </c>
      <c r="F426" s="22">
        <f>IF(H426="","",MAX($F$2:F425)+1)</f>
        <v>425</v>
      </c>
      <c r="G426" s="26" t="str">
        <f t="shared" si="110"/>
        <v/>
      </c>
      <c r="H426" s="27" t="str">
        <f t="shared" si="111"/>
        <v xml:space="preserve">
</v>
      </c>
      <c r="I426" s="27" t="str">
        <f t="shared" si="112"/>
        <v xml:space="preserve">
</v>
      </c>
      <c r="J426" s="42">
        <f t="shared" si="113"/>
        <v>0</v>
      </c>
      <c r="K426" s="22">
        <f t="shared" si="118"/>
        <v>0</v>
      </c>
      <c r="L426" s="22">
        <f t="shared" si="116"/>
        <v>0</v>
      </c>
      <c r="M426" s="22">
        <f t="shared" si="114"/>
        <v>0</v>
      </c>
      <c r="N426" s="14" t="str">
        <f t="shared" si="115"/>
        <v/>
      </c>
      <c r="O426" s="14" t="e">
        <f t="shared" si="120"/>
        <v>#VALUE!</v>
      </c>
      <c r="P426" s="14" t="e">
        <f t="shared" si="121"/>
        <v>#VALUE!</v>
      </c>
      <c r="Q426" s="14" t="str">
        <f>IFERROR(IF(AA426="",IF(X426="","Ecole Privée "&amp;TRIM(PROPER(VLOOKUP(MID(V426,1,8),[1]Répertoire!$H$1:$J$65536,3,FALSE))),"Ecole Privée "&amp;TRIM(PROPER(VLOOKUP(X426,[1]Répertoire!$H$1:$J$65536,3,FALSE)))),AA426),"")</f>
        <v/>
      </c>
      <c r="R426" s="14" t="str">
        <f>IFERROR(IF(AB426="",IF(X426="",VLOOKUP(MID(V426,1,8),[1]Répertoire!$H$1:$J$65536,2,FALSE),TRIM(UPPER(VLOOKUP(X426,[1]Répertoire!$H$1:$J$65536,2,FALSE)))),AB426),"")</f>
        <v/>
      </c>
      <c r="S426" s="14" t="str">
        <f t="shared" si="117"/>
        <v/>
      </c>
      <c r="T426" s="15" t="e">
        <f t="shared" si="122"/>
        <v>#VALUE!</v>
      </c>
      <c r="U426" s="14" t="e">
        <f t="shared" si="123"/>
        <v>#VALUE!</v>
      </c>
      <c r="V426" s="4" t="str">
        <f t="shared" si="124"/>
        <v/>
      </c>
      <c r="W426" s="33"/>
      <c r="X426" s="24" t="str">
        <f t="shared" si="125"/>
        <v/>
      </c>
      <c r="Y426" s="25"/>
      <c r="Z426" s="25"/>
      <c r="AA426" s="36"/>
      <c r="AB426" s="36"/>
      <c r="AC426" s="37"/>
      <c r="AD426" s="24"/>
      <c r="AE426" s="37"/>
      <c r="AF426" s="40"/>
    </row>
    <row r="427" spans="1:32" ht="45" customHeight="1" x14ac:dyDescent="0.25">
      <c r="A427" s="12">
        <v>426</v>
      </c>
      <c r="D427" s="21" t="str">
        <f t="shared" si="109"/>
        <v/>
      </c>
      <c r="E427" s="22" t="str">
        <f t="shared" si="119"/>
        <v/>
      </c>
      <c r="F427" s="22">
        <f>IF(H427="","",MAX($F$2:F426)+1)</f>
        <v>426</v>
      </c>
      <c r="G427" s="26" t="str">
        <f t="shared" si="110"/>
        <v/>
      </c>
      <c r="H427" s="27" t="str">
        <f t="shared" si="111"/>
        <v xml:space="preserve">
</v>
      </c>
      <c r="I427" s="27" t="str">
        <f t="shared" si="112"/>
        <v xml:space="preserve">
</v>
      </c>
      <c r="J427" s="42">
        <f t="shared" si="113"/>
        <v>0</v>
      </c>
      <c r="K427" s="22">
        <f t="shared" si="118"/>
        <v>0</v>
      </c>
      <c r="L427" s="22">
        <f t="shared" si="116"/>
        <v>0</v>
      </c>
      <c r="M427" s="22">
        <f t="shared" si="114"/>
        <v>0</v>
      </c>
      <c r="N427" s="14" t="str">
        <f t="shared" si="115"/>
        <v/>
      </c>
      <c r="O427" s="14" t="e">
        <f t="shared" si="120"/>
        <v>#VALUE!</v>
      </c>
      <c r="P427" s="14" t="e">
        <f t="shared" si="121"/>
        <v>#VALUE!</v>
      </c>
      <c r="Q427" s="14" t="str">
        <f>IFERROR(IF(AA427="",IF(X427="","Ecole Privée "&amp;TRIM(PROPER(VLOOKUP(MID(V427,1,8),[1]Répertoire!$H$1:$J$65536,3,FALSE))),"Ecole Privée "&amp;TRIM(PROPER(VLOOKUP(X427,[1]Répertoire!$H$1:$J$65536,3,FALSE)))),AA427),"")</f>
        <v/>
      </c>
      <c r="R427" s="14" t="str">
        <f>IFERROR(IF(AB427="",IF(X427="",VLOOKUP(MID(V427,1,8),[1]Répertoire!$H$1:$J$65536,2,FALSE),TRIM(UPPER(VLOOKUP(X427,[1]Répertoire!$H$1:$J$65536,2,FALSE)))),AB427),"")</f>
        <v/>
      </c>
      <c r="S427" s="14" t="str">
        <f t="shared" si="117"/>
        <v/>
      </c>
      <c r="T427" s="15" t="e">
        <f t="shared" si="122"/>
        <v>#VALUE!</v>
      </c>
      <c r="U427" s="14" t="e">
        <f t="shared" si="123"/>
        <v>#VALUE!</v>
      </c>
      <c r="V427" s="6" t="str">
        <f t="shared" si="124"/>
        <v/>
      </c>
      <c r="W427" s="34"/>
      <c r="X427" s="23" t="str">
        <f t="shared" si="125"/>
        <v/>
      </c>
      <c r="Y427" s="35"/>
      <c r="Z427" s="35"/>
      <c r="AA427" s="38"/>
      <c r="AB427" s="38"/>
      <c r="AC427" s="39"/>
      <c r="AD427" s="23"/>
      <c r="AE427" s="39"/>
      <c r="AF427" s="41"/>
    </row>
    <row r="428" spans="1:32" ht="45" customHeight="1" x14ac:dyDescent="0.25">
      <c r="A428" s="12">
        <v>427</v>
      </c>
      <c r="D428" s="21" t="str">
        <f t="shared" si="109"/>
        <v/>
      </c>
      <c r="E428" s="22" t="str">
        <f t="shared" si="119"/>
        <v/>
      </c>
      <c r="F428" s="22">
        <f>IF(H428="","",MAX($F$2:F427)+1)</f>
        <v>427</v>
      </c>
      <c r="G428" s="26" t="str">
        <f t="shared" si="110"/>
        <v/>
      </c>
      <c r="H428" s="27" t="str">
        <f t="shared" si="111"/>
        <v xml:space="preserve">
</v>
      </c>
      <c r="I428" s="27" t="str">
        <f t="shared" si="112"/>
        <v xml:space="preserve">
</v>
      </c>
      <c r="J428" s="42">
        <f t="shared" si="113"/>
        <v>0</v>
      </c>
      <c r="K428" s="22">
        <f t="shared" si="118"/>
        <v>0</v>
      </c>
      <c r="L428" s="22">
        <f t="shared" si="116"/>
        <v>0</v>
      </c>
      <c r="M428" s="22">
        <f t="shared" si="114"/>
        <v>0</v>
      </c>
      <c r="N428" s="14" t="str">
        <f t="shared" si="115"/>
        <v/>
      </c>
      <c r="O428" s="14" t="e">
        <f t="shared" si="120"/>
        <v>#VALUE!</v>
      </c>
      <c r="P428" s="14" t="e">
        <f t="shared" si="121"/>
        <v>#VALUE!</v>
      </c>
      <c r="Q428" s="14" t="str">
        <f>IFERROR(IF(AA428="",IF(X428="","Ecole Privée "&amp;TRIM(PROPER(VLOOKUP(MID(V428,1,8),[1]Répertoire!$H$1:$J$65536,3,FALSE))),"Ecole Privée "&amp;TRIM(PROPER(VLOOKUP(X428,[1]Répertoire!$H$1:$J$65536,3,FALSE)))),AA428),"")</f>
        <v/>
      </c>
      <c r="R428" s="14" t="str">
        <f>IFERROR(IF(AB428="",IF(X428="",VLOOKUP(MID(V428,1,8),[1]Répertoire!$H$1:$J$65536,2,FALSE),TRIM(UPPER(VLOOKUP(X428,[1]Répertoire!$H$1:$J$65536,2,FALSE)))),AB428),"")</f>
        <v/>
      </c>
      <c r="S428" s="14" t="str">
        <f t="shared" si="117"/>
        <v/>
      </c>
      <c r="T428" s="15" t="e">
        <f t="shared" si="122"/>
        <v>#VALUE!</v>
      </c>
      <c r="U428" s="14" t="e">
        <f t="shared" si="123"/>
        <v>#VALUE!</v>
      </c>
      <c r="V428" s="4" t="str">
        <f t="shared" si="124"/>
        <v/>
      </c>
      <c r="W428" s="33"/>
      <c r="X428" s="24" t="str">
        <f t="shared" si="125"/>
        <v/>
      </c>
      <c r="Y428" s="25"/>
      <c r="Z428" s="25"/>
      <c r="AA428" s="36"/>
      <c r="AB428" s="36"/>
      <c r="AC428" s="37"/>
      <c r="AD428" s="24"/>
      <c r="AE428" s="37"/>
      <c r="AF428" s="40"/>
    </row>
    <row r="429" spans="1:32" ht="45" customHeight="1" x14ac:dyDescent="0.25">
      <c r="A429" s="12">
        <v>428</v>
      </c>
      <c r="D429" s="21" t="str">
        <f t="shared" si="109"/>
        <v/>
      </c>
      <c r="E429" s="22" t="str">
        <f t="shared" si="119"/>
        <v/>
      </c>
      <c r="F429" s="22">
        <f>IF(H429="","",MAX($F$2:F428)+1)</f>
        <v>428</v>
      </c>
      <c r="G429" s="26" t="str">
        <f t="shared" si="110"/>
        <v/>
      </c>
      <c r="H429" s="27" t="str">
        <f t="shared" si="111"/>
        <v xml:space="preserve">
</v>
      </c>
      <c r="I429" s="27" t="str">
        <f t="shared" si="112"/>
        <v xml:space="preserve">
</v>
      </c>
      <c r="J429" s="42">
        <f t="shared" si="113"/>
        <v>0</v>
      </c>
      <c r="K429" s="22">
        <f t="shared" si="118"/>
        <v>0</v>
      </c>
      <c r="L429" s="22">
        <f t="shared" si="116"/>
        <v>0</v>
      </c>
      <c r="M429" s="22">
        <f t="shared" si="114"/>
        <v>0</v>
      </c>
      <c r="N429" s="14" t="str">
        <f t="shared" si="115"/>
        <v/>
      </c>
      <c r="O429" s="14" t="e">
        <f t="shared" si="120"/>
        <v>#VALUE!</v>
      </c>
      <c r="P429" s="14" t="e">
        <f t="shared" si="121"/>
        <v>#VALUE!</v>
      </c>
      <c r="Q429" s="14" t="str">
        <f>IFERROR(IF(AA429="",IF(X429="","Ecole Privée "&amp;TRIM(PROPER(VLOOKUP(MID(V429,1,8),[1]Répertoire!$H$1:$J$65536,3,FALSE))),"Ecole Privée "&amp;TRIM(PROPER(VLOOKUP(X429,[1]Répertoire!$H$1:$J$65536,3,FALSE)))),AA429),"")</f>
        <v/>
      </c>
      <c r="R429" s="14" t="str">
        <f>IFERROR(IF(AB429="",IF(X429="",VLOOKUP(MID(V429,1,8),[1]Répertoire!$H$1:$J$65536,2,FALSE),TRIM(UPPER(VLOOKUP(X429,[1]Répertoire!$H$1:$J$65536,2,FALSE)))),AB429),"")</f>
        <v/>
      </c>
      <c r="S429" s="14" t="str">
        <f t="shared" si="117"/>
        <v/>
      </c>
      <c r="T429" s="15" t="e">
        <f t="shared" si="122"/>
        <v>#VALUE!</v>
      </c>
      <c r="U429" s="14" t="e">
        <f t="shared" si="123"/>
        <v>#VALUE!</v>
      </c>
      <c r="V429" s="6" t="str">
        <f t="shared" si="124"/>
        <v/>
      </c>
      <c r="W429" s="34"/>
      <c r="X429" s="23" t="str">
        <f t="shared" si="125"/>
        <v/>
      </c>
      <c r="Y429" s="35"/>
      <c r="Z429" s="35"/>
      <c r="AA429" s="38"/>
      <c r="AB429" s="38"/>
      <c r="AC429" s="39"/>
      <c r="AD429" s="23"/>
      <c r="AE429" s="39"/>
      <c r="AF429" s="41"/>
    </row>
    <row r="430" spans="1:32" ht="45" customHeight="1" x14ac:dyDescent="0.25">
      <c r="A430" s="12">
        <v>429</v>
      </c>
      <c r="D430" s="21" t="str">
        <f t="shared" si="109"/>
        <v/>
      </c>
      <c r="E430" s="22" t="str">
        <f t="shared" si="119"/>
        <v/>
      </c>
      <c r="F430" s="22">
        <f>IF(H430="","",MAX($F$2:F429)+1)</f>
        <v>429</v>
      </c>
      <c r="G430" s="26" t="str">
        <f t="shared" si="110"/>
        <v/>
      </c>
      <c r="H430" s="27" t="str">
        <f t="shared" si="111"/>
        <v xml:space="preserve">
</v>
      </c>
      <c r="I430" s="27" t="str">
        <f t="shared" si="112"/>
        <v xml:space="preserve">
</v>
      </c>
      <c r="J430" s="42">
        <f t="shared" si="113"/>
        <v>0</v>
      </c>
      <c r="K430" s="22">
        <f t="shared" si="118"/>
        <v>0</v>
      </c>
      <c r="L430" s="22">
        <f t="shared" si="116"/>
        <v>0</v>
      </c>
      <c r="M430" s="22">
        <f t="shared" si="114"/>
        <v>0</v>
      </c>
      <c r="N430" s="14" t="str">
        <f t="shared" si="115"/>
        <v/>
      </c>
      <c r="O430" s="14" t="e">
        <f t="shared" si="120"/>
        <v>#VALUE!</v>
      </c>
      <c r="P430" s="14" t="e">
        <f t="shared" si="121"/>
        <v>#VALUE!</v>
      </c>
      <c r="Q430" s="14" t="str">
        <f>IFERROR(IF(AA430="",IF(X430="","Ecole Privée "&amp;TRIM(PROPER(VLOOKUP(MID(V430,1,8),[1]Répertoire!$H$1:$J$65536,3,FALSE))),"Ecole Privée "&amp;TRIM(PROPER(VLOOKUP(X430,[1]Répertoire!$H$1:$J$65536,3,FALSE)))),AA430),"")</f>
        <v/>
      </c>
      <c r="R430" s="14" t="str">
        <f>IFERROR(IF(AB430="",IF(X430="",VLOOKUP(MID(V430,1,8),[1]Répertoire!$H$1:$J$65536,2,FALSE),TRIM(UPPER(VLOOKUP(X430,[1]Répertoire!$H$1:$J$65536,2,FALSE)))),AB430),"")</f>
        <v/>
      </c>
      <c r="S430" s="14" t="str">
        <f t="shared" si="117"/>
        <v/>
      </c>
      <c r="T430" s="15" t="e">
        <f t="shared" si="122"/>
        <v>#VALUE!</v>
      </c>
      <c r="U430" s="14" t="e">
        <f t="shared" si="123"/>
        <v>#VALUE!</v>
      </c>
      <c r="V430" s="4" t="str">
        <f t="shared" si="124"/>
        <v/>
      </c>
      <c r="W430" s="33"/>
      <c r="X430" s="24" t="str">
        <f t="shared" si="125"/>
        <v/>
      </c>
      <c r="Y430" s="25"/>
      <c r="Z430" s="25"/>
      <c r="AA430" s="36"/>
      <c r="AB430" s="36"/>
      <c r="AC430" s="37"/>
      <c r="AD430" s="24"/>
      <c r="AE430" s="37"/>
      <c r="AF430" s="40"/>
    </row>
    <row r="431" spans="1:32" ht="45" customHeight="1" x14ac:dyDescent="0.25">
      <c r="A431" s="12">
        <v>430</v>
      </c>
      <c r="D431" s="21" t="str">
        <f t="shared" si="109"/>
        <v/>
      </c>
      <c r="E431" s="22" t="str">
        <f t="shared" si="119"/>
        <v/>
      </c>
      <c r="F431" s="22">
        <f>IF(H431="","",MAX($F$2:F430)+1)</f>
        <v>430</v>
      </c>
      <c r="G431" s="26" t="str">
        <f t="shared" si="110"/>
        <v/>
      </c>
      <c r="H431" s="27" t="str">
        <f t="shared" si="111"/>
        <v xml:space="preserve">
</v>
      </c>
      <c r="I431" s="27" t="str">
        <f t="shared" si="112"/>
        <v xml:space="preserve">
</v>
      </c>
      <c r="J431" s="42">
        <f t="shared" si="113"/>
        <v>0</v>
      </c>
      <c r="K431" s="22">
        <f t="shared" si="118"/>
        <v>0</v>
      </c>
      <c r="L431" s="22">
        <f t="shared" si="116"/>
        <v>0</v>
      </c>
      <c r="M431" s="22">
        <f t="shared" si="114"/>
        <v>0</v>
      </c>
      <c r="N431" s="14" t="str">
        <f t="shared" si="115"/>
        <v/>
      </c>
      <c r="O431" s="14" t="e">
        <f t="shared" si="120"/>
        <v>#VALUE!</v>
      </c>
      <c r="P431" s="14" t="e">
        <f t="shared" si="121"/>
        <v>#VALUE!</v>
      </c>
      <c r="Q431" s="14" t="str">
        <f>IFERROR(IF(AA431="",IF(X431="","Ecole Privée "&amp;TRIM(PROPER(VLOOKUP(MID(V431,1,8),[1]Répertoire!$H$1:$J$65536,3,FALSE))),"Ecole Privée "&amp;TRIM(PROPER(VLOOKUP(X431,[1]Répertoire!$H$1:$J$65536,3,FALSE)))),AA431),"")</f>
        <v/>
      </c>
      <c r="R431" s="14" t="str">
        <f>IFERROR(IF(AB431="",IF(X431="",VLOOKUP(MID(V431,1,8),[1]Répertoire!$H$1:$J$65536,2,FALSE),TRIM(UPPER(VLOOKUP(X431,[1]Répertoire!$H$1:$J$65536,2,FALSE)))),AB431),"")</f>
        <v/>
      </c>
      <c r="S431" s="14" t="str">
        <f t="shared" si="117"/>
        <v/>
      </c>
      <c r="T431" s="15" t="e">
        <f t="shared" si="122"/>
        <v>#VALUE!</v>
      </c>
      <c r="U431" s="14" t="e">
        <f t="shared" si="123"/>
        <v>#VALUE!</v>
      </c>
      <c r="V431" s="6" t="str">
        <f t="shared" si="124"/>
        <v/>
      </c>
      <c r="W431" s="34"/>
      <c r="X431" s="23" t="str">
        <f t="shared" si="125"/>
        <v/>
      </c>
      <c r="Y431" s="35"/>
      <c r="Z431" s="35"/>
      <c r="AA431" s="38"/>
      <c r="AB431" s="38"/>
      <c r="AC431" s="39"/>
      <c r="AD431" s="23"/>
      <c r="AE431" s="39"/>
      <c r="AF431" s="41"/>
    </row>
    <row r="432" spans="1:32" ht="45" customHeight="1" x14ac:dyDescent="0.25">
      <c r="A432" s="12">
        <v>431</v>
      </c>
      <c r="D432" s="21" t="str">
        <f t="shared" si="109"/>
        <v/>
      </c>
      <c r="E432" s="22" t="str">
        <f t="shared" si="119"/>
        <v/>
      </c>
      <c r="F432" s="22">
        <f>IF(H432="","",MAX($F$2:F431)+1)</f>
        <v>431</v>
      </c>
      <c r="G432" s="26" t="str">
        <f t="shared" si="110"/>
        <v/>
      </c>
      <c r="H432" s="27" t="str">
        <f t="shared" si="111"/>
        <v xml:space="preserve">
</v>
      </c>
      <c r="I432" s="27" t="str">
        <f t="shared" si="112"/>
        <v xml:space="preserve">
</v>
      </c>
      <c r="J432" s="42">
        <f t="shared" si="113"/>
        <v>0</v>
      </c>
      <c r="K432" s="22">
        <f t="shared" si="118"/>
        <v>0</v>
      </c>
      <c r="L432" s="22">
        <f t="shared" si="116"/>
        <v>0</v>
      </c>
      <c r="M432" s="22">
        <f t="shared" si="114"/>
        <v>0</v>
      </c>
      <c r="N432" s="14" t="str">
        <f t="shared" si="115"/>
        <v/>
      </c>
      <c r="O432" s="14" t="e">
        <f t="shared" si="120"/>
        <v>#VALUE!</v>
      </c>
      <c r="P432" s="14" t="e">
        <f t="shared" si="121"/>
        <v>#VALUE!</v>
      </c>
      <c r="Q432" s="14" t="str">
        <f>IFERROR(IF(AA432="",IF(X432="","Ecole Privée "&amp;TRIM(PROPER(VLOOKUP(MID(V432,1,8),[1]Répertoire!$H$1:$J$65536,3,FALSE))),"Ecole Privée "&amp;TRIM(PROPER(VLOOKUP(X432,[1]Répertoire!$H$1:$J$65536,3,FALSE)))),AA432),"")</f>
        <v/>
      </c>
      <c r="R432" s="14" t="str">
        <f>IFERROR(IF(AB432="",IF(X432="",VLOOKUP(MID(V432,1,8),[1]Répertoire!$H$1:$J$65536,2,FALSE),TRIM(UPPER(VLOOKUP(X432,[1]Répertoire!$H$1:$J$65536,2,FALSE)))),AB432),"")</f>
        <v/>
      </c>
      <c r="S432" s="14" t="str">
        <f t="shared" si="117"/>
        <v/>
      </c>
      <c r="T432" s="15" t="e">
        <f t="shared" si="122"/>
        <v>#VALUE!</v>
      </c>
      <c r="U432" s="14" t="e">
        <f t="shared" si="123"/>
        <v>#VALUE!</v>
      </c>
      <c r="V432" s="4" t="str">
        <f t="shared" si="124"/>
        <v/>
      </c>
      <c r="W432" s="33"/>
      <c r="X432" s="24" t="str">
        <f t="shared" si="125"/>
        <v/>
      </c>
      <c r="Y432" s="25"/>
      <c r="Z432" s="25"/>
      <c r="AA432" s="36"/>
      <c r="AB432" s="36"/>
      <c r="AC432" s="37"/>
      <c r="AD432" s="24"/>
      <c r="AE432" s="37"/>
      <c r="AF432" s="40"/>
    </row>
    <row r="433" spans="1:32" ht="45" customHeight="1" x14ac:dyDescent="0.25">
      <c r="A433" s="12">
        <v>432</v>
      </c>
      <c r="D433" s="21" t="str">
        <f t="shared" si="109"/>
        <v/>
      </c>
      <c r="E433" s="22" t="str">
        <f t="shared" si="119"/>
        <v/>
      </c>
      <c r="F433" s="22">
        <f>IF(H433="","",MAX($F$2:F432)+1)</f>
        <v>432</v>
      </c>
      <c r="G433" s="26" t="str">
        <f t="shared" si="110"/>
        <v/>
      </c>
      <c r="H433" s="27" t="str">
        <f t="shared" si="111"/>
        <v xml:space="preserve">
</v>
      </c>
      <c r="I433" s="27" t="str">
        <f t="shared" si="112"/>
        <v xml:space="preserve">
</v>
      </c>
      <c r="J433" s="42">
        <f t="shared" si="113"/>
        <v>0</v>
      </c>
      <c r="K433" s="22">
        <f t="shared" si="118"/>
        <v>0</v>
      </c>
      <c r="L433" s="22">
        <f t="shared" si="116"/>
        <v>0</v>
      </c>
      <c r="M433" s="22">
        <f t="shared" si="114"/>
        <v>0</v>
      </c>
      <c r="N433" s="14" t="str">
        <f t="shared" si="115"/>
        <v/>
      </c>
      <c r="O433" s="14" t="e">
        <f t="shared" si="120"/>
        <v>#VALUE!</v>
      </c>
      <c r="P433" s="14" t="e">
        <f t="shared" si="121"/>
        <v>#VALUE!</v>
      </c>
      <c r="Q433" s="14" t="str">
        <f>IFERROR(IF(AA433="",IF(X433="","Ecole Privée "&amp;TRIM(PROPER(VLOOKUP(MID(V433,1,8),[1]Répertoire!$H$1:$J$65536,3,FALSE))),"Ecole Privée "&amp;TRIM(PROPER(VLOOKUP(X433,[1]Répertoire!$H$1:$J$65536,3,FALSE)))),AA433),"")</f>
        <v/>
      </c>
      <c r="R433" s="14" t="str">
        <f>IFERROR(IF(AB433="",IF(X433="",VLOOKUP(MID(V433,1,8),[1]Répertoire!$H$1:$J$65536,2,FALSE),TRIM(UPPER(VLOOKUP(X433,[1]Répertoire!$H$1:$J$65536,2,FALSE)))),AB433),"")</f>
        <v/>
      </c>
      <c r="S433" s="14" t="str">
        <f t="shared" si="117"/>
        <v/>
      </c>
      <c r="T433" s="15" t="e">
        <f t="shared" si="122"/>
        <v>#VALUE!</v>
      </c>
      <c r="U433" s="14" t="e">
        <f t="shared" si="123"/>
        <v>#VALUE!</v>
      </c>
      <c r="V433" s="6" t="str">
        <f t="shared" si="124"/>
        <v/>
      </c>
      <c r="W433" s="34"/>
      <c r="X433" s="23" t="str">
        <f t="shared" si="125"/>
        <v/>
      </c>
      <c r="Y433" s="35"/>
      <c r="Z433" s="35"/>
      <c r="AA433" s="38"/>
      <c r="AB433" s="38"/>
      <c r="AC433" s="39"/>
      <c r="AD433" s="23"/>
      <c r="AE433" s="39"/>
      <c r="AF433" s="41"/>
    </row>
    <row r="434" spans="1:32" ht="45" customHeight="1" x14ac:dyDescent="0.25">
      <c r="A434" s="12">
        <v>433</v>
      </c>
      <c r="D434" s="21" t="str">
        <f t="shared" si="109"/>
        <v/>
      </c>
      <c r="E434" s="22" t="str">
        <f t="shared" si="119"/>
        <v/>
      </c>
      <c r="F434" s="22">
        <f>IF(H434="","",MAX($F$2:F433)+1)</f>
        <v>433</v>
      </c>
      <c r="G434" s="26" t="str">
        <f t="shared" si="110"/>
        <v/>
      </c>
      <c r="H434" s="27" t="str">
        <f t="shared" si="111"/>
        <v xml:space="preserve">
</v>
      </c>
      <c r="I434" s="27" t="str">
        <f t="shared" si="112"/>
        <v xml:space="preserve">
</v>
      </c>
      <c r="J434" s="42">
        <f t="shared" si="113"/>
        <v>0</v>
      </c>
      <c r="K434" s="22">
        <f t="shared" si="118"/>
        <v>0</v>
      </c>
      <c r="L434" s="22">
        <f t="shared" si="116"/>
        <v>0</v>
      </c>
      <c r="M434" s="22">
        <f t="shared" si="114"/>
        <v>0</v>
      </c>
      <c r="N434" s="14" t="str">
        <f t="shared" si="115"/>
        <v/>
      </c>
      <c r="O434" s="14" t="e">
        <f t="shared" si="120"/>
        <v>#VALUE!</v>
      </c>
      <c r="P434" s="14" t="e">
        <f t="shared" si="121"/>
        <v>#VALUE!</v>
      </c>
      <c r="Q434" s="14" t="str">
        <f>IFERROR(IF(AA434="",IF(X434="","Ecole Privée "&amp;TRIM(PROPER(VLOOKUP(MID(V434,1,8),[1]Répertoire!$H$1:$J$65536,3,FALSE))),"Ecole Privée "&amp;TRIM(PROPER(VLOOKUP(X434,[1]Répertoire!$H$1:$J$65536,3,FALSE)))),AA434),"")</f>
        <v/>
      </c>
      <c r="R434" s="14" t="str">
        <f>IFERROR(IF(AB434="",IF(X434="",VLOOKUP(MID(V434,1,8),[1]Répertoire!$H$1:$J$65536,2,FALSE),TRIM(UPPER(VLOOKUP(X434,[1]Répertoire!$H$1:$J$65536,2,FALSE)))),AB434),"")</f>
        <v/>
      </c>
      <c r="S434" s="14" t="str">
        <f t="shared" si="117"/>
        <v/>
      </c>
      <c r="T434" s="15" t="e">
        <f t="shared" si="122"/>
        <v>#VALUE!</v>
      </c>
      <c r="U434" s="14" t="e">
        <f t="shared" si="123"/>
        <v>#VALUE!</v>
      </c>
      <c r="V434" s="4" t="str">
        <f t="shared" si="124"/>
        <v/>
      </c>
      <c r="W434" s="33"/>
      <c r="X434" s="24" t="str">
        <f t="shared" si="125"/>
        <v/>
      </c>
      <c r="Y434" s="25"/>
      <c r="Z434" s="25"/>
      <c r="AA434" s="36"/>
      <c r="AB434" s="36"/>
      <c r="AC434" s="37"/>
      <c r="AD434" s="24"/>
      <c r="AE434" s="37"/>
      <c r="AF434" s="40"/>
    </row>
    <row r="435" spans="1:32" ht="45" customHeight="1" x14ac:dyDescent="0.25">
      <c r="A435" s="12">
        <v>434</v>
      </c>
      <c r="D435" s="21" t="str">
        <f t="shared" si="109"/>
        <v/>
      </c>
      <c r="E435" s="22" t="str">
        <f t="shared" si="119"/>
        <v/>
      </c>
      <c r="F435" s="22">
        <f>IF(H435="","",MAX($F$2:F434)+1)</f>
        <v>434</v>
      </c>
      <c r="G435" s="26" t="str">
        <f t="shared" si="110"/>
        <v/>
      </c>
      <c r="H435" s="27" t="str">
        <f t="shared" si="111"/>
        <v xml:space="preserve">
</v>
      </c>
      <c r="I435" s="27" t="str">
        <f t="shared" si="112"/>
        <v xml:space="preserve">
</v>
      </c>
      <c r="J435" s="42">
        <f t="shared" si="113"/>
        <v>0</v>
      </c>
      <c r="K435" s="22">
        <f t="shared" si="118"/>
        <v>0</v>
      </c>
      <c r="L435" s="22">
        <f t="shared" si="116"/>
        <v>0</v>
      </c>
      <c r="M435" s="22">
        <f t="shared" si="114"/>
        <v>0</v>
      </c>
      <c r="N435" s="14" t="str">
        <f t="shared" si="115"/>
        <v/>
      </c>
      <c r="O435" s="14" t="e">
        <f t="shared" si="120"/>
        <v>#VALUE!</v>
      </c>
      <c r="P435" s="14" t="e">
        <f t="shared" si="121"/>
        <v>#VALUE!</v>
      </c>
      <c r="Q435" s="14" t="str">
        <f>IFERROR(IF(AA435="",IF(X435="","Ecole Privée "&amp;TRIM(PROPER(VLOOKUP(MID(V435,1,8),[1]Répertoire!$H$1:$J$65536,3,FALSE))),"Ecole Privée "&amp;TRIM(PROPER(VLOOKUP(X435,[1]Répertoire!$H$1:$J$65536,3,FALSE)))),AA435),"")</f>
        <v/>
      </c>
      <c r="R435" s="14" t="str">
        <f>IFERROR(IF(AB435="",IF(X435="",VLOOKUP(MID(V435,1,8),[1]Répertoire!$H$1:$J$65536,2,FALSE),TRIM(UPPER(VLOOKUP(X435,[1]Répertoire!$H$1:$J$65536,2,FALSE)))),AB435),"")</f>
        <v/>
      </c>
      <c r="S435" s="14" t="str">
        <f t="shared" si="117"/>
        <v/>
      </c>
      <c r="T435" s="15" t="e">
        <f t="shared" si="122"/>
        <v>#VALUE!</v>
      </c>
      <c r="U435" s="14" t="e">
        <f t="shared" si="123"/>
        <v>#VALUE!</v>
      </c>
      <c r="V435" s="6" t="str">
        <f t="shared" si="124"/>
        <v/>
      </c>
      <c r="W435" s="34"/>
      <c r="X435" s="23" t="str">
        <f t="shared" si="125"/>
        <v/>
      </c>
      <c r="Y435" s="35"/>
      <c r="Z435" s="35"/>
      <c r="AA435" s="38"/>
      <c r="AB435" s="38"/>
      <c r="AC435" s="39"/>
      <c r="AD435" s="23"/>
      <c r="AE435" s="39"/>
      <c r="AF435" s="41"/>
    </row>
    <row r="436" spans="1:32" ht="45" customHeight="1" x14ac:dyDescent="0.25">
      <c r="A436" s="12">
        <v>435</v>
      </c>
      <c r="D436" s="21" t="str">
        <f t="shared" si="109"/>
        <v/>
      </c>
      <c r="E436" s="22" t="str">
        <f t="shared" si="119"/>
        <v/>
      </c>
      <c r="F436" s="22">
        <f>IF(H436="","",MAX($F$2:F435)+1)</f>
        <v>435</v>
      </c>
      <c r="G436" s="26" t="str">
        <f t="shared" si="110"/>
        <v/>
      </c>
      <c r="H436" s="27" t="str">
        <f t="shared" si="111"/>
        <v xml:space="preserve">
</v>
      </c>
      <c r="I436" s="27" t="str">
        <f t="shared" si="112"/>
        <v xml:space="preserve">
</v>
      </c>
      <c r="J436" s="42">
        <f t="shared" si="113"/>
        <v>0</v>
      </c>
      <c r="K436" s="22">
        <f t="shared" si="118"/>
        <v>0</v>
      </c>
      <c r="L436" s="22">
        <f t="shared" si="116"/>
        <v>0</v>
      </c>
      <c r="M436" s="22">
        <f t="shared" si="114"/>
        <v>0</v>
      </c>
      <c r="N436" s="14" t="str">
        <f t="shared" si="115"/>
        <v/>
      </c>
      <c r="O436" s="14" t="e">
        <f t="shared" si="120"/>
        <v>#VALUE!</v>
      </c>
      <c r="P436" s="14" t="e">
        <f t="shared" si="121"/>
        <v>#VALUE!</v>
      </c>
      <c r="Q436" s="14" t="str">
        <f>IFERROR(IF(AA436="",IF(X436="","Ecole Privée "&amp;TRIM(PROPER(VLOOKUP(MID(V436,1,8),[1]Répertoire!$H$1:$J$65536,3,FALSE))),"Ecole Privée "&amp;TRIM(PROPER(VLOOKUP(X436,[1]Répertoire!$H$1:$J$65536,3,FALSE)))),AA436),"")</f>
        <v/>
      </c>
      <c r="R436" s="14" t="str">
        <f>IFERROR(IF(AB436="",IF(X436="",VLOOKUP(MID(V436,1,8),[1]Répertoire!$H$1:$J$65536,2,FALSE),TRIM(UPPER(VLOOKUP(X436,[1]Répertoire!$H$1:$J$65536,2,FALSE)))),AB436),"")</f>
        <v/>
      </c>
      <c r="S436" s="14" t="str">
        <f t="shared" si="117"/>
        <v/>
      </c>
      <c r="T436" s="15" t="e">
        <f t="shared" si="122"/>
        <v>#VALUE!</v>
      </c>
      <c r="U436" s="14" t="e">
        <f t="shared" si="123"/>
        <v>#VALUE!</v>
      </c>
      <c r="V436" s="4" t="str">
        <f t="shared" si="124"/>
        <v/>
      </c>
      <c r="W436" s="33"/>
      <c r="X436" s="24" t="str">
        <f t="shared" si="125"/>
        <v/>
      </c>
      <c r="Y436" s="25"/>
      <c r="Z436" s="25"/>
      <c r="AA436" s="36"/>
      <c r="AB436" s="36"/>
      <c r="AC436" s="37"/>
      <c r="AD436" s="24"/>
      <c r="AE436" s="37"/>
      <c r="AF436" s="40"/>
    </row>
    <row r="437" spans="1:32" ht="45" customHeight="1" x14ac:dyDescent="0.25">
      <c r="A437" s="12">
        <v>436</v>
      </c>
      <c r="D437" s="21" t="str">
        <f t="shared" si="109"/>
        <v/>
      </c>
      <c r="E437" s="22" t="str">
        <f t="shared" si="119"/>
        <v/>
      </c>
      <c r="F437" s="22">
        <f>IF(H437="","",MAX($F$2:F436)+1)</f>
        <v>436</v>
      </c>
      <c r="G437" s="26" t="str">
        <f t="shared" si="110"/>
        <v/>
      </c>
      <c r="H437" s="27" t="str">
        <f t="shared" si="111"/>
        <v xml:space="preserve">
</v>
      </c>
      <c r="I437" s="27" t="str">
        <f t="shared" si="112"/>
        <v xml:space="preserve">
</v>
      </c>
      <c r="J437" s="42">
        <f t="shared" si="113"/>
        <v>0</v>
      </c>
      <c r="K437" s="22">
        <f t="shared" si="118"/>
        <v>0</v>
      </c>
      <c r="L437" s="22">
        <f t="shared" si="116"/>
        <v>0</v>
      </c>
      <c r="M437" s="22">
        <f t="shared" si="114"/>
        <v>0</v>
      </c>
      <c r="N437" s="14" t="str">
        <f t="shared" si="115"/>
        <v/>
      </c>
      <c r="O437" s="14" t="e">
        <f t="shared" si="120"/>
        <v>#VALUE!</v>
      </c>
      <c r="P437" s="14" t="e">
        <f t="shared" si="121"/>
        <v>#VALUE!</v>
      </c>
      <c r="Q437" s="14" t="str">
        <f>IFERROR(IF(AA437="",IF(X437="","Ecole Privée "&amp;TRIM(PROPER(VLOOKUP(MID(V437,1,8),[1]Répertoire!$H$1:$J$65536,3,FALSE))),"Ecole Privée "&amp;TRIM(PROPER(VLOOKUP(X437,[1]Répertoire!$H$1:$J$65536,3,FALSE)))),AA437),"")</f>
        <v/>
      </c>
      <c r="R437" s="14" t="str">
        <f>IFERROR(IF(AB437="",IF(X437="",VLOOKUP(MID(V437,1,8),[1]Répertoire!$H$1:$J$65536,2,FALSE),TRIM(UPPER(VLOOKUP(X437,[1]Répertoire!$H$1:$J$65536,2,FALSE)))),AB437),"")</f>
        <v/>
      </c>
      <c r="S437" s="14" t="str">
        <f t="shared" si="117"/>
        <v/>
      </c>
      <c r="T437" s="15" t="e">
        <f t="shared" si="122"/>
        <v>#VALUE!</v>
      </c>
      <c r="U437" s="14" t="e">
        <f t="shared" si="123"/>
        <v>#VALUE!</v>
      </c>
      <c r="V437" s="6" t="str">
        <f t="shared" si="124"/>
        <v/>
      </c>
      <c r="W437" s="34"/>
      <c r="X437" s="23" t="str">
        <f t="shared" si="125"/>
        <v/>
      </c>
      <c r="Y437" s="35"/>
      <c r="Z437" s="35"/>
      <c r="AA437" s="38"/>
      <c r="AB437" s="38"/>
      <c r="AC437" s="39"/>
      <c r="AD437" s="23"/>
      <c r="AE437" s="39"/>
      <c r="AF437" s="41"/>
    </row>
    <row r="438" spans="1:32" ht="45" customHeight="1" x14ac:dyDescent="0.25">
      <c r="A438" s="12">
        <v>437</v>
      </c>
      <c r="D438" s="21" t="str">
        <f t="shared" si="109"/>
        <v/>
      </c>
      <c r="E438" s="22" t="str">
        <f t="shared" si="119"/>
        <v/>
      </c>
      <c r="F438" s="22">
        <f>IF(H438="","",MAX($F$2:F437)+1)</f>
        <v>437</v>
      </c>
      <c r="G438" s="26" t="str">
        <f t="shared" si="110"/>
        <v/>
      </c>
      <c r="H438" s="27" t="str">
        <f t="shared" si="111"/>
        <v xml:space="preserve">
</v>
      </c>
      <c r="I438" s="27" t="str">
        <f t="shared" si="112"/>
        <v xml:space="preserve">
</v>
      </c>
      <c r="J438" s="42">
        <f t="shared" si="113"/>
        <v>0</v>
      </c>
      <c r="K438" s="22">
        <f t="shared" si="118"/>
        <v>0</v>
      </c>
      <c r="L438" s="22">
        <f t="shared" si="116"/>
        <v>0</v>
      </c>
      <c r="M438" s="22">
        <f t="shared" si="114"/>
        <v>0</v>
      </c>
      <c r="N438" s="14" t="str">
        <f t="shared" si="115"/>
        <v/>
      </c>
      <c r="O438" s="14" t="e">
        <f t="shared" si="120"/>
        <v>#VALUE!</v>
      </c>
      <c r="P438" s="14" t="e">
        <f t="shared" si="121"/>
        <v>#VALUE!</v>
      </c>
      <c r="Q438" s="14" t="str">
        <f>IFERROR(IF(AA438="",IF(X438="","Ecole Privée "&amp;TRIM(PROPER(VLOOKUP(MID(V438,1,8),[1]Répertoire!$H$1:$J$65536,3,FALSE))),"Ecole Privée "&amp;TRIM(PROPER(VLOOKUP(X438,[1]Répertoire!$H$1:$J$65536,3,FALSE)))),AA438),"")</f>
        <v/>
      </c>
      <c r="R438" s="14" t="str">
        <f>IFERROR(IF(AB438="",IF(X438="",VLOOKUP(MID(V438,1,8),[1]Répertoire!$H$1:$J$65536,2,FALSE),TRIM(UPPER(VLOOKUP(X438,[1]Répertoire!$H$1:$J$65536,2,FALSE)))),AB438),"")</f>
        <v/>
      </c>
      <c r="S438" s="14" t="str">
        <f t="shared" si="117"/>
        <v/>
      </c>
      <c r="T438" s="15" t="e">
        <f t="shared" si="122"/>
        <v>#VALUE!</v>
      </c>
      <c r="U438" s="14" t="e">
        <f t="shared" si="123"/>
        <v>#VALUE!</v>
      </c>
      <c r="V438" s="4" t="str">
        <f t="shared" si="124"/>
        <v/>
      </c>
      <c r="W438" s="33"/>
      <c r="X438" s="24" t="str">
        <f t="shared" si="125"/>
        <v/>
      </c>
      <c r="Y438" s="25"/>
      <c r="Z438" s="25"/>
      <c r="AA438" s="36"/>
      <c r="AB438" s="36"/>
      <c r="AC438" s="37"/>
      <c r="AD438" s="24"/>
      <c r="AE438" s="37"/>
      <c r="AF438" s="40"/>
    </row>
    <row r="439" spans="1:32" ht="45" customHeight="1" x14ac:dyDescent="0.25">
      <c r="A439" s="12">
        <v>438</v>
      </c>
      <c r="D439" s="21" t="str">
        <f t="shared" si="109"/>
        <v/>
      </c>
      <c r="E439" s="22" t="str">
        <f t="shared" si="119"/>
        <v/>
      </c>
      <c r="F439" s="22">
        <f>IF(H439="","",MAX($F$2:F438)+1)</f>
        <v>438</v>
      </c>
      <c r="G439" s="26" t="str">
        <f t="shared" si="110"/>
        <v/>
      </c>
      <c r="H439" s="27" t="str">
        <f t="shared" si="111"/>
        <v xml:space="preserve">
</v>
      </c>
      <c r="I439" s="27" t="str">
        <f t="shared" si="112"/>
        <v xml:space="preserve">
</v>
      </c>
      <c r="J439" s="42">
        <f t="shared" si="113"/>
        <v>0</v>
      </c>
      <c r="K439" s="22">
        <f t="shared" si="118"/>
        <v>0</v>
      </c>
      <c r="L439" s="22">
        <f t="shared" si="116"/>
        <v>0</v>
      </c>
      <c r="M439" s="22">
        <f t="shared" si="114"/>
        <v>0</v>
      </c>
      <c r="N439" s="14" t="str">
        <f t="shared" si="115"/>
        <v/>
      </c>
      <c r="O439" s="14" t="e">
        <f t="shared" si="120"/>
        <v>#VALUE!</v>
      </c>
      <c r="P439" s="14" t="e">
        <f t="shared" si="121"/>
        <v>#VALUE!</v>
      </c>
      <c r="Q439" s="14" t="str">
        <f>IFERROR(IF(AA439="",IF(X439="","Ecole Privée "&amp;TRIM(PROPER(VLOOKUP(MID(V439,1,8),[1]Répertoire!$H$1:$J$65536,3,FALSE))),"Ecole Privée "&amp;TRIM(PROPER(VLOOKUP(X439,[1]Répertoire!$H$1:$J$65536,3,FALSE)))),AA439),"")</f>
        <v/>
      </c>
      <c r="R439" s="14" t="str">
        <f>IFERROR(IF(AB439="",IF(X439="",VLOOKUP(MID(V439,1,8),[1]Répertoire!$H$1:$J$65536,2,FALSE),TRIM(UPPER(VLOOKUP(X439,[1]Répertoire!$H$1:$J$65536,2,FALSE)))),AB439),"")</f>
        <v/>
      </c>
      <c r="S439" s="14" t="str">
        <f t="shared" si="117"/>
        <v/>
      </c>
      <c r="T439" s="15" t="e">
        <f t="shared" si="122"/>
        <v>#VALUE!</v>
      </c>
      <c r="U439" s="14" t="e">
        <f t="shared" si="123"/>
        <v>#VALUE!</v>
      </c>
      <c r="V439" s="6" t="str">
        <f t="shared" si="124"/>
        <v/>
      </c>
      <c r="W439" s="34"/>
      <c r="X439" s="23" t="str">
        <f t="shared" si="125"/>
        <v/>
      </c>
      <c r="Y439" s="35"/>
      <c r="Z439" s="35"/>
      <c r="AA439" s="38"/>
      <c r="AB439" s="38"/>
      <c r="AC439" s="39"/>
      <c r="AD439" s="23"/>
      <c r="AE439" s="39"/>
      <c r="AF439" s="41"/>
    </row>
    <row r="440" spans="1:32" ht="45" customHeight="1" x14ac:dyDescent="0.25">
      <c r="A440" s="12">
        <v>439</v>
      </c>
      <c r="D440" s="21" t="str">
        <f t="shared" si="109"/>
        <v/>
      </c>
      <c r="E440" s="22" t="str">
        <f t="shared" si="119"/>
        <v/>
      </c>
      <c r="F440" s="22">
        <f>IF(H440="","",MAX($F$2:F439)+1)</f>
        <v>439</v>
      </c>
      <c r="G440" s="26" t="str">
        <f t="shared" si="110"/>
        <v/>
      </c>
      <c r="H440" s="27" t="str">
        <f t="shared" si="111"/>
        <v xml:space="preserve">
</v>
      </c>
      <c r="I440" s="27" t="str">
        <f t="shared" si="112"/>
        <v xml:space="preserve">
</v>
      </c>
      <c r="J440" s="42">
        <f t="shared" si="113"/>
        <v>0</v>
      </c>
      <c r="K440" s="22">
        <f t="shared" si="118"/>
        <v>0</v>
      </c>
      <c r="L440" s="22">
        <f t="shared" si="116"/>
        <v>0</v>
      </c>
      <c r="M440" s="22">
        <f t="shared" si="114"/>
        <v>0</v>
      </c>
      <c r="N440" s="14" t="str">
        <f t="shared" si="115"/>
        <v/>
      </c>
      <c r="O440" s="14" t="e">
        <f t="shared" si="120"/>
        <v>#VALUE!</v>
      </c>
      <c r="P440" s="14" t="e">
        <f t="shared" si="121"/>
        <v>#VALUE!</v>
      </c>
      <c r="Q440" s="14" t="str">
        <f>IFERROR(IF(AA440="",IF(X440="","Ecole Privée "&amp;TRIM(PROPER(VLOOKUP(MID(V440,1,8),[1]Répertoire!$H$1:$J$65536,3,FALSE))),"Ecole Privée "&amp;TRIM(PROPER(VLOOKUP(X440,[1]Répertoire!$H$1:$J$65536,3,FALSE)))),AA440),"")</f>
        <v/>
      </c>
      <c r="R440" s="14" t="str">
        <f>IFERROR(IF(AB440="",IF(X440="",VLOOKUP(MID(V440,1,8),[1]Répertoire!$H$1:$J$65536,2,FALSE),TRIM(UPPER(VLOOKUP(X440,[1]Répertoire!$H$1:$J$65536,2,FALSE)))),AB440),"")</f>
        <v/>
      </c>
      <c r="S440" s="14" t="str">
        <f t="shared" si="117"/>
        <v/>
      </c>
      <c r="T440" s="15" t="e">
        <f t="shared" si="122"/>
        <v>#VALUE!</v>
      </c>
      <c r="U440" s="14" t="e">
        <f t="shared" si="123"/>
        <v>#VALUE!</v>
      </c>
      <c r="V440" s="4" t="str">
        <f t="shared" si="124"/>
        <v/>
      </c>
      <c r="W440" s="33"/>
      <c r="X440" s="24" t="str">
        <f t="shared" si="125"/>
        <v/>
      </c>
      <c r="Y440" s="25"/>
      <c r="Z440" s="25"/>
      <c r="AA440" s="36"/>
      <c r="AB440" s="36"/>
      <c r="AC440" s="37"/>
      <c r="AD440" s="24"/>
      <c r="AE440" s="37"/>
      <c r="AF440" s="40"/>
    </row>
    <row r="441" spans="1:32" ht="45" customHeight="1" x14ac:dyDescent="0.25">
      <c r="A441" s="12">
        <v>440</v>
      </c>
      <c r="D441" s="21" t="str">
        <f t="shared" si="109"/>
        <v/>
      </c>
      <c r="E441" s="22" t="str">
        <f t="shared" si="119"/>
        <v/>
      </c>
      <c r="F441" s="22">
        <f>IF(H441="","",MAX($F$2:F440)+1)</f>
        <v>440</v>
      </c>
      <c r="G441" s="26" t="str">
        <f t="shared" si="110"/>
        <v/>
      </c>
      <c r="H441" s="27" t="str">
        <f t="shared" si="111"/>
        <v xml:space="preserve">
</v>
      </c>
      <c r="I441" s="27" t="str">
        <f t="shared" si="112"/>
        <v xml:space="preserve">
</v>
      </c>
      <c r="J441" s="42">
        <f t="shared" si="113"/>
        <v>0</v>
      </c>
      <c r="K441" s="22">
        <f t="shared" si="118"/>
        <v>0</v>
      </c>
      <c r="L441" s="22">
        <f t="shared" si="116"/>
        <v>0</v>
      </c>
      <c r="M441" s="22">
        <f t="shared" si="114"/>
        <v>0</v>
      </c>
      <c r="N441" s="14" t="str">
        <f t="shared" si="115"/>
        <v/>
      </c>
      <c r="O441" s="14" t="e">
        <f t="shared" si="120"/>
        <v>#VALUE!</v>
      </c>
      <c r="P441" s="14" t="e">
        <f t="shared" si="121"/>
        <v>#VALUE!</v>
      </c>
      <c r="Q441" s="14" t="str">
        <f>IFERROR(IF(AA441="",IF(X441="","Ecole Privée "&amp;TRIM(PROPER(VLOOKUP(MID(V441,1,8),[1]Répertoire!$H$1:$J$65536,3,FALSE))),"Ecole Privée "&amp;TRIM(PROPER(VLOOKUP(X441,[1]Répertoire!$H$1:$J$65536,3,FALSE)))),AA441),"")</f>
        <v/>
      </c>
      <c r="R441" s="14" t="str">
        <f>IFERROR(IF(AB441="",IF(X441="",VLOOKUP(MID(V441,1,8),[1]Répertoire!$H$1:$J$65536,2,FALSE),TRIM(UPPER(VLOOKUP(X441,[1]Répertoire!$H$1:$J$65536,2,FALSE)))),AB441),"")</f>
        <v/>
      </c>
      <c r="S441" s="14" t="str">
        <f t="shared" si="117"/>
        <v/>
      </c>
      <c r="T441" s="15" t="e">
        <f t="shared" si="122"/>
        <v>#VALUE!</v>
      </c>
      <c r="U441" s="14" t="e">
        <f t="shared" si="123"/>
        <v>#VALUE!</v>
      </c>
      <c r="V441" s="6" t="str">
        <f t="shared" si="124"/>
        <v/>
      </c>
      <c r="W441" s="34"/>
      <c r="X441" s="23" t="str">
        <f t="shared" si="125"/>
        <v/>
      </c>
      <c r="Y441" s="35"/>
      <c r="Z441" s="35"/>
      <c r="AA441" s="38"/>
      <c r="AB441" s="38"/>
      <c r="AC441" s="39"/>
      <c r="AD441" s="23"/>
      <c r="AE441" s="39"/>
      <c r="AF441" s="41"/>
    </row>
    <row r="442" spans="1:32" ht="45" customHeight="1" x14ac:dyDescent="0.25">
      <c r="A442" s="12">
        <v>441</v>
      </c>
      <c r="D442" s="21" t="str">
        <f t="shared" si="109"/>
        <v/>
      </c>
      <c r="E442" s="22" t="str">
        <f t="shared" si="119"/>
        <v/>
      </c>
      <c r="F442" s="22">
        <f>IF(H442="","",MAX($F$2:F441)+1)</f>
        <v>441</v>
      </c>
      <c r="G442" s="26" t="str">
        <f t="shared" si="110"/>
        <v/>
      </c>
      <c r="H442" s="27" t="str">
        <f t="shared" si="111"/>
        <v xml:space="preserve">
</v>
      </c>
      <c r="I442" s="27" t="str">
        <f t="shared" si="112"/>
        <v xml:space="preserve">
</v>
      </c>
      <c r="J442" s="42">
        <f t="shared" si="113"/>
        <v>0</v>
      </c>
      <c r="K442" s="22">
        <f t="shared" si="118"/>
        <v>0</v>
      </c>
      <c r="L442" s="22">
        <f t="shared" si="116"/>
        <v>0</v>
      </c>
      <c r="M442" s="22">
        <f t="shared" si="114"/>
        <v>0</v>
      </c>
      <c r="N442" s="14" t="str">
        <f t="shared" si="115"/>
        <v/>
      </c>
      <c r="O442" s="14" t="e">
        <f t="shared" si="120"/>
        <v>#VALUE!</v>
      </c>
      <c r="P442" s="14" t="e">
        <f t="shared" si="121"/>
        <v>#VALUE!</v>
      </c>
      <c r="Q442" s="14" t="str">
        <f>IFERROR(IF(AA442="",IF(X442="","Ecole Privée "&amp;TRIM(PROPER(VLOOKUP(MID(V442,1,8),[1]Répertoire!$H$1:$J$65536,3,FALSE))),"Ecole Privée "&amp;TRIM(PROPER(VLOOKUP(X442,[1]Répertoire!$H$1:$J$65536,3,FALSE)))),AA442),"")</f>
        <v/>
      </c>
      <c r="R442" s="14" t="str">
        <f>IFERROR(IF(AB442="",IF(X442="",VLOOKUP(MID(V442,1,8),[1]Répertoire!$H$1:$J$65536,2,FALSE),TRIM(UPPER(VLOOKUP(X442,[1]Répertoire!$H$1:$J$65536,2,FALSE)))),AB442),"")</f>
        <v/>
      </c>
      <c r="S442" s="14" t="str">
        <f t="shared" si="117"/>
        <v/>
      </c>
      <c r="T442" s="15" t="e">
        <f t="shared" si="122"/>
        <v>#VALUE!</v>
      </c>
      <c r="U442" s="14" t="e">
        <f t="shared" si="123"/>
        <v>#VALUE!</v>
      </c>
      <c r="V442" s="4" t="str">
        <f t="shared" si="124"/>
        <v/>
      </c>
      <c r="W442" s="33"/>
      <c r="X442" s="24" t="str">
        <f t="shared" si="125"/>
        <v/>
      </c>
      <c r="Y442" s="25"/>
      <c r="Z442" s="25"/>
      <c r="AA442" s="36"/>
      <c r="AB442" s="36"/>
      <c r="AC442" s="37"/>
      <c r="AD442" s="24"/>
      <c r="AE442" s="37"/>
      <c r="AF442" s="40"/>
    </row>
    <row r="443" spans="1:32" ht="45" customHeight="1" x14ac:dyDescent="0.25">
      <c r="A443" s="12">
        <v>442</v>
      </c>
      <c r="D443" s="21" t="str">
        <f t="shared" si="109"/>
        <v/>
      </c>
      <c r="E443" s="22" t="str">
        <f t="shared" si="119"/>
        <v/>
      </c>
      <c r="F443" s="22">
        <f>IF(H443="","",MAX($F$2:F442)+1)</f>
        <v>442</v>
      </c>
      <c r="G443" s="26" t="str">
        <f t="shared" si="110"/>
        <v/>
      </c>
      <c r="H443" s="27" t="str">
        <f t="shared" si="111"/>
        <v xml:space="preserve">
</v>
      </c>
      <c r="I443" s="27" t="str">
        <f t="shared" si="112"/>
        <v xml:space="preserve">
</v>
      </c>
      <c r="J443" s="42">
        <f t="shared" si="113"/>
        <v>0</v>
      </c>
      <c r="K443" s="22">
        <f t="shared" si="118"/>
        <v>0</v>
      </c>
      <c r="L443" s="22">
        <f t="shared" si="116"/>
        <v>0</v>
      </c>
      <c r="M443" s="22">
        <f t="shared" si="114"/>
        <v>0</v>
      </c>
      <c r="N443" s="14" t="str">
        <f t="shared" si="115"/>
        <v/>
      </c>
      <c r="O443" s="14" t="e">
        <f t="shared" si="120"/>
        <v>#VALUE!</v>
      </c>
      <c r="P443" s="14" t="e">
        <f t="shared" si="121"/>
        <v>#VALUE!</v>
      </c>
      <c r="Q443" s="14" t="str">
        <f>IFERROR(IF(AA443="",IF(X443="","Ecole Privée "&amp;TRIM(PROPER(VLOOKUP(MID(V443,1,8),[1]Répertoire!$H$1:$J$65536,3,FALSE))),"Ecole Privée "&amp;TRIM(PROPER(VLOOKUP(X443,[1]Répertoire!$H$1:$J$65536,3,FALSE)))),AA443),"")</f>
        <v/>
      </c>
      <c r="R443" s="14" t="str">
        <f>IFERROR(IF(AB443="",IF(X443="",VLOOKUP(MID(V443,1,8),[1]Répertoire!$H$1:$J$65536,2,FALSE),TRIM(UPPER(VLOOKUP(X443,[1]Répertoire!$H$1:$J$65536,2,FALSE)))),AB443),"")</f>
        <v/>
      </c>
      <c r="S443" s="14" t="str">
        <f t="shared" si="117"/>
        <v/>
      </c>
      <c r="T443" s="15" t="e">
        <f t="shared" si="122"/>
        <v>#VALUE!</v>
      </c>
      <c r="U443" s="14" t="e">
        <f t="shared" si="123"/>
        <v>#VALUE!</v>
      </c>
      <c r="V443" s="6" t="str">
        <f t="shared" si="124"/>
        <v/>
      </c>
      <c r="W443" s="34"/>
      <c r="X443" s="23" t="str">
        <f t="shared" si="125"/>
        <v/>
      </c>
      <c r="Y443" s="35"/>
      <c r="Z443" s="35"/>
      <c r="AA443" s="38"/>
      <c r="AB443" s="38"/>
      <c r="AC443" s="39"/>
      <c r="AD443" s="23"/>
      <c r="AE443" s="39"/>
      <c r="AF443" s="41"/>
    </row>
    <row r="444" spans="1:32" ht="45" customHeight="1" x14ac:dyDescent="0.25">
      <c r="A444" s="12">
        <v>443</v>
      </c>
      <c r="D444" s="21" t="str">
        <f t="shared" si="109"/>
        <v/>
      </c>
      <c r="E444" s="22" t="str">
        <f t="shared" si="119"/>
        <v/>
      </c>
      <c r="F444" s="22">
        <f>IF(H444="","",MAX($F$2:F443)+1)</f>
        <v>443</v>
      </c>
      <c r="G444" s="26" t="str">
        <f t="shared" si="110"/>
        <v/>
      </c>
      <c r="H444" s="27" t="str">
        <f t="shared" si="111"/>
        <v xml:space="preserve">
</v>
      </c>
      <c r="I444" s="27" t="str">
        <f t="shared" si="112"/>
        <v xml:space="preserve">
</v>
      </c>
      <c r="J444" s="42">
        <f t="shared" si="113"/>
        <v>0</v>
      </c>
      <c r="K444" s="22">
        <f t="shared" si="118"/>
        <v>0</v>
      </c>
      <c r="L444" s="22">
        <f t="shared" si="116"/>
        <v>0</v>
      </c>
      <c r="M444" s="22">
        <f t="shared" si="114"/>
        <v>0</v>
      </c>
      <c r="N444" s="14" t="str">
        <f t="shared" si="115"/>
        <v/>
      </c>
      <c r="O444" s="14" t="e">
        <f t="shared" si="120"/>
        <v>#VALUE!</v>
      </c>
      <c r="P444" s="14" t="e">
        <f t="shared" si="121"/>
        <v>#VALUE!</v>
      </c>
      <c r="Q444" s="14" t="str">
        <f>IFERROR(IF(AA444="",IF(X444="","Ecole Privée "&amp;TRIM(PROPER(VLOOKUP(MID(V444,1,8),[1]Répertoire!$H$1:$J$65536,3,FALSE))),"Ecole Privée "&amp;TRIM(PROPER(VLOOKUP(X444,[1]Répertoire!$H$1:$J$65536,3,FALSE)))),AA444),"")</f>
        <v/>
      </c>
      <c r="R444" s="14" t="str">
        <f>IFERROR(IF(AB444="",IF(X444="",VLOOKUP(MID(V444,1,8),[1]Répertoire!$H$1:$J$65536,2,FALSE),TRIM(UPPER(VLOOKUP(X444,[1]Répertoire!$H$1:$J$65536,2,FALSE)))),AB444),"")</f>
        <v/>
      </c>
      <c r="S444" s="14" t="str">
        <f t="shared" si="117"/>
        <v/>
      </c>
      <c r="T444" s="15" t="e">
        <f t="shared" si="122"/>
        <v>#VALUE!</v>
      </c>
      <c r="U444" s="14" t="e">
        <f t="shared" si="123"/>
        <v>#VALUE!</v>
      </c>
      <c r="V444" s="4" t="str">
        <f t="shared" si="124"/>
        <v/>
      </c>
      <c r="W444" s="33"/>
      <c r="X444" s="24" t="str">
        <f t="shared" si="125"/>
        <v/>
      </c>
      <c r="Y444" s="25"/>
      <c r="Z444" s="25"/>
      <c r="AA444" s="36"/>
      <c r="AB444" s="36"/>
      <c r="AC444" s="37"/>
      <c r="AD444" s="24"/>
      <c r="AE444" s="37"/>
      <c r="AF444" s="40"/>
    </row>
    <row r="445" spans="1:32" ht="45" customHeight="1" x14ac:dyDescent="0.25">
      <c r="A445" s="12">
        <v>444</v>
      </c>
      <c r="D445" s="21" t="str">
        <f t="shared" si="109"/>
        <v/>
      </c>
      <c r="E445" s="22" t="str">
        <f t="shared" si="119"/>
        <v/>
      </c>
      <c r="F445" s="22">
        <f>IF(H445="","",MAX($F$2:F444)+1)</f>
        <v>444</v>
      </c>
      <c r="G445" s="26" t="str">
        <f t="shared" si="110"/>
        <v/>
      </c>
      <c r="H445" s="27" t="str">
        <f t="shared" si="111"/>
        <v xml:space="preserve">
</v>
      </c>
      <c r="I445" s="27" t="str">
        <f t="shared" si="112"/>
        <v xml:space="preserve">
</v>
      </c>
      <c r="J445" s="42">
        <f t="shared" si="113"/>
        <v>0</v>
      </c>
      <c r="K445" s="22">
        <f t="shared" si="118"/>
        <v>0</v>
      </c>
      <c r="L445" s="22">
        <f t="shared" si="116"/>
        <v>0</v>
      </c>
      <c r="M445" s="22">
        <f t="shared" si="114"/>
        <v>0</v>
      </c>
      <c r="N445" s="14" t="str">
        <f t="shared" si="115"/>
        <v/>
      </c>
      <c r="O445" s="14" t="e">
        <f t="shared" si="120"/>
        <v>#VALUE!</v>
      </c>
      <c r="P445" s="14" t="e">
        <f t="shared" si="121"/>
        <v>#VALUE!</v>
      </c>
      <c r="Q445" s="14" t="str">
        <f>IFERROR(IF(AA445="",IF(X445="","Ecole Privée "&amp;TRIM(PROPER(VLOOKUP(MID(V445,1,8),[1]Répertoire!$H$1:$J$65536,3,FALSE))),"Ecole Privée "&amp;TRIM(PROPER(VLOOKUP(X445,[1]Répertoire!$H$1:$J$65536,3,FALSE)))),AA445),"")</f>
        <v/>
      </c>
      <c r="R445" s="14" t="str">
        <f>IFERROR(IF(AB445="",IF(X445="",VLOOKUP(MID(V445,1,8),[1]Répertoire!$H$1:$J$65536,2,FALSE),TRIM(UPPER(VLOOKUP(X445,[1]Répertoire!$H$1:$J$65536,2,FALSE)))),AB445),"")</f>
        <v/>
      </c>
      <c r="S445" s="14" t="str">
        <f t="shared" si="117"/>
        <v/>
      </c>
      <c r="T445" s="15" t="e">
        <f t="shared" si="122"/>
        <v>#VALUE!</v>
      </c>
      <c r="U445" s="14" t="e">
        <f t="shared" si="123"/>
        <v>#VALUE!</v>
      </c>
      <c r="V445" s="6" t="str">
        <f t="shared" si="124"/>
        <v/>
      </c>
      <c r="W445" s="34"/>
      <c r="X445" s="23" t="str">
        <f t="shared" si="125"/>
        <v/>
      </c>
      <c r="Y445" s="35"/>
      <c r="Z445" s="35"/>
      <c r="AA445" s="38"/>
      <c r="AB445" s="38"/>
      <c r="AC445" s="39"/>
      <c r="AD445" s="23"/>
      <c r="AE445" s="39"/>
      <c r="AF445" s="41"/>
    </row>
    <row r="446" spans="1:32" ht="45" customHeight="1" x14ac:dyDescent="0.25">
      <c r="A446" s="12">
        <v>445</v>
      </c>
      <c r="D446" s="21" t="str">
        <f t="shared" si="109"/>
        <v/>
      </c>
      <c r="E446" s="22" t="str">
        <f t="shared" si="119"/>
        <v/>
      </c>
      <c r="F446" s="22">
        <f>IF(H446="","",MAX($F$2:F445)+1)</f>
        <v>445</v>
      </c>
      <c r="G446" s="26" t="str">
        <f t="shared" si="110"/>
        <v/>
      </c>
      <c r="H446" s="27" t="str">
        <f t="shared" si="111"/>
        <v xml:space="preserve">
</v>
      </c>
      <c r="I446" s="27" t="str">
        <f t="shared" si="112"/>
        <v xml:space="preserve">
</v>
      </c>
      <c r="J446" s="42">
        <f t="shared" si="113"/>
        <v>0</v>
      </c>
      <c r="K446" s="22">
        <f t="shared" si="118"/>
        <v>0</v>
      </c>
      <c r="L446" s="22">
        <f t="shared" si="116"/>
        <v>0</v>
      </c>
      <c r="M446" s="22">
        <f t="shared" si="114"/>
        <v>0</v>
      </c>
      <c r="N446" s="14" t="str">
        <f t="shared" si="115"/>
        <v/>
      </c>
      <c r="O446" s="14" t="e">
        <f t="shared" si="120"/>
        <v>#VALUE!</v>
      </c>
      <c r="P446" s="14" t="e">
        <f t="shared" si="121"/>
        <v>#VALUE!</v>
      </c>
      <c r="Q446" s="14" t="str">
        <f>IFERROR(IF(AA446="",IF(X446="","Ecole Privée "&amp;TRIM(PROPER(VLOOKUP(MID(V446,1,8),[1]Répertoire!$H$1:$J$65536,3,FALSE))),"Ecole Privée "&amp;TRIM(PROPER(VLOOKUP(X446,[1]Répertoire!$H$1:$J$65536,3,FALSE)))),AA446),"")</f>
        <v/>
      </c>
      <c r="R446" s="14" t="str">
        <f>IFERROR(IF(AB446="",IF(X446="",VLOOKUP(MID(V446,1,8),[1]Répertoire!$H$1:$J$65536,2,FALSE),TRIM(UPPER(VLOOKUP(X446,[1]Répertoire!$H$1:$J$65536,2,FALSE)))),AB446),"")</f>
        <v/>
      </c>
      <c r="S446" s="14" t="str">
        <f t="shared" si="117"/>
        <v/>
      </c>
      <c r="T446" s="15" t="e">
        <f t="shared" si="122"/>
        <v>#VALUE!</v>
      </c>
      <c r="U446" s="14" t="e">
        <f t="shared" si="123"/>
        <v>#VALUE!</v>
      </c>
      <c r="V446" s="4" t="str">
        <f t="shared" si="124"/>
        <v/>
      </c>
      <c r="W446" s="33"/>
      <c r="X446" s="24" t="str">
        <f t="shared" si="125"/>
        <v/>
      </c>
      <c r="Y446" s="25"/>
      <c r="Z446" s="25"/>
      <c r="AA446" s="36"/>
      <c r="AB446" s="36"/>
      <c r="AC446" s="37"/>
      <c r="AD446" s="24"/>
      <c r="AE446" s="37"/>
      <c r="AF446" s="40"/>
    </row>
    <row r="447" spans="1:32" ht="45" customHeight="1" x14ac:dyDescent="0.25">
      <c r="A447" s="12">
        <v>446</v>
      </c>
      <c r="D447" s="21" t="str">
        <f t="shared" si="109"/>
        <v/>
      </c>
      <c r="E447" s="22" t="str">
        <f t="shared" si="119"/>
        <v/>
      </c>
      <c r="F447" s="22">
        <f>IF(H447="","",MAX($F$2:F446)+1)</f>
        <v>446</v>
      </c>
      <c r="G447" s="26" t="str">
        <f t="shared" si="110"/>
        <v/>
      </c>
      <c r="H447" s="27" t="str">
        <f t="shared" si="111"/>
        <v xml:space="preserve">
</v>
      </c>
      <c r="I447" s="27" t="str">
        <f t="shared" si="112"/>
        <v xml:space="preserve">
</v>
      </c>
      <c r="J447" s="42">
        <f t="shared" si="113"/>
        <v>0</v>
      </c>
      <c r="K447" s="22">
        <f t="shared" si="118"/>
        <v>0</v>
      </c>
      <c r="L447" s="22">
        <f t="shared" si="116"/>
        <v>0</v>
      </c>
      <c r="M447" s="22">
        <f t="shared" si="114"/>
        <v>0</v>
      </c>
      <c r="N447" s="14" t="str">
        <f t="shared" si="115"/>
        <v/>
      </c>
      <c r="O447" s="14" t="e">
        <f t="shared" si="120"/>
        <v>#VALUE!</v>
      </c>
      <c r="P447" s="14" t="e">
        <f t="shared" si="121"/>
        <v>#VALUE!</v>
      </c>
      <c r="Q447" s="14" t="str">
        <f>IFERROR(IF(AA447="",IF(X447="","Ecole Privée "&amp;TRIM(PROPER(VLOOKUP(MID(V447,1,8),[1]Répertoire!$H$1:$J$65536,3,FALSE))),"Ecole Privée "&amp;TRIM(PROPER(VLOOKUP(X447,[1]Répertoire!$H$1:$J$65536,3,FALSE)))),AA447),"")</f>
        <v/>
      </c>
      <c r="R447" s="14" t="str">
        <f>IFERROR(IF(AB447="",IF(X447="",VLOOKUP(MID(V447,1,8),[1]Répertoire!$H$1:$J$65536,2,FALSE),TRIM(UPPER(VLOOKUP(X447,[1]Répertoire!$H$1:$J$65536,2,FALSE)))),AB447),"")</f>
        <v/>
      </c>
      <c r="S447" s="14" t="str">
        <f t="shared" si="117"/>
        <v/>
      </c>
      <c r="T447" s="15" t="e">
        <f t="shared" si="122"/>
        <v>#VALUE!</v>
      </c>
      <c r="U447" s="14" t="e">
        <f t="shared" si="123"/>
        <v>#VALUE!</v>
      </c>
      <c r="V447" s="6" t="str">
        <f t="shared" si="124"/>
        <v/>
      </c>
      <c r="W447" s="34"/>
      <c r="X447" s="23" t="str">
        <f t="shared" si="125"/>
        <v/>
      </c>
      <c r="Y447" s="35"/>
      <c r="Z447" s="35"/>
      <c r="AA447" s="38"/>
      <c r="AB447" s="38"/>
      <c r="AC447" s="39"/>
      <c r="AD447" s="23"/>
      <c r="AE447" s="39"/>
      <c r="AF447" s="41"/>
    </row>
    <row r="448" spans="1:32" ht="45" customHeight="1" x14ac:dyDescent="0.25">
      <c r="A448" s="12">
        <v>447</v>
      </c>
      <c r="D448" s="21" t="str">
        <f t="shared" si="109"/>
        <v/>
      </c>
      <c r="E448" s="22" t="str">
        <f t="shared" si="119"/>
        <v/>
      </c>
      <c r="F448" s="22">
        <f>IF(H448="","",MAX($F$2:F447)+1)</f>
        <v>447</v>
      </c>
      <c r="G448" s="26" t="str">
        <f t="shared" si="110"/>
        <v/>
      </c>
      <c r="H448" s="27" t="str">
        <f t="shared" si="111"/>
        <v xml:space="preserve">
</v>
      </c>
      <c r="I448" s="27" t="str">
        <f t="shared" si="112"/>
        <v xml:space="preserve">
</v>
      </c>
      <c r="J448" s="42">
        <f t="shared" si="113"/>
        <v>0</v>
      </c>
      <c r="K448" s="22">
        <f t="shared" si="118"/>
        <v>0</v>
      </c>
      <c r="L448" s="22">
        <f t="shared" si="116"/>
        <v>0</v>
      </c>
      <c r="M448" s="22">
        <f t="shared" si="114"/>
        <v>0</v>
      </c>
      <c r="N448" s="14" t="str">
        <f t="shared" si="115"/>
        <v/>
      </c>
      <c r="O448" s="14" t="e">
        <f t="shared" si="120"/>
        <v>#VALUE!</v>
      </c>
      <c r="P448" s="14" t="e">
        <f t="shared" si="121"/>
        <v>#VALUE!</v>
      </c>
      <c r="Q448" s="14" t="str">
        <f>IFERROR(IF(AA448="",IF(X448="","Ecole Privée "&amp;TRIM(PROPER(VLOOKUP(MID(V448,1,8),[1]Répertoire!$H$1:$J$65536,3,FALSE))),"Ecole Privée "&amp;TRIM(PROPER(VLOOKUP(X448,[1]Répertoire!$H$1:$J$65536,3,FALSE)))),AA448),"")</f>
        <v/>
      </c>
      <c r="R448" s="14" t="str">
        <f>IFERROR(IF(AB448="",IF(X448="",VLOOKUP(MID(V448,1,8),[1]Répertoire!$H$1:$J$65536,2,FALSE),TRIM(UPPER(VLOOKUP(X448,[1]Répertoire!$H$1:$J$65536,2,FALSE)))),AB448),"")</f>
        <v/>
      </c>
      <c r="S448" s="14" t="str">
        <f t="shared" si="117"/>
        <v/>
      </c>
      <c r="T448" s="15" t="e">
        <f t="shared" si="122"/>
        <v>#VALUE!</v>
      </c>
      <c r="U448" s="14" t="e">
        <f t="shared" si="123"/>
        <v>#VALUE!</v>
      </c>
      <c r="V448" s="4" t="str">
        <f t="shared" si="124"/>
        <v/>
      </c>
      <c r="W448" s="33"/>
      <c r="X448" s="24" t="str">
        <f t="shared" si="125"/>
        <v/>
      </c>
      <c r="Y448" s="25"/>
      <c r="Z448" s="25"/>
      <c r="AA448" s="36"/>
      <c r="AB448" s="36"/>
      <c r="AC448" s="37"/>
      <c r="AD448" s="24"/>
      <c r="AE448" s="37"/>
      <c r="AF448" s="40"/>
    </row>
    <row r="449" spans="1:32" ht="45" customHeight="1" x14ac:dyDescent="0.25">
      <c r="A449" s="12">
        <v>448</v>
      </c>
      <c r="D449" s="21" t="str">
        <f t="shared" si="109"/>
        <v/>
      </c>
      <c r="E449" s="22" t="str">
        <f t="shared" si="119"/>
        <v/>
      </c>
      <c r="F449" s="22">
        <f>IF(H449="","",MAX($F$2:F448)+1)</f>
        <v>448</v>
      </c>
      <c r="G449" s="26" t="str">
        <f t="shared" si="110"/>
        <v/>
      </c>
      <c r="H449" s="27" t="str">
        <f t="shared" si="111"/>
        <v xml:space="preserve">
</v>
      </c>
      <c r="I449" s="27" t="str">
        <f t="shared" si="112"/>
        <v xml:space="preserve">
</v>
      </c>
      <c r="J449" s="42">
        <f t="shared" si="113"/>
        <v>0</v>
      </c>
      <c r="K449" s="22">
        <f t="shared" si="118"/>
        <v>0</v>
      </c>
      <c r="L449" s="22">
        <f t="shared" si="116"/>
        <v>0</v>
      </c>
      <c r="M449" s="22">
        <f t="shared" si="114"/>
        <v>0</v>
      </c>
      <c r="N449" s="14" t="str">
        <f t="shared" si="115"/>
        <v/>
      </c>
      <c r="O449" s="14" t="e">
        <f t="shared" si="120"/>
        <v>#VALUE!</v>
      </c>
      <c r="P449" s="14" t="e">
        <f t="shared" si="121"/>
        <v>#VALUE!</v>
      </c>
      <c r="Q449" s="14" t="str">
        <f>IFERROR(IF(AA449="",IF(X449="","Ecole Privée "&amp;TRIM(PROPER(VLOOKUP(MID(V449,1,8),[1]Répertoire!$H$1:$J$65536,3,FALSE))),"Ecole Privée "&amp;TRIM(PROPER(VLOOKUP(X449,[1]Répertoire!$H$1:$J$65536,3,FALSE)))),AA449),"")</f>
        <v/>
      </c>
      <c r="R449" s="14" t="str">
        <f>IFERROR(IF(AB449="",IF(X449="",VLOOKUP(MID(V449,1,8),[1]Répertoire!$H$1:$J$65536,2,FALSE),TRIM(UPPER(VLOOKUP(X449,[1]Répertoire!$H$1:$J$65536,2,FALSE)))),AB449),"")</f>
        <v/>
      </c>
      <c r="S449" s="14" t="str">
        <f t="shared" si="117"/>
        <v/>
      </c>
      <c r="T449" s="15" t="e">
        <f t="shared" si="122"/>
        <v>#VALUE!</v>
      </c>
      <c r="U449" s="14" t="e">
        <f t="shared" si="123"/>
        <v>#VALUE!</v>
      </c>
      <c r="V449" s="6" t="str">
        <f t="shared" si="124"/>
        <v/>
      </c>
      <c r="W449" s="34"/>
      <c r="X449" s="23" t="str">
        <f t="shared" si="125"/>
        <v/>
      </c>
      <c r="Y449" s="35"/>
      <c r="Z449" s="35"/>
      <c r="AA449" s="38"/>
      <c r="AB449" s="38"/>
      <c r="AC449" s="39"/>
      <c r="AD449" s="23"/>
      <c r="AE449" s="39"/>
      <c r="AF449" s="41"/>
    </row>
    <row r="450" spans="1:32" ht="45" customHeight="1" x14ac:dyDescent="0.25">
      <c r="A450" s="12">
        <v>449</v>
      </c>
      <c r="D450" s="21" t="str">
        <f t="shared" ref="D450:D513" si="126">IF(ISNUMBER(SEARCH("Service",G450)),TEXT(MID(V450,10,8),"JJ/MM/AAAA")+TEXT(MID(V450,19,8),"JJ/MM/AAAA")-F450,"")</f>
        <v/>
      </c>
      <c r="E450" s="22" t="str">
        <f t="shared" si="119"/>
        <v/>
      </c>
      <c r="F450" s="22">
        <f>IF(H450="","",MAX($F$2:F449)+1)</f>
        <v>449</v>
      </c>
      <c r="G450" s="26" t="str">
        <f t="shared" si="110"/>
        <v/>
      </c>
      <c r="H450" s="27" t="str">
        <f t="shared" si="111"/>
        <v xml:space="preserve">
</v>
      </c>
      <c r="I450" s="27" t="str">
        <f t="shared" si="112"/>
        <v xml:space="preserve">
</v>
      </c>
      <c r="J450" s="42">
        <f t="shared" si="113"/>
        <v>0</v>
      </c>
      <c r="K450" s="22">
        <f t="shared" si="118"/>
        <v>0</v>
      </c>
      <c r="L450" s="22">
        <f t="shared" si="116"/>
        <v>0</v>
      </c>
      <c r="M450" s="22">
        <f t="shared" si="114"/>
        <v>0</v>
      </c>
      <c r="N450" s="14" t="str">
        <f t="shared" si="115"/>
        <v/>
      </c>
      <c r="O450" s="14" t="e">
        <f t="shared" si="120"/>
        <v>#VALUE!</v>
      </c>
      <c r="P450" s="14" t="e">
        <f t="shared" si="121"/>
        <v>#VALUE!</v>
      </c>
      <c r="Q450" s="14" t="str">
        <f>IFERROR(IF(AA450="",IF(X450="","Ecole Privée "&amp;TRIM(PROPER(VLOOKUP(MID(V450,1,8),[1]Répertoire!$H$1:$J$65536,3,FALSE))),"Ecole Privée "&amp;TRIM(PROPER(VLOOKUP(X450,[1]Répertoire!$H$1:$J$65536,3,FALSE)))),AA450),"")</f>
        <v/>
      </c>
      <c r="R450" s="14" t="str">
        <f>IFERROR(IF(AB450="",IF(X450="",VLOOKUP(MID(V450,1,8),[1]Répertoire!$H$1:$J$65536,2,FALSE),TRIM(UPPER(VLOOKUP(X450,[1]Répertoire!$H$1:$J$65536,2,FALSE)))),AB450),"")</f>
        <v/>
      </c>
      <c r="S450" s="14" t="str">
        <f t="shared" si="117"/>
        <v/>
      </c>
      <c r="T450" s="15" t="e">
        <f t="shared" si="122"/>
        <v>#VALUE!</v>
      </c>
      <c r="U450" s="14" t="e">
        <f t="shared" si="123"/>
        <v>#VALUE!</v>
      </c>
      <c r="V450" s="4" t="str">
        <f t="shared" si="124"/>
        <v/>
      </c>
      <c r="W450" s="33"/>
      <c r="X450" s="24" t="str">
        <f t="shared" si="125"/>
        <v/>
      </c>
      <c r="Y450" s="25"/>
      <c r="Z450" s="25"/>
      <c r="AA450" s="36"/>
      <c r="AB450" s="36"/>
      <c r="AC450" s="37"/>
      <c r="AD450" s="24"/>
      <c r="AE450" s="37"/>
      <c r="AF450" s="40"/>
    </row>
    <row r="451" spans="1:32" ht="45" customHeight="1" x14ac:dyDescent="0.25">
      <c r="A451" s="12">
        <v>450</v>
      </c>
      <c r="D451" s="21" t="str">
        <f t="shared" si="126"/>
        <v/>
      </c>
      <c r="E451" s="22" t="str">
        <f t="shared" si="119"/>
        <v/>
      </c>
      <c r="F451" s="22">
        <f>IF(H451="","",MAX($F$2:F450)+1)</f>
        <v>450</v>
      </c>
      <c r="G451" s="26" t="str">
        <f t="shared" ref="G451:G514" si="127">IF(W451="",IF(N451="","",F451&amp;IF(F451=1,"er","ème")&amp;" service"&amp;CHAR(10)&amp;N451),"")</f>
        <v/>
      </c>
      <c r="H451" s="27" t="str">
        <f t="shared" ref="H451:H514" si="128">IF(W451="",Q451&amp;CHAR(10)&amp;R451&amp;CHAR(10)&amp;S451,"")</f>
        <v xml:space="preserve">
</v>
      </c>
      <c r="I451" s="27" t="str">
        <f t="shared" ref="I451:I514" si="129">IF(N451="","",N451)&amp;CHAR(10)&amp;IF(Q451="","",Q451)&amp;CHAR(10)&amp;IF(R451="","",R451)</f>
        <v xml:space="preserve">
</v>
      </c>
      <c r="J451" s="42">
        <f t="shared" ref="J451:J514" si="130">SUM(K451:M451)</f>
        <v>0</v>
      </c>
      <c r="K451" s="22">
        <f t="shared" si="118"/>
        <v>0</v>
      </c>
      <c r="L451" s="22">
        <f t="shared" si="116"/>
        <v>0</v>
      </c>
      <c r="M451" s="22">
        <f t="shared" ref="M451:M514" si="131">IFERROR(IF(AND(P451&lt;P450,P451&gt;O450),1,0),0)</f>
        <v>0</v>
      </c>
      <c r="N451" s="14" t="str">
        <f t="shared" ref="N451:N514" si="132">IF(ISNUMBER(O451),TEXT(O451,"jj/MM/aaaa")&amp;" au "&amp;TEXT(P451,"jj/MM/aaaa"),"")</f>
        <v/>
      </c>
      <c r="O451" s="14" t="e">
        <f t="shared" si="120"/>
        <v>#VALUE!</v>
      </c>
      <c r="P451" s="14" t="e">
        <f t="shared" si="121"/>
        <v>#VALUE!</v>
      </c>
      <c r="Q451" s="14" t="str">
        <f>IFERROR(IF(AA451="",IF(X451="","Ecole Privée "&amp;TRIM(PROPER(VLOOKUP(MID(V451,1,8),[1]Répertoire!$H$1:$J$65536,3,FALSE))),"Ecole Privée "&amp;TRIM(PROPER(VLOOKUP(X451,[1]Répertoire!$H$1:$J$65536,3,FALSE)))),AA451),"")</f>
        <v/>
      </c>
      <c r="R451" s="14" t="str">
        <f>IFERROR(IF(AB451="",IF(X451="",VLOOKUP(MID(V451,1,8),[1]Répertoire!$H$1:$J$65536,2,FALSE),TRIM(UPPER(VLOOKUP(X451,[1]Répertoire!$H$1:$J$65536,2,FALSE)))),AB451),"")</f>
        <v/>
      </c>
      <c r="S451" s="14" t="str">
        <f t="shared" si="117"/>
        <v/>
      </c>
      <c r="T451" s="15" t="e">
        <f t="shared" si="122"/>
        <v>#VALUE!</v>
      </c>
      <c r="U451" s="14" t="e">
        <f t="shared" si="123"/>
        <v>#VALUE!</v>
      </c>
      <c r="V451" s="6" t="str">
        <f t="shared" si="124"/>
        <v/>
      </c>
      <c r="W451" s="34"/>
      <c r="X451" s="23" t="str">
        <f t="shared" si="125"/>
        <v/>
      </c>
      <c r="Y451" s="35"/>
      <c r="Z451" s="35"/>
      <c r="AA451" s="38"/>
      <c r="AB451" s="38"/>
      <c r="AC451" s="39"/>
      <c r="AD451" s="23"/>
      <c r="AE451" s="39"/>
      <c r="AF451" s="41"/>
    </row>
    <row r="452" spans="1:32" ht="45" customHeight="1" x14ac:dyDescent="0.25">
      <c r="A452" s="12">
        <v>451</v>
      </c>
      <c r="D452" s="21" t="str">
        <f t="shared" si="126"/>
        <v/>
      </c>
      <c r="E452" s="22" t="str">
        <f t="shared" si="119"/>
        <v/>
      </c>
      <c r="F452" s="22">
        <f>IF(H452="","",MAX($F$2:F451)+1)</f>
        <v>451</v>
      </c>
      <c r="G452" s="26" t="str">
        <f t="shared" si="127"/>
        <v/>
      </c>
      <c r="H452" s="27" t="str">
        <f t="shared" si="128"/>
        <v xml:space="preserve">
</v>
      </c>
      <c r="I452" s="27" t="str">
        <f t="shared" si="129"/>
        <v xml:space="preserve">
</v>
      </c>
      <c r="J452" s="42">
        <f t="shared" si="130"/>
        <v>0</v>
      </c>
      <c r="K452" s="22">
        <f t="shared" si="118"/>
        <v>0</v>
      </c>
      <c r="L452" s="22">
        <f t="shared" ref="L452:L515" si="133">IFERROR(IF(AND(O452&lt;P451,O452&gt;O451),1,0),0)</f>
        <v>0</v>
      </c>
      <c r="M452" s="22">
        <f t="shared" si="131"/>
        <v>0</v>
      </c>
      <c r="N452" s="14" t="str">
        <f t="shared" si="132"/>
        <v/>
      </c>
      <c r="O452" s="14" t="e">
        <f t="shared" si="120"/>
        <v>#VALUE!</v>
      </c>
      <c r="P452" s="14" t="e">
        <f t="shared" si="121"/>
        <v>#VALUE!</v>
      </c>
      <c r="Q452" s="14" t="str">
        <f>IFERROR(IF(AA452="",IF(X452="","Ecole Privée "&amp;TRIM(PROPER(VLOOKUP(MID(V452,1,8),[1]Répertoire!$H$1:$J$65536,3,FALSE))),"Ecole Privée "&amp;TRIM(PROPER(VLOOKUP(X452,[1]Répertoire!$H$1:$J$65536,3,FALSE)))),AA452),"")</f>
        <v/>
      </c>
      <c r="R452" s="14" t="str">
        <f>IFERROR(IF(AB452="",IF(X452="",VLOOKUP(MID(V452,1,8),[1]Répertoire!$H$1:$J$65536,2,FALSE),TRIM(UPPER(VLOOKUP(X452,[1]Répertoire!$H$1:$J$65536,2,FALSE)))),AB452),"")</f>
        <v/>
      </c>
      <c r="S452" s="14" t="str">
        <f t="shared" si="117"/>
        <v/>
      </c>
      <c r="T452" s="15" t="e">
        <f t="shared" si="122"/>
        <v>#VALUE!</v>
      </c>
      <c r="U452" s="14" t="e">
        <f t="shared" si="123"/>
        <v>#VALUE!</v>
      </c>
      <c r="V452" s="4" t="str">
        <f t="shared" si="124"/>
        <v/>
      </c>
      <c r="W452" s="33"/>
      <c r="X452" s="24" t="str">
        <f t="shared" si="125"/>
        <v/>
      </c>
      <c r="Y452" s="25"/>
      <c r="Z452" s="25"/>
      <c r="AA452" s="36"/>
      <c r="AB452" s="36"/>
      <c r="AC452" s="37"/>
      <c r="AD452" s="24"/>
      <c r="AE452" s="37"/>
      <c r="AF452" s="40"/>
    </row>
    <row r="453" spans="1:32" ht="45" customHeight="1" x14ac:dyDescent="0.25">
      <c r="A453" s="12">
        <v>452</v>
      </c>
      <c r="D453" s="21" t="str">
        <f t="shared" si="126"/>
        <v/>
      </c>
      <c r="E453" s="22" t="str">
        <f t="shared" si="119"/>
        <v/>
      </c>
      <c r="F453" s="22">
        <f>IF(H453="","",MAX($F$2:F452)+1)</f>
        <v>452</v>
      </c>
      <c r="G453" s="26" t="str">
        <f t="shared" si="127"/>
        <v/>
      </c>
      <c r="H453" s="27" t="str">
        <f t="shared" si="128"/>
        <v xml:space="preserve">
</v>
      </c>
      <c r="I453" s="27" t="str">
        <f t="shared" si="129"/>
        <v xml:space="preserve">
</v>
      </c>
      <c r="J453" s="42">
        <f t="shared" si="130"/>
        <v>0</v>
      </c>
      <c r="K453" s="22">
        <f t="shared" si="118"/>
        <v>0</v>
      </c>
      <c r="L453" s="22">
        <f t="shared" si="133"/>
        <v>0</v>
      </c>
      <c r="M453" s="22">
        <f t="shared" si="131"/>
        <v>0</v>
      </c>
      <c r="N453" s="14" t="str">
        <f t="shared" si="132"/>
        <v/>
      </c>
      <c r="O453" s="14" t="e">
        <f t="shared" si="120"/>
        <v>#VALUE!</v>
      </c>
      <c r="P453" s="14" t="e">
        <f t="shared" si="121"/>
        <v>#VALUE!</v>
      </c>
      <c r="Q453" s="14" t="str">
        <f>IFERROR(IF(AA453="",IF(X453="","Ecole Privée "&amp;TRIM(PROPER(VLOOKUP(MID(V453,1,8),[1]Répertoire!$H$1:$J$65536,3,FALSE))),"Ecole Privée "&amp;TRIM(PROPER(VLOOKUP(X453,[1]Répertoire!$H$1:$J$65536,3,FALSE)))),AA453),"")</f>
        <v/>
      </c>
      <c r="R453" s="14" t="str">
        <f>IFERROR(IF(AB453="",IF(X453="",VLOOKUP(MID(V453,1,8),[1]Répertoire!$H$1:$J$65536,2,FALSE),TRIM(UPPER(VLOOKUP(X453,[1]Répertoire!$H$1:$J$65536,2,FALSE)))),AB453),"")</f>
        <v/>
      </c>
      <c r="S453" s="14" t="str">
        <f t="shared" si="117"/>
        <v/>
      </c>
      <c r="T453" s="15" t="e">
        <f t="shared" si="122"/>
        <v>#VALUE!</v>
      </c>
      <c r="U453" s="14" t="e">
        <f t="shared" si="123"/>
        <v>#VALUE!</v>
      </c>
      <c r="V453" s="6" t="str">
        <f t="shared" si="124"/>
        <v/>
      </c>
      <c r="W453" s="34"/>
      <c r="X453" s="23" t="str">
        <f t="shared" si="125"/>
        <v/>
      </c>
      <c r="Y453" s="35"/>
      <c r="Z453" s="35"/>
      <c r="AA453" s="38"/>
      <c r="AB453" s="38"/>
      <c r="AC453" s="39"/>
      <c r="AD453" s="23"/>
      <c r="AE453" s="39"/>
      <c r="AF453" s="41"/>
    </row>
    <row r="454" spans="1:32" ht="45" customHeight="1" x14ac:dyDescent="0.25">
      <c r="A454" s="12">
        <v>453</v>
      </c>
      <c r="D454" s="21" t="str">
        <f t="shared" si="126"/>
        <v/>
      </c>
      <c r="E454" s="22" t="str">
        <f t="shared" si="119"/>
        <v/>
      </c>
      <c r="F454" s="22">
        <f>IF(H454="","",MAX($F$2:F453)+1)</f>
        <v>453</v>
      </c>
      <c r="G454" s="26" t="str">
        <f t="shared" si="127"/>
        <v/>
      </c>
      <c r="H454" s="27" t="str">
        <f t="shared" si="128"/>
        <v xml:space="preserve">
</v>
      </c>
      <c r="I454" s="27" t="str">
        <f t="shared" si="129"/>
        <v xml:space="preserve">
</v>
      </c>
      <c r="J454" s="42">
        <f t="shared" si="130"/>
        <v>0</v>
      </c>
      <c r="K454" s="22">
        <f t="shared" si="118"/>
        <v>0</v>
      </c>
      <c r="L454" s="22">
        <f t="shared" si="133"/>
        <v>0</v>
      </c>
      <c r="M454" s="22">
        <f t="shared" si="131"/>
        <v>0</v>
      </c>
      <c r="N454" s="14" t="str">
        <f t="shared" si="132"/>
        <v/>
      </c>
      <c r="O454" s="14" t="e">
        <f t="shared" si="120"/>
        <v>#VALUE!</v>
      </c>
      <c r="P454" s="14" t="e">
        <f t="shared" si="121"/>
        <v>#VALUE!</v>
      </c>
      <c r="Q454" s="14" t="str">
        <f>IFERROR(IF(AA454="",IF(X454="","Ecole Privée "&amp;TRIM(PROPER(VLOOKUP(MID(V454,1,8),[1]Répertoire!$H$1:$J$65536,3,FALSE))),"Ecole Privée "&amp;TRIM(PROPER(VLOOKUP(X454,[1]Répertoire!$H$1:$J$65536,3,FALSE)))),AA454),"")</f>
        <v/>
      </c>
      <c r="R454" s="14" t="str">
        <f>IFERROR(IF(AB454="",IF(X454="",VLOOKUP(MID(V454,1,8),[1]Répertoire!$H$1:$J$65536,2,FALSE),TRIM(UPPER(VLOOKUP(X454,[1]Répertoire!$H$1:$J$65536,2,FALSE)))),AB454),"")</f>
        <v/>
      </c>
      <c r="S454" s="14" t="str">
        <f t="shared" si="117"/>
        <v/>
      </c>
      <c r="T454" s="15" t="e">
        <f t="shared" si="122"/>
        <v>#VALUE!</v>
      </c>
      <c r="U454" s="14" t="e">
        <f t="shared" si="123"/>
        <v>#VALUE!</v>
      </c>
      <c r="V454" s="4" t="str">
        <f t="shared" si="124"/>
        <v/>
      </c>
      <c r="W454" s="33"/>
      <c r="X454" s="24" t="str">
        <f t="shared" si="125"/>
        <v/>
      </c>
      <c r="Y454" s="25"/>
      <c r="Z454" s="25"/>
      <c r="AA454" s="36"/>
      <c r="AB454" s="36"/>
      <c r="AC454" s="37"/>
      <c r="AD454" s="24"/>
      <c r="AE454" s="37"/>
      <c r="AF454" s="40"/>
    </row>
    <row r="455" spans="1:32" ht="45" customHeight="1" x14ac:dyDescent="0.25">
      <c r="A455" s="12">
        <v>454</v>
      </c>
      <c r="D455" s="21" t="str">
        <f t="shared" si="126"/>
        <v/>
      </c>
      <c r="E455" s="22" t="str">
        <f t="shared" si="119"/>
        <v/>
      </c>
      <c r="F455" s="22">
        <f>IF(H455="","",MAX($F$2:F454)+1)</f>
        <v>454</v>
      </c>
      <c r="G455" s="26" t="str">
        <f t="shared" si="127"/>
        <v/>
      </c>
      <c r="H455" s="27" t="str">
        <f t="shared" si="128"/>
        <v xml:space="preserve">
</v>
      </c>
      <c r="I455" s="27" t="str">
        <f t="shared" si="129"/>
        <v xml:space="preserve">
</v>
      </c>
      <c r="J455" s="42">
        <f t="shared" si="130"/>
        <v>0</v>
      </c>
      <c r="K455" s="22">
        <f t="shared" si="118"/>
        <v>0</v>
      </c>
      <c r="L455" s="22">
        <f t="shared" si="133"/>
        <v>0</v>
      </c>
      <c r="M455" s="22">
        <f t="shared" si="131"/>
        <v>0</v>
      </c>
      <c r="N455" s="14" t="str">
        <f t="shared" si="132"/>
        <v/>
      </c>
      <c r="O455" s="14" t="e">
        <f t="shared" si="120"/>
        <v>#VALUE!</v>
      </c>
      <c r="P455" s="14" t="e">
        <f t="shared" si="121"/>
        <v>#VALUE!</v>
      </c>
      <c r="Q455" s="14" t="str">
        <f>IFERROR(IF(AA455="",IF(X455="","Ecole Privée "&amp;TRIM(PROPER(VLOOKUP(MID(V455,1,8),[1]Répertoire!$H$1:$J$65536,3,FALSE))),"Ecole Privée "&amp;TRIM(PROPER(VLOOKUP(X455,[1]Répertoire!$H$1:$J$65536,3,FALSE)))),AA455),"")</f>
        <v/>
      </c>
      <c r="R455" s="14" t="str">
        <f>IFERROR(IF(AB455="",IF(X455="",VLOOKUP(MID(V455,1,8),[1]Répertoire!$H$1:$J$65536,2,FALSE),TRIM(UPPER(VLOOKUP(X455,[1]Répertoire!$H$1:$J$65536,2,FALSE)))),AB455),"")</f>
        <v/>
      </c>
      <c r="S455" s="14" t="str">
        <f t="shared" ref="S455:S518" si="134">IFERROR(T455&amp;IF(W455=""," base horaire: 27h ("&amp;IF(W455="",IF(ISNUMBER(SEARCH("SUP",AF455)),"suppléance","remplacement"),""),"")&amp;IF(W455="",")",""),"")</f>
        <v/>
      </c>
      <c r="T455" s="15" t="e">
        <f t="shared" si="122"/>
        <v>#VALUE!</v>
      </c>
      <c r="U455" s="14" t="e">
        <f t="shared" si="123"/>
        <v>#VALUE!</v>
      </c>
      <c r="V455" s="6" t="str">
        <f t="shared" si="124"/>
        <v/>
      </c>
      <c r="W455" s="34"/>
      <c r="X455" s="23" t="str">
        <f t="shared" si="125"/>
        <v/>
      </c>
      <c r="Y455" s="35"/>
      <c r="Z455" s="35"/>
      <c r="AA455" s="38"/>
      <c r="AB455" s="38"/>
      <c r="AC455" s="39"/>
      <c r="AD455" s="23"/>
      <c r="AE455" s="39"/>
      <c r="AF455" s="41"/>
    </row>
    <row r="456" spans="1:32" ht="45" customHeight="1" x14ac:dyDescent="0.25">
      <c r="A456" s="12">
        <v>455</v>
      </c>
      <c r="D456" s="21" t="str">
        <f t="shared" si="126"/>
        <v/>
      </c>
      <c r="E456" s="22" t="str">
        <f t="shared" si="119"/>
        <v/>
      </c>
      <c r="F456" s="22">
        <f>IF(H456="","",MAX($F$2:F455)+1)</f>
        <v>455</v>
      </c>
      <c r="G456" s="26" t="str">
        <f t="shared" si="127"/>
        <v/>
      </c>
      <c r="H456" s="27" t="str">
        <f t="shared" si="128"/>
        <v xml:space="preserve">
</v>
      </c>
      <c r="I456" s="27" t="str">
        <f t="shared" si="129"/>
        <v xml:space="preserve">
</v>
      </c>
      <c r="J456" s="42">
        <f t="shared" si="130"/>
        <v>0</v>
      </c>
      <c r="K456" s="22">
        <f t="shared" si="118"/>
        <v>0</v>
      </c>
      <c r="L456" s="22">
        <f t="shared" si="133"/>
        <v>0</v>
      </c>
      <c r="M456" s="22">
        <f t="shared" si="131"/>
        <v>0</v>
      </c>
      <c r="N456" s="14" t="str">
        <f t="shared" si="132"/>
        <v/>
      </c>
      <c r="O456" s="14" t="e">
        <f t="shared" si="120"/>
        <v>#VALUE!</v>
      </c>
      <c r="P456" s="14" t="e">
        <f t="shared" si="121"/>
        <v>#VALUE!</v>
      </c>
      <c r="Q456" s="14" t="str">
        <f>IFERROR(IF(AA456="",IF(X456="","Ecole Privée "&amp;TRIM(PROPER(VLOOKUP(MID(V456,1,8),[1]Répertoire!$H$1:$J$65536,3,FALSE))),"Ecole Privée "&amp;TRIM(PROPER(VLOOKUP(X456,[1]Répertoire!$H$1:$J$65536,3,FALSE)))),AA456),"")</f>
        <v/>
      </c>
      <c r="R456" s="14" t="str">
        <f>IFERROR(IF(AB456="",IF(X456="",VLOOKUP(MID(V456,1,8),[1]Répertoire!$H$1:$J$65536,2,FALSE),TRIM(UPPER(VLOOKUP(X456,[1]Répertoire!$H$1:$J$65536,2,FALSE)))),AB456),"")</f>
        <v/>
      </c>
      <c r="S456" s="14" t="str">
        <f t="shared" si="134"/>
        <v/>
      </c>
      <c r="T456" s="15" t="e">
        <f t="shared" si="122"/>
        <v>#VALUE!</v>
      </c>
      <c r="U456" s="14" t="e">
        <f t="shared" si="123"/>
        <v>#VALUE!</v>
      </c>
      <c r="V456" s="4" t="str">
        <f t="shared" si="124"/>
        <v/>
      </c>
      <c r="W456" s="33"/>
      <c r="X456" s="24" t="str">
        <f t="shared" si="125"/>
        <v/>
      </c>
      <c r="Y456" s="25"/>
      <c r="Z456" s="25"/>
      <c r="AA456" s="36"/>
      <c r="AB456" s="36"/>
      <c r="AC456" s="37"/>
      <c r="AD456" s="24"/>
      <c r="AE456" s="37"/>
      <c r="AF456" s="40"/>
    </row>
    <row r="457" spans="1:32" ht="45" customHeight="1" x14ac:dyDescent="0.25">
      <c r="A457" s="12">
        <v>456</v>
      </c>
      <c r="D457" s="21" t="str">
        <f t="shared" si="126"/>
        <v/>
      </c>
      <c r="E457" s="22" t="str">
        <f t="shared" si="119"/>
        <v/>
      </c>
      <c r="F457" s="22">
        <f>IF(H457="","",MAX($F$2:F456)+1)</f>
        <v>456</v>
      </c>
      <c r="G457" s="26" t="str">
        <f t="shared" si="127"/>
        <v/>
      </c>
      <c r="H457" s="27" t="str">
        <f t="shared" si="128"/>
        <v xml:space="preserve">
</v>
      </c>
      <c r="I457" s="27" t="str">
        <f t="shared" si="129"/>
        <v xml:space="preserve">
</v>
      </c>
      <c r="J457" s="42">
        <f t="shared" si="130"/>
        <v>0</v>
      </c>
      <c r="K457" s="22">
        <f t="shared" si="118"/>
        <v>0</v>
      </c>
      <c r="L457" s="22">
        <f t="shared" si="133"/>
        <v>0</v>
      </c>
      <c r="M457" s="22">
        <f t="shared" si="131"/>
        <v>0</v>
      </c>
      <c r="N457" s="14" t="str">
        <f t="shared" si="132"/>
        <v/>
      </c>
      <c r="O457" s="14" t="e">
        <f t="shared" si="120"/>
        <v>#VALUE!</v>
      </c>
      <c r="P457" s="14" t="e">
        <f t="shared" si="121"/>
        <v>#VALUE!</v>
      </c>
      <c r="Q457" s="14" t="str">
        <f>IFERROR(IF(AA457="",IF(X457="","Ecole Privée "&amp;TRIM(PROPER(VLOOKUP(MID(V457,1,8),[1]Répertoire!$H$1:$J$65536,3,FALSE))),"Ecole Privée "&amp;TRIM(PROPER(VLOOKUP(X457,[1]Répertoire!$H$1:$J$65536,3,FALSE)))),AA457),"")</f>
        <v/>
      </c>
      <c r="R457" s="14" t="str">
        <f>IFERROR(IF(AB457="",IF(X457="",VLOOKUP(MID(V457,1,8),[1]Répertoire!$H$1:$J$65536,2,FALSE),TRIM(UPPER(VLOOKUP(X457,[1]Répertoire!$H$1:$J$65536,2,FALSE)))),AB457),"")</f>
        <v/>
      </c>
      <c r="S457" s="14" t="str">
        <f t="shared" si="134"/>
        <v/>
      </c>
      <c r="T457" s="15" t="e">
        <f t="shared" si="122"/>
        <v>#VALUE!</v>
      </c>
      <c r="U457" s="14" t="e">
        <f t="shared" si="123"/>
        <v>#VALUE!</v>
      </c>
      <c r="V457" s="6" t="str">
        <f t="shared" si="124"/>
        <v/>
      </c>
      <c r="W457" s="34"/>
      <c r="X457" s="23" t="str">
        <f t="shared" si="125"/>
        <v/>
      </c>
      <c r="Y457" s="35"/>
      <c r="Z457" s="35"/>
      <c r="AA457" s="38"/>
      <c r="AB457" s="38"/>
      <c r="AC457" s="39"/>
      <c r="AD457" s="23"/>
      <c r="AE457" s="39"/>
      <c r="AF457" s="41"/>
    </row>
    <row r="458" spans="1:32" ht="45" customHeight="1" x14ac:dyDescent="0.25">
      <c r="A458" s="12">
        <v>457</v>
      </c>
      <c r="D458" s="21" t="str">
        <f t="shared" si="126"/>
        <v/>
      </c>
      <c r="E458" s="22" t="str">
        <f t="shared" si="119"/>
        <v/>
      </c>
      <c r="F458" s="22">
        <f>IF(H458="","",MAX($F$2:F457)+1)</f>
        <v>457</v>
      </c>
      <c r="G458" s="26" t="str">
        <f t="shared" si="127"/>
        <v/>
      </c>
      <c r="H458" s="27" t="str">
        <f t="shared" si="128"/>
        <v xml:space="preserve">
</v>
      </c>
      <c r="I458" s="27" t="str">
        <f t="shared" si="129"/>
        <v xml:space="preserve">
</v>
      </c>
      <c r="J458" s="42">
        <f t="shared" si="130"/>
        <v>0</v>
      </c>
      <c r="K458" s="22">
        <f t="shared" ref="K458:K521" si="135">IFERROR(IF(P458=O457-1,1,0),0)</f>
        <v>0</v>
      </c>
      <c r="L458" s="22">
        <f t="shared" si="133"/>
        <v>0</v>
      </c>
      <c r="M458" s="22">
        <f t="shared" si="131"/>
        <v>0</v>
      </c>
      <c r="N458" s="14" t="str">
        <f t="shared" si="132"/>
        <v/>
      </c>
      <c r="O458" s="14" t="e">
        <f t="shared" si="120"/>
        <v>#VALUE!</v>
      </c>
      <c r="P458" s="14" t="e">
        <f t="shared" si="121"/>
        <v>#VALUE!</v>
      </c>
      <c r="Q458" s="14" t="str">
        <f>IFERROR(IF(AA458="",IF(X458="","Ecole Privée "&amp;TRIM(PROPER(VLOOKUP(MID(V458,1,8),[1]Répertoire!$H$1:$J$65536,3,FALSE))),"Ecole Privée "&amp;TRIM(PROPER(VLOOKUP(X458,[1]Répertoire!$H$1:$J$65536,3,FALSE)))),AA458),"")</f>
        <v/>
      </c>
      <c r="R458" s="14" t="str">
        <f>IFERROR(IF(AB458="",IF(X458="",VLOOKUP(MID(V458,1,8),[1]Répertoire!$H$1:$J$65536,2,FALSE),TRIM(UPPER(VLOOKUP(X458,[1]Répertoire!$H$1:$J$65536,2,FALSE)))),AB458),"")</f>
        <v/>
      </c>
      <c r="S458" s="14" t="str">
        <f t="shared" si="134"/>
        <v/>
      </c>
      <c r="T458" s="15" t="e">
        <f t="shared" si="122"/>
        <v>#VALUE!</v>
      </c>
      <c r="U458" s="14" t="e">
        <f t="shared" si="123"/>
        <v>#VALUE!</v>
      </c>
      <c r="V458" s="4" t="str">
        <f t="shared" si="124"/>
        <v/>
      </c>
      <c r="W458" s="33"/>
      <c r="X458" s="24" t="str">
        <f t="shared" si="125"/>
        <v/>
      </c>
      <c r="Y458" s="25"/>
      <c r="Z458" s="25"/>
      <c r="AA458" s="36"/>
      <c r="AB458" s="36"/>
      <c r="AC458" s="37"/>
      <c r="AD458" s="24"/>
      <c r="AE458" s="37"/>
      <c r="AF458" s="40"/>
    </row>
    <row r="459" spans="1:32" ht="45" customHeight="1" x14ac:dyDescent="0.25">
      <c r="A459" s="12">
        <v>458</v>
      </c>
      <c r="D459" s="21" t="str">
        <f t="shared" si="126"/>
        <v/>
      </c>
      <c r="E459" s="22" t="str">
        <f t="shared" si="119"/>
        <v/>
      </c>
      <c r="F459" s="22">
        <f>IF(H459="","",MAX($F$2:F458)+1)</f>
        <v>458</v>
      </c>
      <c r="G459" s="26" t="str">
        <f t="shared" si="127"/>
        <v/>
      </c>
      <c r="H459" s="27" t="str">
        <f t="shared" si="128"/>
        <v xml:space="preserve">
</v>
      </c>
      <c r="I459" s="27" t="str">
        <f t="shared" si="129"/>
        <v xml:space="preserve">
</v>
      </c>
      <c r="J459" s="42">
        <f t="shared" si="130"/>
        <v>0</v>
      </c>
      <c r="K459" s="22">
        <f t="shared" si="135"/>
        <v>0</v>
      </c>
      <c r="L459" s="22">
        <f t="shared" si="133"/>
        <v>0</v>
      </c>
      <c r="M459" s="22">
        <f t="shared" si="131"/>
        <v>0</v>
      </c>
      <c r="N459" s="14" t="str">
        <f t="shared" si="132"/>
        <v/>
      </c>
      <c r="O459" s="14" t="e">
        <f t="shared" si="120"/>
        <v>#VALUE!</v>
      </c>
      <c r="P459" s="14" t="e">
        <f t="shared" si="121"/>
        <v>#VALUE!</v>
      </c>
      <c r="Q459" s="14" t="str">
        <f>IFERROR(IF(AA459="",IF(X459="","Ecole Privée "&amp;TRIM(PROPER(VLOOKUP(MID(V459,1,8),[1]Répertoire!$H$1:$J$65536,3,FALSE))),"Ecole Privée "&amp;TRIM(PROPER(VLOOKUP(X459,[1]Répertoire!$H$1:$J$65536,3,FALSE)))),AA459),"")</f>
        <v/>
      </c>
      <c r="R459" s="14" t="str">
        <f>IFERROR(IF(AB459="",IF(X459="",VLOOKUP(MID(V459,1,8),[1]Répertoire!$H$1:$J$65536,2,FALSE),TRIM(UPPER(VLOOKUP(X459,[1]Répertoire!$H$1:$J$65536,2,FALSE)))),AB459),"")</f>
        <v/>
      </c>
      <c r="S459" s="14" t="str">
        <f t="shared" si="134"/>
        <v/>
      </c>
      <c r="T459" s="15" t="e">
        <f t="shared" si="122"/>
        <v>#VALUE!</v>
      </c>
      <c r="U459" s="14" t="e">
        <f t="shared" si="123"/>
        <v>#VALUE!</v>
      </c>
      <c r="V459" s="6" t="str">
        <f t="shared" si="124"/>
        <v/>
      </c>
      <c r="W459" s="34"/>
      <c r="X459" s="23" t="str">
        <f t="shared" si="125"/>
        <v/>
      </c>
      <c r="Y459" s="35"/>
      <c r="Z459" s="35"/>
      <c r="AA459" s="38"/>
      <c r="AB459" s="38"/>
      <c r="AC459" s="39"/>
      <c r="AD459" s="23"/>
      <c r="AE459" s="39"/>
      <c r="AF459" s="41"/>
    </row>
    <row r="460" spans="1:32" ht="45" customHeight="1" x14ac:dyDescent="0.25">
      <c r="A460" s="12">
        <v>459</v>
      </c>
      <c r="D460" s="21" t="str">
        <f t="shared" si="126"/>
        <v/>
      </c>
      <c r="E460" s="22" t="str">
        <f t="shared" si="119"/>
        <v/>
      </c>
      <c r="F460" s="22">
        <f>IF(H460="","",MAX($F$2:F459)+1)</f>
        <v>459</v>
      </c>
      <c r="G460" s="26" t="str">
        <f t="shared" si="127"/>
        <v/>
      </c>
      <c r="H460" s="27" t="str">
        <f t="shared" si="128"/>
        <v xml:space="preserve">
</v>
      </c>
      <c r="I460" s="27" t="str">
        <f t="shared" si="129"/>
        <v xml:space="preserve">
</v>
      </c>
      <c r="J460" s="42">
        <f t="shared" si="130"/>
        <v>0</v>
      </c>
      <c r="K460" s="22">
        <f t="shared" si="135"/>
        <v>0</v>
      </c>
      <c r="L460" s="22">
        <f t="shared" si="133"/>
        <v>0</v>
      </c>
      <c r="M460" s="22">
        <f t="shared" si="131"/>
        <v>0</v>
      </c>
      <c r="N460" s="14" t="str">
        <f t="shared" si="132"/>
        <v/>
      </c>
      <c r="O460" s="14" t="e">
        <f t="shared" si="120"/>
        <v>#VALUE!</v>
      </c>
      <c r="P460" s="14" t="e">
        <f t="shared" si="121"/>
        <v>#VALUE!</v>
      </c>
      <c r="Q460" s="14" t="str">
        <f>IFERROR(IF(AA460="",IF(X460="","Ecole Privée "&amp;TRIM(PROPER(VLOOKUP(MID(V460,1,8),[1]Répertoire!$H$1:$J$65536,3,FALSE))),"Ecole Privée "&amp;TRIM(PROPER(VLOOKUP(X460,[1]Répertoire!$H$1:$J$65536,3,FALSE)))),AA460),"")</f>
        <v/>
      </c>
      <c r="R460" s="14" t="str">
        <f>IFERROR(IF(AB460="",IF(X460="",VLOOKUP(MID(V460,1,8),[1]Répertoire!$H$1:$J$65536,2,FALSE),TRIM(UPPER(VLOOKUP(X460,[1]Répertoire!$H$1:$J$65536,2,FALSE)))),AB460),"")</f>
        <v/>
      </c>
      <c r="S460" s="14" t="str">
        <f t="shared" si="134"/>
        <v/>
      </c>
      <c r="T460" s="15" t="e">
        <f t="shared" si="122"/>
        <v>#VALUE!</v>
      </c>
      <c r="U460" s="14" t="e">
        <f t="shared" si="123"/>
        <v>#VALUE!</v>
      </c>
      <c r="V460" s="4" t="str">
        <f t="shared" si="124"/>
        <v/>
      </c>
      <c r="W460" s="33"/>
      <c r="X460" s="24" t="str">
        <f t="shared" si="125"/>
        <v/>
      </c>
      <c r="Y460" s="25"/>
      <c r="Z460" s="25"/>
      <c r="AA460" s="36"/>
      <c r="AB460" s="36"/>
      <c r="AC460" s="37"/>
      <c r="AD460" s="24"/>
      <c r="AE460" s="37"/>
      <c r="AF460" s="40"/>
    </row>
    <row r="461" spans="1:32" ht="45" customHeight="1" x14ac:dyDescent="0.25">
      <c r="A461" s="12">
        <v>460</v>
      </c>
      <c r="D461" s="21" t="str">
        <f t="shared" si="126"/>
        <v/>
      </c>
      <c r="E461" s="22" t="str">
        <f t="shared" si="119"/>
        <v/>
      </c>
      <c r="F461" s="22">
        <f>IF(H461="","",MAX($F$2:F460)+1)</f>
        <v>460</v>
      </c>
      <c r="G461" s="26" t="str">
        <f t="shared" si="127"/>
        <v/>
      </c>
      <c r="H461" s="27" t="str">
        <f t="shared" si="128"/>
        <v xml:space="preserve">
</v>
      </c>
      <c r="I461" s="27" t="str">
        <f t="shared" si="129"/>
        <v xml:space="preserve">
</v>
      </c>
      <c r="J461" s="42">
        <f t="shared" si="130"/>
        <v>0</v>
      </c>
      <c r="K461" s="22">
        <f t="shared" si="135"/>
        <v>0</v>
      </c>
      <c r="L461" s="22">
        <f t="shared" si="133"/>
        <v>0</v>
      </c>
      <c r="M461" s="22">
        <f t="shared" si="131"/>
        <v>0</v>
      </c>
      <c r="N461" s="14" t="str">
        <f t="shared" si="132"/>
        <v/>
      </c>
      <c r="O461" s="14" t="e">
        <f t="shared" si="120"/>
        <v>#VALUE!</v>
      </c>
      <c r="P461" s="14" t="e">
        <f t="shared" si="121"/>
        <v>#VALUE!</v>
      </c>
      <c r="Q461" s="14" t="str">
        <f>IFERROR(IF(AA461="",IF(X461="","Ecole Privée "&amp;TRIM(PROPER(VLOOKUP(MID(V461,1,8),[1]Répertoire!$H$1:$J$65536,3,FALSE))),"Ecole Privée "&amp;TRIM(PROPER(VLOOKUP(X461,[1]Répertoire!$H$1:$J$65536,3,FALSE)))),AA461),"")</f>
        <v/>
      </c>
      <c r="R461" s="14" t="str">
        <f>IFERROR(IF(AB461="",IF(X461="",VLOOKUP(MID(V461,1,8),[1]Répertoire!$H$1:$J$65536,2,FALSE),TRIM(UPPER(VLOOKUP(X461,[1]Répertoire!$H$1:$J$65536,2,FALSE)))),AB461),"")</f>
        <v/>
      </c>
      <c r="S461" s="14" t="str">
        <f t="shared" si="134"/>
        <v/>
      </c>
      <c r="T461" s="15" t="e">
        <f t="shared" si="122"/>
        <v>#VALUE!</v>
      </c>
      <c r="U461" s="14" t="e">
        <f t="shared" si="123"/>
        <v>#VALUE!</v>
      </c>
      <c r="V461" s="6" t="str">
        <f t="shared" si="124"/>
        <v/>
      </c>
      <c r="W461" s="34"/>
      <c r="X461" s="23" t="str">
        <f t="shared" si="125"/>
        <v/>
      </c>
      <c r="Y461" s="35"/>
      <c r="Z461" s="35"/>
      <c r="AA461" s="38"/>
      <c r="AB461" s="38"/>
      <c r="AC461" s="39"/>
      <c r="AD461" s="23"/>
      <c r="AE461" s="39"/>
      <c r="AF461" s="41"/>
    </row>
    <row r="462" spans="1:32" ht="45" customHeight="1" x14ac:dyDescent="0.25">
      <c r="A462" s="12">
        <v>461</v>
      </c>
      <c r="D462" s="21" t="str">
        <f t="shared" si="126"/>
        <v/>
      </c>
      <c r="E462" s="22" t="str">
        <f t="shared" si="119"/>
        <v/>
      </c>
      <c r="F462" s="22">
        <f>IF(H462="","",MAX($F$2:F461)+1)</f>
        <v>461</v>
      </c>
      <c r="G462" s="26" t="str">
        <f t="shared" si="127"/>
        <v/>
      </c>
      <c r="H462" s="27" t="str">
        <f t="shared" si="128"/>
        <v xml:space="preserve">
</v>
      </c>
      <c r="I462" s="27" t="str">
        <f t="shared" si="129"/>
        <v xml:space="preserve">
</v>
      </c>
      <c r="J462" s="42">
        <f t="shared" si="130"/>
        <v>0</v>
      </c>
      <c r="K462" s="22">
        <f t="shared" si="135"/>
        <v>0</v>
      </c>
      <c r="L462" s="22">
        <f t="shared" si="133"/>
        <v>0</v>
      </c>
      <c r="M462" s="22">
        <f t="shared" si="131"/>
        <v>0</v>
      </c>
      <c r="N462" s="14" t="str">
        <f t="shared" si="132"/>
        <v/>
      </c>
      <c r="O462" s="14" t="e">
        <f t="shared" si="120"/>
        <v>#VALUE!</v>
      </c>
      <c r="P462" s="14" t="e">
        <f t="shared" si="121"/>
        <v>#VALUE!</v>
      </c>
      <c r="Q462" s="14" t="str">
        <f>IFERROR(IF(AA462="",IF(X462="","Ecole Privée "&amp;TRIM(PROPER(VLOOKUP(MID(V462,1,8),[1]Répertoire!$H$1:$J$65536,3,FALSE))),"Ecole Privée "&amp;TRIM(PROPER(VLOOKUP(X462,[1]Répertoire!$H$1:$J$65536,3,FALSE)))),AA462),"")</f>
        <v/>
      </c>
      <c r="R462" s="14" t="str">
        <f>IFERROR(IF(AB462="",IF(X462="",VLOOKUP(MID(V462,1,8),[1]Répertoire!$H$1:$J$65536,2,FALSE),TRIM(UPPER(VLOOKUP(X462,[1]Répertoire!$H$1:$J$65536,2,FALSE)))),AB462),"")</f>
        <v/>
      </c>
      <c r="S462" s="14" t="str">
        <f t="shared" si="134"/>
        <v/>
      </c>
      <c r="T462" s="15" t="e">
        <f t="shared" si="122"/>
        <v>#VALUE!</v>
      </c>
      <c r="U462" s="14" t="e">
        <f t="shared" si="123"/>
        <v>#VALUE!</v>
      </c>
      <c r="V462" s="4" t="str">
        <f t="shared" si="124"/>
        <v/>
      </c>
      <c r="W462" s="33"/>
      <c r="X462" s="24" t="str">
        <f t="shared" si="125"/>
        <v/>
      </c>
      <c r="Y462" s="25"/>
      <c r="Z462" s="25"/>
      <c r="AA462" s="36"/>
      <c r="AB462" s="36"/>
      <c r="AC462" s="37"/>
      <c r="AD462" s="24"/>
      <c r="AE462" s="37"/>
      <c r="AF462" s="40"/>
    </row>
    <row r="463" spans="1:32" ht="45" customHeight="1" x14ac:dyDescent="0.25">
      <c r="A463" s="12">
        <v>462</v>
      </c>
      <c r="D463" s="21" t="str">
        <f t="shared" si="126"/>
        <v/>
      </c>
      <c r="E463" s="22" t="str">
        <f t="shared" si="119"/>
        <v/>
      </c>
      <c r="F463" s="22">
        <f>IF(H463="","",MAX($F$2:F462)+1)</f>
        <v>462</v>
      </c>
      <c r="G463" s="26" t="str">
        <f t="shared" si="127"/>
        <v/>
      </c>
      <c r="H463" s="27" t="str">
        <f t="shared" si="128"/>
        <v xml:space="preserve">
</v>
      </c>
      <c r="I463" s="27" t="str">
        <f t="shared" si="129"/>
        <v xml:space="preserve">
</v>
      </c>
      <c r="J463" s="42">
        <f t="shared" si="130"/>
        <v>0</v>
      </c>
      <c r="K463" s="22">
        <f t="shared" si="135"/>
        <v>0</v>
      </c>
      <c r="L463" s="22">
        <f t="shared" si="133"/>
        <v>0</v>
      </c>
      <c r="M463" s="22">
        <f t="shared" si="131"/>
        <v>0</v>
      </c>
      <c r="N463" s="14" t="str">
        <f t="shared" si="132"/>
        <v/>
      </c>
      <c r="O463" s="14" t="e">
        <f t="shared" si="120"/>
        <v>#VALUE!</v>
      </c>
      <c r="P463" s="14" t="e">
        <f t="shared" si="121"/>
        <v>#VALUE!</v>
      </c>
      <c r="Q463" s="14" t="str">
        <f>IFERROR(IF(AA463="",IF(X463="","Ecole Privée "&amp;TRIM(PROPER(VLOOKUP(MID(V463,1,8),[1]Répertoire!$H$1:$J$65536,3,FALSE))),"Ecole Privée "&amp;TRIM(PROPER(VLOOKUP(X463,[1]Répertoire!$H$1:$J$65536,3,FALSE)))),AA463),"")</f>
        <v/>
      </c>
      <c r="R463" s="14" t="str">
        <f>IFERROR(IF(AB463="",IF(X463="",VLOOKUP(MID(V463,1,8),[1]Répertoire!$H$1:$J$65536,2,FALSE),TRIM(UPPER(VLOOKUP(X463,[1]Répertoire!$H$1:$J$65536,2,FALSE)))),AB463),"")</f>
        <v/>
      </c>
      <c r="S463" s="14" t="str">
        <f t="shared" si="134"/>
        <v/>
      </c>
      <c r="T463" s="15" t="e">
        <f t="shared" si="122"/>
        <v>#VALUE!</v>
      </c>
      <c r="U463" s="14" t="e">
        <f t="shared" si="123"/>
        <v>#VALUE!</v>
      </c>
      <c r="V463" s="6" t="str">
        <f t="shared" si="124"/>
        <v/>
      </c>
      <c r="W463" s="34"/>
      <c r="X463" s="23" t="str">
        <f t="shared" si="125"/>
        <v/>
      </c>
      <c r="Y463" s="35"/>
      <c r="Z463" s="35"/>
      <c r="AA463" s="38"/>
      <c r="AB463" s="38"/>
      <c r="AC463" s="39"/>
      <c r="AD463" s="23"/>
      <c r="AE463" s="39"/>
      <c r="AF463" s="41"/>
    </row>
    <row r="464" spans="1:32" ht="45" customHeight="1" x14ac:dyDescent="0.25">
      <c r="A464" s="12">
        <v>463</v>
      </c>
      <c r="D464" s="21" t="str">
        <f t="shared" si="126"/>
        <v/>
      </c>
      <c r="E464" s="22" t="str">
        <f t="shared" si="119"/>
        <v/>
      </c>
      <c r="F464" s="22">
        <f>IF(H464="","",MAX($F$2:F463)+1)</f>
        <v>463</v>
      </c>
      <c r="G464" s="26" t="str">
        <f t="shared" si="127"/>
        <v/>
      </c>
      <c r="H464" s="27" t="str">
        <f t="shared" si="128"/>
        <v xml:space="preserve">
</v>
      </c>
      <c r="I464" s="27" t="str">
        <f t="shared" si="129"/>
        <v xml:space="preserve">
</v>
      </c>
      <c r="J464" s="42">
        <f t="shared" si="130"/>
        <v>0</v>
      </c>
      <c r="K464" s="22">
        <f t="shared" si="135"/>
        <v>0</v>
      </c>
      <c r="L464" s="22">
        <f t="shared" si="133"/>
        <v>0</v>
      </c>
      <c r="M464" s="22">
        <f t="shared" si="131"/>
        <v>0</v>
      </c>
      <c r="N464" s="14" t="str">
        <f t="shared" si="132"/>
        <v/>
      </c>
      <c r="O464" s="14" t="e">
        <f t="shared" si="120"/>
        <v>#VALUE!</v>
      </c>
      <c r="P464" s="14" t="e">
        <f t="shared" si="121"/>
        <v>#VALUE!</v>
      </c>
      <c r="Q464" s="14" t="str">
        <f>IFERROR(IF(AA464="",IF(X464="","Ecole Privée "&amp;TRIM(PROPER(VLOOKUP(MID(V464,1,8),[1]Répertoire!$H$1:$J$65536,3,FALSE))),"Ecole Privée "&amp;TRIM(PROPER(VLOOKUP(X464,[1]Répertoire!$H$1:$J$65536,3,FALSE)))),AA464),"")</f>
        <v/>
      </c>
      <c r="R464" s="14" t="str">
        <f>IFERROR(IF(AB464="",IF(X464="",VLOOKUP(MID(V464,1,8),[1]Répertoire!$H$1:$J$65536,2,FALSE),TRIM(UPPER(VLOOKUP(X464,[1]Répertoire!$H$1:$J$65536,2,FALSE)))),AB464),"")</f>
        <v/>
      </c>
      <c r="S464" s="14" t="str">
        <f t="shared" si="134"/>
        <v/>
      </c>
      <c r="T464" s="15" t="e">
        <f t="shared" si="122"/>
        <v>#VALUE!</v>
      </c>
      <c r="U464" s="14" t="e">
        <f t="shared" si="123"/>
        <v>#VALUE!</v>
      </c>
      <c r="V464" s="4" t="str">
        <f t="shared" si="124"/>
        <v/>
      </c>
      <c r="W464" s="33"/>
      <c r="X464" s="24" t="str">
        <f t="shared" si="125"/>
        <v/>
      </c>
      <c r="Y464" s="25"/>
      <c r="Z464" s="25"/>
      <c r="AA464" s="36"/>
      <c r="AB464" s="36"/>
      <c r="AC464" s="37"/>
      <c r="AD464" s="24"/>
      <c r="AE464" s="37"/>
      <c r="AF464" s="40"/>
    </row>
    <row r="465" spans="1:32" ht="45" customHeight="1" x14ac:dyDescent="0.25">
      <c r="A465" s="12">
        <v>464</v>
      </c>
      <c r="D465" s="21" t="str">
        <f t="shared" si="126"/>
        <v/>
      </c>
      <c r="E465" s="22" t="str">
        <f t="shared" si="119"/>
        <v/>
      </c>
      <c r="F465" s="22">
        <f>IF(H465="","",MAX($F$2:F464)+1)</f>
        <v>464</v>
      </c>
      <c r="G465" s="26" t="str">
        <f t="shared" si="127"/>
        <v/>
      </c>
      <c r="H465" s="27" t="str">
        <f t="shared" si="128"/>
        <v xml:space="preserve">
</v>
      </c>
      <c r="I465" s="27" t="str">
        <f t="shared" si="129"/>
        <v xml:space="preserve">
</v>
      </c>
      <c r="J465" s="42">
        <f t="shared" si="130"/>
        <v>0</v>
      </c>
      <c r="K465" s="22">
        <f t="shared" si="135"/>
        <v>0</v>
      </c>
      <c r="L465" s="22">
        <f t="shared" si="133"/>
        <v>0</v>
      </c>
      <c r="M465" s="22">
        <f t="shared" si="131"/>
        <v>0</v>
      </c>
      <c r="N465" s="14" t="str">
        <f t="shared" si="132"/>
        <v/>
      </c>
      <c r="O465" s="14" t="e">
        <f t="shared" si="120"/>
        <v>#VALUE!</v>
      </c>
      <c r="P465" s="14" t="e">
        <f t="shared" si="121"/>
        <v>#VALUE!</v>
      </c>
      <c r="Q465" s="14" t="str">
        <f>IFERROR(IF(AA465="",IF(X465="","Ecole Privée "&amp;TRIM(PROPER(VLOOKUP(MID(V465,1,8),[1]Répertoire!$H$1:$J$65536,3,FALSE))),"Ecole Privée "&amp;TRIM(PROPER(VLOOKUP(X465,[1]Répertoire!$H$1:$J$65536,3,FALSE)))),AA465),"")</f>
        <v/>
      </c>
      <c r="R465" s="14" t="str">
        <f>IFERROR(IF(AB465="",IF(X465="",VLOOKUP(MID(V465,1,8),[1]Répertoire!$H$1:$J$65536,2,FALSE),TRIM(UPPER(VLOOKUP(X465,[1]Répertoire!$H$1:$J$65536,2,FALSE)))),AB465),"")</f>
        <v/>
      </c>
      <c r="S465" s="14" t="str">
        <f t="shared" si="134"/>
        <v/>
      </c>
      <c r="T465" s="15" t="e">
        <f t="shared" si="122"/>
        <v>#VALUE!</v>
      </c>
      <c r="U465" s="14" t="e">
        <f t="shared" si="123"/>
        <v>#VALUE!</v>
      </c>
      <c r="V465" s="6" t="str">
        <f t="shared" si="124"/>
        <v/>
      </c>
      <c r="W465" s="34"/>
      <c r="X465" s="23" t="str">
        <f t="shared" si="125"/>
        <v/>
      </c>
      <c r="Y465" s="35"/>
      <c r="Z465" s="35"/>
      <c r="AA465" s="38"/>
      <c r="AB465" s="38"/>
      <c r="AC465" s="39"/>
      <c r="AD465" s="23"/>
      <c r="AE465" s="39"/>
      <c r="AF465" s="41"/>
    </row>
    <row r="466" spans="1:32" ht="45" customHeight="1" x14ac:dyDescent="0.25">
      <c r="A466" s="12">
        <v>465</v>
      </c>
      <c r="D466" s="21" t="str">
        <f t="shared" si="126"/>
        <v/>
      </c>
      <c r="E466" s="22" t="str">
        <f t="shared" si="119"/>
        <v/>
      </c>
      <c r="F466" s="22">
        <f>IF(H466="","",MAX($F$2:F465)+1)</f>
        <v>465</v>
      </c>
      <c r="G466" s="26" t="str">
        <f t="shared" si="127"/>
        <v/>
      </c>
      <c r="H466" s="27" t="str">
        <f t="shared" si="128"/>
        <v xml:space="preserve">
</v>
      </c>
      <c r="I466" s="27" t="str">
        <f t="shared" si="129"/>
        <v xml:space="preserve">
</v>
      </c>
      <c r="J466" s="42">
        <f t="shared" si="130"/>
        <v>0</v>
      </c>
      <c r="K466" s="22">
        <f t="shared" si="135"/>
        <v>0</v>
      </c>
      <c r="L466" s="22">
        <f t="shared" si="133"/>
        <v>0</v>
      </c>
      <c r="M466" s="22">
        <f t="shared" si="131"/>
        <v>0</v>
      </c>
      <c r="N466" s="14" t="str">
        <f t="shared" si="132"/>
        <v/>
      </c>
      <c r="O466" s="14" t="e">
        <f t="shared" si="120"/>
        <v>#VALUE!</v>
      </c>
      <c r="P466" s="14" t="e">
        <f t="shared" si="121"/>
        <v>#VALUE!</v>
      </c>
      <c r="Q466" s="14" t="str">
        <f>IFERROR(IF(AA466="",IF(X466="","Ecole Privée "&amp;TRIM(PROPER(VLOOKUP(MID(V466,1,8),[1]Répertoire!$H$1:$J$65536,3,FALSE))),"Ecole Privée "&amp;TRIM(PROPER(VLOOKUP(X466,[1]Répertoire!$H$1:$J$65536,3,FALSE)))),AA466),"")</f>
        <v/>
      </c>
      <c r="R466" s="14" t="str">
        <f>IFERROR(IF(AB466="",IF(X466="",VLOOKUP(MID(V466,1,8),[1]Répertoire!$H$1:$J$65536,2,FALSE),TRIM(UPPER(VLOOKUP(X466,[1]Répertoire!$H$1:$J$65536,2,FALSE)))),AB466),"")</f>
        <v/>
      </c>
      <c r="S466" s="14" t="str">
        <f t="shared" si="134"/>
        <v/>
      </c>
      <c r="T466" s="15" t="e">
        <f t="shared" si="122"/>
        <v>#VALUE!</v>
      </c>
      <c r="U466" s="14" t="e">
        <f t="shared" si="123"/>
        <v>#VALUE!</v>
      </c>
      <c r="V466" s="4" t="str">
        <f t="shared" si="124"/>
        <v/>
      </c>
      <c r="W466" s="33"/>
      <c r="X466" s="24" t="str">
        <f t="shared" si="125"/>
        <v/>
      </c>
      <c r="Y466" s="25"/>
      <c r="Z466" s="25"/>
      <c r="AA466" s="36"/>
      <c r="AB466" s="36"/>
      <c r="AC466" s="37"/>
      <c r="AD466" s="24"/>
      <c r="AE466" s="37"/>
      <c r="AF466" s="40"/>
    </row>
    <row r="467" spans="1:32" ht="45" customHeight="1" x14ac:dyDescent="0.25">
      <c r="A467" s="12">
        <v>466</v>
      </c>
      <c r="D467" s="21" t="str">
        <f t="shared" si="126"/>
        <v/>
      </c>
      <c r="E467" s="22" t="str">
        <f t="shared" si="119"/>
        <v/>
      </c>
      <c r="F467" s="22">
        <f>IF(H467="","",MAX($F$2:F466)+1)</f>
        <v>466</v>
      </c>
      <c r="G467" s="26" t="str">
        <f t="shared" si="127"/>
        <v/>
      </c>
      <c r="H467" s="27" t="str">
        <f t="shared" si="128"/>
        <v xml:space="preserve">
</v>
      </c>
      <c r="I467" s="27" t="str">
        <f t="shared" si="129"/>
        <v xml:space="preserve">
</v>
      </c>
      <c r="J467" s="42">
        <f t="shared" si="130"/>
        <v>0</v>
      </c>
      <c r="K467" s="22">
        <f t="shared" si="135"/>
        <v>0</v>
      </c>
      <c r="L467" s="22">
        <f t="shared" si="133"/>
        <v>0</v>
      </c>
      <c r="M467" s="22">
        <f t="shared" si="131"/>
        <v>0</v>
      </c>
      <c r="N467" s="14" t="str">
        <f t="shared" si="132"/>
        <v/>
      </c>
      <c r="O467" s="14" t="e">
        <f t="shared" si="120"/>
        <v>#VALUE!</v>
      </c>
      <c r="P467" s="14" t="e">
        <f t="shared" si="121"/>
        <v>#VALUE!</v>
      </c>
      <c r="Q467" s="14" t="str">
        <f>IFERROR(IF(AA467="",IF(X467="","Ecole Privée "&amp;TRIM(PROPER(VLOOKUP(MID(V467,1,8),[1]Répertoire!$H$1:$J$65536,3,FALSE))),"Ecole Privée "&amp;TRIM(PROPER(VLOOKUP(X467,[1]Répertoire!$H$1:$J$65536,3,FALSE)))),AA467),"")</f>
        <v/>
      </c>
      <c r="R467" s="14" t="str">
        <f>IFERROR(IF(AB467="",IF(X467="",VLOOKUP(MID(V467,1,8),[1]Répertoire!$H$1:$J$65536,2,FALSE),TRIM(UPPER(VLOOKUP(X467,[1]Répertoire!$H$1:$J$65536,2,FALSE)))),AB467),"")</f>
        <v/>
      </c>
      <c r="S467" s="14" t="str">
        <f t="shared" si="134"/>
        <v/>
      </c>
      <c r="T467" s="15" t="e">
        <f t="shared" si="122"/>
        <v>#VALUE!</v>
      </c>
      <c r="U467" s="14" t="e">
        <f t="shared" si="123"/>
        <v>#VALUE!</v>
      </c>
      <c r="V467" s="6" t="str">
        <f t="shared" si="124"/>
        <v/>
      </c>
      <c r="W467" s="34"/>
      <c r="X467" s="23" t="str">
        <f t="shared" si="125"/>
        <v/>
      </c>
      <c r="Y467" s="35"/>
      <c r="Z467" s="35"/>
      <c r="AA467" s="38"/>
      <c r="AB467" s="38"/>
      <c r="AC467" s="39"/>
      <c r="AD467" s="23"/>
      <c r="AE467" s="39"/>
      <c r="AF467" s="41"/>
    </row>
    <row r="468" spans="1:32" ht="45" customHeight="1" x14ac:dyDescent="0.25">
      <c r="A468" s="12">
        <v>467</v>
      </c>
      <c r="D468" s="21" t="str">
        <f t="shared" si="126"/>
        <v/>
      </c>
      <c r="E468" s="22" t="str">
        <f t="shared" si="119"/>
        <v/>
      </c>
      <c r="F468" s="22">
        <f>IF(H468="","",MAX($F$2:F467)+1)</f>
        <v>467</v>
      </c>
      <c r="G468" s="26" t="str">
        <f t="shared" si="127"/>
        <v/>
      </c>
      <c r="H468" s="27" t="str">
        <f t="shared" si="128"/>
        <v xml:space="preserve">
</v>
      </c>
      <c r="I468" s="27" t="str">
        <f t="shared" si="129"/>
        <v xml:space="preserve">
</v>
      </c>
      <c r="J468" s="42">
        <f t="shared" si="130"/>
        <v>0</v>
      </c>
      <c r="K468" s="22">
        <f t="shared" si="135"/>
        <v>0</v>
      </c>
      <c r="L468" s="22">
        <f t="shared" si="133"/>
        <v>0</v>
      </c>
      <c r="M468" s="22">
        <f t="shared" si="131"/>
        <v>0</v>
      </c>
      <c r="N468" s="14" t="str">
        <f t="shared" si="132"/>
        <v/>
      </c>
      <c r="O468" s="14" t="e">
        <f t="shared" si="120"/>
        <v>#VALUE!</v>
      </c>
      <c r="P468" s="14" t="e">
        <f t="shared" si="121"/>
        <v>#VALUE!</v>
      </c>
      <c r="Q468" s="14" t="str">
        <f>IFERROR(IF(AA468="",IF(X468="","Ecole Privée "&amp;TRIM(PROPER(VLOOKUP(MID(V468,1,8),[1]Répertoire!$H$1:$J$65536,3,FALSE))),"Ecole Privée "&amp;TRIM(PROPER(VLOOKUP(X468,[1]Répertoire!$H$1:$J$65536,3,FALSE)))),AA468),"")</f>
        <v/>
      </c>
      <c r="R468" s="14" t="str">
        <f>IFERROR(IF(AB468="",IF(X468="",VLOOKUP(MID(V468,1,8),[1]Répertoire!$H$1:$J$65536,2,FALSE),TRIM(UPPER(VLOOKUP(X468,[1]Répertoire!$H$1:$J$65536,2,FALSE)))),AB468),"")</f>
        <v/>
      </c>
      <c r="S468" s="14" t="str">
        <f t="shared" si="134"/>
        <v/>
      </c>
      <c r="T468" s="15" t="e">
        <f t="shared" si="122"/>
        <v>#VALUE!</v>
      </c>
      <c r="U468" s="14" t="e">
        <f t="shared" si="123"/>
        <v>#VALUE!</v>
      </c>
      <c r="V468" s="4" t="str">
        <f t="shared" si="124"/>
        <v/>
      </c>
      <c r="W468" s="33"/>
      <c r="X468" s="24" t="str">
        <f t="shared" si="125"/>
        <v/>
      </c>
      <c r="Y468" s="25"/>
      <c r="Z468" s="25"/>
      <c r="AA468" s="36"/>
      <c r="AB468" s="36"/>
      <c r="AC468" s="37"/>
      <c r="AD468" s="24"/>
      <c r="AE468" s="37"/>
      <c r="AF468" s="40"/>
    </row>
    <row r="469" spans="1:32" ht="45" customHeight="1" x14ac:dyDescent="0.25">
      <c r="A469" s="12">
        <v>468</v>
      </c>
      <c r="D469" s="21" t="str">
        <f t="shared" si="126"/>
        <v/>
      </c>
      <c r="E469" s="22" t="str">
        <f t="shared" si="119"/>
        <v/>
      </c>
      <c r="F469" s="22">
        <f>IF(H469="","",MAX($F$2:F468)+1)</f>
        <v>468</v>
      </c>
      <c r="G469" s="26" t="str">
        <f t="shared" si="127"/>
        <v/>
      </c>
      <c r="H469" s="27" t="str">
        <f t="shared" si="128"/>
        <v xml:space="preserve">
</v>
      </c>
      <c r="I469" s="27" t="str">
        <f t="shared" si="129"/>
        <v xml:space="preserve">
</v>
      </c>
      <c r="J469" s="42">
        <f t="shared" si="130"/>
        <v>0</v>
      </c>
      <c r="K469" s="22">
        <f t="shared" si="135"/>
        <v>0</v>
      </c>
      <c r="L469" s="22">
        <f t="shared" si="133"/>
        <v>0</v>
      </c>
      <c r="M469" s="22">
        <f t="shared" si="131"/>
        <v>0</v>
      </c>
      <c r="N469" s="14" t="str">
        <f t="shared" si="132"/>
        <v/>
      </c>
      <c r="O469" s="14" t="e">
        <f t="shared" si="120"/>
        <v>#VALUE!</v>
      </c>
      <c r="P469" s="14" t="e">
        <f t="shared" si="121"/>
        <v>#VALUE!</v>
      </c>
      <c r="Q469" s="14" t="str">
        <f>IFERROR(IF(AA469="",IF(X469="","Ecole Privée "&amp;TRIM(PROPER(VLOOKUP(MID(V469,1,8),[1]Répertoire!$H$1:$J$65536,3,FALSE))),"Ecole Privée "&amp;TRIM(PROPER(VLOOKUP(X469,[1]Répertoire!$H$1:$J$65536,3,FALSE)))),AA469),"")</f>
        <v/>
      </c>
      <c r="R469" s="14" t="str">
        <f>IFERROR(IF(AB469="",IF(X469="",VLOOKUP(MID(V469,1,8),[1]Répertoire!$H$1:$J$65536,2,FALSE),TRIM(UPPER(VLOOKUP(X469,[1]Répertoire!$H$1:$J$65536,2,FALSE)))),AB469),"")</f>
        <v/>
      </c>
      <c r="S469" s="14" t="str">
        <f t="shared" si="134"/>
        <v/>
      </c>
      <c r="T469" s="15" t="e">
        <f t="shared" si="122"/>
        <v>#VALUE!</v>
      </c>
      <c r="U469" s="14" t="e">
        <f t="shared" si="123"/>
        <v>#VALUE!</v>
      </c>
      <c r="V469" s="6" t="str">
        <f t="shared" si="124"/>
        <v/>
      </c>
      <c r="W469" s="34"/>
      <c r="X469" s="23" t="str">
        <f t="shared" si="125"/>
        <v/>
      </c>
      <c r="Y469" s="35"/>
      <c r="Z469" s="35"/>
      <c r="AA469" s="38"/>
      <c r="AB469" s="38"/>
      <c r="AC469" s="39"/>
      <c r="AD469" s="23"/>
      <c r="AE469" s="39"/>
      <c r="AF469" s="41"/>
    </row>
    <row r="470" spans="1:32" ht="45" customHeight="1" x14ac:dyDescent="0.25">
      <c r="A470" s="12">
        <v>469</v>
      </c>
      <c r="D470" s="21" t="str">
        <f t="shared" si="126"/>
        <v/>
      </c>
      <c r="E470" s="22" t="str">
        <f t="shared" si="119"/>
        <v/>
      </c>
      <c r="F470" s="22">
        <f>IF(H470="","",MAX($F$2:F469)+1)</f>
        <v>469</v>
      </c>
      <c r="G470" s="26" t="str">
        <f t="shared" si="127"/>
        <v/>
      </c>
      <c r="H470" s="27" t="str">
        <f t="shared" si="128"/>
        <v xml:space="preserve">
</v>
      </c>
      <c r="I470" s="27" t="str">
        <f t="shared" si="129"/>
        <v xml:space="preserve">
</v>
      </c>
      <c r="J470" s="42">
        <f t="shared" si="130"/>
        <v>0</v>
      </c>
      <c r="K470" s="22">
        <f t="shared" si="135"/>
        <v>0</v>
      </c>
      <c r="L470" s="22">
        <f t="shared" si="133"/>
        <v>0</v>
      </c>
      <c r="M470" s="22">
        <f t="shared" si="131"/>
        <v>0</v>
      </c>
      <c r="N470" s="14" t="str">
        <f t="shared" si="132"/>
        <v/>
      </c>
      <c r="O470" s="14" t="e">
        <f t="shared" si="120"/>
        <v>#VALUE!</v>
      </c>
      <c r="P470" s="14" t="e">
        <f t="shared" si="121"/>
        <v>#VALUE!</v>
      </c>
      <c r="Q470" s="14" t="str">
        <f>IFERROR(IF(AA470="",IF(X470="","Ecole Privée "&amp;TRIM(PROPER(VLOOKUP(MID(V470,1,8),[1]Répertoire!$H$1:$J$65536,3,FALSE))),"Ecole Privée "&amp;TRIM(PROPER(VLOOKUP(X470,[1]Répertoire!$H$1:$J$65536,3,FALSE)))),AA470),"")</f>
        <v/>
      </c>
      <c r="R470" s="14" t="str">
        <f>IFERROR(IF(AB470="",IF(X470="",VLOOKUP(MID(V470,1,8),[1]Répertoire!$H$1:$J$65536,2,FALSE),TRIM(UPPER(VLOOKUP(X470,[1]Répertoire!$H$1:$J$65536,2,FALSE)))),AB470),"")</f>
        <v/>
      </c>
      <c r="S470" s="14" t="str">
        <f t="shared" si="134"/>
        <v/>
      </c>
      <c r="T470" s="15" t="e">
        <f t="shared" si="122"/>
        <v>#VALUE!</v>
      </c>
      <c r="U470" s="14" t="e">
        <f t="shared" si="123"/>
        <v>#VALUE!</v>
      </c>
      <c r="V470" s="4" t="str">
        <f t="shared" si="124"/>
        <v/>
      </c>
      <c r="W470" s="33"/>
      <c r="X470" s="24" t="str">
        <f t="shared" si="125"/>
        <v/>
      </c>
      <c r="Y470" s="25"/>
      <c r="Z470" s="25"/>
      <c r="AA470" s="36"/>
      <c r="AB470" s="36"/>
      <c r="AC470" s="37"/>
      <c r="AD470" s="24"/>
      <c r="AE470" s="37"/>
      <c r="AF470" s="40"/>
    </row>
    <row r="471" spans="1:32" ht="45" customHeight="1" x14ac:dyDescent="0.25">
      <c r="A471" s="12">
        <v>470</v>
      </c>
      <c r="D471" s="21" t="str">
        <f t="shared" si="126"/>
        <v/>
      </c>
      <c r="E471" s="22" t="str">
        <f t="shared" si="119"/>
        <v/>
      </c>
      <c r="F471" s="22">
        <f>IF(H471="","",MAX($F$2:F470)+1)</f>
        <v>470</v>
      </c>
      <c r="G471" s="26" t="str">
        <f t="shared" si="127"/>
        <v/>
      </c>
      <c r="H471" s="27" t="str">
        <f t="shared" si="128"/>
        <v xml:space="preserve">
</v>
      </c>
      <c r="I471" s="27" t="str">
        <f t="shared" si="129"/>
        <v xml:space="preserve">
</v>
      </c>
      <c r="J471" s="42">
        <f t="shared" si="130"/>
        <v>0</v>
      </c>
      <c r="K471" s="22">
        <f t="shared" si="135"/>
        <v>0</v>
      </c>
      <c r="L471" s="22">
        <f t="shared" si="133"/>
        <v>0</v>
      </c>
      <c r="M471" s="22">
        <f t="shared" si="131"/>
        <v>0</v>
      </c>
      <c r="N471" s="14" t="str">
        <f t="shared" si="132"/>
        <v/>
      </c>
      <c r="O471" s="14" t="e">
        <f t="shared" si="120"/>
        <v>#VALUE!</v>
      </c>
      <c r="P471" s="14" t="e">
        <f t="shared" si="121"/>
        <v>#VALUE!</v>
      </c>
      <c r="Q471" s="14" t="str">
        <f>IFERROR(IF(AA471="",IF(X471="","Ecole Privée "&amp;TRIM(PROPER(VLOOKUP(MID(V471,1,8),[1]Répertoire!$H$1:$J$65536,3,FALSE))),"Ecole Privée "&amp;TRIM(PROPER(VLOOKUP(X471,[1]Répertoire!$H$1:$J$65536,3,FALSE)))),AA471),"")</f>
        <v/>
      </c>
      <c r="R471" s="14" t="str">
        <f>IFERROR(IF(AB471="",IF(X471="",VLOOKUP(MID(V471,1,8),[1]Répertoire!$H$1:$J$65536,2,FALSE),TRIM(UPPER(VLOOKUP(X471,[1]Répertoire!$H$1:$J$65536,2,FALSE)))),AB471),"")</f>
        <v/>
      </c>
      <c r="S471" s="14" t="str">
        <f t="shared" si="134"/>
        <v/>
      </c>
      <c r="T471" s="15" t="e">
        <f t="shared" si="122"/>
        <v>#VALUE!</v>
      </c>
      <c r="U471" s="14" t="e">
        <f t="shared" si="123"/>
        <v>#VALUE!</v>
      </c>
      <c r="V471" s="6" t="str">
        <f t="shared" si="124"/>
        <v/>
      </c>
      <c r="W471" s="34"/>
      <c r="X471" s="23" t="str">
        <f t="shared" si="125"/>
        <v/>
      </c>
      <c r="Y471" s="35"/>
      <c r="Z471" s="35"/>
      <c r="AA471" s="38"/>
      <c r="AB471" s="38"/>
      <c r="AC471" s="39"/>
      <c r="AD471" s="23"/>
      <c r="AE471" s="39"/>
      <c r="AF471" s="41"/>
    </row>
    <row r="472" spans="1:32" ht="45" customHeight="1" x14ac:dyDescent="0.25">
      <c r="A472" s="12">
        <v>471</v>
      </c>
      <c r="D472" s="21" t="str">
        <f t="shared" si="126"/>
        <v/>
      </c>
      <c r="E472" s="22" t="str">
        <f t="shared" si="119"/>
        <v/>
      </c>
      <c r="F472" s="22">
        <f>IF(H472="","",MAX($F$2:F471)+1)</f>
        <v>471</v>
      </c>
      <c r="G472" s="26" t="str">
        <f t="shared" si="127"/>
        <v/>
      </c>
      <c r="H472" s="27" t="str">
        <f t="shared" si="128"/>
        <v xml:space="preserve">
</v>
      </c>
      <c r="I472" s="27" t="str">
        <f t="shared" si="129"/>
        <v xml:space="preserve">
</v>
      </c>
      <c r="J472" s="42">
        <f t="shared" si="130"/>
        <v>0</v>
      </c>
      <c r="K472" s="22">
        <f t="shared" si="135"/>
        <v>0</v>
      </c>
      <c r="L472" s="22">
        <f t="shared" si="133"/>
        <v>0</v>
      </c>
      <c r="M472" s="22">
        <f t="shared" si="131"/>
        <v>0</v>
      </c>
      <c r="N472" s="14" t="str">
        <f t="shared" si="132"/>
        <v/>
      </c>
      <c r="O472" s="14" t="e">
        <f t="shared" si="120"/>
        <v>#VALUE!</v>
      </c>
      <c r="P472" s="14" t="e">
        <f t="shared" si="121"/>
        <v>#VALUE!</v>
      </c>
      <c r="Q472" s="14" t="str">
        <f>IFERROR(IF(AA472="",IF(X472="","Ecole Privée "&amp;TRIM(PROPER(VLOOKUP(MID(V472,1,8),[1]Répertoire!$H$1:$J$65536,3,FALSE))),"Ecole Privée "&amp;TRIM(PROPER(VLOOKUP(X472,[1]Répertoire!$H$1:$J$65536,3,FALSE)))),AA472),"")</f>
        <v/>
      </c>
      <c r="R472" s="14" t="str">
        <f>IFERROR(IF(AB472="",IF(X472="",VLOOKUP(MID(V472,1,8),[1]Répertoire!$H$1:$J$65536,2,FALSE),TRIM(UPPER(VLOOKUP(X472,[1]Répertoire!$H$1:$J$65536,2,FALSE)))),AB472),"")</f>
        <v/>
      </c>
      <c r="S472" s="14" t="str">
        <f t="shared" si="134"/>
        <v/>
      </c>
      <c r="T472" s="15" t="e">
        <f t="shared" si="122"/>
        <v>#VALUE!</v>
      </c>
      <c r="U472" s="14" t="e">
        <f t="shared" si="123"/>
        <v>#VALUE!</v>
      </c>
      <c r="V472" s="4" t="str">
        <f t="shared" si="124"/>
        <v/>
      </c>
      <c r="W472" s="33"/>
      <c r="X472" s="24" t="str">
        <f t="shared" si="125"/>
        <v/>
      </c>
      <c r="Y472" s="25"/>
      <c r="Z472" s="25"/>
      <c r="AA472" s="36"/>
      <c r="AB472" s="36"/>
      <c r="AC472" s="37"/>
      <c r="AD472" s="24"/>
      <c r="AE472" s="37"/>
      <c r="AF472" s="40"/>
    </row>
    <row r="473" spans="1:32" ht="45" customHeight="1" x14ac:dyDescent="0.25">
      <c r="A473" s="12">
        <v>472</v>
      </c>
      <c r="D473" s="21" t="str">
        <f t="shared" si="126"/>
        <v/>
      </c>
      <c r="E473" s="22" t="str">
        <f t="shared" si="119"/>
        <v/>
      </c>
      <c r="F473" s="22">
        <f>IF(H473="","",MAX($F$2:F472)+1)</f>
        <v>472</v>
      </c>
      <c r="G473" s="26" t="str">
        <f t="shared" si="127"/>
        <v/>
      </c>
      <c r="H473" s="27" t="str">
        <f t="shared" si="128"/>
        <v xml:space="preserve">
</v>
      </c>
      <c r="I473" s="27" t="str">
        <f t="shared" si="129"/>
        <v xml:space="preserve">
</v>
      </c>
      <c r="J473" s="42">
        <f t="shared" si="130"/>
        <v>0</v>
      </c>
      <c r="K473" s="22">
        <f t="shared" si="135"/>
        <v>0</v>
      </c>
      <c r="L473" s="22">
        <f t="shared" si="133"/>
        <v>0</v>
      </c>
      <c r="M473" s="22">
        <f t="shared" si="131"/>
        <v>0</v>
      </c>
      <c r="N473" s="14" t="str">
        <f t="shared" si="132"/>
        <v/>
      </c>
      <c r="O473" s="14" t="e">
        <f t="shared" si="120"/>
        <v>#VALUE!</v>
      </c>
      <c r="P473" s="14" t="e">
        <f t="shared" si="121"/>
        <v>#VALUE!</v>
      </c>
      <c r="Q473" s="14" t="str">
        <f>IFERROR(IF(AA473="",IF(X473="","Ecole Privée "&amp;TRIM(PROPER(VLOOKUP(MID(V473,1,8),[1]Répertoire!$H$1:$J$65536,3,FALSE))),"Ecole Privée "&amp;TRIM(PROPER(VLOOKUP(X473,[1]Répertoire!$H$1:$J$65536,3,FALSE)))),AA473),"")</f>
        <v/>
      </c>
      <c r="R473" s="14" t="str">
        <f>IFERROR(IF(AB473="",IF(X473="",VLOOKUP(MID(V473,1,8),[1]Répertoire!$H$1:$J$65536,2,FALSE),TRIM(UPPER(VLOOKUP(X473,[1]Répertoire!$H$1:$J$65536,2,FALSE)))),AB473),"")</f>
        <v/>
      </c>
      <c r="S473" s="14" t="str">
        <f t="shared" si="134"/>
        <v/>
      </c>
      <c r="T473" s="15" t="e">
        <f t="shared" si="122"/>
        <v>#VALUE!</v>
      </c>
      <c r="U473" s="14" t="e">
        <f t="shared" si="123"/>
        <v>#VALUE!</v>
      </c>
      <c r="V473" s="6" t="str">
        <f t="shared" si="124"/>
        <v/>
      </c>
      <c r="W473" s="34"/>
      <c r="X473" s="23" t="str">
        <f t="shared" si="125"/>
        <v/>
      </c>
      <c r="Y473" s="35"/>
      <c r="Z473" s="35"/>
      <c r="AA473" s="38"/>
      <c r="AB473" s="38"/>
      <c r="AC473" s="39"/>
      <c r="AD473" s="23"/>
      <c r="AE473" s="39"/>
      <c r="AF473" s="41"/>
    </row>
    <row r="474" spans="1:32" ht="45" customHeight="1" x14ac:dyDescent="0.25">
      <c r="A474" s="12">
        <v>473</v>
      </c>
      <c r="D474" s="21" t="str">
        <f t="shared" si="126"/>
        <v/>
      </c>
      <c r="E474" s="22" t="str">
        <f t="shared" si="119"/>
        <v/>
      </c>
      <c r="F474" s="22">
        <f>IF(H474="","",MAX($F$2:F473)+1)</f>
        <v>473</v>
      </c>
      <c r="G474" s="26" t="str">
        <f t="shared" si="127"/>
        <v/>
      </c>
      <c r="H474" s="27" t="str">
        <f t="shared" si="128"/>
        <v xml:space="preserve">
</v>
      </c>
      <c r="I474" s="27" t="str">
        <f t="shared" si="129"/>
        <v xml:space="preserve">
</v>
      </c>
      <c r="J474" s="42">
        <f t="shared" si="130"/>
        <v>0</v>
      </c>
      <c r="K474" s="22">
        <f t="shared" si="135"/>
        <v>0</v>
      </c>
      <c r="L474" s="22">
        <f t="shared" si="133"/>
        <v>0</v>
      </c>
      <c r="M474" s="22">
        <f t="shared" si="131"/>
        <v>0</v>
      </c>
      <c r="N474" s="14" t="str">
        <f t="shared" si="132"/>
        <v/>
      </c>
      <c r="O474" s="14" t="e">
        <f t="shared" si="120"/>
        <v>#VALUE!</v>
      </c>
      <c r="P474" s="14" t="e">
        <f t="shared" si="121"/>
        <v>#VALUE!</v>
      </c>
      <c r="Q474" s="14" t="str">
        <f>IFERROR(IF(AA474="",IF(X474="","Ecole Privée "&amp;TRIM(PROPER(VLOOKUP(MID(V474,1,8),[1]Répertoire!$H$1:$J$65536,3,FALSE))),"Ecole Privée "&amp;TRIM(PROPER(VLOOKUP(X474,[1]Répertoire!$H$1:$J$65536,3,FALSE)))),AA474),"")</f>
        <v/>
      </c>
      <c r="R474" s="14" t="str">
        <f>IFERROR(IF(AB474="",IF(X474="",VLOOKUP(MID(V474,1,8),[1]Répertoire!$H$1:$J$65536,2,FALSE),TRIM(UPPER(VLOOKUP(X474,[1]Répertoire!$H$1:$J$65536,2,FALSE)))),AB474),"")</f>
        <v/>
      </c>
      <c r="S474" s="14" t="str">
        <f t="shared" si="134"/>
        <v/>
      </c>
      <c r="T474" s="15" t="e">
        <f t="shared" si="122"/>
        <v>#VALUE!</v>
      </c>
      <c r="U474" s="14" t="e">
        <f t="shared" si="123"/>
        <v>#VALUE!</v>
      </c>
      <c r="V474" s="4" t="str">
        <f t="shared" si="124"/>
        <v/>
      </c>
      <c r="W474" s="33"/>
      <c r="X474" s="24" t="str">
        <f t="shared" si="125"/>
        <v/>
      </c>
      <c r="Y474" s="25"/>
      <c r="Z474" s="25"/>
      <c r="AA474" s="36"/>
      <c r="AB474" s="36"/>
      <c r="AC474" s="37"/>
      <c r="AD474" s="24"/>
      <c r="AE474" s="37"/>
      <c r="AF474" s="40"/>
    </row>
    <row r="475" spans="1:32" ht="45" customHeight="1" x14ac:dyDescent="0.25">
      <c r="A475" s="12">
        <v>474</v>
      </c>
      <c r="D475" s="21" t="str">
        <f t="shared" si="126"/>
        <v/>
      </c>
      <c r="E475" s="22" t="str">
        <f t="shared" si="119"/>
        <v/>
      </c>
      <c r="F475" s="22">
        <f>IF(H475="","",MAX($F$2:F474)+1)</f>
        <v>474</v>
      </c>
      <c r="G475" s="26" t="str">
        <f t="shared" si="127"/>
        <v/>
      </c>
      <c r="H475" s="27" t="str">
        <f t="shared" si="128"/>
        <v xml:space="preserve">
</v>
      </c>
      <c r="I475" s="27" t="str">
        <f t="shared" si="129"/>
        <v xml:space="preserve">
</v>
      </c>
      <c r="J475" s="42">
        <f t="shared" si="130"/>
        <v>0</v>
      </c>
      <c r="K475" s="22">
        <f t="shared" si="135"/>
        <v>0</v>
      </c>
      <c r="L475" s="22">
        <f t="shared" si="133"/>
        <v>0</v>
      </c>
      <c r="M475" s="22">
        <f t="shared" si="131"/>
        <v>0</v>
      </c>
      <c r="N475" s="14" t="str">
        <f t="shared" si="132"/>
        <v/>
      </c>
      <c r="O475" s="14" t="e">
        <f t="shared" si="120"/>
        <v>#VALUE!</v>
      </c>
      <c r="P475" s="14" t="e">
        <f t="shared" si="121"/>
        <v>#VALUE!</v>
      </c>
      <c r="Q475" s="14" t="str">
        <f>IFERROR(IF(AA475="",IF(X475="","Ecole Privée "&amp;TRIM(PROPER(VLOOKUP(MID(V475,1,8),[1]Répertoire!$H$1:$J$65536,3,FALSE))),"Ecole Privée "&amp;TRIM(PROPER(VLOOKUP(X475,[1]Répertoire!$H$1:$J$65536,3,FALSE)))),AA475),"")</f>
        <v/>
      </c>
      <c r="R475" s="14" t="str">
        <f>IFERROR(IF(AB475="",IF(X475="",VLOOKUP(MID(V475,1,8),[1]Répertoire!$H$1:$J$65536,2,FALSE),TRIM(UPPER(VLOOKUP(X475,[1]Répertoire!$H$1:$J$65536,2,FALSE)))),AB475),"")</f>
        <v/>
      </c>
      <c r="S475" s="14" t="str">
        <f t="shared" si="134"/>
        <v/>
      </c>
      <c r="T475" s="15" t="e">
        <f t="shared" si="122"/>
        <v>#VALUE!</v>
      </c>
      <c r="U475" s="14" t="e">
        <f t="shared" si="123"/>
        <v>#VALUE!</v>
      </c>
      <c r="V475" s="6" t="str">
        <f t="shared" si="124"/>
        <v/>
      </c>
      <c r="W475" s="34"/>
      <c r="X475" s="23" t="str">
        <f t="shared" si="125"/>
        <v/>
      </c>
      <c r="Y475" s="35"/>
      <c r="Z475" s="35"/>
      <c r="AA475" s="38"/>
      <c r="AB475" s="38"/>
      <c r="AC475" s="39"/>
      <c r="AD475" s="23"/>
      <c r="AE475" s="39"/>
      <c r="AF475" s="41"/>
    </row>
    <row r="476" spans="1:32" ht="45" customHeight="1" x14ac:dyDescent="0.25">
      <c r="A476" s="12">
        <v>475</v>
      </c>
      <c r="D476" s="21" t="str">
        <f t="shared" si="126"/>
        <v/>
      </c>
      <c r="E476" s="22" t="str">
        <f t="shared" si="119"/>
        <v/>
      </c>
      <c r="F476" s="22">
        <f>IF(H476="","",MAX($F$2:F475)+1)</f>
        <v>475</v>
      </c>
      <c r="G476" s="26" t="str">
        <f t="shared" si="127"/>
        <v/>
      </c>
      <c r="H476" s="27" t="str">
        <f t="shared" si="128"/>
        <v xml:space="preserve">
</v>
      </c>
      <c r="I476" s="27" t="str">
        <f t="shared" si="129"/>
        <v xml:space="preserve">
</v>
      </c>
      <c r="J476" s="42">
        <f t="shared" si="130"/>
        <v>0</v>
      </c>
      <c r="K476" s="22">
        <f t="shared" si="135"/>
        <v>0</v>
      </c>
      <c r="L476" s="22">
        <f t="shared" si="133"/>
        <v>0</v>
      </c>
      <c r="M476" s="22">
        <f t="shared" si="131"/>
        <v>0</v>
      </c>
      <c r="N476" s="14" t="str">
        <f t="shared" si="132"/>
        <v/>
      </c>
      <c r="O476" s="14" t="e">
        <f t="shared" si="120"/>
        <v>#VALUE!</v>
      </c>
      <c r="P476" s="14" t="e">
        <f t="shared" si="121"/>
        <v>#VALUE!</v>
      </c>
      <c r="Q476" s="14" t="str">
        <f>IFERROR(IF(AA476="",IF(X476="","Ecole Privée "&amp;TRIM(PROPER(VLOOKUP(MID(V476,1,8),[1]Répertoire!$H$1:$J$65536,3,FALSE))),"Ecole Privée "&amp;TRIM(PROPER(VLOOKUP(X476,[1]Répertoire!$H$1:$J$65536,3,FALSE)))),AA476),"")</f>
        <v/>
      </c>
      <c r="R476" s="14" t="str">
        <f>IFERROR(IF(AB476="",IF(X476="",VLOOKUP(MID(V476,1,8),[1]Répertoire!$H$1:$J$65536,2,FALSE),TRIM(UPPER(VLOOKUP(X476,[1]Répertoire!$H$1:$J$65536,2,FALSE)))),AB476),"")</f>
        <v/>
      </c>
      <c r="S476" s="14" t="str">
        <f t="shared" si="134"/>
        <v/>
      </c>
      <c r="T476" s="15" t="e">
        <f t="shared" si="122"/>
        <v>#VALUE!</v>
      </c>
      <c r="U476" s="14" t="e">
        <f t="shared" si="123"/>
        <v>#VALUE!</v>
      </c>
      <c r="V476" s="4" t="str">
        <f t="shared" si="124"/>
        <v/>
      </c>
      <c r="W476" s="33"/>
      <c r="X476" s="24" t="str">
        <f t="shared" si="125"/>
        <v/>
      </c>
      <c r="Y476" s="25"/>
      <c r="Z476" s="25"/>
      <c r="AA476" s="36"/>
      <c r="AB476" s="36"/>
      <c r="AC476" s="37"/>
      <c r="AD476" s="24"/>
      <c r="AE476" s="37"/>
      <c r="AF476" s="40"/>
    </row>
    <row r="477" spans="1:32" ht="45" customHeight="1" x14ac:dyDescent="0.25">
      <c r="A477" s="12">
        <v>476</v>
      </c>
      <c r="D477" s="21" t="str">
        <f t="shared" si="126"/>
        <v/>
      </c>
      <c r="E477" s="22" t="str">
        <f t="shared" ref="E477:E540" si="136">IF(ISNUMBER(D477),RANK(D477,$D$2:$D$997),"")</f>
        <v/>
      </c>
      <c r="F477" s="22">
        <f>IF(H477="","",MAX($F$2:F476)+1)</f>
        <v>476</v>
      </c>
      <c r="G477" s="26" t="str">
        <f t="shared" si="127"/>
        <v/>
      </c>
      <c r="H477" s="27" t="str">
        <f t="shared" si="128"/>
        <v xml:space="preserve">
</v>
      </c>
      <c r="I477" s="27" t="str">
        <f t="shared" si="129"/>
        <v xml:space="preserve">
</v>
      </c>
      <c r="J477" s="42">
        <f t="shared" si="130"/>
        <v>0</v>
      </c>
      <c r="K477" s="22">
        <f t="shared" si="135"/>
        <v>0</v>
      </c>
      <c r="L477" s="22">
        <f t="shared" si="133"/>
        <v>0</v>
      </c>
      <c r="M477" s="22">
        <f t="shared" si="131"/>
        <v>0</v>
      </c>
      <c r="N477" s="14" t="str">
        <f t="shared" si="132"/>
        <v/>
      </c>
      <c r="O477" s="14" t="e">
        <f t="shared" ref="O477:O540" si="137">IF(Y477="",DATE(YEAR(MID(V477,10,8)),MONTH(MID(V477,10,8)),DAY(MID(V477,10,2))),Y477)</f>
        <v>#VALUE!</v>
      </c>
      <c r="P477" s="14" t="e">
        <f t="shared" ref="P477:P540" si="138">IF(Z477="",DATE(YEAR(MID(V477,19,8)),MONTH(MID(V477,19,8)),DAY(MID(V477,19,8))),Z477)</f>
        <v>#VALUE!</v>
      </c>
      <c r="Q477" s="14" t="str">
        <f>IFERROR(IF(AA477="",IF(X477="","Ecole Privée "&amp;TRIM(PROPER(VLOOKUP(MID(V477,1,8),[1]Répertoire!$H$1:$J$65536,3,FALSE))),"Ecole Privée "&amp;TRIM(PROPER(VLOOKUP(X477,[1]Répertoire!$H$1:$J$65536,3,FALSE)))),AA477),"")</f>
        <v/>
      </c>
      <c r="R477" s="14" t="str">
        <f>IFERROR(IF(AB477="",IF(X477="",VLOOKUP(MID(V477,1,8),[1]Répertoire!$H$1:$J$65536,2,FALSE),TRIM(UPPER(VLOOKUP(X477,[1]Répertoire!$H$1:$J$65536,2,FALSE)))),AB477),"")</f>
        <v/>
      </c>
      <c r="S477" s="14" t="str">
        <f t="shared" si="134"/>
        <v/>
      </c>
      <c r="T477" s="15" t="e">
        <f t="shared" ref="T477:T540" si="139">IF(AC477="",IF(AD477="",U477,TRUNC(AD477*27,0)&amp;"h"&amp;IF((AD477*27)-TRUNC(AD477*27,0)=0,"",(((AD477*27)-TRUNC(AD477*27,0))*60))),AC477)</f>
        <v>#VALUE!</v>
      </c>
      <c r="U477" s="14" t="e">
        <f t="shared" ref="U477:U540" si="140">IF(MID(V477,51,4)="1.00","27h",TRUNC(MID(V477,53,2)*27/100,0)&amp;"h"&amp;((MID(V477,53,2)*27/100)-TRUNC(MID(V477,53,2)*27/100,0))*60)</f>
        <v>#VALUE!</v>
      </c>
      <c r="V477" s="6" t="str">
        <f t="shared" ref="V477:V540" si="141">RIGHT(AF477,69)</f>
        <v/>
      </c>
      <c r="W477" s="34"/>
      <c r="X477" s="23" t="str">
        <f t="shared" ref="X477:X540" si="142">LEFT(V477,8)</f>
        <v/>
      </c>
      <c r="Y477" s="35"/>
      <c r="Z477" s="35"/>
      <c r="AA477" s="38"/>
      <c r="AB477" s="38"/>
      <c r="AC477" s="39"/>
      <c r="AD477" s="23"/>
      <c r="AE477" s="39"/>
      <c r="AF477" s="41"/>
    </row>
    <row r="478" spans="1:32" ht="45" customHeight="1" x14ac:dyDescent="0.25">
      <c r="A478" s="12">
        <v>477</v>
      </c>
      <c r="D478" s="21" t="str">
        <f t="shared" si="126"/>
        <v/>
      </c>
      <c r="E478" s="22" t="str">
        <f t="shared" si="136"/>
        <v/>
      </c>
      <c r="F478" s="22">
        <f>IF(H478="","",MAX($F$2:F477)+1)</f>
        <v>477</v>
      </c>
      <c r="G478" s="26" t="str">
        <f t="shared" si="127"/>
        <v/>
      </c>
      <c r="H478" s="27" t="str">
        <f t="shared" si="128"/>
        <v xml:space="preserve">
</v>
      </c>
      <c r="I478" s="27" t="str">
        <f t="shared" si="129"/>
        <v xml:space="preserve">
</v>
      </c>
      <c r="J478" s="42">
        <f t="shared" si="130"/>
        <v>0</v>
      </c>
      <c r="K478" s="22">
        <f t="shared" si="135"/>
        <v>0</v>
      </c>
      <c r="L478" s="22">
        <f t="shared" si="133"/>
        <v>0</v>
      </c>
      <c r="M478" s="22">
        <f t="shared" si="131"/>
        <v>0</v>
      </c>
      <c r="N478" s="14" t="str">
        <f t="shared" si="132"/>
        <v/>
      </c>
      <c r="O478" s="14" t="e">
        <f t="shared" si="137"/>
        <v>#VALUE!</v>
      </c>
      <c r="P478" s="14" t="e">
        <f t="shared" si="138"/>
        <v>#VALUE!</v>
      </c>
      <c r="Q478" s="14" t="str">
        <f>IFERROR(IF(AA478="",IF(X478="","Ecole Privée "&amp;TRIM(PROPER(VLOOKUP(MID(V478,1,8),[1]Répertoire!$H$1:$J$65536,3,FALSE))),"Ecole Privée "&amp;TRIM(PROPER(VLOOKUP(X478,[1]Répertoire!$H$1:$J$65536,3,FALSE)))),AA478),"")</f>
        <v/>
      </c>
      <c r="R478" s="14" t="str">
        <f>IFERROR(IF(AB478="",IF(X478="",VLOOKUP(MID(V478,1,8),[1]Répertoire!$H$1:$J$65536,2,FALSE),TRIM(UPPER(VLOOKUP(X478,[1]Répertoire!$H$1:$J$65536,2,FALSE)))),AB478),"")</f>
        <v/>
      </c>
      <c r="S478" s="14" t="str">
        <f t="shared" si="134"/>
        <v/>
      </c>
      <c r="T478" s="15" t="e">
        <f t="shared" si="139"/>
        <v>#VALUE!</v>
      </c>
      <c r="U478" s="14" t="e">
        <f t="shared" si="140"/>
        <v>#VALUE!</v>
      </c>
      <c r="V478" s="4" t="str">
        <f t="shared" si="141"/>
        <v/>
      </c>
      <c r="W478" s="33"/>
      <c r="X478" s="24" t="str">
        <f t="shared" si="142"/>
        <v/>
      </c>
      <c r="Y478" s="25"/>
      <c r="Z478" s="25"/>
      <c r="AA478" s="36"/>
      <c r="AB478" s="36"/>
      <c r="AC478" s="37"/>
      <c r="AD478" s="24"/>
      <c r="AE478" s="37"/>
      <c r="AF478" s="40"/>
    </row>
    <row r="479" spans="1:32" ht="45" customHeight="1" x14ac:dyDescent="0.25">
      <c r="A479" s="12">
        <v>478</v>
      </c>
      <c r="D479" s="21" t="str">
        <f t="shared" si="126"/>
        <v/>
      </c>
      <c r="E479" s="22" t="str">
        <f t="shared" si="136"/>
        <v/>
      </c>
      <c r="F479" s="22">
        <f>IF(H479="","",MAX($F$2:F478)+1)</f>
        <v>478</v>
      </c>
      <c r="G479" s="26" t="str">
        <f t="shared" si="127"/>
        <v/>
      </c>
      <c r="H479" s="27" t="str">
        <f t="shared" si="128"/>
        <v xml:space="preserve">
</v>
      </c>
      <c r="I479" s="27" t="str">
        <f t="shared" si="129"/>
        <v xml:space="preserve">
</v>
      </c>
      <c r="J479" s="42">
        <f t="shared" si="130"/>
        <v>0</v>
      </c>
      <c r="K479" s="22">
        <f t="shared" si="135"/>
        <v>0</v>
      </c>
      <c r="L479" s="22">
        <f t="shared" si="133"/>
        <v>0</v>
      </c>
      <c r="M479" s="22">
        <f t="shared" si="131"/>
        <v>0</v>
      </c>
      <c r="N479" s="14" t="str">
        <f t="shared" si="132"/>
        <v/>
      </c>
      <c r="O479" s="14" t="e">
        <f t="shared" si="137"/>
        <v>#VALUE!</v>
      </c>
      <c r="P479" s="14" t="e">
        <f t="shared" si="138"/>
        <v>#VALUE!</v>
      </c>
      <c r="Q479" s="14" t="str">
        <f>IFERROR(IF(AA479="",IF(X479="","Ecole Privée "&amp;TRIM(PROPER(VLOOKUP(MID(V479,1,8),[1]Répertoire!$H$1:$J$65536,3,FALSE))),"Ecole Privée "&amp;TRIM(PROPER(VLOOKUP(X479,[1]Répertoire!$H$1:$J$65536,3,FALSE)))),AA479),"")</f>
        <v/>
      </c>
      <c r="R479" s="14" t="str">
        <f>IFERROR(IF(AB479="",IF(X479="",VLOOKUP(MID(V479,1,8),[1]Répertoire!$H$1:$J$65536,2,FALSE),TRIM(UPPER(VLOOKUP(X479,[1]Répertoire!$H$1:$J$65536,2,FALSE)))),AB479),"")</f>
        <v/>
      </c>
      <c r="S479" s="14" t="str">
        <f t="shared" si="134"/>
        <v/>
      </c>
      <c r="T479" s="15" t="e">
        <f t="shared" si="139"/>
        <v>#VALUE!</v>
      </c>
      <c r="U479" s="14" t="e">
        <f t="shared" si="140"/>
        <v>#VALUE!</v>
      </c>
      <c r="V479" s="6" t="str">
        <f t="shared" si="141"/>
        <v/>
      </c>
      <c r="W479" s="34"/>
      <c r="X479" s="23" t="str">
        <f t="shared" si="142"/>
        <v/>
      </c>
      <c r="Y479" s="35"/>
      <c r="Z479" s="35"/>
      <c r="AA479" s="38"/>
      <c r="AB479" s="38"/>
      <c r="AC479" s="39"/>
      <c r="AD479" s="23"/>
      <c r="AE479" s="39"/>
      <c r="AF479" s="41"/>
    </row>
    <row r="480" spans="1:32" ht="45" customHeight="1" x14ac:dyDescent="0.25">
      <c r="A480" s="12">
        <v>479</v>
      </c>
      <c r="D480" s="21" t="str">
        <f t="shared" si="126"/>
        <v/>
      </c>
      <c r="E480" s="22" t="str">
        <f t="shared" si="136"/>
        <v/>
      </c>
      <c r="F480" s="22">
        <f>IF(H480="","",MAX($F$2:F479)+1)</f>
        <v>479</v>
      </c>
      <c r="G480" s="26" t="str">
        <f t="shared" si="127"/>
        <v/>
      </c>
      <c r="H480" s="27" t="str">
        <f t="shared" si="128"/>
        <v xml:space="preserve">
</v>
      </c>
      <c r="I480" s="27" t="str">
        <f t="shared" si="129"/>
        <v xml:space="preserve">
</v>
      </c>
      <c r="J480" s="42">
        <f t="shared" si="130"/>
        <v>0</v>
      </c>
      <c r="K480" s="22">
        <f t="shared" si="135"/>
        <v>0</v>
      </c>
      <c r="L480" s="22">
        <f t="shared" si="133"/>
        <v>0</v>
      </c>
      <c r="M480" s="22">
        <f t="shared" si="131"/>
        <v>0</v>
      </c>
      <c r="N480" s="14" t="str">
        <f t="shared" si="132"/>
        <v/>
      </c>
      <c r="O480" s="14" t="e">
        <f t="shared" si="137"/>
        <v>#VALUE!</v>
      </c>
      <c r="P480" s="14" t="e">
        <f t="shared" si="138"/>
        <v>#VALUE!</v>
      </c>
      <c r="Q480" s="14" t="str">
        <f>IFERROR(IF(AA480="",IF(X480="","Ecole Privée "&amp;TRIM(PROPER(VLOOKUP(MID(V480,1,8),[1]Répertoire!$H$1:$J$65536,3,FALSE))),"Ecole Privée "&amp;TRIM(PROPER(VLOOKUP(X480,[1]Répertoire!$H$1:$J$65536,3,FALSE)))),AA480),"")</f>
        <v/>
      </c>
      <c r="R480" s="14" t="str">
        <f>IFERROR(IF(AB480="",IF(X480="",VLOOKUP(MID(V480,1,8),[1]Répertoire!$H$1:$J$65536,2,FALSE),TRIM(UPPER(VLOOKUP(X480,[1]Répertoire!$H$1:$J$65536,2,FALSE)))),AB480),"")</f>
        <v/>
      </c>
      <c r="S480" s="14" t="str">
        <f t="shared" si="134"/>
        <v/>
      </c>
      <c r="T480" s="15" t="e">
        <f t="shared" si="139"/>
        <v>#VALUE!</v>
      </c>
      <c r="U480" s="14" t="e">
        <f t="shared" si="140"/>
        <v>#VALUE!</v>
      </c>
      <c r="V480" s="4" t="str">
        <f t="shared" si="141"/>
        <v/>
      </c>
      <c r="W480" s="33"/>
      <c r="X480" s="24" t="str">
        <f t="shared" si="142"/>
        <v/>
      </c>
      <c r="Y480" s="25"/>
      <c r="Z480" s="25"/>
      <c r="AA480" s="36"/>
      <c r="AB480" s="36"/>
      <c r="AC480" s="37"/>
      <c r="AD480" s="24"/>
      <c r="AE480" s="37"/>
      <c r="AF480" s="40"/>
    </row>
    <row r="481" spans="1:32" ht="45" customHeight="1" x14ac:dyDescent="0.25">
      <c r="A481" s="12">
        <v>480</v>
      </c>
      <c r="D481" s="21" t="str">
        <f t="shared" si="126"/>
        <v/>
      </c>
      <c r="E481" s="22" t="str">
        <f t="shared" si="136"/>
        <v/>
      </c>
      <c r="F481" s="22">
        <f>IF(H481="","",MAX($F$2:F480)+1)</f>
        <v>480</v>
      </c>
      <c r="G481" s="26" t="str">
        <f t="shared" si="127"/>
        <v/>
      </c>
      <c r="H481" s="27" t="str">
        <f t="shared" si="128"/>
        <v xml:space="preserve">
</v>
      </c>
      <c r="I481" s="27" t="str">
        <f t="shared" si="129"/>
        <v xml:space="preserve">
</v>
      </c>
      <c r="J481" s="42">
        <f t="shared" si="130"/>
        <v>0</v>
      </c>
      <c r="K481" s="22">
        <f t="shared" si="135"/>
        <v>0</v>
      </c>
      <c r="L481" s="22">
        <f t="shared" si="133"/>
        <v>0</v>
      </c>
      <c r="M481" s="22">
        <f t="shared" si="131"/>
        <v>0</v>
      </c>
      <c r="N481" s="14" t="str">
        <f t="shared" si="132"/>
        <v/>
      </c>
      <c r="O481" s="14" t="e">
        <f t="shared" si="137"/>
        <v>#VALUE!</v>
      </c>
      <c r="P481" s="14" t="e">
        <f t="shared" si="138"/>
        <v>#VALUE!</v>
      </c>
      <c r="Q481" s="14" t="str">
        <f>IFERROR(IF(AA481="",IF(X481="","Ecole Privée "&amp;TRIM(PROPER(VLOOKUP(MID(V481,1,8),[1]Répertoire!$H$1:$J$65536,3,FALSE))),"Ecole Privée "&amp;TRIM(PROPER(VLOOKUP(X481,[1]Répertoire!$H$1:$J$65536,3,FALSE)))),AA481),"")</f>
        <v/>
      </c>
      <c r="R481" s="14" t="str">
        <f>IFERROR(IF(AB481="",IF(X481="",VLOOKUP(MID(V481,1,8),[1]Répertoire!$H$1:$J$65536,2,FALSE),TRIM(UPPER(VLOOKUP(X481,[1]Répertoire!$H$1:$J$65536,2,FALSE)))),AB481),"")</f>
        <v/>
      </c>
      <c r="S481" s="14" t="str">
        <f t="shared" si="134"/>
        <v/>
      </c>
      <c r="T481" s="15" t="e">
        <f t="shared" si="139"/>
        <v>#VALUE!</v>
      </c>
      <c r="U481" s="14" t="e">
        <f t="shared" si="140"/>
        <v>#VALUE!</v>
      </c>
      <c r="V481" s="6" t="str">
        <f t="shared" si="141"/>
        <v/>
      </c>
      <c r="W481" s="34"/>
      <c r="X481" s="23" t="str">
        <f t="shared" si="142"/>
        <v/>
      </c>
      <c r="Y481" s="35"/>
      <c r="Z481" s="35"/>
      <c r="AA481" s="38"/>
      <c r="AB481" s="38"/>
      <c r="AC481" s="39"/>
      <c r="AD481" s="23"/>
      <c r="AE481" s="39"/>
      <c r="AF481" s="41"/>
    </row>
    <row r="482" spans="1:32" ht="45" customHeight="1" x14ac:dyDescent="0.25">
      <c r="A482" s="12">
        <v>481</v>
      </c>
      <c r="D482" s="21" t="str">
        <f t="shared" si="126"/>
        <v/>
      </c>
      <c r="E482" s="22" t="str">
        <f t="shared" si="136"/>
        <v/>
      </c>
      <c r="F482" s="22">
        <f>IF(H482="","",MAX($F$2:F481)+1)</f>
        <v>481</v>
      </c>
      <c r="G482" s="26" t="str">
        <f t="shared" si="127"/>
        <v/>
      </c>
      <c r="H482" s="27" t="str">
        <f t="shared" si="128"/>
        <v xml:space="preserve">
</v>
      </c>
      <c r="I482" s="27" t="str">
        <f t="shared" si="129"/>
        <v xml:space="preserve">
</v>
      </c>
      <c r="J482" s="42">
        <f t="shared" si="130"/>
        <v>0</v>
      </c>
      <c r="K482" s="22">
        <f t="shared" si="135"/>
        <v>0</v>
      </c>
      <c r="L482" s="22">
        <f t="shared" si="133"/>
        <v>0</v>
      </c>
      <c r="M482" s="22">
        <f t="shared" si="131"/>
        <v>0</v>
      </c>
      <c r="N482" s="14" t="str">
        <f t="shared" si="132"/>
        <v/>
      </c>
      <c r="O482" s="14" t="e">
        <f t="shared" si="137"/>
        <v>#VALUE!</v>
      </c>
      <c r="P482" s="14" t="e">
        <f t="shared" si="138"/>
        <v>#VALUE!</v>
      </c>
      <c r="Q482" s="14" t="str">
        <f>IFERROR(IF(AA482="",IF(X482="","Ecole Privée "&amp;TRIM(PROPER(VLOOKUP(MID(V482,1,8),[1]Répertoire!$H$1:$J$65536,3,FALSE))),"Ecole Privée "&amp;TRIM(PROPER(VLOOKUP(X482,[1]Répertoire!$H$1:$J$65536,3,FALSE)))),AA482),"")</f>
        <v/>
      </c>
      <c r="R482" s="14" t="str">
        <f>IFERROR(IF(AB482="",IF(X482="",VLOOKUP(MID(V482,1,8),[1]Répertoire!$H$1:$J$65536,2,FALSE),TRIM(UPPER(VLOOKUP(X482,[1]Répertoire!$H$1:$J$65536,2,FALSE)))),AB482),"")</f>
        <v/>
      </c>
      <c r="S482" s="14" t="str">
        <f t="shared" si="134"/>
        <v/>
      </c>
      <c r="T482" s="15" t="e">
        <f t="shared" si="139"/>
        <v>#VALUE!</v>
      </c>
      <c r="U482" s="14" t="e">
        <f t="shared" si="140"/>
        <v>#VALUE!</v>
      </c>
      <c r="V482" s="4" t="str">
        <f t="shared" si="141"/>
        <v/>
      </c>
      <c r="W482" s="33"/>
      <c r="X482" s="24" t="str">
        <f t="shared" si="142"/>
        <v/>
      </c>
      <c r="Y482" s="25"/>
      <c r="Z482" s="25"/>
      <c r="AA482" s="36"/>
      <c r="AB482" s="36"/>
      <c r="AC482" s="37"/>
      <c r="AD482" s="24"/>
      <c r="AE482" s="37"/>
      <c r="AF482" s="40"/>
    </row>
    <row r="483" spans="1:32" ht="45" customHeight="1" x14ac:dyDescent="0.25">
      <c r="A483" s="12">
        <v>482</v>
      </c>
      <c r="D483" s="21" t="str">
        <f t="shared" si="126"/>
        <v/>
      </c>
      <c r="E483" s="22" t="str">
        <f t="shared" si="136"/>
        <v/>
      </c>
      <c r="F483" s="22">
        <f>IF(H483="","",MAX($F$2:F482)+1)</f>
        <v>482</v>
      </c>
      <c r="G483" s="26" t="str">
        <f t="shared" si="127"/>
        <v/>
      </c>
      <c r="H483" s="27" t="str">
        <f t="shared" si="128"/>
        <v xml:space="preserve">
</v>
      </c>
      <c r="I483" s="27" t="str">
        <f t="shared" si="129"/>
        <v xml:space="preserve">
</v>
      </c>
      <c r="J483" s="42">
        <f t="shared" si="130"/>
        <v>0</v>
      </c>
      <c r="K483" s="22">
        <f t="shared" si="135"/>
        <v>0</v>
      </c>
      <c r="L483" s="22">
        <f t="shared" si="133"/>
        <v>0</v>
      </c>
      <c r="M483" s="22">
        <f t="shared" si="131"/>
        <v>0</v>
      </c>
      <c r="N483" s="14" t="str">
        <f t="shared" si="132"/>
        <v/>
      </c>
      <c r="O483" s="14" t="e">
        <f t="shared" si="137"/>
        <v>#VALUE!</v>
      </c>
      <c r="P483" s="14" t="e">
        <f t="shared" si="138"/>
        <v>#VALUE!</v>
      </c>
      <c r="Q483" s="14" t="str">
        <f>IFERROR(IF(AA483="",IF(X483="","Ecole Privée "&amp;TRIM(PROPER(VLOOKUP(MID(V483,1,8),[1]Répertoire!$H$1:$J$65536,3,FALSE))),"Ecole Privée "&amp;TRIM(PROPER(VLOOKUP(X483,[1]Répertoire!$H$1:$J$65536,3,FALSE)))),AA483),"")</f>
        <v/>
      </c>
      <c r="R483" s="14" t="str">
        <f>IFERROR(IF(AB483="",IF(X483="",VLOOKUP(MID(V483,1,8),[1]Répertoire!$H$1:$J$65536,2,FALSE),TRIM(UPPER(VLOOKUP(X483,[1]Répertoire!$H$1:$J$65536,2,FALSE)))),AB483),"")</f>
        <v/>
      </c>
      <c r="S483" s="14" t="str">
        <f t="shared" si="134"/>
        <v/>
      </c>
      <c r="T483" s="15" t="e">
        <f t="shared" si="139"/>
        <v>#VALUE!</v>
      </c>
      <c r="U483" s="14" t="e">
        <f t="shared" si="140"/>
        <v>#VALUE!</v>
      </c>
      <c r="V483" s="6" t="str">
        <f t="shared" si="141"/>
        <v/>
      </c>
      <c r="W483" s="34"/>
      <c r="X483" s="23" t="str">
        <f t="shared" si="142"/>
        <v/>
      </c>
      <c r="Y483" s="35"/>
      <c r="Z483" s="35"/>
      <c r="AA483" s="38"/>
      <c r="AB483" s="38"/>
      <c r="AC483" s="39"/>
      <c r="AD483" s="23"/>
      <c r="AE483" s="39"/>
      <c r="AF483" s="41"/>
    </row>
    <row r="484" spans="1:32" ht="45" customHeight="1" x14ac:dyDescent="0.25">
      <c r="A484" s="12">
        <v>483</v>
      </c>
      <c r="D484" s="21" t="str">
        <f t="shared" si="126"/>
        <v/>
      </c>
      <c r="E484" s="22" t="str">
        <f t="shared" si="136"/>
        <v/>
      </c>
      <c r="F484" s="22">
        <f>IF(H484="","",MAX($F$2:F483)+1)</f>
        <v>483</v>
      </c>
      <c r="G484" s="26" t="str">
        <f t="shared" si="127"/>
        <v/>
      </c>
      <c r="H484" s="27" t="str">
        <f t="shared" si="128"/>
        <v xml:space="preserve">
</v>
      </c>
      <c r="I484" s="27" t="str">
        <f t="shared" si="129"/>
        <v xml:space="preserve">
</v>
      </c>
      <c r="J484" s="42">
        <f t="shared" si="130"/>
        <v>0</v>
      </c>
      <c r="K484" s="22">
        <f t="shared" si="135"/>
        <v>0</v>
      </c>
      <c r="L484" s="22">
        <f t="shared" si="133"/>
        <v>0</v>
      </c>
      <c r="M484" s="22">
        <f t="shared" si="131"/>
        <v>0</v>
      </c>
      <c r="N484" s="14" t="str">
        <f t="shared" si="132"/>
        <v/>
      </c>
      <c r="O484" s="14" t="e">
        <f t="shared" si="137"/>
        <v>#VALUE!</v>
      </c>
      <c r="P484" s="14" t="e">
        <f t="shared" si="138"/>
        <v>#VALUE!</v>
      </c>
      <c r="Q484" s="14" t="str">
        <f>IFERROR(IF(AA484="",IF(X484="","Ecole Privée "&amp;TRIM(PROPER(VLOOKUP(MID(V484,1,8),[1]Répertoire!$H$1:$J$65536,3,FALSE))),"Ecole Privée "&amp;TRIM(PROPER(VLOOKUP(X484,[1]Répertoire!$H$1:$J$65536,3,FALSE)))),AA484),"")</f>
        <v/>
      </c>
      <c r="R484" s="14" t="str">
        <f>IFERROR(IF(AB484="",IF(X484="",VLOOKUP(MID(V484,1,8),[1]Répertoire!$H$1:$J$65536,2,FALSE),TRIM(UPPER(VLOOKUP(X484,[1]Répertoire!$H$1:$J$65536,2,FALSE)))),AB484),"")</f>
        <v/>
      </c>
      <c r="S484" s="14" t="str">
        <f t="shared" si="134"/>
        <v/>
      </c>
      <c r="T484" s="15" t="e">
        <f t="shared" si="139"/>
        <v>#VALUE!</v>
      </c>
      <c r="U484" s="14" t="e">
        <f t="shared" si="140"/>
        <v>#VALUE!</v>
      </c>
      <c r="V484" s="4" t="str">
        <f t="shared" si="141"/>
        <v/>
      </c>
      <c r="W484" s="33"/>
      <c r="X484" s="24" t="str">
        <f t="shared" si="142"/>
        <v/>
      </c>
      <c r="Y484" s="25"/>
      <c r="Z484" s="25"/>
      <c r="AA484" s="36"/>
      <c r="AB484" s="36"/>
      <c r="AC484" s="37"/>
      <c r="AD484" s="24"/>
      <c r="AE484" s="37"/>
      <c r="AF484" s="40"/>
    </row>
    <row r="485" spans="1:32" ht="45" customHeight="1" x14ac:dyDescent="0.25">
      <c r="A485" s="12">
        <v>484</v>
      </c>
      <c r="D485" s="21" t="str">
        <f t="shared" si="126"/>
        <v/>
      </c>
      <c r="E485" s="22" t="str">
        <f t="shared" si="136"/>
        <v/>
      </c>
      <c r="F485" s="22">
        <f>IF(H485="","",MAX($F$2:F484)+1)</f>
        <v>484</v>
      </c>
      <c r="G485" s="26" t="str">
        <f t="shared" si="127"/>
        <v/>
      </c>
      <c r="H485" s="27" t="str">
        <f t="shared" si="128"/>
        <v xml:space="preserve">
</v>
      </c>
      <c r="I485" s="27" t="str">
        <f t="shared" si="129"/>
        <v xml:space="preserve">
</v>
      </c>
      <c r="J485" s="42">
        <f t="shared" si="130"/>
        <v>0</v>
      </c>
      <c r="K485" s="22">
        <f t="shared" si="135"/>
        <v>0</v>
      </c>
      <c r="L485" s="22">
        <f t="shared" si="133"/>
        <v>0</v>
      </c>
      <c r="M485" s="22">
        <f t="shared" si="131"/>
        <v>0</v>
      </c>
      <c r="N485" s="14" t="str">
        <f t="shared" si="132"/>
        <v/>
      </c>
      <c r="O485" s="14" t="e">
        <f t="shared" si="137"/>
        <v>#VALUE!</v>
      </c>
      <c r="P485" s="14" t="e">
        <f t="shared" si="138"/>
        <v>#VALUE!</v>
      </c>
      <c r="Q485" s="14" t="str">
        <f>IFERROR(IF(AA485="",IF(X485="","Ecole Privée "&amp;TRIM(PROPER(VLOOKUP(MID(V485,1,8),[1]Répertoire!$H$1:$J$65536,3,FALSE))),"Ecole Privée "&amp;TRIM(PROPER(VLOOKUP(X485,[1]Répertoire!$H$1:$J$65536,3,FALSE)))),AA485),"")</f>
        <v/>
      </c>
      <c r="R485" s="14" t="str">
        <f>IFERROR(IF(AB485="",IF(X485="",VLOOKUP(MID(V485,1,8),[1]Répertoire!$H$1:$J$65536,2,FALSE),TRIM(UPPER(VLOOKUP(X485,[1]Répertoire!$H$1:$J$65536,2,FALSE)))),AB485),"")</f>
        <v/>
      </c>
      <c r="S485" s="14" t="str">
        <f t="shared" si="134"/>
        <v/>
      </c>
      <c r="T485" s="15" t="e">
        <f t="shared" si="139"/>
        <v>#VALUE!</v>
      </c>
      <c r="U485" s="14" t="e">
        <f t="shared" si="140"/>
        <v>#VALUE!</v>
      </c>
      <c r="V485" s="6" t="str">
        <f t="shared" si="141"/>
        <v/>
      </c>
      <c r="W485" s="34"/>
      <c r="X485" s="23" t="str">
        <f t="shared" si="142"/>
        <v/>
      </c>
      <c r="Y485" s="35"/>
      <c r="Z485" s="35"/>
      <c r="AA485" s="38"/>
      <c r="AB485" s="38"/>
      <c r="AC485" s="39"/>
      <c r="AD485" s="23"/>
      <c r="AE485" s="39"/>
      <c r="AF485" s="41"/>
    </row>
    <row r="486" spans="1:32" ht="45" customHeight="1" x14ac:dyDescent="0.25">
      <c r="A486" s="12">
        <v>485</v>
      </c>
      <c r="D486" s="21" t="str">
        <f t="shared" si="126"/>
        <v/>
      </c>
      <c r="E486" s="22" t="str">
        <f t="shared" si="136"/>
        <v/>
      </c>
      <c r="F486" s="22">
        <f>IF(H486="","",MAX($F$2:F485)+1)</f>
        <v>485</v>
      </c>
      <c r="G486" s="26" t="str">
        <f t="shared" si="127"/>
        <v/>
      </c>
      <c r="H486" s="27" t="str">
        <f t="shared" si="128"/>
        <v xml:space="preserve">
</v>
      </c>
      <c r="I486" s="27" t="str">
        <f t="shared" si="129"/>
        <v xml:space="preserve">
</v>
      </c>
      <c r="J486" s="42">
        <f t="shared" si="130"/>
        <v>0</v>
      </c>
      <c r="K486" s="22">
        <f t="shared" si="135"/>
        <v>0</v>
      </c>
      <c r="L486" s="22">
        <f t="shared" si="133"/>
        <v>0</v>
      </c>
      <c r="M486" s="22">
        <f t="shared" si="131"/>
        <v>0</v>
      </c>
      <c r="N486" s="14" t="str">
        <f t="shared" si="132"/>
        <v/>
      </c>
      <c r="O486" s="14" t="e">
        <f t="shared" si="137"/>
        <v>#VALUE!</v>
      </c>
      <c r="P486" s="14" t="e">
        <f t="shared" si="138"/>
        <v>#VALUE!</v>
      </c>
      <c r="Q486" s="14" t="str">
        <f>IFERROR(IF(AA486="",IF(X486="","Ecole Privée "&amp;TRIM(PROPER(VLOOKUP(MID(V486,1,8),[1]Répertoire!$H$1:$J$65536,3,FALSE))),"Ecole Privée "&amp;TRIM(PROPER(VLOOKUP(X486,[1]Répertoire!$H$1:$J$65536,3,FALSE)))),AA486),"")</f>
        <v/>
      </c>
      <c r="R486" s="14" t="str">
        <f>IFERROR(IF(AB486="",IF(X486="",VLOOKUP(MID(V486,1,8),[1]Répertoire!$H$1:$J$65536,2,FALSE),TRIM(UPPER(VLOOKUP(X486,[1]Répertoire!$H$1:$J$65536,2,FALSE)))),AB486),"")</f>
        <v/>
      </c>
      <c r="S486" s="14" t="str">
        <f t="shared" si="134"/>
        <v/>
      </c>
      <c r="T486" s="15" t="e">
        <f t="shared" si="139"/>
        <v>#VALUE!</v>
      </c>
      <c r="U486" s="14" t="e">
        <f t="shared" si="140"/>
        <v>#VALUE!</v>
      </c>
      <c r="V486" s="4" t="str">
        <f t="shared" si="141"/>
        <v/>
      </c>
      <c r="W486" s="33"/>
      <c r="X486" s="24" t="str">
        <f t="shared" si="142"/>
        <v/>
      </c>
      <c r="Y486" s="25"/>
      <c r="Z486" s="25"/>
      <c r="AA486" s="36"/>
      <c r="AB486" s="36"/>
      <c r="AC486" s="37"/>
      <c r="AD486" s="24"/>
      <c r="AE486" s="37"/>
      <c r="AF486" s="40"/>
    </row>
    <row r="487" spans="1:32" ht="45" customHeight="1" x14ac:dyDescent="0.25">
      <c r="A487" s="12">
        <v>486</v>
      </c>
      <c r="D487" s="21" t="str">
        <f t="shared" si="126"/>
        <v/>
      </c>
      <c r="E487" s="22" t="str">
        <f t="shared" si="136"/>
        <v/>
      </c>
      <c r="F487" s="22">
        <f>IF(H487="","",MAX($F$2:F486)+1)</f>
        <v>486</v>
      </c>
      <c r="G487" s="26" t="str">
        <f t="shared" si="127"/>
        <v/>
      </c>
      <c r="H487" s="27" t="str">
        <f t="shared" si="128"/>
        <v xml:space="preserve">
</v>
      </c>
      <c r="I487" s="27" t="str">
        <f t="shared" si="129"/>
        <v xml:space="preserve">
</v>
      </c>
      <c r="J487" s="42">
        <f t="shared" si="130"/>
        <v>0</v>
      </c>
      <c r="K487" s="22">
        <f t="shared" si="135"/>
        <v>0</v>
      </c>
      <c r="L487" s="22">
        <f t="shared" si="133"/>
        <v>0</v>
      </c>
      <c r="M487" s="22">
        <f t="shared" si="131"/>
        <v>0</v>
      </c>
      <c r="N487" s="14" t="str">
        <f t="shared" si="132"/>
        <v/>
      </c>
      <c r="O487" s="14" t="e">
        <f t="shared" si="137"/>
        <v>#VALUE!</v>
      </c>
      <c r="P487" s="14" t="e">
        <f t="shared" si="138"/>
        <v>#VALUE!</v>
      </c>
      <c r="Q487" s="14" t="str">
        <f>IFERROR(IF(AA487="",IF(X487="","Ecole Privée "&amp;TRIM(PROPER(VLOOKUP(MID(V487,1,8),[1]Répertoire!$H$1:$J$65536,3,FALSE))),"Ecole Privée "&amp;TRIM(PROPER(VLOOKUP(X487,[1]Répertoire!$H$1:$J$65536,3,FALSE)))),AA487),"")</f>
        <v/>
      </c>
      <c r="R487" s="14" t="str">
        <f>IFERROR(IF(AB487="",IF(X487="",VLOOKUP(MID(V487,1,8),[1]Répertoire!$H$1:$J$65536,2,FALSE),TRIM(UPPER(VLOOKUP(X487,[1]Répertoire!$H$1:$J$65536,2,FALSE)))),AB487),"")</f>
        <v/>
      </c>
      <c r="S487" s="14" t="str">
        <f t="shared" si="134"/>
        <v/>
      </c>
      <c r="T487" s="15" t="e">
        <f t="shared" si="139"/>
        <v>#VALUE!</v>
      </c>
      <c r="U487" s="14" t="e">
        <f t="shared" si="140"/>
        <v>#VALUE!</v>
      </c>
      <c r="V487" s="6" t="str">
        <f t="shared" si="141"/>
        <v/>
      </c>
      <c r="W487" s="34"/>
      <c r="X487" s="23" t="str">
        <f t="shared" si="142"/>
        <v/>
      </c>
      <c r="Y487" s="35"/>
      <c r="Z487" s="35"/>
      <c r="AA487" s="38"/>
      <c r="AB487" s="38"/>
      <c r="AC487" s="39"/>
      <c r="AD487" s="23"/>
      <c r="AE487" s="39"/>
      <c r="AF487" s="41"/>
    </row>
    <row r="488" spans="1:32" ht="45" customHeight="1" x14ac:dyDescent="0.25">
      <c r="A488" s="12">
        <v>487</v>
      </c>
      <c r="D488" s="21" t="str">
        <f t="shared" si="126"/>
        <v/>
      </c>
      <c r="E488" s="22" t="str">
        <f t="shared" si="136"/>
        <v/>
      </c>
      <c r="F488" s="22">
        <f>IF(H488="","",MAX($F$2:F487)+1)</f>
        <v>487</v>
      </c>
      <c r="G488" s="26" t="str">
        <f t="shared" si="127"/>
        <v/>
      </c>
      <c r="H488" s="27" t="str">
        <f t="shared" si="128"/>
        <v xml:space="preserve">
</v>
      </c>
      <c r="I488" s="27" t="str">
        <f t="shared" si="129"/>
        <v xml:space="preserve">
</v>
      </c>
      <c r="J488" s="42">
        <f t="shared" si="130"/>
        <v>0</v>
      </c>
      <c r="K488" s="22">
        <f t="shared" si="135"/>
        <v>0</v>
      </c>
      <c r="L488" s="22">
        <f t="shared" si="133"/>
        <v>0</v>
      </c>
      <c r="M488" s="22">
        <f t="shared" si="131"/>
        <v>0</v>
      </c>
      <c r="N488" s="14" t="str">
        <f t="shared" si="132"/>
        <v/>
      </c>
      <c r="O488" s="14" t="e">
        <f t="shared" si="137"/>
        <v>#VALUE!</v>
      </c>
      <c r="P488" s="14" t="e">
        <f t="shared" si="138"/>
        <v>#VALUE!</v>
      </c>
      <c r="Q488" s="14" t="str">
        <f>IFERROR(IF(AA488="",IF(X488="","Ecole Privée "&amp;TRIM(PROPER(VLOOKUP(MID(V488,1,8),[1]Répertoire!$H$1:$J$65536,3,FALSE))),"Ecole Privée "&amp;TRIM(PROPER(VLOOKUP(X488,[1]Répertoire!$H$1:$J$65536,3,FALSE)))),AA488),"")</f>
        <v/>
      </c>
      <c r="R488" s="14" t="str">
        <f>IFERROR(IF(AB488="",IF(X488="",VLOOKUP(MID(V488,1,8),[1]Répertoire!$H$1:$J$65536,2,FALSE),TRIM(UPPER(VLOOKUP(X488,[1]Répertoire!$H$1:$J$65536,2,FALSE)))),AB488),"")</f>
        <v/>
      </c>
      <c r="S488" s="14" t="str">
        <f t="shared" si="134"/>
        <v/>
      </c>
      <c r="T488" s="15" t="e">
        <f t="shared" si="139"/>
        <v>#VALUE!</v>
      </c>
      <c r="U488" s="14" t="e">
        <f t="shared" si="140"/>
        <v>#VALUE!</v>
      </c>
      <c r="V488" s="4" t="str">
        <f t="shared" si="141"/>
        <v/>
      </c>
      <c r="W488" s="33"/>
      <c r="X488" s="24" t="str">
        <f t="shared" si="142"/>
        <v/>
      </c>
      <c r="Y488" s="25"/>
      <c r="Z488" s="25"/>
      <c r="AA488" s="36"/>
      <c r="AB488" s="36"/>
      <c r="AC488" s="37"/>
      <c r="AD488" s="24"/>
      <c r="AE488" s="37"/>
      <c r="AF488" s="40"/>
    </row>
    <row r="489" spans="1:32" ht="45" customHeight="1" x14ac:dyDescent="0.25">
      <c r="A489" s="12">
        <v>488</v>
      </c>
      <c r="D489" s="21" t="str">
        <f t="shared" si="126"/>
        <v/>
      </c>
      <c r="E489" s="22" t="str">
        <f t="shared" si="136"/>
        <v/>
      </c>
      <c r="F489" s="22">
        <f>IF(H489="","",MAX($F$2:F488)+1)</f>
        <v>488</v>
      </c>
      <c r="G489" s="26" t="str">
        <f t="shared" si="127"/>
        <v/>
      </c>
      <c r="H489" s="27" t="str">
        <f t="shared" si="128"/>
        <v xml:space="preserve">
</v>
      </c>
      <c r="I489" s="27" t="str">
        <f t="shared" si="129"/>
        <v xml:space="preserve">
</v>
      </c>
      <c r="J489" s="42">
        <f t="shared" si="130"/>
        <v>0</v>
      </c>
      <c r="K489" s="22">
        <f t="shared" si="135"/>
        <v>0</v>
      </c>
      <c r="L489" s="22">
        <f t="shared" si="133"/>
        <v>0</v>
      </c>
      <c r="M489" s="22">
        <f t="shared" si="131"/>
        <v>0</v>
      </c>
      <c r="N489" s="14" t="str">
        <f t="shared" si="132"/>
        <v/>
      </c>
      <c r="O489" s="14" t="e">
        <f t="shared" si="137"/>
        <v>#VALUE!</v>
      </c>
      <c r="P489" s="14" t="e">
        <f t="shared" si="138"/>
        <v>#VALUE!</v>
      </c>
      <c r="Q489" s="14" t="str">
        <f>IFERROR(IF(AA489="",IF(X489="","Ecole Privée "&amp;TRIM(PROPER(VLOOKUP(MID(V489,1,8),[1]Répertoire!$H$1:$J$65536,3,FALSE))),"Ecole Privée "&amp;TRIM(PROPER(VLOOKUP(X489,[1]Répertoire!$H$1:$J$65536,3,FALSE)))),AA489),"")</f>
        <v/>
      </c>
      <c r="R489" s="14" t="str">
        <f>IFERROR(IF(AB489="",IF(X489="",VLOOKUP(MID(V489,1,8),[1]Répertoire!$H$1:$J$65536,2,FALSE),TRIM(UPPER(VLOOKUP(X489,[1]Répertoire!$H$1:$J$65536,2,FALSE)))),AB489),"")</f>
        <v/>
      </c>
      <c r="S489" s="14" t="str">
        <f t="shared" si="134"/>
        <v/>
      </c>
      <c r="T489" s="15" t="e">
        <f t="shared" si="139"/>
        <v>#VALUE!</v>
      </c>
      <c r="U489" s="14" t="e">
        <f t="shared" si="140"/>
        <v>#VALUE!</v>
      </c>
      <c r="V489" s="6" t="str">
        <f t="shared" si="141"/>
        <v/>
      </c>
      <c r="W489" s="34"/>
      <c r="X489" s="23" t="str">
        <f t="shared" si="142"/>
        <v/>
      </c>
      <c r="Y489" s="35"/>
      <c r="Z489" s="35"/>
      <c r="AA489" s="38"/>
      <c r="AB489" s="38"/>
      <c r="AC489" s="39"/>
      <c r="AD489" s="23"/>
      <c r="AE489" s="39"/>
      <c r="AF489" s="41"/>
    </row>
    <row r="490" spans="1:32" ht="45" customHeight="1" x14ac:dyDescent="0.25">
      <c r="A490" s="12">
        <v>489</v>
      </c>
      <c r="D490" s="21" t="str">
        <f t="shared" si="126"/>
        <v/>
      </c>
      <c r="E490" s="22" t="str">
        <f t="shared" si="136"/>
        <v/>
      </c>
      <c r="F490" s="22">
        <f>IF(H490="","",MAX($F$2:F489)+1)</f>
        <v>489</v>
      </c>
      <c r="G490" s="26" t="str">
        <f t="shared" si="127"/>
        <v/>
      </c>
      <c r="H490" s="27" t="str">
        <f t="shared" si="128"/>
        <v xml:space="preserve">
</v>
      </c>
      <c r="I490" s="27" t="str">
        <f t="shared" si="129"/>
        <v xml:space="preserve">
</v>
      </c>
      <c r="J490" s="42">
        <f t="shared" si="130"/>
        <v>0</v>
      </c>
      <c r="K490" s="22">
        <f t="shared" si="135"/>
        <v>0</v>
      </c>
      <c r="L490" s="22">
        <f t="shared" si="133"/>
        <v>0</v>
      </c>
      <c r="M490" s="22">
        <f t="shared" si="131"/>
        <v>0</v>
      </c>
      <c r="N490" s="14" t="str">
        <f t="shared" si="132"/>
        <v/>
      </c>
      <c r="O490" s="14" t="e">
        <f t="shared" si="137"/>
        <v>#VALUE!</v>
      </c>
      <c r="P490" s="14" t="e">
        <f t="shared" si="138"/>
        <v>#VALUE!</v>
      </c>
      <c r="Q490" s="14" t="str">
        <f>IFERROR(IF(AA490="",IF(X490="","Ecole Privée "&amp;TRIM(PROPER(VLOOKUP(MID(V490,1,8),[1]Répertoire!$H$1:$J$65536,3,FALSE))),"Ecole Privée "&amp;TRIM(PROPER(VLOOKUP(X490,[1]Répertoire!$H$1:$J$65536,3,FALSE)))),AA490),"")</f>
        <v/>
      </c>
      <c r="R490" s="14" t="str">
        <f>IFERROR(IF(AB490="",IF(X490="",VLOOKUP(MID(V490,1,8),[1]Répertoire!$H$1:$J$65536,2,FALSE),TRIM(UPPER(VLOOKUP(X490,[1]Répertoire!$H$1:$J$65536,2,FALSE)))),AB490),"")</f>
        <v/>
      </c>
      <c r="S490" s="14" t="str">
        <f t="shared" si="134"/>
        <v/>
      </c>
      <c r="T490" s="15" t="e">
        <f t="shared" si="139"/>
        <v>#VALUE!</v>
      </c>
      <c r="U490" s="14" t="e">
        <f t="shared" si="140"/>
        <v>#VALUE!</v>
      </c>
      <c r="V490" s="4" t="str">
        <f t="shared" si="141"/>
        <v/>
      </c>
      <c r="W490" s="33"/>
      <c r="X490" s="24" t="str">
        <f t="shared" si="142"/>
        <v/>
      </c>
      <c r="Y490" s="25"/>
      <c r="Z490" s="25"/>
      <c r="AA490" s="36"/>
      <c r="AB490" s="36"/>
      <c r="AC490" s="37"/>
      <c r="AD490" s="24"/>
      <c r="AE490" s="37"/>
      <c r="AF490" s="40"/>
    </row>
    <row r="491" spans="1:32" ht="45" customHeight="1" x14ac:dyDescent="0.25">
      <c r="A491" s="12">
        <v>490</v>
      </c>
      <c r="D491" s="21" t="str">
        <f t="shared" si="126"/>
        <v/>
      </c>
      <c r="E491" s="22" t="str">
        <f t="shared" si="136"/>
        <v/>
      </c>
      <c r="F491" s="22">
        <f>IF(H491="","",MAX($F$2:F490)+1)</f>
        <v>490</v>
      </c>
      <c r="G491" s="26" t="str">
        <f t="shared" si="127"/>
        <v/>
      </c>
      <c r="H491" s="27" t="str">
        <f t="shared" si="128"/>
        <v xml:space="preserve">
</v>
      </c>
      <c r="I491" s="27" t="str">
        <f t="shared" si="129"/>
        <v xml:space="preserve">
</v>
      </c>
      <c r="J491" s="42">
        <f t="shared" si="130"/>
        <v>0</v>
      </c>
      <c r="K491" s="22">
        <f t="shared" si="135"/>
        <v>0</v>
      </c>
      <c r="L491" s="22">
        <f t="shared" si="133"/>
        <v>0</v>
      </c>
      <c r="M491" s="22">
        <f t="shared" si="131"/>
        <v>0</v>
      </c>
      <c r="N491" s="14" t="str">
        <f t="shared" si="132"/>
        <v/>
      </c>
      <c r="O491" s="14" t="e">
        <f t="shared" si="137"/>
        <v>#VALUE!</v>
      </c>
      <c r="P491" s="14" t="e">
        <f t="shared" si="138"/>
        <v>#VALUE!</v>
      </c>
      <c r="Q491" s="14" t="str">
        <f>IFERROR(IF(AA491="",IF(X491="","Ecole Privée "&amp;TRIM(PROPER(VLOOKUP(MID(V491,1,8),[1]Répertoire!$H$1:$J$65536,3,FALSE))),"Ecole Privée "&amp;TRIM(PROPER(VLOOKUP(X491,[1]Répertoire!$H$1:$J$65536,3,FALSE)))),AA491),"")</f>
        <v/>
      </c>
      <c r="R491" s="14" t="str">
        <f>IFERROR(IF(AB491="",IF(X491="",VLOOKUP(MID(V491,1,8),[1]Répertoire!$H$1:$J$65536,2,FALSE),TRIM(UPPER(VLOOKUP(X491,[1]Répertoire!$H$1:$J$65536,2,FALSE)))),AB491),"")</f>
        <v/>
      </c>
      <c r="S491" s="14" t="str">
        <f t="shared" si="134"/>
        <v/>
      </c>
      <c r="T491" s="15" t="e">
        <f t="shared" si="139"/>
        <v>#VALUE!</v>
      </c>
      <c r="U491" s="14" t="e">
        <f t="shared" si="140"/>
        <v>#VALUE!</v>
      </c>
      <c r="V491" s="6" t="str">
        <f t="shared" si="141"/>
        <v/>
      </c>
      <c r="W491" s="34"/>
      <c r="X491" s="23" t="str">
        <f t="shared" si="142"/>
        <v/>
      </c>
      <c r="Y491" s="35"/>
      <c r="Z491" s="35"/>
      <c r="AA491" s="38"/>
      <c r="AB491" s="38"/>
      <c r="AC491" s="39"/>
      <c r="AD491" s="23"/>
      <c r="AE491" s="39"/>
      <c r="AF491" s="41"/>
    </row>
    <row r="492" spans="1:32" ht="45" customHeight="1" x14ac:dyDescent="0.25">
      <c r="A492" s="12">
        <v>491</v>
      </c>
      <c r="D492" s="21" t="str">
        <f t="shared" si="126"/>
        <v/>
      </c>
      <c r="E492" s="22" t="str">
        <f t="shared" si="136"/>
        <v/>
      </c>
      <c r="F492" s="22">
        <f>IF(H492="","",MAX($F$2:F491)+1)</f>
        <v>491</v>
      </c>
      <c r="G492" s="26" t="str">
        <f t="shared" si="127"/>
        <v/>
      </c>
      <c r="H492" s="27" t="str">
        <f t="shared" si="128"/>
        <v xml:space="preserve">
</v>
      </c>
      <c r="I492" s="27" t="str">
        <f t="shared" si="129"/>
        <v xml:space="preserve">
</v>
      </c>
      <c r="J492" s="42">
        <f t="shared" si="130"/>
        <v>0</v>
      </c>
      <c r="K492" s="22">
        <f t="shared" si="135"/>
        <v>0</v>
      </c>
      <c r="L492" s="22">
        <f t="shared" si="133"/>
        <v>0</v>
      </c>
      <c r="M492" s="22">
        <f t="shared" si="131"/>
        <v>0</v>
      </c>
      <c r="N492" s="14" t="str">
        <f t="shared" si="132"/>
        <v/>
      </c>
      <c r="O492" s="14" t="e">
        <f t="shared" si="137"/>
        <v>#VALUE!</v>
      </c>
      <c r="P492" s="14" t="e">
        <f t="shared" si="138"/>
        <v>#VALUE!</v>
      </c>
      <c r="Q492" s="14" t="str">
        <f>IFERROR(IF(AA492="",IF(X492="","Ecole Privée "&amp;TRIM(PROPER(VLOOKUP(MID(V492,1,8),[1]Répertoire!$H$1:$J$65536,3,FALSE))),"Ecole Privée "&amp;TRIM(PROPER(VLOOKUP(X492,[1]Répertoire!$H$1:$J$65536,3,FALSE)))),AA492),"")</f>
        <v/>
      </c>
      <c r="R492" s="14" t="str">
        <f>IFERROR(IF(AB492="",IF(X492="",VLOOKUP(MID(V492,1,8),[1]Répertoire!$H$1:$J$65536,2,FALSE),TRIM(UPPER(VLOOKUP(X492,[1]Répertoire!$H$1:$J$65536,2,FALSE)))),AB492),"")</f>
        <v/>
      </c>
      <c r="S492" s="14" t="str">
        <f t="shared" si="134"/>
        <v/>
      </c>
      <c r="T492" s="15" t="e">
        <f t="shared" si="139"/>
        <v>#VALUE!</v>
      </c>
      <c r="U492" s="14" t="e">
        <f t="shared" si="140"/>
        <v>#VALUE!</v>
      </c>
      <c r="V492" s="4" t="str">
        <f t="shared" si="141"/>
        <v/>
      </c>
      <c r="W492" s="33"/>
      <c r="X492" s="24" t="str">
        <f t="shared" si="142"/>
        <v/>
      </c>
      <c r="Y492" s="25"/>
      <c r="Z492" s="25"/>
      <c r="AA492" s="36"/>
      <c r="AB492" s="36"/>
      <c r="AC492" s="37"/>
      <c r="AD492" s="24"/>
      <c r="AE492" s="37"/>
      <c r="AF492" s="40"/>
    </row>
    <row r="493" spans="1:32" ht="45" customHeight="1" x14ac:dyDescent="0.25">
      <c r="A493" s="12">
        <v>492</v>
      </c>
      <c r="D493" s="21" t="str">
        <f t="shared" si="126"/>
        <v/>
      </c>
      <c r="E493" s="22" t="str">
        <f t="shared" si="136"/>
        <v/>
      </c>
      <c r="F493" s="22">
        <f>IF(H493="","",MAX($F$2:F492)+1)</f>
        <v>492</v>
      </c>
      <c r="G493" s="26" t="str">
        <f t="shared" si="127"/>
        <v/>
      </c>
      <c r="H493" s="27" t="str">
        <f t="shared" si="128"/>
        <v xml:space="preserve">
</v>
      </c>
      <c r="I493" s="27" t="str">
        <f t="shared" si="129"/>
        <v xml:space="preserve">
</v>
      </c>
      <c r="J493" s="42">
        <f t="shared" si="130"/>
        <v>0</v>
      </c>
      <c r="K493" s="22">
        <f t="shared" si="135"/>
        <v>0</v>
      </c>
      <c r="L493" s="22">
        <f t="shared" si="133"/>
        <v>0</v>
      </c>
      <c r="M493" s="22">
        <f t="shared" si="131"/>
        <v>0</v>
      </c>
      <c r="N493" s="14" t="str">
        <f t="shared" si="132"/>
        <v/>
      </c>
      <c r="O493" s="14" t="e">
        <f t="shared" si="137"/>
        <v>#VALUE!</v>
      </c>
      <c r="P493" s="14" t="e">
        <f t="shared" si="138"/>
        <v>#VALUE!</v>
      </c>
      <c r="Q493" s="14" t="str">
        <f>IFERROR(IF(AA493="",IF(X493="","Ecole Privée "&amp;TRIM(PROPER(VLOOKUP(MID(V493,1,8),[1]Répertoire!$H$1:$J$65536,3,FALSE))),"Ecole Privée "&amp;TRIM(PROPER(VLOOKUP(X493,[1]Répertoire!$H$1:$J$65536,3,FALSE)))),AA493),"")</f>
        <v/>
      </c>
      <c r="R493" s="14" t="str">
        <f>IFERROR(IF(AB493="",IF(X493="",VLOOKUP(MID(V493,1,8),[1]Répertoire!$H$1:$J$65536,2,FALSE),TRIM(UPPER(VLOOKUP(X493,[1]Répertoire!$H$1:$J$65536,2,FALSE)))),AB493),"")</f>
        <v/>
      </c>
      <c r="S493" s="14" t="str">
        <f t="shared" si="134"/>
        <v/>
      </c>
      <c r="T493" s="15" t="e">
        <f t="shared" si="139"/>
        <v>#VALUE!</v>
      </c>
      <c r="U493" s="14" t="e">
        <f t="shared" si="140"/>
        <v>#VALUE!</v>
      </c>
      <c r="V493" s="6" t="str">
        <f t="shared" si="141"/>
        <v/>
      </c>
      <c r="W493" s="34"/>
      <c r="X493" s="23" t="str">
        <f t="shared" si="142"/>
        <v/>
      </c>
      <c r="Y493" s="35"/>
      <c r="Z493" s="35"/>
      <c r="AA493" s="38"/>
      <c r="AB493" s="38"/>
      <c r="AC493" s="39"/>
      <c r="AD493" s="23"/>
      <c r="AE493" s="39"/>
      <c r="AF493" s="41"/>
    </row>
    <row r="494" spans="1:32" ht="45" customHeight="1" x14ac:dyDescent="0.25">
      <c r="A494" s="12">
        <v>493</v>
      </c>
      <c r="D494" s="21" t="str">
        <f t="shared" si="126"/>
        <v/>
      </c>
      <c r="E494" s="22" t="str">
        <f t="shared" si="136"/>
        <v/>
      </c>
      <c r="F494" s="22">
        <f>IF(H494="","",MAX($F$2:F493)+1)</f>
        <v>493</v>
      </c>
      <c r="G494" s="26" t="str">
        <f t="shared" si="127"/>
        <v/>
      </c>
      <c r="H494" s="27" t="str">
        <f t="shared" si="128"/>
        <v xml:space="preserve">
</v>
      </c>
      <c r="I494" s="27" t="str">
        <f t="shared" si="129"/>
        <v xml:space="preserve">
</v>
      </c>
      <c r="J494" s="42">
        <f t="shared" si="130"/>
        <v>0</v>
      </c>
      <c r="K494" s="22">
        <f t="shared" si="135"/>
        <v>0</v>
      </c>
      <c r="L494" s="22">
        <f t="shared" si="133"/>
        <v>0</v>
      </c>
      <c r="M494" s="22">
        <f t="shared" si="131"/>
        <v>0</v>
      </c>
      <c r="N494" s="14" t="str">
        <f t="shared" si="132"/>
        <v/>
      </c>
      <c r="O494" s="14" t="e">
        <f t="shared" si="137"/>
        <v>#VALUE!</v>
      </c>
      <c r="P494" s="14" t="e">
        <f t="shared" si="138"/>
        <v>#VALUE!</v>
      </c>
      <c r="Q494" s="14" t="str">
        <f>IFERROR(IF(AA494="",IF(X494="","Ecole Privée "&amp;TRIM(PROPER(VLOOKUP(MID(V494,1,8),[1]Répertoire!$H$1:$J$65536,3,FALSE))),"Ecole Privée "&amp;TRIM(PROPER(VLOOKUP(X494,[1]Répertoire!$H$1:$J$65536,3,FALSE)))),AA494),"")</f>
        <v/>
      </c>
      <c r="R494" s="14" t="str">
        <f>IFERROR(IF(AB494="",IF(X494="",VLOOKUP(MID(V494,1,8),[1]Répertoire!$H$1:$J$65536,2,FALSE),TRIM(UPPER(VLOOKUP(X494,[1]Répertoire!$H$1:$J$65536,2,FALSE)))),AB494),"")</f>
        <v/>
      </c>
      <c r="S494" s="14" t="str">
        <f t="shared" si="134"/>
        <v/>
      </c>
      <c r="T494" s="15" t="e">
        <f t="shared" si="139"/>
        <v>#VALUE!</v>
      </c>
      <c r="U494" s="14" t="e">
        <f t="shared" si="140"/>
        <v>#VALUE!</v>
      </c>
      <c r="V494" s="4" t="str">
        <f t="shared" si="141"/>
        <v/>
      </c>
      <c r="W494" s="33"/>
      <c r="X494" s="24" t="str">
        <f t="shared" si="142"/>
        <v/>
      </c>
      <c r="Y494" s="25"/>
      <c r="Z494" s="25"/>
      <c r="AA494" s="36"/>
      <c r="AB494" s="36"/>
      <c r="AC494" s="37"/>
      <c r="AD494" s="24"/>
      <c r="AE494" s="37"/>
      <c r="AF494" s="40"/>
    </row>
    <row r="495" spans="1:32" ht="45" customHeight="1" x14ac:dyDescent="0.25">
      <c r="A495" s="12">
        <v>494</v>
      </c>
      <c r="D495" s="21" t="str">
        <f t="shared" si="126"/>
        <v/>
      </c>
      <c r="E495" s="22" t="str">
        <f t="shared" si="136"/>
        <v/>
      </c>
      <c r="F495" s="22">
        <f>IF(H495="","",MAX($F$2:F494)+1)</f>
        <v>494</v>
      </c>
      <c r="G495" s="26" t="str">
        <f t="shared" si="127"/>
        <v/>
      </c>
      <c r="H495" s="27" t="str">
        <f t="shared" si="128"/>
        <v xml:space="preserve">
</v>
      </c>
      <c r="I495" s="27" t="str">
        <f t="shared" si="129"/>
        <v xml:space="preserve">
</v>
      </c>
      <c r="J495" s="42">
        <f t="shared" si="130"/>
        <v>0</v>
      </c>
      <c r="K495" s="22">
        <f t="shared" si="135"/>
        <v>0</v>
      </c>
      <c r="L495" s="22">
        <f t="shared" si="133"/>
        <v>0</v>
      </c>
      <c r="M495" s="22">
        <f t="shared" si="131"/>
        <v>0</v>
      </c>
      <c r="N495" s="14" t="str">
        <f t="shared" si="132"/>
        <v/>
      </c>
      <c r="O495" s="14" t="e">
        <f t="shared" si="137"/>
        <v>#VALUE!</v>
      </c>
      <c r="P495" s="14" t="e">
        <f t="shared" si="138"/>
        <v>#VALUE!</v>
      </c>
      <c r="Q495" s="14" t="str">
        <f>IFERROR(IF(AA495="",IF(X495="","Ecole Privée "&amp;TRIM(PROPER(VLOOKUP(MID(V495,1,8),[1]Répertoire!$H$1:$J$65536,3,FALSE))),"Ecole Privée "&amp;TRIM(PROPER(VLOOKUP(X495,[1]Répertoire!$H$1:$J$65536,3,FALSE)))),AA495),"")</f>
        <v/>
      </c>
      <c r="R495" s="14" t="str">
        <f>IFERROR(IF(AB495="",IF(X495="",VLOOKUP(MID(V495,1,8),[1]Répertoire!$H$1:$J$65536,2,FALSE),TRIM(UPPER(VLOOKUP(X495,[1]Répertoire!$H$1:$J$65536,2,FALSE)))),AB495),"")</f>
        <v/>
      </c>
      <c r="S495" s="14" t="str">
        <f t="shared" si="134"/>
        <v/>
      </c>
      <c r="T495" s="15" t="e">
        <f t="shared" si="139"/>
        <v>#VALUE!</v>
      </c>
      <c r="U495" s="14" t="e">
        <f t="shared" si="140"/>
        <v>#VALUE!</v>
      </c>
      <c r="V495" s="6" t="str">
        <f t="shared" si="141"/>
        <v/>
      </c>
      <c r="W495" s="34"/>
      <c r="X495" s="23" t="str">
        <f t="shared" si="142"/>
        <v/>
      </c>
      <c r="Y495" s="35"/>
      <c r="Z495" s="35"/>
      <c r="AA495" s="38"/>
      <c r="AB495" s="38"/>
      <c r="AC495" s="39"/>
      <c r="AD495" s="23"/>
      <c r="AE495" s="39"/>
      <c r="AF495" s="41"/>
    </row>
    <row r="496" spans="1:32" ht="45" customHeight="1" x14ac:dyDescent="0.25">
      <c r="A496" s="12">
        <v>495</v>
      </c>
      <c r="D496" s="21" t="str">
        <f t="shared" si="126"/>
        <v/>
      </c>
      <c r="E496" s="22" t="str">
        <f t="shared" si="136"/>
        <v/>
      </c>
      <c r="F496" s="22">
        <f>IF(H496="","",MAX($F$2:F495)+1)</f>
        <v>495</v>
      </c>
      <c r="G496" s="26" t="str">
        <f t="shared" si="127"/>
        <v/>
      </c>
      <c r="H496" s="27" t="str">
        <f t="shared" si="128"/>
        <v xml:space="preserve">
</v>
      </c>
      <c r="I496" s="27" t="str">
        <f t="shared" si="129"/>
        <v xml:space="preserve">
</v>
      </c>
      <c r="J496" s="42">
        <f t="shared" si="130"/>
        <v>0</v>
      </c>
      <c r="K496" s="22">
        <f t="shared" si="135"/>
        <v>0</v>
      </c>
      <c r="L496" s="22">
        <f t="shared" si="133"/>
        <v>0</v>
      </c>
      <c r="M496" s="22">
        <f t="shared" si="131"/>
        <v>0</v>
      </c>
      <c r="N496" s="14" t="str">
        <f t="shared" si="132"/>
        <v/>
      </c>
      <c r="O496" s="14" t="e">
        <f t="shared" si="137"/>
        <v>#VALUE!</v>
      </c>
      <c r="P496" s="14" t="e">
        <f t="shared" si="138"/>
        <v>#VALUE!</v>
      </c>
      <c r="Q496" s="14" t="str">
        <f>IFERROR(IF(AA496="",IF(X496="","Ecole Privée "&amp;TRIM(PROPER(VLOOKUP(MID(V496,1,8),[1]Répertoire!$H$1:$J$65536,3,FALSE))),"Ecole Privée "&amp;TRIM(PROPER(VLOOKUP(X496,[1]Répertoire!$H$1:$J$65536,3,FALSE)))),AA496),"")</f>
        <v/>
      </c>
      <c r="R496" s="14" t="str">
        <f>IFERROR(IF(AB496="",IF(X496="",VLOOKUP(MID(V496,1,8),[1]Répertoire!$H$1:$J$65536,2,FALSE),TRIM(UPPER(VLOOKUP(X496,[1]Répertoire!$H$1:$J$65536,2,FALSE)))),AB496),"")</f>
        <v/>
      </c>
      <c r="S496" s="14" t="str">
        <f t="shared" si="134"/>
        <v/>
      </c>
      <c r="T496" s="15" t="e">
        <f t="shared" si="139"/>
        <v>#VALUE!</v>
      </c>
      <c r="U496" s="14" t="e">
        <f t="shared" si="140"/>
        <v>#VALUE!</v>
      </c>
      <c r="V496" s="4" t="str">
        <f t="shared" si="141"/>
        <v/>
      </c>
      <c r="W496" s="33"/>
      <c r="X496" s="24" t="str">
        <f t="shared" si="142"/>
        <v/>
      </c>
      <c r="Y496" s="25"/>
      <c r="Z496" s="25"/>
      <c r="AA496" s="36"/>
      <c r="AB496" s="36"/>
      <c r="AC496" s="37"/>
      <c r="AD496" s="24"/>
      <c r="AE496" s="37"/>
      <c r="AF496" s="40"/>
    </row>
    <row r="497" spans="1:32" ht="45" customHeight="1" x14ac:dyDescent="0.25">
      <c r="A497" s="12">
        <v>496</v>
      </c>
      <c r="D497" s="21" t="str">
        <f t="shared" si="126"/>
        <v/>
      </c>
      <c r="E497" s="22" t="str">
        <f t="shared" si="136"/>
        <v/>
      </c>
      <c r="F497" s="22">
        <f>IF(H497="","",MAX($F$2:F496)+1)</f>
        <v>496</v>
      </c>
      <c r="G497" s="26" t="str">
        <f t="shared" si="127"/>
        <v/>
      </c>
      <c r="H497" s="27" t="str">
        <f t="shared" si="128"/>
        <v xml:space="preserve">
</v>
      </c>
      <c r="I497" s="27" t="str">
        <f t="shared" si="129"/>
        <v xml:space="preserve">
</v>
      </c>
      <c r="J497" s="42">
        <f t="shared" si="130"/>
        <v>0</v>
      </c>
      <c r="K497" s="22">
        <f t="shared" si="135"/>
        <v>0</v>
      </c>
      <c r="L497" s="22">
        <f t="shared" si="133"/>
        <v>0</v>
      </c>
      <c r="M497" s="22">
        <f t="shared" si="131"/>
        <v>0</v>
      </c>
      <c r="N497" s="14" t="str">
        <f t="shared" si="132"/>
        <v/>
      </c>
      <c r="O497" s="14" t="e">
        <f t="shared" si="137"/>
        <v>#VALUE!</v>
      </c>
      <c r="P497" s="14" t="e">
        <f t="shared" si="138"/>
        <v>#VALUE!</v>
      </c>
      <c r="Q497" s="14" t="str">
        <f>IFERROR(IF(AA497="",IF(X497="","Ecole Privée "&amp;TRIM(PROPER(VLOOKUP(MID(V497,1,8),[1]Répertoire!$H$1:$J$65536,3,FALSE))),"Ecole Privée "&amp;TRIM(PROPER(VLOOKUP(X497,[1]Répertoire!$H$1:$J$65536,3,FALSE)))),AA497),"")</f>
        <v/>
      </c>
      <c r="R497" s="14" t="str">
        <f>IFERROR(IF(AB497="",IF(X497="",VLOOKUP(MID(V497,1,8),[1]Répertoire!$H$1:$J$65536,2,FALSE),TRIM(UPPER(VLOOKUP(X497,[1]Répertoire!$H$1:$J$65536,2,FALSE)))),AB497),"")</f>
        <v/>
      </c>
      <c r="S497" s="14" t="str">
        <f t="shared" si="134"/>
        <v/>
      </c>
      <c r="T497" s="15" t="e">
        <f t="shared" si="139"/>
        <v>#VALUE!</v>
      </c>
      <c r="U497" s="14" t="e">
        <f t="shared" si="140"/>
        <v>#VALUE!</v>
      </c>
      <c r="V497" s="6" t="str">
        <f t="shared" si="141"/>
        <v/>
      </c>
      <c r="W497" s="34"/>
      <c r="X497" s="23" t="str">
        <f t="shared" si="142"/>
        <v/>
      </c>
      <c r="Y497" s="35"/>
      <c r="Z497" s="35"/>
      <c r="AA497" s="38"/>
      <c r="AB497" s="38"/>
      <c r="AC497" s="39"/>
      <c r="AD497" s="23"/>
      <c r="AE497" s="39"/>
      <c r="AF497" s="41"/>
    </row>
    <row r="498" spans="1:32" ht="45" customHeight="1" x14ac:dyDescent="0.25">
      <c r="A498" s="12">
        <v>497</v>
      </c>
      <c r="D498" s="21" t="str">
        <f t="shared" si="126"/>
        <v/>
      </c>
      <c r="E498" s="22" t="str">
        <f t="shared" si="136"/>
        <v/>
      </c>
      <c r="F498" s="22">
        <f>IF(H498="","",MAX($F$2:F497)+1)</f>
        <v>497</v>
      </c>
      <c r="G498" s="26" t="str">
        <f t="shared" si="127"/>
        <v/>
      </c>
      <c r="H498" s="27" t="str">
        <f t="shared" si="128"/>
        <v xml:space="preserve">
</v>
      </c>
      <c r="I498" s="27" t="str">
        <f t="shared" si="129"/>
        <v xml:space="preserve">
</v>
      </c>
      <c r="J498" s="42">
        <f t="shared" si="130"/>
        <v>0</v>
      </c>
      <c r="K498" s="22">
        <f t="shared" si="135"/>
        <v>0</v>
      </c>
      <c r="L498" s="22">
        <f t="shared" si="133"/>
        <v>0</v>
      </c>
      <c r="M498" s="22">
        <f t="shared" si="131"/>
        <v>0</v>
      </c>
      <c r="N498" s="14" t="str">
        <f t="shared" si="132"/>
        <v/>
      </c>
      <c r="O498" s="14" t="e">
        <f t="shared" si="137"/>
        <v>#VALUE!</v>
      </c>
      <c r="P498" s="14" t="e">
        <f t="shared" si="138"/>
        <v>#VALUE!</v>
      </c>
      <c r="Q498" s="14" t="str">
        <f>IFERROR(IF(AA498="",IF(X498="","Ecole Privée "&amp;TRIM(PROPER(VLOOKUP(MID(V498,1,8),[1]Répertoire!$H$1:$J$65536,3,FALSE))),"Ecole Privée "&amp;TRIM(PROPER(VLOOKUP(X498,[1]Répertoire!$H$1:$J$65536,3,FALSE)))),AA498),"")</f>
        <v/>
      </c>
      <c r="R498" s="14" t="str">
        <f>IFERROR(IF(AB498="",IF(X498="",VLOOKUP(MID(V498,1,8),[1]Répertoire!$H$1:$J$65536,2,FALSE),TRIM(UPPER(VLOOKUP(X498,[1]Répertoire!$H$1:$J$65536,2,FALSE)))),AB498),"")</f>
        <v/>
      </c>
      <c r="S498" s="14" t="str">
        <f t="shared" si="134"/>
        <v/>
      </c>
      <c r="T498" s="15" t="e">
        <f t="shared" si="139"/>
        <v>#VALUE!</v>
      </c>
      <c r="U498" s="14" t="e">
        <f t="shared" si="140"/>
        <v>#VALUE!</v>
      </c>
      <c r="V498" s="4" t="str">
        <f t="shared" si="141"/>
        <v/>
      </c>
      <c r="W498" s="33"/>
      <c r="X498" s="24" t="str">
        <f t="shared" si="142"/>
        <v/>
      </c>
      <c r="Y498" s="25"/>
      <c r="Z498" s="25"/>
      <c r="AA498" s="36"/>
      <c r="AB498" s="36"/>
      <c r="AC498" s="37"/>
      <c r="AD498" s="24"/>
      <c r="AE498" s="37"/>
      <c r="AF498" s="40"/>
    </row>
    <row r="499" spans="1:32" ht="45" customHeight="1" x14ac:dyDescent="0.25">
      <c r="A499" s="12">
        <v>498</v>
      </c>
      <c r="D499" s="21" t="str">
        <f t="shared" si="126"/>
        <v/>
      </c>
      <c r="E499" s="22" t="str">
        <f t="shared" si="136"/>
        <v/>
      </c>
      <c r="F499" s="22">
        <f>IF(H499="","",MAX($F$2:F498)+1)</f>
        <v>498</v>
      </c>
      <c r="G499" s="26" t="str">
        <f t="shared" si="127"/>
        <v/>
      </c>
      <c r="H499" s="27" t="str">
        <f t="shared" si="128"/>
        <v xml:space="preserve">
</v>
      </c>
      <c r="I499" s="27" t="str">
        <f t="shared" si="129"/>
        <v xml:space="preserve">
</v>
      </c>
      <c r="J499" s="42">
        <f t="shared" si="130"/>
        <v>0</v>
      </c>
      <c r="K499" s="22">
        <f t="shared" si="135"/>
        <v>0</v>
      </c>
      <c r="L499" s="22">
        <f t="shared" si="133"/>
        <v>0</v>
      </c>
      <c r="M499" s="22">
        <f t="shared" si="131"/>
        <v>0</v>
      </c>
      <c r="N499" s="14" t="str">
        <f t="shared" si="132"/>
        <v/>
      </c>
      <c r="O499" s="14" t="e">
        <f t="shared" si="137"/>
        <v>#VALUE!</v>
      </c>
      <c r="P499" s="14" t="e">
        <f t="shared" si="138"/>
        <v>#VALUE!</v>
      </c>
      <c r="Q499" s="14" t="str">
        <f>IFERROR(IF(AA499="",IF(X499="","Ecole Privée "&amp;TRIM(PROPER(VLOOKUP(MID(V499,1,8),[1]Répertoire!$H$1:$J$65536,3,FALSE))),"Ecole Privée "&amp;TRIM(PROPER(VLOOKUP(X499,[1]Répertoire!$H$1:$J$65536,3,FALSE)))),AA499),"")</f>
        <v/>
      </c>
      <c r="R499" s="14" t="str">
        <f>IFERROR(IF(AB499="",IF(X499="",VLOOKUP(MID(V499,1,8),[1]Répertoire!$H$1:$J$65536,2,FALSE),TRIM(UPPER(VLOOKUP(X499,[1]Répertoire!$H$1:$J$65536,2,FALSE)))),AB499),"")</f>
        <v/>
      </c>
      <c r="S499" s="14" t="str">
        <f t="shared" si="134"/>
        <v/>
      </c>
      <c r="T499" s="15" t="e">
        <f t="shared" si="139"/>
        <v>#VALUE!</v>
      </c>
      <c r="U499" s="14" t="e">
        <f t="shared" si="140"/>
        <v>#VALUE!</v>
      </c>
      <c r="V499" s="6" t="str">
        <f t="shared" si="141"/>
        <v/>
      </c>
      <c r="W499" s="34"/>
      <c r="X499" s="23" t="str">
        <f t="shared" si="142"/>
        <v/>
      </c>
      <c r="Y499" s="35"/>
      <c r="Z499" s="35"/>
      <c r="AA499" s="38"/>
      <c r="AB499" s="38"/>
      <c r="AC499" s="39"/>
      <c r="AD499" s="23"/>
      <c r="AE499" s="39"/>
      <c r="AF499" s="41"/>
    </row>
    <row r="500" spans="1:32" ht="45" customHeight="1" x14ac:dyDescent="0.25">
      <c r="A500" s="12">
        <v>499</v>
      </c>
      <c r="D500" s="21" t="str">
        <f t="shared" si="126"/>
        <v/>
      </c>
      <c r="E500" s="22" t="str">
        <f t="shared" si="136"/>
        <v/>
      </c>
      <c r="F500" s="22">
        <f>IF(H500="","",MAX($F$2:F499)+1)</f>
        <v>499</v>
      </c>
      <c r="G500" s="26" t="str">
        <f t="shared" si="127"/>
        <v/>
      </c>
      <c r="H500" s="27" t="str">
        <f t="shared" si="128"/>
        <v xml:space="preserve">
</v>
      </c>
      <c r="I500" s="27" t="str">
        <f t="shared" si="129"/>
        <v xml:space="preserve">
</v>
      </c>
      <c r="J500" s="42">
        <f t="shared" si="130"/>
        <v>0</v>
      </c>
      <c r="K500" s="22">
        <f t="shared" si="135"/>
        <v>0</v>
      </c>
      <c r="L500" s="22">
        <f t="shared" si="133"/>
        <v>0</v>
      </c>
      <c r="M500" s="22">
        <f t="shared" si="131"/>
        <v>0</v>
      </c>
      <c r="N500" s="14" t="str">
        <f t="shared" si="132"/>
        <v/>
      </c>
      <c r="O500" s="14" t="e">
        <f t="shared" si="137"/>
        <v>#VALUE!</v>
      </c>
      <c r="P500" s="14" t="e">
        <f t="shared" si="138"/>
        <v>#VALUE!</v>
      </c>
      <c r="Q500" s="14" t="str">
        <f>IFERROR(IF(AA500="",IF(X500="","Ecole Privée "&amp;TRIM(PROPER(VLOOKUP(MID(V500,1,8),[1]Répertoire!$H$1:$J$65536,3,FALSE))),"Ecole Privée "&amp;TRIM(PROPER(VLOOKUP(X500,[1]Répertoire!$H$1:$J$65536,3,FALSE)))),AA500),"")</f>
        <v/>
      </c>
      <c r="R500" s="14" t="str">
        <f>IFERROR(IF(AB500="",IF(X500="",VLOOKUP(MID(V500,1,8),[1]Répertoire!$H$1:$J$65536,2,FALSE),TRIM(UPPER(VLOOKUP(X500,[1]Répertoire!$H$1:$J$65536,2,FALSE)))),AB500),"")</f>
        <v/>
      </c>
      <c r="S500" s="14" t="str">
        <f t="shared" si="134"/>
        <v/>
      </c>
      <c r="T500" s="15" t="e">
        <f t="shared" si="139"/>
        <v>#VALUE!</v>
      </c>
      <c r="U500" s="14" t="e">
        <f t="shared" si="140"/>
        <v>#VALUE!</v>
      </c>
      <c r="V500" s="4" t="str">
        <f t="shared" si="141"/>
        <v/>
      </c>
      <c r="W500" s="33"/>
      <c r="X500" s="24" t="str">
        <f t="shared" si="142"/>
        <v/>
      </c>
      <c r="Y500" s="25"/>
      <c r="Z500" s="25"/>
      <c r="AA500" s="36"/>
      <c r="AB500" s="36"/>
      <c r="AC500" s="37"/>
      <c r="AD500" s="24"/>
      <c r="AE500" s="37"/>
      <c r="AF500" s="40"/>
    </row>
    <row r="501" spans="1:32" ht="45" customHeight="1" x14ac:dyDescent="0.25">
      <c r="A501" s="12">
        <v>500</v>
      </c>
      <c r="D501" s="21" t="str">
        <f t="shared" si="126"/>
        <v/>
      </c>
      <c r="E501" s="22" t="str">
        <f t="shared" si="136"/>
        <v/>
      </c>
      <c r="F501" s="22">
        <f>IF(H501="","",MAX($F$2:F500)+1)</f>
        <v>500</v>
      </c>
      <c r="G501" s="26" t="str">
        <f t="shared" si="127"/>
        <v/>
      </c>
      <c r="H501" s="27" t="str">
        <f t="shared" si="128"/>
        <v xml:space="preserve">
</v>
      </c>
      <c r="I501" s="27" t="str">
        <f t="shared" si="129"/>
        <v xml:space="preserve">
</v>
      </c>
      <c r="J501" s="42">
        <f t="shared" si="130"/>
        <v>0</v>
      </c>
      <c r="K501" s="22">
        <f t="shared" si="135"/>
        <v>0</v>
      </c>
      <c r="L501" s="22">
        <f t="shared" si="133"/>
        <v>0</v>
      </c>
      <c r="M501" s="22">
        <f t="shared" si="131"/>
        <v>0</v>
      </c>
      <c r="N501" s="14" t="str">
        <f t="shared" si="132"/>
        <v/>
      </c>
      <c r="O501" s="14" t="e">
        <f t="shared" si="137"/>
        <v>#VALUE!</v>
      </c>
      <c r="P501" s="14" t="e">
        <f t="shared" si="138"/>
        <v>#VALUE!</v>
      </c>
      <c r="Q501" s="14" t="str">
        <f>IFERROR(IF(AA501="",IF(X501="","Ecole Privée "&amp;TRIM(PROPER(VLOOKUP(MID(V501,1,8),[1]Répertoire!$H$1:$J$65536,3,FALSE))),"Ecole Privée "&amp;TRIM(PROPER(VLOOKUP(X501,[1]Répertoire!$H$1:$J$65536,3,FALSE)))),AA501),"")</f>
        <v/>
      </c>
      <c r="R501" s="14" t="str">
        <f>IFERROR(IF(AB501="",IF(X501="",VLOOKUP(MID(V501,1,8),[1]Répertoire!$H$1:$J$65536,2,FALSE),TRIM(UPPER(VLOOKUP(X501,[1]Répertoire!$H$1:$J$65536,2,FALSE)))),AB501),"")</f>
        <v/>
      </c>
      <c r="S501" s="14" t="str">
        <f t="shared" si="134"/>
        <v/>
      </c>
      <c r="T501" s="15" t="e">
        <f t="shared" si="139"/>
        <v>#VALUE!</v>
      </c>
      <c r="U501" s="14" t="e">
        <f t="shared" si="140"/>
        <v>#VALUE!</v>
      </c>
      <c r="V501" s="6" t="str">
        <f t="shared" si="141"/>
        <v/>
      </c>
      <c r="W501" s="34"/>
      <c r="X501" s="23" t="str">
        <f t="shared" si="142"/>
        <v/>
      </c>
      <c r="Y501" s="35"/>
      <c r="Z501" s="35"/>
      <c r="AA501" s="38"/>
      <c r="AB501" s="38"/>
      <c r="AC501" s="39"/>
      <c r="AD501" s="23"/>
      <c r="AE501" s="39"/>
      <c r="AF501" s="41"/>
    </row>
    <row r="502" spans="1:32" ht="45" customHeight="1" x14ac:dyDescent="0.25">
      <c r="A502" s="12">
        <v>501</v>
      </c>
      <c r="D502" s="21" t="str">
        <f t="shared" si="126"/>
        <v/>
      </c>
      <c r="E502" s="22" t="str">
        <f t="shared" si="136"/>
        <v/>
      </c>
      <c r="F502" s="22">
        <f>IF(H502="","",MAX($F$2:F501)+1)</f>
        <v>501</v>
      </c>
      <c r="G502" s="26" t="str">
        <f t="shared" si="127"/>
        <v/>
      </c>
      <c r="H502" s="27" t="str">
        <f t="shared" si="128"/>
        <v xml:space="preserve">
</v>
      </c>
      <c r="I502" s="27" t="str">
        <f t="shared" si="129"/>
        <v xml:space="preserve">
</v>
      </c>
      <c r="J502" s="42">
        <f t="shared" si="130"/>
        <v>0</v>
      </c>
      <c r="K502" s="22">
        <f t="shared" si="135"/>
        <v>0</v>
      </c>
      <c r="L502" s="22">
        <f t="shared" si="133"/>
        <v>0</v>
      </c>
      <c r="M502" s="22">
        <f t="shared" si="131"/>
        <v>0</v>
      </c>
      <c r="N502" s="14" t="str">
        <f t="shared" si="132"/>
        <v/>
      </c>
      <c r="O502" s="14" t="e">
        <f t="shared" si="137"/>
        <v>#VALUE!</v>
      </c>
      <c r="P502" s="14" t="e">
        <f t="shared" si="138"/>
        <v>#VALUE!</v>
      </c>
      <c r="Q502" s="14" t="str">
        <f>IFERROR(IF(AA502="",IF(X502="","Ecole Privée "&amp;TRIM(PROPER(VLOOKUP(MID(V502,1,8),[1]Répertoire!$H$1:$J$65536,3,FALSE))),"Ecole Privée "&amp;TRIM(PROPER(VLOOKUP(X502,[1]Répertoire!$H$1:$J$65536,3,FALSE)))),AA502),"")</f>
        <v/>
      </c>
      <c r="R502" s="14" t="str">
        <f>IFERROR(IF(AB502="",IF(X502="",VLOOKUP(MID(V502,1,8),[1]Répertoire!$H$1:$J$65536,2,FALSE),TRIM(UPPER(VLOOKUP(X502,[1]Répertoire!$H$1:$J$65536,2,FALSE)))),AB502),"")</f>
        <v/>
      </c>
      <c r="S502" s="14" t="str">
        <f t="shared" si="134"/>
        <v/>
      </c>
      <c r="T502" s="15" t="e">
        <f t="shared" si="139"/>
        <v>#VALUE!</v>
      </c>
      <c r="U502" s="14" t="e">
        <f t="shared" si="140"/>
        <v>#VALUE!</v>
      </c>
      <c r="V502" s="4" t="str">
        <f t="shared" si="141"/>
        <v/>
      </c>
      <c r="W502" s="33"/>
      <c r="X502" s="24" t="str">
        <f t="shared" si="142"/>
        <v/>
      </c>
      <c r="Y502" s="25"/>
      <c r="Z502" s="25"/>
      <c r="AA502" s="36"/>
      <c r="AB502" s="36"/>
      <c r="AC502" s="37"/>
      <c r="AD502" s="24"/>
      <c r="AE502" s="37"/>
      <c r="AF502" s="40"/>
    </row>
    <row r="503" spans="1:32" ht="45" customHeight="1" x14ac:dyDescent="0.25">
      <c r="A503" s="12">
        <v>502</v>
      </c>
      <c r="D503" s="21" t="str">
        <f t="shared" si="126"/>
        <v/>
      </c>
      <c r="E503" s="22" t="str">
        <f t="shared" si="136"/>
        <v/>
      </c>
      <c r="F503" s="22">
        <f>IF(H503="","",MAX($F$2:F502)+1)</f>
        <v>502</v>
      </c>
      <c r="G503" s="26" t="str">
        <f t="shared" si="127"/>
        <v/>
      </c>
      <c r="H503" s="27" t="str">
        <f t="shared" si="128"/>
        <v xml:space="preserve">
</v>
      </c>
      <c r="I503" s="27" t="str">
        <f t="shared" si="129"/>
        <v xml:space="preserve">
</v>
      </c>
      <c r="J503" s="42">
        <f t="shared" si="130"/>
        <v>0</v>
      </c>
      <c r="K503" s="22">
        <f t="shared" si="135"/>
        <v>0</v>
      </c>
      <c r="L503" s="22">
        <f t="shared" si="133"/>
        <v>0</v>
      </c>
      <c r="M503" s="22">
        <f t="shared" si="131"/>
        <v>0</v>
      </c>
      <c r="N503" s="14" t="str">
        <f t="shared" si="132"/>
        <v/>
      </c>
      <c r="O503" s="14" t="e">
        <f t="shared" si="137"/>
        <v>#VALUE!</v>
      </c>
      <c r="P503" s="14" t="e">
        <f t="shared" si="138"/>
        <v>#VALUE!</v>
      </c>
      <c r="Q503" s="14" t="str">
        <f>IFERROR(IF(AA503="",IF(X503="","Ecole Privée "&amp;TRIM(PROPER(VLOOKUP(MID(V503,1,8),[1]Répertoire!$H$1:$J$65536,3,FALSE))),"Ecole Privée "&amp;TRIM(PROPER(VLOOKUP(X503,[1]Répertoire!$H$1:$J$65536,3,FALSE)))),AA503),"")</f>
        <v/>
      </c>
      <c r="R503" s="14" t="str">
        <f>IFERROR(IF(AB503="",IF(X503="",VLOOKUP(MID(V503,1,8),[1]Répertoire!$H$1:$J$65536,2,FALSE),TRIM(UPPER(VLOOKUP(X503,[1]Répertoire!$H$1:$J$65536,2,FALSE)))),AB503),"")</f>
        <v/>
      </c>
      <c r="S503" s="14" t="str">
        <f t="shared" si="134"/>
        <v/>
      </c>
      <c r="T503" s="15" t="e">
        <f t="shared" si="139"/>
        <v>#VALUE!</v>
      </c>
      <c r="U503" s="14" t="e">
        <f t="shared" si="140"/>
        <v>#VALUE!</v>
      </c>
      <c r="V503" s="6" t="str">
        <f t="shared" si="141"/>
        <v/>
      </c>
      <c r="W503" s="34"/>
      <c r="X503" s="23" t="str">
        <f t="shared" si="142"/>
        <v/>
      </c>
      <c r="Y503" s="35"/>
      <c r="Z503" s="35"/>
      <c r="AA503" s="38"/>
      <c r="AB503" s="38"/>
      <c r="AC503" s="39"/>
      <c r="AD503" s="23"/>
      <c r="AE503" s="39"/>
      <c r="AF503" s="41"/>
    </row>
    <row r="504" spans="1:32" ht="45" customHeight="1" x14ac:dyDescent="0.25">
      <c r="A504" s="12">
        <v>503</v>
      </c>
      <c r="D504" s="21" t="str">
        <f t="shared" si="126"/>
        <v/>
      </c>
      <c r="E504" s="22" t="str">
        <f t="shared" si="136"/>
        <v/>
      </c>
      <c r="F504" s="22">
        <f>IF(H504="","",MAX($F$2:F503)+1)</f>
        <v>503</v>
      </c>
      <c r="G504" s="26" t="str">
        <f t="shared" si="127"/>
        <v/>
      </c>
      <c r="H504" s="27" t="str">
        <f t="shared" si="128"/>
        <v xml:space="preserve">
</v>
      </c>
      <c r="I504" s="27" t="str">
        <f t="shared" si="129"/>
        <v xml:space="preserve">
</v>
      </c>
      <c r="J504" s="42">
        <f t="shared" si="130"/>
        <v>0</v>
      </c>
      <c r="K504" s="22">
        <f t="shared" si="135"/>
        <v>0</v>
      </c>
      <c r="L504" s="22">
        <f t="shared" si="133"/>
        <v>0</v>
      </c>
      <c r="M504" s="22">
        <f t="shared" si="131"/>
        <v>0</v>
      </c>
      <c r="N504" s="14" t="str">
        <f t="shared" si="132"/>
        <v/>
      </c>
      <c r="O504" s="14" t="e">
        <f t="shared" si="137"/>
        <v>#VALUE!</v>
      </c>
      <c r="P504" s="14" t="e">
        <f t="shared" si="138"/>
        <v>#VALUE!</v>
      </c>
      <c r="Q504" s="14" t="str">
        <f>IFERROR(IF(AA504="",IF(X504="","Ecole Privée "&amp;TRIM(PROPER(VLOOKUP(MID(V504,1,8),[1]Répertoire!$H$1:$J$65536,3,FALSE))),"Ecole Privée "&amp;TRIM(PROPER(VLOOKUP(X504,[1]Répertoire!$H$1:$J$65536,3,FALSE)))),AA504),"")</f>
        <v/>
      </c>
      <c r="R504" s="14" t="str">
        <f>IFERROR(IF(AB504="",IF(X504="",VLOOKUP(MID(V504,1,8),[1]Répertoire!$H$1:$J$65536,2,FALSE),TRIM(UPPER(VLOOKUP(X504,[1]Répertoire!$H$1:$J$65536,2,FALSE)))),AB504),"")</f>
        <v/>
      </c>
      <c r="S504" s="14" t="str">
        <f t="shared" si="134"/>
        <v/>
      </c>
      <c r="T504" s="15" t="e">
        <f t="shared" si="139"/>
        <v>#VALUE!</v>
      </c>
      <c r="U504" s="14" t="e">
        <f t="shared" si="140"/>
        <v>#VALUE!</v>
      </c>
      <c r="V504" s="4" t="str">
        <f t="shared" si="141"/>
        <v/>
      </c>
      <c r="W504" s="33"/>
      <c r="X504" s="24" t="str">
        <f t="shared" si="142"/>
        <v/>
      </c>
      <c r="Y504" s="25"/>
      <c r="Z504" s="25"/>
      <c r="AA504" s="36"/>
      <c r="AB504" s="36"/>
      <c r="AC504" s="37"/>
      <c r="AD504" s="24"/>
      <c r="AE504" s="37"/>
      <c r="AF504" s="40"/>
    </row>
    <row r="505" spans="1:32" ht="45" customHeight="1" x14ac:dyDescent="0.25">
      <c r="A505" s="12">
        <v>504</v>
      </c>
      <c r="D505" s="21" t="str">
        <f t="shared" si="126"/>
        <v/>
      </c>
      <c r="E505" s="22" t="str">
        <f t="shared" si="136"/>
        <v/>
      </c>
      <c r="F505" s="22">
        <f>IF(H505="","",MAX($F$2:F504)+1)</f>
        <v>504</v>
      </c>
      <c r="G505" s="26" t="str">
        <f t="shared" si="127"/>
        <v/>
      </c>
      <c r="H505" s="27" t="str">
        <f t="shared" si="128"/>
        <v xml:space="preserve">
</v>
      </c>
      <c r="I505" s="27" t="str">
        <f t="shared" si="129"/>
        <v xml:space="preserve">
</v>
      </c>
      <c r="J505" s="42">
        <f t="shared" si="130"/>
        <v>0</v>
      </c>
      <c r="K505" s="22">
        <f t="shared" si="135"/>
        <v>0</v>
      </c>
      <c r="L505" s="22">
        <f t="shared" si="133"/>
        <v>0</v>
      </c>
      <c r="M505" s="22">
        <f t="shared" si="131"/>
        <v>0</v>
      </c>
      <c r="N505" s="14" t="str">
        <f t="shared" si="132"/>
        <v/>
      </c>
      <c r="O505" s="14" t="e">
        <f t="shared" si="137"/>
        <v>#VALUE!</v>
      </c>
      <c r="P505" s="14" t="e">
        <f t="shared" si="138"/>
        <v>#VALUE!</v>
      </c>
      <c r="Q505" s="14" t="str">
        <f>IFERROR(IF(AA505="",IF(X505="","Ecole Privée "&amp;TRIM(PROPER(VLOOKUP(MID(V505,1,8),[1]Répertoire!$H$1:$J$65536,3,FALSE))),"Ecole Privée "&amp;TRIM(PROPER(VLOOKUP(X505,[1]Répertoire!$H$1:$J$65536,3,FALSE)))),AA505),"")</f>
        <v/>
      </c>
      <c r="R505" s="14" t="str">
        <f>IFERROR(IF(AB505="",IF(X505="",VLOOKUP(MID(V505,1,8),[1]Répertoire!$H$1:$J$65536,2,FALSE),TRIM(UPPER(VLOOKUP(X505,[1]Répertoire!$H$1:$J$65536,2,FALSE)))),AB505),"")</f>
        <v/>
      </c>
      <c r="S505" s="14" t="str">
        <f t="shared" si="134"/>
        <v/>
      </c>
      <c r="T505" s="15" t="e">
        <f t="shared" si="139"/>
        <v>#VALUE!</v>
      </c>
      <c r="U505" s="14" t="e">
        <f t="shared" si="140"/>
        <v>#VALUE!</v>
      </c>
      <c r="V505" s="6" t="str">
        <f t="shared" si="141"/>
        <v/>
      </c>
      <c r="W505" s="34"/>
      <c r="X505" s="23" t="str">
        <f t="shared" si="142"/>
        <v/>
      </c>
      <c r="Y505" s="35"/>
      <c r="Z505" s="35"/>
      <c r="AA505" s="38"/>
      <c r="AB505" s="38"/>
      <c r="AC505" s="39"/>
      <c r="AD505" s="23"/>
      <c r="AE505" s="39"/>
      <c r="AF505" s="41"/>
    </row>
    <row r="506" spans="1:32" ht="45" customHeight="1" x14ac:dyDescent="0.25">
      <c r="A506" s="12">
        <v>505</v>
      </c>
      <c r="D506" s="21" t="str">
        <f t="shared" si="126"/>
        <v/>
      </c>
      <c r="E506" s="22" t="str">
        <f t="shared" si="136"/>
        <v/>
      </c>
      <c r="F506" s="22">
        <f>IF(H506="","",MAX($F$2:F505)+1)</f>
        <v>505</v>
      </c>
      <c r="G506" s="26" t="str">
        <f t="shared" si="127"/>
        <v/>
      </c>
      <c r="H506" s="27" t="str">
        <f t="shared" si="128"/>
        <v xml:space="preserve">
</v>
      </c>
      <c r="I506" s="27" t="str">
        <f t="shared" si="129"/>
        <v xml:space="preserve">
</v>
      </c>
      <c r="J506" s="42">
        <f t="shared" si="130"/>
        <v>0</v>
      </c>
      <c r="K506" s="22">
        <f t="shared" si="135"/>
        <v>0</v>
      </c>
      <c r="L506" s="22">
        <f t="shared" si="133"/>
        <v>0</v>
      </c>
      <c r="M506" s="22">
        <f t="shared" si="131"/>
        <v>0</v>
      </c>
      <c r="N506" s="14" t="str">
        <f t="shared" si="132"/>
        <v/>
      </c>
      <c r="O506" s="14" t="e">
        <f t="shared" si="137"/>
        <v>#VALUE!</v>
      </c>
      <c r="P506" s="14" t="e">
        <f t="shared" si="138"/>
        <v>#VALUE!</v>
      </c>
      <c r="Q506" s="14" t="str">
        <f>IFERROR(IF(AA506="",IF(X506="","Ecole Privée "&amp;TRIM(PROPER(VLOOKUP(MID(V506,1,8),[1]Répertoire!$H$1:$J$65536,3,FALSE))),"Ecole Privée "&amp;TRIM(PROPER(VLOOKUP(X506,[1]Répertoire!$H$1:$J$65536,3,FALSE)))),AA506),"")</f>
        <v/>
      </c>
      <c r="R506" s="14" t="str">
        <f>IFERROR(IF(AB506="",IF(X506="",VLOOKUP(MID(V506,1,8),[1]Répertoire!$H$1:$J$65536,2,FALSE),TRIM(UPPER(VLOOKUP(X506,[1]Répertoire!$H$1:$J$65536,2,FALSE)))),AB506),"")</f>
        <v/>
      </c>
      <c r="S506" s="14" t="str">
        <f t="shared" si="134"/>
        <v/>
      </c>
      <c r="T506" s="15" t="e">
        <f t="shared" si="139"/>
        <v>#VALUE!</v>
      </c>
      <c r="U506" s="14" t="e">
        <f t="shared" si="140"/>
        <v>#VALUE!</v>
      </c>
      <c r="V506" s="4" t="str">
        <f t="shared" si="141"/>
        <v/>
      </c>
      <c r="W506" s="33"/>
      <c r="X506" s="24" t="str">
        <f t="shared" si="142"/>
        <v/>
      </c>
      <c r="Y506" s="25"/>
      <c r="Z506" s="25"/>
      <c r="AA506" s="36"/>
      <c r="AB506" s="36"/>
      <c r="AC506" s="37"/>
      <c r="AD506" s="24"/>
      <c r="AE506" s="37"/>
      <c r="AF506" s="40"/>
    </row>
    <row r="507" spans="1:32" ht="45" customHeight="1" x14ac:dyDescent="0.25">
      <c r="A507" s="12">
        <v>506</v>
      </c>
      <c r="D507" s="21" t="str">
        <f t="shared" si="126"/>
        <v/>
      </c>
      <c r="E507" s="22" t="str">
        <f t="shared" si="136"/>
        <v/>
      </c>
      <c r="F507" s="22">
        <f>IF(H507="","",MAX($F$2:F506)+1)</f>
        <v>506</v>
      </c>
      <c r="G507" s="26" t="str">
        <f t="shared" si="127"/>
        <v/>
      </c>
      <c r="H507" s="27" t="str">
        <f t="shared" si="128"/>
        <v xml:space="preserve">
</v>
      </c>
      <c r="I507" s="27" t="str">
        <f t="shared" si="129"/>
        <v xml:space="preserve">
</v>
      </c>
      <c r="J507" s="42">
        <f t="shared" si="130"/>
        <v>0</v>
      </c>
      <c r="K507" s="22">
        <f t="shared" si="135"/>
        <v>0</v>
      </c>
      <c r="L507" s="22">
        <f t="shared" si="133"/>
        <v>0</v>
      </c>
      <c r="M507" s="22">
        <f t="shared" si="131"/>
        <v>0</v>
      </c>
      <c r="N507" s="14" t="str">
        <f t="shared" si="132"/>
        <v/>
      </c>
      <c r="O507" s="14" t="e">
        <f t="shared" si="137"/>
        <v>#VALUE!</v>
      </c>
      <c r="P507" s="14" t="e">
        <f t="shared" si="138"/>
        <v>#VALUE!</v>
      </c>
      <c r="Q507" s="14" t="str">
        <f>IFERROR(IF(AA507="",IF(X507="","Ecole Privée "&amp;TRIM(PROPER(VLOOKUP(MID(V507,1,8),[1]Répertoire!$H$1:$J$65536,3,FALSE))),"Ecole Privée "&amp;TRIM(PROPER(VLOOKUP(X507,[1]Répertoire!$H$1:$J$65536,3,FALSE)))),AA507),"")</f>
        <v/>
      </c>
      <c r="R507" s="14" t="str">
        <f>IFERROR(IF(AB507="",IF(X507="",VLOOKUP(MID(V507,1,8),[1]Répertoire!$H$1:$J$65536,2,FALSE),TRIM(UPPER(VLOOKUP(X507,[1]Répertoire!$H$1:$J$65536,2,FALSE)))),AB507),"")</f>
        <v/>
      </c>
      <c r="S507" s="14" t="str">
        <f t="shared" si="134"/>
        <v/>
      </c>
      <c r="T507" s="15" t="e">
        <f t="shared" si="139"/>
        <v>#VALUE!</v>
      </c>
      <c r="U507" s="14" t="e">
        <f t="shared" si="140"/>
        <v>#VALUE!</v>
      </c>
      <c r="V507" s="6" t="str">
        <f t="shared" si="141"/>
        <v/>
      </c>
      <c r="W507" s="34"/>
      <c r="X507" s="23" t="str">
        <f t="shared" si="142"/>
        <v/>
      </c>
      <c r="Y507" s="35"/>
      <c r="Z507" s="35"/>
      <c r="AA507" s="38"/>
      <c r="AB507" s="38"/>
      <c r="AC507" s="39"/>
      <c r="AD507" s="23"/>
      <c r="AE507" s="39"/>
      <c r="AF507" s="41"/>
    </row>
    <row r="508" spans="1:32" ht="45" customHeight="1" x14ac:dyDescent="0.25">
      <c r="A508" s="12">
        <v>507</v>
      </c>
      <c r="D508" s="21" t="str">
        <f t="shared" si="126"/>
        <v/>
      </c>
      <c r="E508" s="22" t="str">
        <f t="shared" si="136"/>
        <v/>
      </c>
      <c r="F508" s="22">
        <f>IF(H508="","",MAX($F$2:F507)+1)</f>
        <v>507</v>
      </c>
      <c r="G508" s="26" t="str">
        <f t="shared" si="127"/>
        <v/>
      </c>
      <c r="H508" s="27" t="str">
        <f t="shared" si="128"/>
        <v xml:space="preserve">
</v>
      </c>
      <c r="I508" s="27" t="str">
        <f t="shared" si="129"/>
        <v xml:space="preserve">
</v>
      </c>
      <c r="J508" s="42">
        <f t="shared" si="130"/>
        <v>0</v>
      </c>
      <c r="K508" s="22">
        <f t="shared" si="135"/>
        <v>0</v>
      </c>
      <c r="L508" s="22">
        <f t="shared" si="133"/>
        <v>0</v>
      </c>
      <c r="M508" s="22">
        <f t="shared" si="131"/>
        <v>0</v>
      </c>
      <c r="N508" s="14" t="str">
        <f t="shared" si="132"/>
        <v/>
      </c>
      <c r="O508" s="14" t="e">
        <f t="shared" si="137"/>
        <v>#VALUE!</v>
      </c>
      <c r="P508" s="14" t="e">
        <f t="shared" si="138"/>
        <v>#VALUE!</v>
      </c>
      <c r="Q508" s="14" t="str">
        <f>IFERROR(IF(AA508="",IF(X508="","Ecole Privée "&amp;TRIM(PROPER(VLOOKUP(MID(V508,1,8),[1]Répertoire!$H$1:$J$65536,3,FALSE))),"Ecole Privée "&amp;TRIM(PROPER(VLOOKUP(X508,[1]Répertoire!$H$1:$J$65536,3,FALSE)))),AA508),"")</f>
        <v/>
      </c>
      <c r="R508" s="14" t="str">
        <f>IFERROR(IF(AB508="",IF(X508="",VLOOKUP(MID(V508,1,8),[1]Répertoire!$H$1:$J$65536,2,FALSE),TRIM(UPPER(VLOOKUP(X508,[1]Répertoire!$H$1:$J$65536,2,FALSE)))),AB508),"")</f>
        <v/>
      </c>
      <c r="S508" s="14" t="str">
        <f t="shared" si="134"/>
        <v/>
      </c>
      <c r="T508" s="15" t="e">
        <f t="shared" si="139"/>
        <v>#VALUE!</v>
      </c>
      <c r="U508" s="14" t="e">
        <f t="shared" si="140"/>
        <v>#VALUE!</v>
      </c>
      <c r="V508" s="4" t="str">
        <f t="shared" si="141"/>
        <v/>
      </c>
      <c r="W508" s="33"/>
      <c r="X508" s="24" t="str">
        <f t="shared" si="142"/>
        <v/>
      </c>
      <c r="Y508" s="25"/>
      <c r="Z508" s="25"/>
      <c r="AA508" s="36"/>
      <c r="AB508" s="36"/>
      <c r="AC508" s="37"/>
      <c r="AD508" s="24"/>
      <c r="AE508" s="37"/>
      <c r="AF508" s="40"/>
    </row>
    <row r="509" spans="1:32" ht="45" customHeight="1" x14ac:dyDescent="0.25">
      <c r="A509" s="12">
        <v>508</v>
      </c>
      <c r="D509" s="21" t="str">
        <f t="shared" si="126"/>
        <v/>
      </c>
      <c r="E509" s="22" t="str">
        <f t="shared" si="136"/>
        <v/>
      </c>
      <c r="F509" s="22">
        <f>IF(H509="","",MAX($F$2:F508)+1)</f>
        <v>508</v>
      </c>
      <c r="G509" s="26" t="str">
        <f t="shared" si="127"/>
        <v/>
      </c>
      <c r="H509" s="27" t="str">
        <f t="shared" si="128"/>
        <v xml:space="preserve">
</v>
      </c>
      <c r="I509" s="27" t="str">
        <f t="shared" si="129"/>
        <v xml:space="preserve">
</v>
      </c>
      <c r="J509" s="42">
        <f t="shared" si="130"/>
        <v>0</v>
      </c>
      <c r="K509" s="22">
        <f t="shared" si="135"/>
        <v>0</v>
      </c>
      <c r="L509" s="22">
        <f t="shared" si="133"/>
        <v>0</v>
      </c>
      <c r="M509" s="22">
        <f t="shared" si="131"/>
        <v>0</v>
      </c>
      <c r="N509" s="14" t="str">
        <f t="shared" si="132"/>
        <v/>
      </c>
      <c r="O509" s="14" t="e">
        <f t="shared" si="137"/>
        <v>#VALUE!</v>
      </c>
      <c r="P509" s="14" t="e">
        <f t="shared" si="138"/>
        <v>#VALUE!</v>
      </c>
      <c r="Q509" s="14" t="str">
        <f>IFERROR(IF(AA509="",IF(X509="","Ecole Privée "&amp;TRIM(PROPER(VLOOKUP(MID(V509,1,8),[1]Répertoire!$H$1:$J$65536,3,FALSE))),"Ecole Privée "&amp;TRIM(PROPER(VLOOKUP(X509,[1]Répertoire!$H$1:$J$65536,3,FALSE)))),AA509),"")</f>
        <v/>
      </c>
      <c r="R509" s="14" t="str">
        <f>IFERROR(IF(AB509="",IF(X509="",VLOOKUP(MID(V509,1,8),[1]Répertoire!$H$1:$J$65536,2,FALSE),TRIM(UPPER(VLOOKUP(X509,[1]Répertoire!$H$1:$J$65536,2,FALSE)))),AB509),"")</f>
        <v/>
      </c>
      <c r="S509" s="14" t="str">
        <f t="shared" si="134"/>
        <v/>
      </c>
      <c r="T509" s="15" t="e">
        <f t="shared" si="139"/>
        <v>#VALUE!</v>
      </c>
      <c r="U509" s="14" t="e">
        <f t="shared" si="140"/>
        <v>#VALUE!</v>
      </c>
      <c r="V509" s="6" t="str">
        <f t="shared" si="141"/>
        <v/>
      </c>
      <c r="W509" s="34"/>
      <c r="X509" s="23" t="str">
        <f t="shared" si="142"/>
        <v/>
      </c>
      <c r="Y509" s="35"/>
      <c r="Z509" s="35"/>
      <c r="AA509" s="38"/>
      <c r="AB509" s="38"/>
      <c r="AC509" s="39"/>
      <c r="AD509" s="23"/>
      <c r="AE509" s="39"/>
      <c r="AF509" s="41"/>
    </row>
    <row r="510" spans="1:32" ht="45" customHeight="1" x14ac:dyDescent="0.25">
      <c r="A510" s="12">
        <v>509</v>
      </c>
      <c r="D510" s="21" t="str">
        <f t="shared" si="126"/>
        <v/>
      </c>
      <c r="E510" s="22" t="str">
        <f t="shared" si="136"/>
        <v/>
      </c>
      <c r="F510" s="22">
        <f>IF(H510="","",MAX($F$2:F509)+1)</f>
        <v>509</v>
      </c>
      <c r="G510" s="26" t="str">
        <f t="shared" si="127"/>
        <v/>
      </c>
      <c r="H510" s="27" t="str">
        <f t="shared" si="128"/>
        <v xml:space="preserve">
</v>
      </c>
      <c r="I510" s="27" t="str">
        <f t="shared" si="129"/>
        <v xml:space="preserve">
</v>
      </c>
      <c r="J510" s="42">
        <f t="shared" si="130"/>
        <v>0</v>
      </c>
      <c r="K510" s="22">
        <f t="shared" si="135"/>
        <v>0</v>
      </c>
      <c r="L510" s="22">
        <f t="shared" si="133"/>
        <v>0</v>
      </c>
      <c r="M510" s="22">
        <f t="shared" si="131"/>
        <v>0</v>
      </c>
      <c r="N510" s="14" t="str">
        <f t="shared" si="132"/>
        <v/>
      </c>
      <c r="O510" s="14" t="e">
        <f t="shared" si="137"/>
        <v>#VALUE!</v>
      </c>
      <c r="P510" s="14" t="e">
        <f t="shared" si="138"/>
        <v>#VALUE!</v>
      </c>
      <c r="Q510" s="14" t="str">
        <f>IFERROR(IF(AA510="",IF(X510="","Ecole Privée "&amp;TRIM(PROPER(VLOOKUP(MID(V510,1,8),[1]Répertoire!$H$1:$J$65536,3,FALSE))),"Ecole Privée "&amp;TRIM(PROPER(VLOOKUP(X510,[1]Répertoire!$H$1:$J$65536,3,FALSE)))),AA510),"")</f>
        <v/>
      </c>
      <c r="R510" s="14" t="str">
        <f>IFERROR(IF(AB510="",IF(X510="",VLOOKUP(MID(V510,1,8),[1]Répertoire!$H$1:$J$65536,2,FALSE),TRIM(UPPER(VLOOKUP(X510,[1]Répertoire!$H$1:$J$65536,2,FALSE)))),AB510),"")</f>
        <v/>
      </c>
      <c r="S510" s="14" t="str">
        <f t="shared" si="134"/>
        <v/>
      </c>
      <c r="T510" s="15" t="e">
        <f t="shared" si="139"/>
        <v>#VALUE!</v>
      </c>
      <c r="U510" s="14" t="e">
        <f t="shared" si="140"/>
        <v>#VALUE!</v>
      </c>
      <c r="V510" s="4" t="str">
        <f t="shared" si="141"/>
        <v/>
      </c>
      <c r="W510" s="33"/>
      <c r="X510" s="24" t="str">
        <f t="shared" si="142"/>
        <v/>
      </c>
      <c r="Y510" s="25"/>
      <c r="Z510" s="25"/>
      <c r="AA510" s="36"/>
      <c r="AB510" s="36"/>
      <c r="AC510" s="37"/>
      <c r="AD510" s="24"/>
      <c r="AE510" s="37"/>
      <c r="AF510" s="40"/>
    </row>
    <row r="511" spans="1:32" ht="45" customHeight="1" x14ac:dyDescent="0.25">
      <c r="A511" s="12">
        <v>510</v>
      </c>
      <c r="D511" s="21" t="str">
        <f t="shared" si="126"/>
        <v/>
      </c>
      <c r="E511" s="22" t="str">
        <f t="shared" si="136"/>
        <v/>
      </c>
      <c r="F511" s="22">
        <f>IF(H511="","",MAX($F$2:F510)+1)</f>
        <v>510</v>
      </c>
      <c r="G511" s="26" t="str">
        <f t="shared" si="127"/>
        <v/>
      </c>
      <c r="H511" s="27" t="str">
        <f t="shared" si="128"/>
        <v xml:space="preserve">
</v>
      </c>
      <c r="I511" s="27" t="str">
        <f t="shared" si="129"/>
        <v xml:space="preserve">
</v>
      </c>
      <c r="J511" s="42">
        <f t="shared" si="130"/>
        <v>0</v>
      </c>
      <c r="K511" s="22">
        <f t="shared" si="135"/>
        <v>0</v>
      </c>
      <c r="L511" s="22">
        <f t="shared" si="133"/>
        <v>0</v>
      </c>
      <c r="M511" s="22">
        <f t="shared" si="131"/>
        <v>0</v>
      </c>
      <c r="N511" s="14" t="str">
        <f t="shared" si="132"/>
        <v/>
      </c>
      <c r="O511" s="14" t="e">
        <f t="shared" si="137"/>
        <v>#VALUE!</v>
      </c>
      <c r="P511" s="14" t="e">
        <f t="shared" si="138"/>
        <v>#VALUE!</v>
      </c>
      <c r="Q511" s="14" t="str">
        <f>IFERROR(IF(AA511="",IF(X511="","Ecole Privée "&amp;TRIM(PROPER(VLOOKUP(MID(V511,1,8),[1]Répertoire!$H$1:$J$65536,3,FALSE))),"Ecole Privée "&amp;TRIM(PROPER(VLOOKUP(X511,[1]Répertoire!$H$1:$J$65536,3,FALSE)))),AA511),"")</f>
        <v/>
      </c>
      <c r="R511" s="14" t="str">
        <f>IFERROR(IF(AB511="",IF(X511="",VLOOKUP(MID(V511,1,8),[1]Répertoire!$H$1:$J$65536,2,FALSE),TRIM(UPPER(VLOOKUP(X511,[1]Répertoire!$H$1:$J$65536,2,FALSE)))),AB511),"")</f>
        <v/>
      </c>
      <c r="S511" s="14" t="str">
        <f t="shared" si="134"/>
        <v/>
      </c>
      <c r="T511" s="15" t="e">
        <f t="shared" si="139"/>
        <v>#VALUE!</v>
      </c>
      <c r="U511" s="14" t="e">
        <f t="shared" si="140"/>
        <v>#VALUE!</v>
      </c>
      <c r="V511" s="6" t="str">
        <f t="shared" si="141"/>
        <v/>
      </c>
      <c r="W511" s="34"/>
      <c r="X511" s="23" t="str">
        <f t="shared" si="142"/>
        <v/>
      </c>
      <c r="Y511" s="35"/>
      <c r="Z511" s="35"/>
      <c r="AA511" s="38"/>
      <c r="AB511" s="38"/>
      <c r="AC511" s="39"/>
      <c r="AD511" s="23"/>
      <c r="AE511" s="39"/>
      <c r="AF511" s="41"/>
    </row>
    <row r="512" spans="1:32" ht="45" customHeight="1" x14ac:dyDescent="0.25">
      <c r="A512" s="12">
        <v>511</v>
      </c>
      <c r="D512" s="21" t="str">
        <f t="shared" si="126"/>
        <v/>
      </c>
      <c r="E512" s="22" t="str">
        <f t="shared" si="136"/>
        <v/>
      </c>
      <c r="F512" s="22">
        <f>IF(H512="","",MAX($F$2:F511)+1)</f>
        <v>511</v>
      </c>
      <c r="G512" s="26" t="str">
        <f t="shared" si="127"/>
        <v/>
      </c>
      <c r="H512" s="27" t="str">
        <f t="shared" si="128"/>
        <v xml:space="preserve">
</v>
      </c>
      <c r="I512" s="27" t="str">
        <f t="shared" si="129"/>
        <v xml:space="preserve">
</v>
      </c>
      <c r="J512" s="42">
        <f t="shared" si="130"/>
        <v>0</v>
      </c>
      <c r="K512" s="22">
        <f t="shared" si="135"/>
        <v>0</v>
      </c>
      <c r="L512" s="22">
        <f t="shared" si="133"/>
        <v>0</v>
      </c>
      <c r="M512" s="22">
        <f t="shared" si="131"/>
        <v>0</v>
      </c>
      <c r="N512" s="14" t="str">
        <f t="shared" si="132"/>
        <v/>
      </c>
      <c r="O512" s="14" t="e">
        <f t="shared" si="137"/>
        <v>#VALUE!</v>
      </c>
      <c r="P512" s="14" t="e">
        <f t="shared" si="138"/>
        <v>#VALUE!</v>
      </c>
      <c r="Q512" s="14" t="str">
        <f>IFERROR(IF(AA512="",IF(X512="","Ecole Privée "&amp;TRIM(PROPER(VLOOKUP(MID(V512,1,8),[1]Répertoire!$H$1:$J$65536,3,FALSE))),"Ecole Privée "&amp;TRIM(PROPER(VLOOKUP(X512,[1]Répertoire!$H$1:$J$65536,3,FALSE)))),AA512),"")</f>
        <v/>
      </c>
      <c r="R512" s="14" t="str">
        <f>IFERROR(IF(AB512="",IF(X512="",VLOOKUP(MID(V512,1,8),[1]Répertoire!$H$1:$J$65536,2,FALSE),TRIM(UPPER(VLOOKUP(X512,[1]Répertoire!$H$1:$J$65536,2,FALSE)))),AB512),"")</f>
        <v/>
      </c>
      <c r="S512" s="14" t="str">
        <f t="shared" si="134"/>
        <v/>
      </c>
      <c r="T512" s="15" t="e">
        <f t="shared" si="139"/>
        <v>#VALUE!</v>
      </c>
      <c r="U512" s="14" t="e">
        <f t="shared" si="140"/>
        <v>#VALUE!</v>
      </c>
      <c r="V512" s="4" t="str">
        <f t="shared" si="141"/>
        <v/>
      </c>
      <c r="W512" s="33"/>
      <c r="X512" s="24" t="str">
        <f t="shared" si="142"/>
        <v/>
      </c>
      <c r="Y512" s="25"/>
      <c r="Z512" s="25"/>
      <c r="AA512" s="36"/>
      <c r="AB512" s="36"/>
      <c r="AC512" s="37"/>
      <c r="AD512" s="24"/>
      <c r="AE512" s="37"/>
      <c r="AF512" s="40"/>
    </row>
    <row r="513" spans="1:32" ht="45" customHeight="1" x14ac:dyDescent="0.25">
      <c r="A513" s="12">
        <v>512</v>
      </c>
      <c r="D513" s="21" t="str">
        <f t="shared" si="126"/>
        <v/>
      </c>
      <c r="E513" s="22" t="str">
        <f t="shared" si="136"/>
        <v/>
      </c>
      <c r="F513" s="22">
        <f>IF(H513="","",MAX($F$2:F512)+1)</f>
        <v>512</v>
      </c>
      <c r="G513" s="26" t="str">
        <f t="shared" si="127"/>
        <v/>
      </c>
      <c r="H513" s="27" t="str">
        <f t="shared" si="128"/>
        <v xml:space="preserve">
</v>
      </c>
      <c r="I513" s="27" t="str">
        <f t="shared" si="129"/>
        <v xml:space="preserve">
</v>
      </c>
      <c r="J513" s="42">
        <f t="shared" si="130"/>
        <v>0</v>
      </c>
      <c r="K513" s="22">
        <f t="shared" si="135"/>
        <v>0</v>
      </c>
      <c r="L513" s="22">
        <f t="shared" si="133"/>
        <v>0</v>
      </c>
      <c r="M513" s="22">
        <f t="shared" si="131"/>
        <v>0</v>
      </c>
      <c r="N513" s="14" t="str">
        <f t="shared" si="132"/>
        <v/>
      </c>
      <c r="O513" s="14" t="e">
        <f t="shared" si="137"/>
        <v>#VALUE!</v>
      </c>
      <c r="P513" s="14" t="e">
        <f t="shared" si="138"/>
        <v>#VALUE!</v>
      </c>
      <c r="Q513" s="14" t="str">
        <f>IFERROR(IF(AA513="",IF(X513="","Ecole Privée "&amp;TRIM(PROPER(VLOOKUP(MID(V513,1,8),[1]Répertoire!$H$1:$J$65536,3,FALSE))),"Ecole Privée "&amp;TRIM(PROPER(VLOOKUP(X513,[1]Répertoire!$H$1:$J$65536,3,FALSE)))),AA513),"")</f>
        <v/>
      </c>
      <c r="R513" s="14" t="str">
        <f>IFERROR(IF(AB513="",IF(X513="",VLOOKUP(MID(V513,1,8),[1]Répertoire!$H$1:$J$65536,2,FALSE),TRIM(UPPER(VLOOKUP(X513,[1]Répertoire!$H$1:$J$65536,2,FALSE)))),AB513),"")</f>
        <v/>
      </c>
      <c r="S513" s="14" t="str">
        <f t="shared" si="134"/>
        <v/>
      </c>
      <c r="T513" s="15" t="e">
        <f t="shared" si="139"/>
        <v>#VALUE!</v>
      </c>
      <c r="U513" s="14" t="e">
        <f t="shared" si="140"/>
        <v>#VALUE!</v>
      </c>
      <c r="V513" s="6" t="str">
        <f t="shared" si="141"/>
        <v/>
      </c>
      <c r="W513" s="34"/>
      <c r="X513" s="23" t="str">
        <f t="shared" si="142"/>
        <v/>
      </c>
      <c r="Y513" s="35"/>
      <c r="Z513" s="35"/>
      <c r="AA513" s="38"/>
      <c r="AB513" s="38"/>
      <c r="AC513" s="39"/>
      <c r="AD513" s="23"/>
      <c r="AE513" s="39"/>
      <c r="AF513" s="41"/>
    </row>
    <row r="514" spans="1:32" ht="45" customHeight="1" x14ac:dyDescent="0.25">
      <c r="A514" s="12">
        <v>513</v>
      </c>
      <c r="D514" s="21" t="str">
        <f t="shared" ref="D514:D577" si="143">IF(ISNUMBER(SEARCH("Service",G514)),TEXT(MID(V514,10,8),"JJ/MM/AAAA")+TEXT(MID(V514,19,8),"JJ/MM/AAAA")-F514,"")</f>
        <v/>
      </c>
      <c r="E514" s="22" t="str">
        <f t="shared" si="136"/>
        <v/>
      </c>
      <c r="F514" s="22">
        <f>IF(H514="","",MAX($F$2:F513)+1)</f>
        <v>513</v>
      </c>
      <c r="G514" s="26" t="str">
        <f t="shared" si="127"/>
        <v/>
      </c>
      <c r="H514" s="27" t="str">
        <f t="shared" si="128"/>
        <v xml:space="preserve">
</v>
      </c>
      <c r="I514" s="27" t="str">
        <f t="shared" si="129"/>
        <v xml:space="preserve">
</v>
      </c>
      <c r="J514" s="42">
        <f t="shared" si="130"/>
        <v>0</v>
      </c>
      <c r="K514" s="22">
        <f t="shared" si="135"/>
        <v>0</v>
      </c>
      <c r="L514" s="22">
        <f t="shared" si="133"/>
        <v>0</v>
      </c>
      <c r="M514" s="22">
        <f t="shared" si="131"/>
        <v>0</v>
      </c>
      <c r="N514" s="14" t="str">
        <f t="shared" si="132"/>
        <v/>
      </c>
      <c r="O514" s="14" t="e">
        <f t="shared" si="137"/>
        <v>#VALUE!</v>
      </c>
      <c r="P514" s="14" t="e">
        <f t="shared" si="138"/>
        <v>#VALUE!</v>
      </c>
      <c r="Q514" s="14" t="str">
        <f>IFERROR(IF(AA514="",IF(X514="","Ecole Privée "&amp;TRIM(PROPER(VLOOKUP(MID(V514,1,8),[1]Répertoire!$H$1:$J$65536,3,FALSE))),"Ecole Privée "&amp;TRIM(PROPER(VLOOKUP(X514,[1]Répertoire!$H$1:$J$65536,3,FALSE)))),AA514),"")</f>
        <v/>
      </c>
      <c r="R514" s="14" t="str">
        <f>IFERROR(IF(AB514="",IF(X514="",VLOOKUP(MID(V514,1,8),[1]Répertoire!$H$1:$J$65536,2,FALSE),TRIM(UPPER(VLOOKUP(X514,[1]Répertoire!$H$1:$J$65536,2,FALSE)))),AB514),"")</f>
        <v/>
      </c>
      <c r="S514" s="14" t="str">
        <f t="shared" si="134"/>
        <v/>
      </c>
      <c r="T514" s="15" t="e">
        <f t="shared" si="139"/>
        <v>#VALUE!</v>
      </c>
      <c r="U514" s="14" t="e">
        <f t="shared" si="140"/>
        <v>#VALUE!</v>
      </c>
      <c r="V514" s="4" t="str">
        <f t="shared" si="141"/>
        <v/>
      </c>
      <c r="W514" s="33"/>
      <c r="X514" s="24" t="str">
        <f t="shared" si="142"/>
        <v/>
      </c>
      <c r="Y514" s="25"/>
      <c r="Z514" s="25"/>
      <c r="AA514" s="36"/>
      <c r="AB514" s="36"/>
      <c r="AC514" s="37"/>
      <c r="AD514" s="24"/>
      <c r="AE514" s="37"/>
      <c r="AF514" s="40"/>
    </row>
    <row r="515" spans="1:32" ht="45" customHeight="1" x14ac:dyDescent="0.25">
      <c r="A515" s="12">
        <v>514</v>
      </c>
      <c r="D515" s="21" t="str">
        <f t="shared" si="143"/>
        <v/>
      </c>
      <c r="E515" s="22" t="str">
        <f t="shared" si="136"/>
        <v/>
      </c>
      <c r="F515" s="22">
        <f>IF(H515="","",MAX($F$2:F514)+1)</f>
        <v>514</v>
      </c>
      <c r="G515" s="26" t="str">
        <f t="shared" ref="G515:G578" si="144">IF(W515="",IF(N515="","",F515&amp;IF(F515=1,"er","ème")&amp;" service"&amp;CHAR(10)&amp;N515),"")</f>
        <v/>
      </c>
      <c r="H515" s="27" t="str">
        <f t="shared" ref="H515:H578" si="145">IF(W515="",Q515&amp;CHAR(10)&amp;R515&amp;CHAR(10)&amp;S515,"")</f>
        <v xml:space="preserve">
</v>
      </c>
      <c r="I515" s="27" t="str">
        <f t="shared" ref="I515:I578" si="146">IF(N515="","",N515)&amp;CHAR(10)&amp;IF(Q515="","",Q515)&amp;CHAR(10)&amp;IF(R515="","",R515)</f>
        <v xml:space="preserve">
</v>
      </c>
      <c r="J515" s="42">
        <f t="shared" ref="J515:J578" si="147">SUM(K515:M515)</f>
        <v>0</v>
      </c>
      <c r="K515" s="22">
        <f t="shared" si="135"/>
        <v>0</v>
      </c>
      <c r="L515" s="22">
        <f t="shared" si="133"/>
        <v>0</v>
      </c>
      <c r="M515" s="22">
        <f t="shared" ref="M515:M578" si="148">IFERROR(IF(AND(P515&lt;P514,P515&gt;O514),1,0),0)</f>
        <v>0</v>
      </c>
      <c r="N515" s="14" t="str">
        <f t="shared" ref="N515:N578" si="149">IF(ISNUMBER(O515),TEXT(O515,"jj/MM/aaaa")&amp;" au "&amp;TEXT(P515,"jj/MM/aaaa"),"")</f>
        <v/>
      </c>
      <c r="O515" s="14" t="e">
        <f t="shared" si="137"/>
        <v>#VALUE!</v>
      </c>
      <c r="P515" s="14" t="e">
        <f t="shared" si="138"/>
        <v>#VALUE!</v>
      </c>
      <c r="Q515" s="14" t="str">
        <f>IFERROR(IF(AA515="",IF(X515="","Ecole Privée "&amp;TRIM(PROPER(VLOOKUP(MID(V515,1,8),[1]Répertoire!$H$1:$J$65536,3,FALSE))),"Ecole Privée "&amp;TRIM(PROPER(VLOOKUP(X515,[1]Répertoire!$H$1:$J$65536,3,FALSE)))),AA515),"")</f>
        <v/>
      </c>
      <c r="R515" s="14" t="str">
        <f>IFERROR(IF(AB515="",IF(X515="",VLOOKUP(MID(V515,1,8),[1]Répertoire!$H$1:$J$65536,2,FALSE),TRIM(UPPER(VLOOKUP(X515,[1]Répertoire!$H$1:$J$65536,2,FALSE)))),AB515),"")</f>
        <v/>
      </c>
      <c r="S515" s="14" t="str">
        <f t="shared" si="134"/>
        <v/>
      </c>
      <c r="T515" s="15" t="e">
        <f t="shared" si="139"/>
        <v>#VALUE!</v>
      </c>
      <c r="U515" s="14" t="e">
        <f t="shared" si="140"/>
        <v>#VALUE!</v>
      </c>
      <c r="V515" s="6" t="str">
        <f t="shared" si="141"/>
        <v/>
      </c>
      <c r="W515" s="34"/>
      <c r="X515" s="23" t="str">
        <f t="shared" si="142"/>
        <v/>
      </c>
      <c r="Y515" s="35"/>
      <c r="Z515" s="35"/>
      <c r="AA515" s="38"/>
      <c r="AB515" s="38"/>
      <c r="AC515" s="39"/>
      <c r="AD515" s="23"/>
      <c r="AE515" s="39"/>
      <c r="AF515" s="41"/>
    </row>
    <row r="516" spans="1:32" ht="45" customHeight="1" x14ac:dyDescent="0.25">
      <c r="A516" s="12">
        <v>515</v>
      </c>
      <c r="D516" s="21" t="str">
        <f t="shared" si="143"/>
        <v/>
      </c>
      <c r="E516" s="22" t="str">
        <f t="shared" si="136"/>
        <v/>
      </c>
      <c r="F516" s="22">
        <f>IF(H516="","",MAX($F$2:F515)+1)</f>
        <v>515</v>
      </c>
      <c r="G516" s="26" t="str">
        <f t="shared" si="144"/>
        <v/>
      </c>
      <c r="H516" s="27" t="str">
        <f t="shared" si="145"/>
        <v xml:space="preserve">
</v>
      </c>
      <c r="I516" s="27" t="str">
        <f t="shared" si="146"/>
        <v xml:space="preserve">
</v>
      </c>
      <c r="J516" s="42">
        <f t="shared" si="147"/>
        <v>0</v>
      </c>
      <c r="K516" s="22">
        <f t="shared" si="135"/>
        <v>0</v>
      </c>
      <c r="L516" s="22">
        <f t="shared" ref="L516:L579" si="150">IFERROR(IF(AND(O516&lt;P515,O516&gt;O515),1,0),0)</f>
        <v>0</v>
      </c>
      <c r="M516" s="22">
        <f t="shared" si="148"/>
        <v>0</v>
      </c>
      <c r="N516" s="14" t="str">
        <f t="shared" si="149"/>
        <v/>
      </c>
      <c r="O516" s="14" t="e">
        <f t="shared" si="137"/>
        <v>#VALUE!</v>
      </c>
      <c r="P516" s="14" t="e">
        <f t="shared" si="138"/>
        <v>#VALUE!</v>
      </c>
      <c r="Q516" s="14" t="str">
        <f>IFERROR(IF(AA516="",IF(X516="","Ecole Privée "&amp;TRIM(PROPER(VLOOKUP(MID(V516,1,8),[1]Répertoire!$H$1:$J$65536,3,FALSE))),"Ecole Privée "&amp;TRIM(PROPER(VLOOKUP(X516,[1]Répertoire!$H$1:$J$65536,3,FALSE)))),AA516),"")</f>
        <v/>
      </c>
      <c r="R516" s="14" t="str">
        <f>IFERROR(IF(AB516="",IF(X516="",VLOOKUP(MID(V516,1,8),[1]Répertoire!$H$1:$J$65536,2,FALSE),TRIM(UPPER(VLOOKUP(X516,[1]Répertoire!$H$1:$J$65536,2,FALSE)))),AB516),"")</f>
        <v/>
      </c>
      <c r="S516" s="14" t="str">
        <f t="shared" si="134"/>
        <v/>
      </c>
      <c r="T516" s="15" t="e">
        <f t="shared" si="139"/>
        <v>#VALUE!</v>
      </c>
      <c r="U516" s="14" t="e">
        <f t="shared" si="140"/>
        <v>#VALUE!</v>
      </c>
      <c r="V516" s="4" t="str">
        <f t="shared" si="141"/>
        <v/>
      </c>
      <c r="W516" s="33"/>
      <c r="X516" s="24" t="str">
        <f t="shared" si="142"/>
        <v/>
      </c>
      <c r="Y516" s="25"/>
      <c r="Z516" s="25"/>
      <c r="AA516" s="36"/>
      <c r="AB516" s="36"/>
      <c r="AC516" s="37"/>
      <c r="AD516" s="24"/>
      <c r="AE516" s="37"/>
      <c r="AF516" s="40"/>
    </row>
    <row r="517" spans="1:32" ht="45" customHeight="1" x14ac:dyDescent="0.25">
      <c r="A517" s="12">
        <v>516</v>
      </c>
      <c r="D517" s="21" t="str">
        <f t="shared" si="143"/>
        <v/>
      </c>
      <c r="E517" s="22" t="str">
        <f t="shared" si="136"/>
        <v/>
      </c>
      <c r="F517" s="22">
        <f>IF(H517="","",MAX($F$2:F516)+1)</f>
        <v>516</v>
      </c>
      <c r="G517" s="26" t="str">
        <f t="shared" si="144"/>
        <v/>
      </c>
      <c r="H517" s="27" t="str">
        <f t="shared" si="145"/>
        <v xml:space="preserve">
</v>
      </c>
      <c r="I517" s="27" t="str">
        <f t="shared" si="146"/>
        <v xml:space="preserve">
</v>
      </c>
      <c r="J517" s="42">
        <f t="shared" si="147"/>
        <v>0</v>
      </c>
      <c r="K517" s="22">
        <f t="shared" si="135"/>
        <v>0</v>
      </c>
      <c r="L517" s="22">
        <f t="shared" si="150"/>
        <v>0</v>
      </c>
      <c r="M517" s="22">
        <f t="shared" si="148"/>
        <v>0</v>
      </c>
      <c r="N517" s="14" t="str">
        <f t="shared" si="149"/>
        <v/>
      </c>
      <c r="O517" s="14" t="e">
        <f t="shared" si="137"/>
        <v>#VALUE!</v>
      </c>
      <c r="P517" s="14" t="e">
        <f t="shared" si="138"/>
        <v>#VALUE!</v>
      </c>
      <c r="Q517" s="14" t="str">
        <f>IFERROR(IF(AA517="",IF(X517="","Ecole Privée "&amp;TRIM(PROPER(VLOOKUP(MID(V517,1,8),[1]Répertoire!$H$1:$J$65536,3,FALSE))),"Ecole Privée "&amp;TRIM(PROPER(VLOOKUP(X517,[1]Répertoire!$H$1:$J$65536,3,FALSE)))),AA517),"")</f>
        <v/>
      </c>
      <c r="R517" s="14" t="str">
        <f>IFERROR(IF(AB517="",IF(X517="",VLOOKUP(MID(V517,1,8),[1]Répertoire!$H$1:$J$65536,2,FALSE),TRIM(UPPER(VLOOKUP(X517,[1]Répertoire!$H$1:$J$65536,2,FALSE)))),AB517),"")</f>
        <v/>
      </c>
      <c r="S517" s="14" t="str">
        <f t="shared" si="134"/>
        <v/>
      </c>
      <c r="T517" s="15" t="e">
        <f t="shared" si="139"/>
        <v>#VALUE!</v>
      </c>
      <c r="U517" s="14" t="e">
        <f t="shared" si="140"/>
        <v>#VALUE!</v>
      </c>
      <c r="V517" s="6" t="str">
        <f t="shared" si="141"/>
        <v/>
      </c>
      <c r="W517" s="34"/>
      <c r="X517" s="23" t="str">
        <f t="shared" si="142"/>
        <v/>
      </c>
      <c r="Y517" s="35"/>
      <c r="Z517" s="35"/>
      <c r="AA517" s="38"/>
      <c r="AB517" s="38"/>
      <c r="AC517" s="39"/>
      <c r="AD517" s="23"/>
      <c r="AE517" s="39"/>
      <c r="AF517" s="41"/>
    </row>
    <row r="518" spans="1:32" ht="45" customHeight="1" x14ac:dyDescent="0.25">
      <c r="A518" s="12">
        <v>517</v>
      </c>
      <c r="D518" s="21" t="str">
        <f t="shared" si="143"/>
        <v/>
      </c>
      <c r="E518" s="22" t="str">
        <f t="shared" si="136"/>
        <v/>
      </c>
      <c r="F518" s="22">
        <f>IF(H518="","",MAX($F$2:F517)+1)</f>
        <v>517</v>
      </c>
      <c r="G518" s="26" t="str">
        <f t="shared" si="144"/>
        <v/>
      </c>
      <c r="H518" s="27" t="str">
        <f t="shared" si="145"/>
        <v xml:space="preserve">
</v>
      </c>
      <c r="I518" s="27" t="str">
        <f t="shared" si="146"/>
        <v xml:space="preserve">
</v>
      </c>
      <c r="J518" s="42">
        <f t="shared" si="147"/>
        <v>0</v>
      </c>
      <c r="K518" s="22">
        <f t="shared" si="135"/>
        <v>0</v>
      </c>
      <c r="L518" s="22">
        <f t="shared" si="150"/>
        <v>0</v>
      </c>
      <c r="M518" s="22">
        <f t="shared" si="148"/>
        <v>0</v>
      </c>
      <c r="N518" s="14" t="str">
        <f t="shared" si="149"/>
        <v/>
      </c>
      <c r="O518" s="14" t="e">
        <f t="shared" si="137"/>
        <v>#VALUE!</v>
      </c>
      <c r="P518" s="14" t="e">
        <f t="shared" si="138"/>
        <v>#VALUE!</v>
      </c>
      <c r="Q518" s="14" t="str">
        <f>IFERROR(IF(AA518="",IF(X518="","Ecole Privée "&amp;TRIM(PROPER(VLOOKUP(MID(V518,1,8),[1]Répertoire!$H$1:$J$65536,3,FALSE))),"Ecole Privée "&amp;TRIM(PROPER(VLOOKUP(X518,[1]Répertoire!$H$1:$J$65536,3,FALSE)))),AA518),"")</f>
        <v/>
      </c>
      <c r="R518" s="14" t="str">
        <f>IFERROR(IF(AB518="",IF(X518="",VLOOKUP(MID(V518,1,8),[1]Répertoire!$H$1:$J$65536,2,FALSE),TRIM(UPPER(VLOOKUP(X518,[1]Répertoire!$H$1:$J$65536,2,FALSE)))),AB518),"")</f>
        <v/>
      </c>
      <c r="S518" s="14" t="str">
        <f t="shared" si="134"/>
        <v/>
      </c>
      <c r="T518" s="15" t="e">
        <f t="shared" si="139"/>
        <v>#VALUE!</v>
      </c>
      <c r="U518" s="14" t="e">
        <f t="shared" si="140"/>
        <v>#VALUE!</v>
      </c>
      <c r="V518" s="4" t="str">
        <f t="shared" si="141"/>
        <v/>
      </c>
      <c r="W518" s="33"/>
      <c r="X518" s="24" t="str">
        <f t="shared" si="142"/>
        <v/>
      </c>
      <c r="Y518" s="25"/>
      <c r="Z518" s="25"/>
      <c r="AA518" s="36"/>
      <c r="AB518" s="36"/>
      <c r="AC518" s="37"/>
      <c r="AD518" s="24"/>
      <c r="AE518" s="37"/>
      <c r="AF518" s="40"/>
    </row>
    <row r="519" spans="1:32" ht="45" customHeight="1" x14ac:dyDescent="0.25">
      <c r="A519" s="12">
        <v>518</v>
      </c>
      <c r="D519" s="21" t="str">
        <f t="shared" si="143"/>
        <v/>
      </c>
      <c r="E519" s="22" t="str">
        <f t="shared" si="136"/>
        <v/>
      </c>
      <c r="F519" s="22">
        <f>IF(H519="","",MAX($F$2:F518)+1)</f>
        <v>518</v>
      </c>
      <c r="G519" s="26" t="str">
        <f t="shared" si="144"/>
        <v/>
      </c>
      <c r="H519" s="27" t="str">
        <f t="shared" si="145"/>
        <v xml:space="preserve">
</v>
      </c>
      <c r="I519" s="27" t="str">
        <f t="shared" si="146"/>
        <v xml:space="preserve">
</v>
      </c>
      <c r="J519" s="42">
        <f t="shared" si="147"/>
        <v>0</v>
      </c>
      <c r="K519" s="22">
        <f t="shared" si="135"/>
        <v>0</v>
      </c>
      <c r="L519" s="22">
        <f t="shared" si="150"/>
        <v>0</v>
      </c>
      <c r="M519" s="22">
        <f t="shared" si="148"/>
        <v>0</v>
      </c>
      <c r="N519" s="14" t="str">
        <f t="shared" si="149"/>
        <v/>
      </c>
      <c r="O519" s="14" t="e">
        <f t="shared" si="137"/>
        <v>#VALUE!</v>
      </c>
      <c r="P519" s="14" t="e">
        <f t="shared" si="138"/>
        <v>#VALUE!</v>
      </c>
      <c r="Q519" s="14" t="str">
        <f>IFERROR(IF(AA519="",IF(X519="","Ecole Privée "&amp;TRIM(PROPER(VLOOKUP(MID(V519,1,8),[1]Répertoire!$H$1:$J$65536,3,FALSE))),"Ecole Privée "&amp;TRIM(PROPER(VLOOKUP(X519,[1]Répertoire!$H$1:$J$65536,3,FALSE)))),AA519),"")</f>
        <v/>
      </c>
      <c r="R519" s="14" t="str">
        <f>IFERROR(IF(AB519="",IF(X519="",VLOOKUP(MID(V519,1,8),[1]Répertoire!$H$1:$J$65536,2,FALSE),TRIM(UPPER(VLOOKUP(X519,[1]Répertoire!$H$1:$J$65536,2,FALSE)))),AB519),"")</f>
        <v/>
      </c>
      <c r="S519" s="14" t="str">
        <f t="shared" ref="S519:S582" si="151">IFERROR(T519&amp;IF(W519=""," base horaire: 27h ("&amp;IF(W519="",IF(ISNUMBER(SEARCH("SUP",AF519)),"suppléance","remplacement"),""),"")&amp;IF(W519="",")",""),"")</f>
        <v/>
      </c>
      <c r="T519" s="15" t="e">
        <f t="shared" si="139"/>
        <v>#VALUE!</v>
      </c>
      <c r="U519" s="14" t="e">
        <f t="shared" si="140"/>
        <v>#VALUE!</v>
      </c>
      <c r="V519" s="6" t="str">
        <f t="shared" si="141"/>
        <v/>
      </c>
      <c r="W519" s="34"/>
      <c r="X519" s="23" t="str">
        <f t="shared" si="142"/>
        <v/>
      </c>
      <c r="Y519" s="35"/>
      <c r="Z519" s="35"/>
      <c r="AA519" s="38"/>
      <c r="AB519" s="38"/>
      <c r="AC519" s="39"/>
      <c r="AD519" s="23"/>
      <c r="AE519" s="39"/>
      <c r="AF519" s="41"/>
    </row>
    <row r="520" spans="1:32" ht="45" customHeight="1" x14ac:dyDescent="0.25">
      <c r="A520" s="12">
        <v>519</v>
      </c>
      <c r="D520" s="21" t="str">
        <f t="shared" si="143"/>
        <v/>
      </c>
      <c r="E520" s="22" t="str">
        <f t="shared" si="136"/>
        <v/>
      </c>
      <c r="F520" s="22">
        <f>IF(H520="","",MAX($F$2:F519)+1)</f>
        <v>519</v>
      </c>
      <c r="G520" s="26" t="str">
        <f t="shared" si="144"/>
        <v/>
      </c>
      <c r="H520" s="27" t="str">
        <f t="shared" si="145"/>
        <v xml:space="preserve">
</v>
      </c>
      <c r="I520" s="27" t="str">
        <f t="shared" si="146"/>
        <v xml:space="preserve">
</v>
      </c>
      <c r="J520" s="42">
        <f t="shared" si="147"/>
        <v>0</v>
      </c>
      <c r="K520" s="22">
        <f t="shared" si="135"/>
        <v>0</v>
      </c>
      <c r="L520" s="22">
        <f t="shared" si="150"/>
        <v>0</v>
      </c>
      <c r="M520" s="22">
        <f t="shared" si="148"/>
        <v>0</v>
      </c>
      <c r="N520" s="14" t="str">
        <f t="shared" si="149"/>
        <v/>
      </c>
      <c r="O520" s="14" t="e">
        <f t="shared" si="137"/>
        <v>#VALUE!</v>
      </c>
      <c r="P520" s="14" t="e">
        <f t="shared" si="138"/>
        <v>#VALUE!</v>
      </c>
      <c r="Q520" s="14" t="str">
        <f>IFERROR(IF(AA520="",IF(X520="","Ecole Privée "&amp;TRIM(PROPER(VLOOKUP(MID(V520,1,8),[1]Répertoire!$H$1:$J$65536,3,FALSE))),"Ecole Privée "&amp;TRIM(PROPER(VLOOKUP(X520,[1]Répertoire!$H$1:$J$65536,3,FALSE)))),AA520),"")</f>
        <v/>
      </c>
      <c r="R520" s="14" t="str">
        <f>IFERROR(IF(AB520="",IF(X520="",VLOOKUP(MID(V520,1,8),[1]Répertoire!$H$1:$J$65536,2,FALSE),TRIM(UPPER(VLOOKUP(X520,[1]Répertoire!$H$1:$J$65536,2,FALSE)))),AB520),"")</f>
        <v/>
      </c>
      <c r="S520" s="14" t="str">
        <f t="shared" si="151"/>
        <v/>
      </c>
      <c r="T520" s="15" t="e">
        <f t="shared" si="139"/>
        <v>#VALUE!</v>
      </c>
      <c r="U520" s="14" t="e">
        <f t="shared" si="140"/>
        <v>#VALUE!</v>
      </c>
      <c r="V520" s="4" t="str">
        <f t="shared" si="141"/>
        <v/>
      </c>
      <c r="W520" s="33"/>
      <c r="X520" s="24" t="str">
        <f t="shared" si="142"/>
        <v/>
      </c>
      <c r="Y520" s="25"/>
      <c r="Z520" s="25"/>
      <c r="AA520" s="36"/>
      <c r="AB520" s="36"/>
      <c r="AC520" s="37"/>
      <c r="AD520" s="24"/>
      <c r="AE520" s="37"/>
      <c r="AF520" s="40"/>
    </row>
    <row r="521" spans="1:32" ht="45" customHeight="1" x14ac:dyDescent="0.25">
      <c r="A521" s="12">
        <v>520</v>
      </c>
      <c r="D521" s="21" t="str">
        <f t="shared" si="143"/>
        <v/>
      </c>
      <c r="E521" s="22" t="str">
        <f t="shared" si="136"/>
        <v/>
      </c>
      <c r="F521" s="22">
        <f>IF(H521="","",MAX($F$2:F520)+1)</f>
        <v>520</v>
      </c>
      <c r="G521" s="26" t="str">
        <f t="shared" si="144"/>
        <v/>
      </c>
      <c r="H521" s="27" t="str">
        <f t="shared" si="145"/>
        <v xml:space="preserve">
</v>
      </c>
      <c r="I521" s="27" t="str">
        <f t="shared" si="146"/>
        <v xml:space="preserve">
</v>
      </c>
      <c r="J521" s="42">
        <f t="shared" si="147"/>
        <v>0</v>
      </c>
      <c r="K521" s="22">
        <f t="shared" si="135"/>
        <v>0</v>
      </c>
      <c r="L521" s="22">
        <f t="shared" si="150"/>
        <v>0</v>
      </c>
      <c r="M521" s="22">
        <f t="shared" si="148"/>
        <v>0</v>
      </c>
      <c r="N521" s="14" t="str">
        <f t="shared" si="149"/>
        <v/>
      </c>
      <c r="O521" s="14" t="e">
        <f t="shared" si="137"/>
        <v>#VALUE!</v>
      </c>
      <c r="P521" s="14" t="e">
        <f t="shared" si="138"/>
        <v>#VALUE!</v>
      </c>
      <c r="Q521" s="14" t="str">
        <f>IFERROR(IF(AA521="",IF(X521="","Ecole Privée "&amp;TRIM(PROPER(VLOOKUP(MID(V521,1,8),[1]Répertoire!$H$1:$J$65536,3,FALSE))),"Ecole Privée "&amp;TRIM(PROPER(VLOOKUP(X521,[1]Répertoire!$H$1:$J$65536,3,FALSE)))),AA521),"")</f>
        <v/>
      </c>
      <c r="R521" s="14" t="str">
        <f>IFERROR(IF(AB521="",IF(X521="",VLOOKUP(MID(V521,1,8),[1]Répertoire!$H$1:$J$65536,2,FALSE),TRIM(UPPER(VLOOKUP(X521,[1]Répertoire!$H$1:$J$65536,2,FALSE)))),AB521),"")</f>
        <v/>
      </c>
      <c r="S521" s="14" t="str">
        <f t="shared" si="151"/>
        <v/>
      </c>
      <c r="T521" s="15" t="e">
        <f t="shared" si="139"/>
        <v>#VALUE!</v>
      </c>
      <c r="U521" s="14" t="e">
        <f t="shared" si="140"/>
        <v>#VALUE!</v>
      </c>
      <c r="V521" s="6" t="str">
        <f t="shared" si="141"/>
        <v/>
      </c>
      <c r="W521" s="34"/>
      <c r="X521" s="23" t="str">
        <f t="shared" si="142"/>
        <v/>
      </c>
      <c r="Y521" s="35"/>
      <c r="Z521" s="35"/>
      <c r="AA521" s="38"/>
      <c r="AB521" s="38"/>
      <c r="AC521" s="39"/>
      <c r="AD521" s="23"/>
      <c r="AE521" s="39"/>
      <c r="AF521" s="41"/>
    </row>
    <row r="522" spans="1:32" ht="45" customHeight="1" x14ac:dyDescent="0.25">
      <c r="A522" s="12">
        <v>521</v>
      </c>
      <c r="D522" s="21" t="str">
        <f t="shared" si="143"/>
        <v/>
      </c>
      <c r="E522" s="22" t="str">
        <f t="shared" si="136"/>
        <v/>
      </c>
      <c r="F522" s="22">
        <f>IF(H522="","",MAX($F$2:F521)+1)</f>
        <v>521</v>
      </c>
      <c r="G522" s="26" t="str">
        <f t="shared" si="144"/>
        <v/>
      </c>
      <c r="H522" s="27" t="str">
        <f t="shared" si="145"/>
        <v xml:space="preserve">
</v>
      </c>
      <c r="I522" s="27" t="str">
        <f t="shared" si="146"/>
        <v xml:space="preserve">
</v>
      </c>
      <c r="J522" s="42">
        <f t="shared" si="147"/>
        <v>0</v>
      </c>
      <c r="K522" s="22">
        <f t="shared" ref="K522:K585" si="152">IFERROR(IF(P522=O521-1,1,0),0)</f>
        <v>0</v>
      </c>
      <c r="L522" s="22">
        <f t="shared" si="150"/>
        <v>0</v>
      </c>
      <c r="M522" s="22">
        <f t="shared" si="148"/>
        <v>0</v>
      </c>
      <c r="N522" s="14" t="str">
        <f t="shared" si="149"/>
        <v/>
      </c>
      <c r="O522" s="14" t="e">
        <f t="shared" si="137"/>
        <v>#VALUE!</v>
      </c>
      <c r="P522" s="14" t="e">
        <f t="shared" si="138"/>
        <v>#VALUE!</v>
      </c>
      <c r="Q522" s="14" t="str">
        <f>IFERROR(IF(AA522="",IF(X522="","Ecole Privée "&amp;TRIM(PROPER(VLOOKUP(MID(V522,1,8),[1]Répertoire!$H$1:$J$65536,3,FALSE))),"Ecole Privée "&amp;TRIM(PROPER(VLOOKUP(X522,[1]Répertoire!$H$1:$J$65536,3,FALSE)))),AA522),"")</f>
        <v/>
      </c>
      <c r="R522" s="14" t="str">
        <f>IFERROR(IF(AB522="",IF(X522="",VLOOKUP(MID(V522,1,8),[1]Répertoire!$H$1:$J$65536,2,FALSE),TRIM(UPPER(VLOOKUP(X522,[1]Répertoire!$H$1:$J$65536,2,FALSE)))),AB522),"")</f>
        <v/>
      </c>
      <c r="S522" s="14" t="str">
        <f t="shared" si="151"/>
        <v/>
      </c>
      <c r="T522" s="15" t="e">
        <f t="shared" si="139"/>
        <v>#VALUE!</v>
      </c>
      <c r="U522" s="14" t="e">
        <f t="shared" si="140"/>
        <v>#VALUE!</v>
      </c>
      <c r="V522" s="4" t="str">
        <f t="shared" si="141"/>
        <v/>
      </c>
      <c r="W522" s="33"/>
      <c r="X522" s="24" t="str">
        <f t="shared" si="142"/>
        <v/>
      </c>
      <c r="Y522" s="25"/>
      <c r="Z522" s="25"/>
      <c r="AA522" s="36"/>
      <c r="AB522" s="36"/>
      <c r="AC522" s="37"/>
      <c r="AD522" s="24"/>
      <c r="AE522" s="37"/>
      <c r="AF522" s="40"/>
    </row>
    <row r="523" spans="1:32" ht="45" customHeight="1" x14ac:dyDescent="0.25">
      <c r="A523" s="12">
        <v>522</v>
      </c>
      <c r="D523" s="21" t="str">
        <f t="shared" si="143"/>
        <v/>
      </c>
      <c r="E523" s="22" t="str">
        <f t="shared" si="136"/>
        <v/>
      </c>
      <c r="F523" s="22">
        <f>IF(H523="","",MAX($F$2:F522)+1)</f>
        <v>522</v>
      </c>
      <c r="G523" s="26" t="str">
        <f t="shared" si="144"/>
        <v/>
      </c>
      <c r="H523" s="27" t="str">
        <f t="shared" si="145"/>
        <v xml:space="preserve">
</v>
      </c>
      <c r="I523" s="27" t="str">
        <f t="shared" si="146"/>
        <v xml:space="preserve">
</v>
      </c>
      <c r="J523" s="42">
        <f t="shared" si="147"/>
        <v>0</v>
      </c>
      <c r="K523" s="22">
        <f t="shared" si="152"/>
        <v>0</v>
      </c>
      <c r="L523" s="22">
        <f t="shared" si="150"/>
        <v>0</v>
      </c>
      <c r="M523" s="22">
        <f t="shared" si="148"/>
        <v>0</v>
      </c>
      <c r="N523" s="14" t="str">
        <f t="shared" si="149"/>
        <v/>
      </c>
      <c r="O523" s="14" t="e">
        <f t="shared" si="137"/>
        <v>#VALUE!</v>
      </c>
      <c r="P523" s="14" t="e">
        <f t="shared" si="138"/>
        <v>#VALUE!</v>
      </c>
      <c r="Q523" s="14" t="str">
        <f>IFERROR(IF(AA523="",IF(X523="","Ecole Privée "&amp;TRIM(PROPER(VLOOKUP(MID(V523,1,8),[1]Répertoire!$H$1:$J$65536,3,FALSE))),"Ecole Privée "&amp;TRIM(PROPER(VLOOKUP(X523,[1]Répertoire!$H$1:$J$65536,3,FALSE)))),AA523),"")</f>
        <v/>
      </c>
      <c r="R523" s="14" t="str">
        <f>IFERROR(IF(AB523="",IF(X523="",VLOOKUP(MID(V523,1,8),[1]Répertoire!$H$1:$J$65536,2,FALSE),TRIM(UPPER(VLOOKUP(X523,[1]Répertoire!$H$1:$J$65536,2,FALSE)))),AB523),"")</f>
        <v/>
      </c>
      <c r="S523" s="14" t="str">
        <f t="shared" si="151"/>
        <v/>
      </c>
      <c r="T523" s="15" t="e">
        <f t="shared" si="139"/>
        <v>#VALUE!</v>
      </c>
      <c r="U523" s="14" t="e">
        <f t="shared" si="140"/>
        <v>#VALUE!</v>
      </c>
      <c r="V523" s="6" t="str">
        <f t="shared" si="141"/>
        <v/>
      </c>
      <c r="W523" s="34"/>
      <c r="X523" s="23" t="str">
        <f t="shared" si="142"/>
        <v/>
      </c>
      <c r="Y523" s="35"/>
      <c r="Z523" s="35"/>
      <c r="AA523" s="38"/>
      <c r="AB523" s="38"/>
      <c r="AC523" s="39"/>
      <c r="AD523" s="23"/>
      <c r="AE523" s="39"/>
      <c r="AF523" s="41"/>
    </row>
    <row r="524" spans="1:32" ht="45" customHeight="1" x14ac:dyDescent="0.25">
      <c r="A524" s="12">
        <v>523</v>
      </c>
      <c r="D524" s="21" t="str">
        <f t="shared" si="143"/>
        <v/>
      </c>
      <c r="E524" s="22" t="str">
        <f t="shared" si="136"/>
        <v/>
      </c>
      <c r="F524" s="22">
        <f>IF(H524="","",MAX($F$2:F523)+1)</f>
        <v>523</v>
      </c>
      <c r="G524" s="26" t="str">
        <f t="shared" si="144"/>
        <v/>
      </c>
      <c r="H524" s="27" t="str">
        <f t="shared" si="145"/>
        <v xml:space="preserve">
</v>
      </c>
      <c r="I524" s="27" t="str">
        <f t="shared" si="146"/>
        <v xml:space="preserve">
</v>
      </c>
      <c r="J524" s="42">
        <f t="shared" si="147"/>
        <v>0</v>
      </c>
      <c r="K524" s="22">
        <f t="shared" si="152"/>
        <v>0</v>
      </c>
      <c r="L524" s="22">
        <f t="shared" si="150"/>
        <v>0</v>
      </c>
      <c r="M524" s="22">
        <f t="shared" si="148"/>
        <v>0</v>
      </c>
      <c r="N524" s="14" t="str">
        <f t="shared" si="149"/>
        <v/>
      </c>
      <c r="O524" s="14" t="e">
        <f t="shared" si="137"/>
        <v>#VALUE!</v>
      </c>
      <c r="P524" s="14" t="e">
        <f t="shared" si="138"/>
        <v>#VALUE!</v>
      </c>
      <c r="Q524" s="14" t="str">
        <f>IFERROR(IF(AA524="",IF(X524="","Ecole Privée "&amp;TRIM(PROPER(VLOOKUP(MID(V524,1,8),[1]Répertoire!$H$1:$J$65536,3,FALSE))),"Ecole Privée "&amp;TRIM(PROPER(VLOOKUP(X524,[1]Répertoire!$H$1:$J$65536,3,FALSE)))),AA524),"")</f>
        <v/>
      </c>
      <c r="R524" s="14" t="str">
        <f>IFERROR(IF(AB524="",IF(X524="",VLOOKUP(MID(V524,1,8),[1]Répertoire!$H$1:$J$65536,2,FALSE),TRIM(UPPER(VLOOKUP(X524,[1]Répertoire!$H$1:$J$65536,2,FALSE)))),AB524),"")</f>
        <v/>
      </c>
      <c r="S524" s="14" t="str">
        <f t="shared" si="151"/>
        <v/>
      </c>
      <c r="T524" s="15" t="e">
        <f t="shared" si="139"/>
        <v>#VALUE!</v>
      </c>
      <c r="U524" s="14" t="e">
        <f t="shared" si="140"/>
        <v>#VALUE!</v>
      </c>
      <c r="V524" s="4" t="str">
        <f t="shared" si="141"/>
        <v/>
      </c>
      <c r="W524" s="33"/>
      <c r="X524" s="24" t="str">
        <f t="shared" si="142"/>
        <v/>
      </c>
      <c r="Y524" s="25"/>
      <c r="Z524" s="25"/>
      <c r="AA524" s="36"/>
      <c r="AB524" s="36"/>
      <c r="AC524" s="37"/>
      <c r="AD524" s="24"/>
      <c r="AE524" s="37"/>
      <c r="AF524" s="40"/>
    </row>
    <row r="525" spans="1:32" ht="45" customHeight="1" x14ac:dyDescent="0.25">
      <c r="A525" s="12">
        <v>524</v>
      </c>
      <c r="D525" s="21" t="str">
        <f t="shared" si="143"/>
        <v/>
      </c>
      <c r="E525" s="22" t="str">
        <f t="shared" si="136"/>
        <v/>
      </c>
      <c r="F525" s="22">
        <f>IF(H525="","",MAX($F$2:F524)+1)</f>
        <v>524</v>
      </c>
      <c r="G525" s="26" t="str">
        <f t="shared" si="144"/>
        <v/>
      </c>
      <c r="H525" s="27" t="str">
        <f t="shared" si="145"/>
        <v xml:space="preserve">
</v>
      </c>
      <c r="I525" s="27" t="str">
        <f t="shared" si="146"/>
        <v xml:space="preserve">
</v>
      </c>
      <c r="J525" s="42">
        <f t="shared" si="147"/>
        <v>0</v>
      </c>
      <c r="K525" s="22">
        <f t="shared" si="152"/>
        <v>0</v>
      </c>
      <c r="L525" s="22">
        <f t="shared" si="150"/>
        <v>0</v>
      </c>
      <c r="M525" s="22">
        <f t="shared" si="148"/>
        <v>0</v>
      </c>
      <c r="N525" s="14" t="str">
        <f t="shared" si="149"/>
        <v/>
      </c>
      <c r="O525" s="14" t="e">
        <f t="shared" si="137"/>
        <v>#VALUE!</v>
      </c>
      <c r="P525" s="14" t="e">
        <f t="shared" si="138"/>
        <v>#VALUE!</v>
      </c>
      <c r="Q525" s="14" t="str">
        <f>IFERROR(IF(AA525="",IF(X525="","Ecole Privée "&amp;TRIM(PROPER(VLOOKUP(MID(V525,1,8),[1]Répertoire!$H$1:$J$65536,3,FALSE))),"Ecole Privée "&amp;TRIM(PROPER(VLOOKUP(X525,[1]Répertoire!$H$1:$J$65536,3,FALSE)))),AA525),"")</f>
        <v/>
      </c>
      <c r="R525" s="14" t="str">
        <f>IFERROR(IF(AB525="",IF(X525="",VLOOKUP(MID(V525,1,8),[1]Répertoire!$H$1:$J$65536,2,FALSE),TRIM(UPPER(VLOOKUP(X525,[1]Répertoire!$H$1:$J$65536,2,FALSE)))),AB525),"")</f>
        <v/>
      </c>
      <c r="S525" s="14" t="str">
        <f t="shared" si="151"/>
        <v/>
      </c>
      <c r="T525" s="15" t="e">
        <f t="shared" si="139"/>
        <v>#VALUE!</v>
      </c>
      <c r="U525" s="14" t="e">
        <f t="shared" si="140"/>
        <v>#VALUE!</v>
      </c>
      <c r="V525" s="6" t="str">
        <f t="shared" si="141"/>
        <v/>
      </c>
      <c r="W525" s="34"/>
      <c r="X525" s="23" t="str">
        <f t="shared" si="142"/>
        <v/>
      </c>
      <c r="Y525" s="35"/>
      <c r="Z525" s="35"/>
      <c r="AA525" s="38"/>
      <c r="AB525" s="38"/>
      <c r="AC525" s="39"/>
      <c r="AD525" s="23"/>
      <c r="AE525" s="39"/>
      <c r="AF525" s="41"/>
    </row>
    <row r="526" spans="1:32" ht="45" customHeight="1" x14ac:dyDescent="0.25">
      <c r="A526" s="12">
        <v>525</v>
      </c>
      <c r="D526" s="21" t="str">
        <f t="shared" si="143"/>
        <v/>
      </c>
      <c r="E526" s="22" t="str">
        <f t="shared" si="136"/>
        <v/>
      </c>
      <c r="F526" s="22">
        <f>IF(H526="","",MAX($F$2:F525)+1)</f>
        <v>525</v>
      </c>
      <c r="G526" s="26" t="str">
        <f t="shared" si="144"/>
        <v/>
      </c>
      <c r="H526" s="27" t="str">
        <f t="shared" si="145"/>
        <v xml:space="preserve">
</v>
      </c>
      <c r="I526" s="27" t="str">
        <f t="shared" si="146"/>
        <v xml:space="preserve">
</v>
      </c>
      <c r="J526" s="42">
        <f t="shared" si="147"/>
        <v>0</v>
      </c>
      <c r="K526" s="22">
        <f t="shared" si="152"/>
        <v>0</v>
      </c>
      <c r="L526" s="22">
        <f t="shared" si="150"/>
        <v>0</v>
      </c>
      <c r="M526" s="22">
        <f t="shared" si="148"/>
        <v>0</v>
      </c>
      <c r="N526" s="14" t="str">
        <f t="shared" si="149"/>
        <v/>
      </c>
      <c r="O526" s="14" t="e">
        <f t="shared" si="137"/>
        <v>#VALUE!</v>
      </c>
      <c r="P526" s="14" t="e">
        <f t="shared" si="138"/>
        <v>#VALUE!</v>
      </c>
      <c r="Q526" s="14" t="str">
        <f>IFERROR(IF(AA526="",IF(X526="","Ecole Privée "&amp;TRIM(PROPER(VLOOKUP(MID(V526,1,8),[1]Répertoire!$H$1:$J$65536,3,FALSE))),"Ecole Privée "&amp;TRIM(PROPER(VLOOKUP(X526,[1]Répertoire!$H$1:$J$65536,3,FALSE)))),AA526),"")</f>
        <v/>
      </c>
      <c r="R526" s="14" t="str">
        <f>IFERROR(IF(AB526="",IF(X526="",VLOOKUP(MID(V526,1,8),[1]Répertoire!$H$1:$J$65536,2,FALSE),TRIM(UPPER(VLOOKUP(X526,[1]Répertoire!$H$1:$J$65536,2,FALSE)))),AB526),"")</f>
        <v/>
      </c>
      <c r="S526" s="14" t="str">
        <f t="shared" si="151"/>
        <v/>
      </c>
      <c r="T526" s="15" t="e">
        <f t="shared" si="139"/>
        <v>#VALUE!</v>
      </c>
      <c r="U526" s="14" t="e">
        <f t="shared" si="140"/>
        <v>#VALUE!</v>
      </c>
      <c r="V526" s="4" t="str">
        <f t="shared" si="141"/>
        <v/>
      </c>
      <c r="W526" s="33"/>
      <c r="X526" s="24" t="str">
        <f t="shared" si="142"/>
        <v/>
      </c>
      <c r="Y526" s="25"/>
      <c r="Z526" s="25"/>
      <c r="AA526" s="36"/>
      <c r="AB526" s="36"/>
      <c r="AC526" s="37"/>
      <c r="AD526" s="24"/>
      <c r="AE526" s="37"/>
      <c r="AF526" s="40"/>
    </row>
    <row r="527" spans="1:32" ht="45" customHeight="1" x14ac:dyDescent="0.25">
      <c r="A527" s="12">
        <v>526</v>
      </c>
      <c r="D527" s="21" t="str">
        <f t="shared" si="143"/>
        <v/>
      </c>
      <c r="E527" s="22" t="str">
        <f t="shared" si="136"/>
        <v/>
      </c>
      <c r="F527" s="22">
        <f>IF(H527="","",MAX($F$2:F526)+1)</f>
        <v>526</v>
      </c>
      <c r="G527" s="26" t="str">
        <f t="shared" si="144"/>
        <v/>
      </c>
      <c r="H527" s="27" t="str">
        <f t="shared" si="145"/>
        <v xml:space="preserve">
</v>
      </c>
      <c r="I527" s="27" t="str">
        <f t="shared" si="146"/>
        <v xml:space="preserve">
</v>
      </c>
      <c r="J527" s="42">
        <f t="shared" si="147"/>
        <v>0</v>
      </c>
      <c r="K527" s="22">
        <f t="shared" si="152"/>
        <v>0</v>
      </c>
      <c r="L527" s="22">
        <f t="shared" si="150"/>
        <v>0</v>
      </c>
      <c r="M527" s="22">
        <f t="shared" si="148"/>
        <v>0</v>
      </c>
      <c r="N527" s="14" t="str">
        <f t="shared" si="149"/>
        <v/>
      </c>
      <c r="O527" s="14" t="e">
        <f t="shared" si="137"/>
        <v>#VALUE!</v>
      </c>
      <c r="P527" s="14" t="e">
        <f t="shared" si="138"/>
        <v>#VALUE!</v>
      </c>
      <c r="Q527" s="14" t="str">
        <f>IFERROR(IF(AA527="",IF(X527="","Ecole Privée "&amp;TRIM(PROPER(VLOOKUP(MID(V527,1,8),[1]Répertoire!$H$1:$J$65536,3,FALSE))),"Ecole Privée "&amp;TRIM(PROPER(VLOOKUP(X527,[1]Répertoire!$H$1:$J$65536,3,FALSE)))),AA527),"")</f>
        <v/>
      </c>
      <c r="R527" s="14" t="str">
        <f>IFERROR(IF(AB527="",IF(X527="",VLOOKUP(MID(V527,1,8),[1]Répertoire!$H$1:$J$65536,2,FALSE),TRIM(UPPER(VLOOKUP(X527,[1]Répertoire!$H$1:$J$65536,2,FALSE)))),AB527),"")</f>
        <v/>
      </c>
      <c r="S527" s="14" t="str">
        <f t="shared" si="151"/>
        <v/>
      </c>
      <c r="T527" s="15" t="e">
        <f t="shared" si="139"/>
        <v>#VALUE!</v>
      </c>
      <c r="U527" s="14" t="e">
        <f t="shared" si="140"/>
        <v>#VALUE!</v>
      </c>
      <c r="V527" s="6" t="str">
        <f t="shared" si="141"/>
        <v/>
      </c>
      <c r="W527" s="34"/>
      <c r="X527" s="23" t="str">
        <f t="shared" si="142"/>
        <v/>
      </c>
      <c r="Y527" s="35"/>
      <c r="Z527" s="35"/>
      <c r="AA527" s="38"/>
      <c r="AB527" s="38"/>
      <c r="AC527" s="39"/>
      <c r="AD527" s="23"/>
      <c r="AE527" s="39"/>
      <c r="AF527" s="41"/>
    </row>
    <row r="528" spans="1:32" ht="45" customHeight="1" x14ac:dyDescent="0.25">
      <c r="A528" s="12">
        <v>527</v>
      </c>
      <c r="D528" s="21" t="str">
        <f t="shared" si="143"/>
        <v/>
      </c>
      <c r="E528" s="22" t="str">
        <f t="shared" si="136"/>
        <v/>
      </c>
      <c r="F528" s="22">
        <f>IF(H528="","",MAX($F$2:F527)+1)</f>
        <v>527</v>
      </c>
      <c r="G528" s="26" t="str">
        <f t="shared" si="144"/>
        <v/>
      </c>
      <c r="H528" s="27" t="str">
        <f t="shared" si="145"/>
        <v xml:space="preserve">
</v>
      </c>
      <c r="I528" s="27" t="str">
        <f t="shared" si="146"/>
        <v xml:space="preserve">
</v>
      </c>
      <c r="J528" s="42">
        <f t="shared" si="147"/>
        <v>0</v>
      </c>
      <c r="K528" s="22">
        <f t="shared" si="152"/>
        <v>0</v>
      </c>
      <c r="L528" s="22">
        <f t="shared" si="150"/>
        <v>0</v>
      </c>
      <c r="M528" s="22">
        <f t="shared" si="148"/>
        <v>0</v>
      </c>
      <c r="N528" s="14" t="str">
        <f t="shared" si="149"/>
        <v/>
      </c>
      <c r="O528" s="14" t="e">
        <f t="shared" si="137"/>
        <v>#VALUE!</v>
      </c>
      <c r="P528" s="14" t="e">
        <f t="shared" si="138"/>
        <v>#VALUE!</v>
      </c>
      <c r="Q528" s="14" t="str">
        <f>IFERROR(IF(AA528="",IF(X528="","Ecole Privée "&amp;TRIM(PROPER(VLOOKUP(MID(V528,1,8),[1]Répertoire!$H$1:$J$65536,3,FALSE))),"Ecole Privée "&amp;TRIM(PROPER(VLOOKUP(X528,[1]Répertoire!$H$1:$J$65536,3,FALSE)))),AA528),"")</f>
        <v/>
      </c>
      <c r="R528" s="14" t="str">
        <f>IFERROR(IF(AB528="",IF(X528="",VLOOKUP(MID(V528,1,8),[1]Répertoire!$H$1:$J$65536,2,FALSE),TRIM(UPPER(VLOOKUP(X528,[1]Répertoire!$H$1:$J$65536,2,FALSE)))),AB528),"")</f>
        <v/>
      </c>
      <c r="S528" s="14" t="str">
        <f t="shared" si="151"/>
        <v/>
      </c>
      <c r="T528" s="15" t="e">
        <f t="shared" si="139"/>
        <v>#VALUE!</v>
      </c>
      <c r="U528" s="14" t="e">
        <f t="shared" si="140"/>
        <v>#VALUE!</v>
      </c>
      <c r="V528" s="4" t="str">
        <f t="shared" si="141"/>
        <v/>
      </c>
      <c r="W528" s="33"/>
      <c r="X528" s="24" t="str">
        <f t="shared" si="142"/>
        <v/>
      </c>
      <c r="Y528" s="25"/>
      <c r="Z528" s="25"/>
      <c r="AA528" s="36"/>
      <c r="AB528" s="36"/>
      <c r="AC528" s="37"/>
      <c r="AD528" s="24"/>
      <c r="AE528" s="37"/>
      <c r="AF528" s="40"/>
    </row>
    <row r="529" spans="1:32" ht="45" customHeight="1" x14ac:dyDescent="0.25">
      <c r="A529" s="12">
        <v>528</v>
      </c>
      <c r="D529" s="21" t="str">
        <f t="shared" si="143"/>
        <v/>
      </c>
      <c r="E529" s="22" t="str">
        <f t="shared" si="136"/>
        <v/>
      </c>
      <c r="F529" s="22">
        <f>IF(H529="","",MAX($F$2:F528)+1)</f>
        <v>528</v>
      </c>
      <c r="G529" s="26" t="str">
        <f t="shared" si="144"/>
        <v/>
      </c>
      <c r="H529" s="27" t="str">
        <f t="shared" si="145"/>
        <v xml:space="preserve">
</v>
      </c>
      <c r="I529" s="27" t="str">
        <f t="shared" si="146"/>
        <v xml:space="preserve">
</v>
      </c>
      <c r="J529" s="42">
        <f t="shared" si="147"/>
        <v>0</v>
      </c>
      <c r="K529" s="22">
        <f t="shared" si="152"/>
        <v>0</v>
      </c>
      <c r="L529" s="22">
        <f t="shared" si="150"/>
        <v>0</v>
      </c>
      <c r="M529" s="22">
        <f t="shared" si="148"/>
        <v>0</v>
      </c>
      <c r="N529" s="14" t="str">
        <f t="shared" si="149"/>
        <v/>
      </c>
      <c r="O529" s="14" t="e">
        <f t="shared" si="137"/>
        <v>#VALUE!</v>
      </c>
      <c r="P529" s="14" t="e">
        <f t="shared" si="138"/>
        <v>#VALUE!</v>
      </c>
      <c r="Q529" s="14" t="str">
        <f>IFERROR(IF(AA529="",IF(X529="","Ecole Privée "&amp;TRIM(PROPER(VLOOKUP(MID(V529,1,8),[1]Répertoire!$H$1:$J$65536,3,FALSE))),"Ecole Privée "&amp;TRIM(PROPER(VLOOKUP(X529,[1]Répertoire!$H$1:$J$65536,3,FALSE)))),AA529),"")</f>
        <v/>
      </c>
      <c r="R529" s="14" t="str">
        <f>IFERROR(IF(AB529="",IF(X529="",VLOOKUP(MID(V529,1,8),[1]Répertoire!$H$1:$J$65536,2,FALSE),TRIM(UPPER(VLOOKUP(X529,[1]Répertoire!$H$1:$J$65536,2,FALSE)))),AB529),"")</f>
        <v/>
      </c>
      <c r="S529" s="14" t="str">
        <f t="shared" si="151"/>
        <v/>
      </c>
      <c r="T529" s="15" t="e">
        <f t="shared" si="139"/>
        <v>#VALUE!</v>
      </c>
      <c r="U529" s="14" t="e">
        <f t="shared" si="140"/>
        <v>#VALUE!</v>
      </c>
      <c r="V529" s="6" t="str">
        <f t="shared" si="141"/>
        <v/>
      </c>
      <c r="W529" s="34"/>
      <c r="X529" s="23" t="str">
        <f t="shared" si="142"/>
        <v/>
      </c>
      <c r="Y529" s="35"/>
      <c r="Z529" s="35"/>
      <c r="AA529" s="38"/>
      <c r="AB529" s="38"/>
      <c r="AC529" s="39"/>
      <c r="AD529" s="23"/>
      <c r="AE529" s="39"/>
      <c r="AF529" s="41"/>
    </row>
    <row r="530" spans="1:32" ht="45" customHeight="1" x14ac:dyDescent="0.25">
      <c r="A530" s="12">
        <v>529</v>
      </c>
      <c r="D530" s="21" t="str">
        <f t="shared" si="143"/>
        <v/>
      </c>
      <c r="E530" s="22" t="str">
        <f t="shared" si="136"/>
        <v/>
      </c>
      <c r="F530" s="22">
        <f>IF(H530="","",MAX($F$2:F529)+1)</f>
        <v>529</v>
      </c>
      <c r="G530" s="26" t="str">
        <f t="shared" si="144"/>
        <v/>
      </c>
      <c r="H530" s="27" t="str">
        <f t="shared" si="145"/>
        <v xml:space="preserve">
</v>
      </c>
      <c r="I530" s="27" t="str">
        <f t="shared" si="146"/>
        <v xml:space="preserve">
</v>
      </c>
      <c r="J530" s="42">
        <f t="shared" si="147"/>
        <v>0</v>
      </c>
      <c r="K530" s="22">
        <f t="shared" si="152"/>
        <v>0</v>
      </c>
      <c r="L530" s="22">
        <f t="shared" si="150"/>
        <v>0</v>
      </c>
      <c r="M530" s="22">
        <f t="shared" si="148"/>
        <v>0</v>
      </c>
      <c r="N530" s="14" t="str">
        <f t="shared" si="149"/>
        <v/>
      </c>
      <c r="O530" s="14" t="e">
        <f t="shared" si="137"/>
        <v>#VALUE!</v>
      </c>
      <c r="P530" s="14" t="e">
        <f t="shared" si="138"/>
        <v>#VALUE!</v>
      </c>
      <c r="Q530" s="14" t="str">
        <f>IFERROR(IF(AA530="",IF(X530="","Ecole Privée "&amp;TRIM(PROPER(VLOOKUP(MID(V530,1,8),[1]Répertoire!$H$1:$J$65536,3,FALSE))),"Ecole Privée "&amp;TRIM(PROPER(VLOOKUP(X530,[1]Répertoire!$H$1:$J$65536,3,FALSE)))),AA530),"")</f>
        <v/>
      </c>
      <c r="R530" s="14" t="str">
        <f>IFERROR(IF(AB530="",IF(X530="",VLOOKUP(MID(V530,1,8),[1]Répertoire!$H$1:$J$65536,2,FALSE),TRIM(UPPER(VLOOKUP(X530,[1]Répertoire!$H$1:$J$65536,2,FALSE)))),AB530),"")</f>
        <v/>
      </c>
      <c r="S530" s="14" t="str">
        <f t="shared" si="151"/>
        <v/>
      </c>
      <c r="T530" s="15" t="e">
        <f t="shared" si="139"/>
        <v>#VALUE!</v>
      </c>
      <c r="U530" s="14" t="e">
        <f t="shared" si="140"/>
        <v>#VALUE!</v>
      </c>
      <c r="V530" s="4" t="str">
        <f t="shared" si="141"/>
        <v/>
      </c>
      <c r="W530" s="33"/>
      <c r="X530" s="24" t="str">
        <f t="shared" si="142"/>
        <v/>
      </c>
      <c r="Y530" s="25"/>
      <c r="Z530" s="25"/>
      <c r="AA530" s="36"/>
      <c r="AB530" s="36"/>
      <c r="AC530" s="37"/>
      <c r="AD530" s="24"/>
      <c r="AE530" s="37"/>
      <c r="AF530" s="40"/>
    </row>
    <row r="531" spans="1:32" ht="45" customHeight="1" x14ac:dyDescent="0.25">
      <c r="A531" s="12">
        <v>530</v>
      </c>
      <c r="D531" s="21" t="str">
        <f t="shared" si="143"/>
        <v/>
      </c>
      <c r="E531" s="22" t="str">
        <f t="shared" si="136"/>
        <v/>
      </c>
      <c r="F531" s="22">
        <f>IF(H531="","",MAX($F$2:F530)+1)</f>
        <v>530</v>
      </c>
      <c r="G531" s="26" t="str">
        <f t="shared" si="144"/>
        <v/>
      </c>
      <c r="H531" s="27" t="str">
        <f t="shared" si="145"/>
        <v xml:space="preserve">
</v>
      </c>
      <c r="I531" s="27" t="str">
        <f t="shared" si="146"/>
        <v xml:space="preserve">
</v>
      </c>
      <c r="J531" s="42">
        <f t="shared" si="147"/>
        <v>0</v>
      </c>
      <c r="K531" s="22">
        <f t="shared" si="152"/>
        <v>0</v>
      </c>
      <c r="L531" s="22">
        <f t="shared" si="150"/>
        <v>0</v>
      </c>
      <c r="M531" s="22">
        <f t="shared" si="148"/>
        <v>0</v>
      </c>
      <c r="N531" s="14" t="str">
        <f t="shared" si="149"/>
        <v/>
      </c>
      <c r="O531" s="14" t="e">
        <f t="shared" si="137"/>
        <v>#VALUE!</v>
      </c>
      <c r="P531" s="14" t="e">
        <f t="shared" si="138"/>
        <v>#VALUE!</v>
      </c>
      <c r="Q531" s="14" t="str">
        <f>IFERROR(IF(AA531="",IF(X531="","Ecole Privée "&amp;TRIM(PROPER(VLOOKUP(MID(V531,1,8),[1]Répertoire!$H$1:$J$65536,3,FALSE))),"Ecole Privée "&amp;TRIM(PROPER(VLOOKUP(X531,[1]Répertoire!$H$1:$J$65536,3,FALSE)))),AA531),"")</f>
        <v/>
      </c>
      <c r="R531" s="14" t="str">
        <f>IFERROR(IF(AB531="",IF(X531="",VLOOKUP(MID(V531,1,8),[1]Répertoire!$H$1:$J$65536,2,FALSE),TRIM(UPPER(VLOOKUP(X531,[1]Répertoire!$H$1:$J$65536,2,FALSE)))),AB531),"")</f>
        <v/>
      </c>
      <c r="S531" s="14" t="str">
        <f t="shared" si="151"/>
        <v/>
      </c>
      <c r="T531" s="15" t="e">
        <f t="shared" si="139"/>
        <v>#VALUE!</v>
      </c>
      <c r="U531" s="14" t="e">
        <f t="shared" si="140"/>
        <v>#VALUE!</v>
      </c>
      <c r="V531" s="6" t="str">
        <f t="shared" si="141"/>
        <v/>
      </c>
      <c r="W531" s="34"/>
      <c r="X531" s="23" t="str">
        <f t="shared" si="142"/>
        <v/>
      </c>
      <c r="Y531" s="35"/>
      <c r="Z531" s="35"/>
      <c r="AA531" s="38"/>
      <c r="AB531" s="38"/>
      <c r="AC531" s="39"/>
      <c r="AD531" s="23"/>
      <c r="AE531" s="39"/>
      <c r="AF531" s="41"/>
    </row>
    <row r="532" spans="1:32" ht="45" customHeight="1" x14ac:dyDescent="0.25">
      <c r="A532" s="12">
        <v>531</v>
      </c>
      <c r="D532" s="21" t="str">
        <f t="shared" si="143"/>
        <v/>
      </c>
      <c r="E532" s="22" t="str">
        <f t="shared" si="136"/>
        <v/>
      </c>
      <c r="F532" s="22">
        <f>IF(H532="","",MAX($F$2:F531)+1)</f>
        <v>531</v>
      </c>
      <c r="G532" s="26" t="str">
        <f t="shared" si="144"/>
        <v/>
      </c>
      <c r="H532" s="27" t="str">
        <f t="shared" si="145"/>
        <v xml:space="preserve">
</v>
      </c>
      <c r="I532" s="27" t="str">
        <f t="shared" si="146"/>
        <v xml:space="preserve">
</v>
      </c>
      <c r="J532" s="42">
        <f t="shared" si="147"/>
        <v>0</v>
      </c>
      <c r="K532" s="22">
        <f t="shared" si="152"/>
        <v>0</v>
      </c>
      <c r="L532" s="22">
        <f t="shared" si="150"/>
        <v>0</v>
      </c>
      <c r="M532" s="22">
        <f t="shared" si="148"/>
        <v>0</v>
      </c>
      <c r="N532" s="14" t="str">
        <f t="shared" si="149"/>
        <v/>
      </c>
      <c r="O532" s="14" t="e">
        <f t="shared" si="137"/>
        <v>#VALUE!</v>
      </c>
      <c r="P532" s="14" t="e">
        <f t="shared" si="138"/>
        <v>#VALUE!</v>
      </c>
      <c r="Q532" s="14" t="str">
        <f>IFERROR(IF(AA532="",IF(X532="","Ecole Privée "&amp;TRIM(PROPER(VLOOKUP(MID(V532,1,8),[1]Répertoire!$H$1:$J$65536,3,FALSE))),"Ecole Privée "&amp;TRIM(PROPER(VLOOKUP(X532,[1]Répertoire!$H$1:$J$65536,3,FALSE)))),AA532),"")</f>
        <v/>
      </c>
      <c r="R532" s="14" t="str">
        <f>IFERROR(IF(AB532="",IF(X532="",VLOOKUP(MID(V532,1,8),[1]Répertoire!$H$1:$J$65536,2,FALSE),TRIM(UPPER(VLOOKUP(X532,[1]Répertoire!$H$1:$J$65536,2,FALSE)))),AB532),"")</f>
        <v/>
      </c>
      <c r="S532" s="14" t="str">
        <f t="shared" si="151"/>
        <v/>
      </c>
      <c r="T532" s="15" t="e">
        <f t="shared" si="139"/>
        <v>#VALUE!</v>
      </c>
      <c r="U532" s="14" t="e">
        <f t="shared" si="140"/>
        <v>#VALUE!</v>
      </c>
      <c r="V532" s="4" t="str">
        <f t="shared" si="141"/>
        <v/>
      </c>
      <c r="W532" s="33"/>
      <c r="X532" s="24" t="str">
        <f t="shared" si="142"/>
        <v/>
      </c>
      <c r="Y532" s="25"/>
      <c r="Z532" s="25"/>
      <c r="AA532" s="36"/>
      <c r="AB532" s="36"/>
      <c r="AC532" s="37"/>
      <c r="AD532" s="24"/>
      <c r="AE532" s="37"/>
      <c r="AF532" s="40"/>
    </row>
    <row r="533" spans="1:32" ht="45" customHeight="1" x14ac:dyDescent="0.25">
      <c r="A533" s="12">
        <v>532</v>
      </c>
      <c r="D533" s="21" t="str">
        <f t="shared" si="143"/>
        <v/>
      </c>
      <c r="E533" s="22" t="str">
        <f t="shared" si="136"/>
        <v/>
      </c>
      <c r="F533" s="22">
        <f>IF(H533="","",MAX($F$2:F532)+1)</f>
        <v>532</v>
      </c>
      <c r="G533" s="26" t="str">
        <f t="shared" si="144"/>
        <v/>
      </c>
      <c r="H533" s="27" t="str">
        <f t="shared" si="145"/>
        <v xml:space="preserve">
</v>
      </c>
      <c r="I533" s="27" t="str">
        <f t="shared" si="146"/>
        <v xml:space="preserve">
</v>
      </c>
      <c r="J533" s="42">
        <f t="shared" si="147"/>
        <v>0</v>
      </c>
      <c r="K533" s="22">
        <f t="shared" si="152"/>
        <v>0</v>
      </c>
      <c r="L533" s="22">
        <f t="shared" si="150"/>
        <v>0</v>
      </c>
      <c r="M533" s="22">
        <f t="shared" si="148"/>
        <v>0</v>
      </c>
      <c r="N533" s="14" t="str">
        <f t="shared" si="149"/>
        <v/>
      </c>
      <c r="O533" s="14" t="e">
        <f t="shared" si="137"/>
        <v>#VALUE!</v>
      </c>
      <c r="P533" s="14" t="e">
        <f t="shared" si="138"/>
        <v>#VALUE!</v>
      </c>
      <c r="Q533" s="14" t="str">
        <f>IFERROR(IF(AA533="",IF(X533="","Ecole Privée "&amp;TRIM(PROPER(VLOOKUP(MID(V533,1,8),[1]Répertoire!$H$1:$J$65536,3,FALSE))),"Ecole Privée "&amp;TRIM(PROPER(VLOOKUP(X533,[1]Répertoire!$H$1:$J$65536,3,FALSE)))),AA533),"")</f>
        <v/>
      </c>
      <c r="R533" s="14" t="str">
        <f>IFERROR(IF(AB533="",IF(X533="",VLOOKUP(MID(V533,1,8),[1]Répertoire!$H$1:$J$65536,2,FALSE),TRIM(UPPER(VLOOKUP(X533,[1]Répertoire!$H$1:$J$65536,2,FALSE)))),AB533),"")</f>
        <v/>
      </c>
      <c r="S533" s="14" t="str">
        <f t="shared" si="151"/>
        <v/>
      </c>
      <c r="T533" s="15" t="e">
        <f t="shared" si="139"/>
        <v>#VALUE!</v>
      </c>
      <c r="U533" s="14" t="e">
        <f t="shared" si="140"/>
        <v>#VALUE!</v>
      </c>
      <c r="V533" s="6" t="str">
        <f t="shared" si="141"/>
        <v/>
      </c>
      <c r="W533" s="34"/>
      <c r="X533" s="23" t="str">
        <f t="shared" si="142"/>
        <v/>
      </c>
      <c r="Y533" s="35"/>
      <c r="Z533" s="35"/>
      <c r="AA533" s="38"/>
      <c r="AB533" s="38"/>
      <c r="AC533" s="39"/>
      <c r="AD533" s="23"/>
      <c r="AE533" s="39"/>
      <c r="AF533" s="41"/>
    </row>
    <row r="534" spans="1:32" ht="45" customHeight="1" x14ac:dyDescent="0.25">
      <c r="A534" s="12">
        <v>533</v>
      </c>
      <c r="D534" s="21" t="str">
        <f t="shared" si="143"/>
        <v/>
      </c>
      <c r="E534" s="22" t="str">
        <f t="shared" si="136"/>
        <v/>
      </c>
      <c r="F534" s="22">
        <f>IF(H534="","",MAX($F$2:F533)+1)</f>
        <v>533</v>
      </c>
      <c r="G534" s="26" t="str">
        <f t="shared" si="144"/>
        <v/>
      </c>
      <c r="H534" s="27" t="str">
        <f t="shared" si="145"/>
        <v xml:space="preserve">
</v>
      </c>
      <c r="I534" s="27" t="str">
        <f t="shared" si="146"/>
        <v xml:space="preserve">
</v>
      </c>
      <c r="J534" s="42">
        <f t="shared" si="147"/>
        <v>0</v>
      </c>
      <c r="K534" s="22">
        <f t="shared" si="152"/>
        <v>0</v>
      </c>
      <c r="L534" s="22">
        <f t="shared" si="150"/>
        <v>0</v>
      </c>
      <c r="M534" s="22">
        <f t="shared" si="148"/>
        <v>0</v>
      </c>
      <c r="N534" s="14" t="str">
        <f t="shared" si="149"/>
        <v/>
      </c>
      <c r="O534" s="14" t="e">
        <f t="shared" si="137"/>
        <v>#VALUE!</v>
      </c>
      <c r="P534" s="14" t="e">
        <f t="shared" si="138"/>
        <v>#VALUE!</v>
      </c>
      <c r="Q534" s="14" t="str">
        <f>IFERROR(IF(AA534="",IF(X534="","Ecole Privée "&amp;TRIM(PROPER(VLOOKUP(MID(V534,1,8),[1]Répertoire!$H$1:$J$65536,3,FALSE))),"Ecole Privée "&amp;TRIM(PROPER(VLOOKUP(X534,[1]Répertoire!$H$1:$J$65536,3,FALSE)))),AA534),"")</f>
        <v/>
      </c>
      <c r="R534" s="14" t="str">
        <f>IFERROR(IF(AB534="",IF(X534="",VLOOKUP(MID(V534,1,8),[1]Répertoire!$H$1:$J$65536,2,FALSE),TRIM(UPPER(VLOOKUP(X534,[1]Répertoire!$H$1:$J$65536,2,FALSE)))),AB534),"")</f>
        <v/>
      </c>
      <c r="S534" s="14" t="str">
        <f t="shared" si="151"/>
        <v/>
      </c>
      <c r="T534" s="15" t="e">
        <f t="shared" si="139"/>
        <v>#VALUE!</v>
      </c>
      <c r="U534" s="14" t="e">
        <f t="shared" si="140"/>
        <v>#VALUE!</v>
      </c>
      <c r="V534" s="4" t="str">
        <f t="shared" si="141"/>
        <v/>
      </c>
      <c r="W534" s="33"/>
      <c r="X534" s="24" t="str">
        <f t="shared" si="142"/>
        <v/>
      </c>
      <c r="Y534" s="25"/>
      <c r="Z534" s="25"/>
      <c r="AA534" s="36"/>
      <c r="AB534" s="36"/>
      <c r="AC534" s="37"/>
      <c r="AD534" s="24"/>
      <c r="AE534" s="37"/>
      <c r="AF534" s="40"/>
    </row>
    <row r="535" spans="1:32" ht="45" customHeight="1" x14ac:dyDescent="0.25">
      <c r="A535" s="12">
        <v>534</v>
      </c>
      <c r="D535" s="21" t="str">
        <f t="shared" si="143"/>
        <v/>
      </c>
      <c r="E535" s="22" t="str">
        <f t="shared" si="136"/>
        <v/>
      </c>
      <c r="F535" s="22">
        <f>IF(H535="","",MAX($F$2:F534)+1)</f>
        <v>534</v>
      </c>
      <c r="G535" s="26" t="str">
        <f t="shared" si="144"/>
        <v/>
      </c>
      <c r="H535" s="27" t="str">
        <f t="shared" si="145"/>
        <v xml:space="preserve">
</v>
      </c>
      <c r="I535" s="27" t="str">
        <f t="shared" si="146"/>
        <v xml:space="preserve">
</v>
      </c>
      <c r="J535" s="42">
        <f t="shared" si="147"/>
        <v>0</v>
      </c>
      <c r="K535" s="22">
        <f t="shared" si="152"/>
        <v>0</v>
      </c>
      <c r="L535" s="22">
        <f t="shared" si="150"/>
        <v>0</v>
      </c>
      <c r="M535" s="22">
        <f t="shared" si="148"/>
        <v>0</v>
      </c>
      <c r="N535" s="14" t="str">
        <f t="shared" si="149"/>
        <v/>
      </c>
      <c r="O535" s="14" t="e">
        <f t="shared" si="137"/>
        <v>#VALUE!</v>
      </c>
      <c r="P535" s="14" t="e">
        <f t="shared" si="138"/>
        <v>#VALUE!</v>
      </c>
      <c r="Q535" s="14" t="str">
        <f>IFERROR(IF(AA535="",IF(X535="","Ecole Privée "&amp;TRIM(PROPER(VLOOKUP(MID(V535,1,8),[1]Répertoire!$H$1:$J$65536,3,FALSE))),"Ecole Privée "&amp;TRIM(PROPER(VLOOKUP(X535,[1]Répertoire!$H$1:$J$65536,3,FALSE)))),AA535),"")</f>
        <v/>
      </c>
      <c r="R535" s="14" t="str">
        <f>IFERROR(IF(AB535="",IF(X535="",VLOOKUP(MID(V535,1,8),[1]Répertoire!$H$1:$J$65536,2,FALSE),TRIM(UPPER(VLOOKUP(X535,[1]Répertoire!$H$1:$J$65536,2,FALSE)))),AB535),"")</f>
        <v/>
      </c>
      <c r="S535" s="14" t="str">
        <f t="shared" si="151"/>
        <v/>
      </c>
      <c r="T535" s="15" t="e">
        <f t="shared" si="139"/>
        <v>#VALUE!</v>
      </c>
      <c r="U535" s="14" t="e">
        <f t="shared" si="140"/>
        <v>#VALUE!</v>
      </c>
      <c r="V535" s="6" t="str">
        <f t="shared" si="141"/>
        <v/>
      </c>
      <c r="W535" s="34"/>
      <c r="X535" s="23" t="str">
        <f t="shared" si="142"/>
        <v/>
      </c>
      <c r="Y535" s="35"/>
      <c r="Z535" s="35"/>
      <c r="AA535" s="38"/>
      <c r="AB535" s="38"/>
      <c r="AC535" s="39"/>
      <c r="AD535" s="23"/>
      <c r="AE535" s="39"/>
      <c r="AF535" s="41"/>
    </row>
    <row r="536" spans="1:32" ht="45" customHeight="1" x14ac:dyDescent="0.25">
      <c r="A536" s="12">
        <v>535</v>
      </c>
      <c r="D536" s="21" t="str">
        <f t="shared" si="143"/>
        <v/>
      </c>
      <c r="E536" s="22" t="str">
        <f t="shared" si="136"/>
        <v/>
      </c>
      <c r="F536" s="22">
        <f>IF(H536="","",MAX($F$2:F535)+1)</f>
        <v>535</v>
      </c>
      <c r="G536" s="26" t="str">
        <f t="shared" si="144"/>
        <v/>
      </c>
      <c r="H536" s="27" t="str">
        <f t="shared" si="145"/>
        <v xml:space="preserve">
</v>
      </c>
      <c r="I536" s="27" t="str">
        <f t="shared" si="146"/>
        <v xml:space="preserve">
</v>
      </c>
      <c r="J536" s="42">
        <f t="shared" si="147"/>
        <v>0</v>
      </c>
      <c r="K536" s="22">
        <f t="shared" si="152"/>
        <v>0</v>
      </c>
      <c r="L536" s="22">
        <f t="shared" si="150"/>
        <v>0</v>
      </c>
      <c r="M536" s="22">
        <f t="shared" si="148"/>
        <v>0</v>
      </c>
      <c r="N536" s="14" t="str">
        <f t="shared" si="149"/>
        <v/>
      </c>
      <c r="O536" s="14" t="e">
        <f t="shared" si="137"/>
        <v>#VALUE!</v>
      </c>
      <c r="P536" s="14" t="e">
        <f t="shared" si="138"/>
        <v>#VALUE!</v>
      </c>
      <c r="Q536" s="14" t="str">
        <f>IFERROR(IF(AA536="",IF(X536="","Ecole Privée "&amp;TRIM(PROPER(VLOOKUP(MID(V536,1,8),[1]Répertoire!$H$1:$J$65536,3,FALSE))),"Ecole Privée "&amp;TRIM(PROPER(VLOOKUP(X536,[1]Répertoire!$H$1:$J$65536,3,FALSE)))),AA536),"")</f>
        <v/>
      </c>
      <c r="R536" s="14" t="str">
        <f>IFERROR(IF(AB536="",IF(X536="",VLOOKUP(MID(V536,1,8),[1]Répertoire!$H$1:$J$65536,2,FALSE),TRIM(UPPER(VLOOKUP(X536,[1]Répertoire!$H$1:$J$65536,2,FALSE)))),AB536),"")</f>
        <v/>
      </c>
      <c r="S536" s="14" t="str">
        <f t="shared" si="151"/>
        <v/>
      </c>
      <c r="T536" s="15" t="e">
        <f t="shared" si="139"/>
        <v>#VALUE!</v>
      </c>
      <c r="U536" s="14" t="e">
        <f t="shared" si="140"/>
        <v>#VALUE!</v>
      </c>
      <c r="V536" s="4" t="str">
        <f t="shared" si="141"/>
        <v/>
      </c>
      <c r="W536" s="33"/>
      <c r="X536" s="24" t="str">
        <f t="shared" si="142"/>
        <v/>
      </c>
      <c r="Y536" s="25"/>
      <c r="Z536" s="25"/>
      <c r="AA536" s="36"/>
      <c r="AB536" s="36"/>
      <c r="AC536" s="37"/>
      <c r="AD536" s="24"/>
      <c r="AE536" s="37"/>
      <c r="AF536" s="40"/>
    </row>
    <row r="537" spans="1:32" ht="45" customHeight="1" x14ac:dyDescent="0.25">
      <c r="A537" s="12">
        <v>536</v>
      </c>
      <c r="D537" s="21" t="str">
        <f t="shared" si="143"/>
        <v/>
      </c>
      <c r="E537" s="22" t="str">
        <f t="shared" si="136"/>
        <v/>
      </c>
      <c r="F537" s="22">
        <f>IF(H537="","",MAX($F$2:F536)+1)</f>
        <v>536</v>
      </c>
      <c r="G537" s="26" t="str">
        <f t="shared" si="144"/>
        <v/>
      </c>
      <c r="H537" s="27" t="str">
        <f t="shared" si="145"/>
        <v xml:space="preserve">
</v>
      </c>
      <c r="I537" s="27" t="str">
        <f t="shared" si="146"/>
        <v xml:space="preserve">
</v>
      </c>
      <c r="J537" s="42">
        <f t="shared" si="147"/>
        <v>0</v>
      </c>
      <c r="K537" s="22">
        <f t="shared" si="152"/>
        <v>0</v>
      </c>
      <c r="L537" s="22">
        <f t="shared" si="150"/>
        <v>0</v>
      </c>
      <c r="M537" s="22">
        <f t="shared" si="148"/>
        <v>0</v>
      </c>
      <c r="N537" s="14" t="str">
        <f t="shared" si="149"/>
        <v/>
      </c>
      <c r="O537" s="14" t="e">
        <f t="shared" si="137"/>
        <v>#VALUE!</v>
      </c>
      <c r="P537" s="14" t="e">
        <f t="shared" si="138"/>
        <v>#VALUE!</v>
      </c>
      <c r="Q537" s="14" t="str">
        <f>IFERROR(IF(AA537="",IF(X537="","Ecole Privée "&amp;TRIM(PROPER(VLOOKUP(MID(V537,1,8),[1]Répertoire!$H$1:$J$65536,3,FALSE))),"Ecole Privée "&amp;TRIM(PROPER(VLOOKUP(X537,[1]Répertoire!$H$1:$J$65536,3,FALSE)))),AA537),"")</f>
        <v/>
      </c>
      <c r="R537" s="14" t="str">
        <f>IFERROR(IF(AB537="",IF(X537="",VLOOKUP(MID(V537,1,8),[1]Répertoire!$H$1:$J$65536,2,FALSE),TRIM(UPPER(VLOOKUP(X537,[1]Répertoire!$H$1:$J$65536,2,FALSE)))),AB537),"")</f>
        <v/>
      </c>
      <c r="S537" s="14" t="str">
        <f t="shared" si="151"/>
        <v/>
      </c>
      <c r="T537" s="15" t="e">
        <f t="shared" si="139"/>
        <v>#VALUE!</v>
      </c>
      <c r="U537" s="14" t="e">
        <f t="shared" si="140"/>
        <v>#VALUE!</v>
      </c>
      <c r="V537" s="6" t="str">
        <f t="shared" si="141"/>
        <v/>
      </c>
      <c r="W537" s="34"/>
      <c r="X537" s="23" t="str">
        <f t="shared" si="142"/>
        <v/>
      </c>
      <c r="Y537" s="35"/>
      <c r="Z537" s="35"/>
      <c r="AA537" s="38"/>
      <c r="AB537" s="38"/>
      <c r="AC537" s="39"/>
      <c r="AD537" s="23"/>
      <c r="AE537" s="39"/>
      <c r="AF537" s="41"/>
    </row>
    <row r="538" spans="1:32" ht="45" customHeight="1" x14ac:dyDescent="0.25">
      <c r="A538" s="12">
        <v>537</v>
      </c>
      <c r="D538" s="21" t="str">
        <f t="shared" si="143"/>
        <v/>
      </c>
      <c r="E538" s="22" t="str">
        <f t="shared" si="136"/>
        <v/>
      </c>
      <c r="F538" s="22">
        <f>IF(H538="","",MAX($F$2:F537)+1)</f>
        <v>537</v>
      </c>
      <c r="G538" s="26" t="str">
        <f t="shared" si="144"/>
        <v/>
      </c>
      <c r="H538" s="27" t="str">
        <f t="shared" si="145"/>
        <v xml:space="preserve">
</v>
      </c>
      <c r="I538" s="27" t="str">
        <f t="shared" si="146"/>
        <v xml:space="preserve">
</v>
      </c>
      <c r="J538" s="42">
        <f t="shared" si="147"/>
        <v>0</v>
      </c>
      <c r="K538" s="22">
        <f t="shared" si="152"/>
        <v>0</v>
      </c>
      <c r="L538" s="22">
        <f t="shared" si="150"/>
        <v>0</v>
      </c>
      <c r="M538" s="22">
        <f t="shared" si="148"/>
        <v>0</v>
      </c>
      <c r="N538" s="14" t="str">
        <f t="shared" si="149"/>
        <v/>
      </c>
      <c r="O538" s="14" t="e">
        <f t="shared" si="137"/>
        <v>#VALUE!</v>
      </c>
      <c r="P538" s="14" t="e">
        <f t="shared" si="138"/>
        <v>#VALUE!</v>
      </c>
      <c r="Q538" s="14" t="str">
        <f>IFERROR(IF(AA538="",IF(X538="","Ecole Privée "&amp;TRIM(PROPER(VLOOKUP(MID(V538,1,8),[1]Répertoire!$H$1:$J$65536,3,FALSE))),"Ecole Privée "&amp;TRIM(PROPER(VLOOKUP(X538,[1]Répertoire!$H$1:$J$65536,3,FALSE)))),AA538),"")</f>
        <v/>
      </c>
      <c r="R538" s="14" t="str">
        <f>IFERROR(IF(AB538="",IF(X538="",VLOOKUP(MID(V538,1,8),[1]Répertoire!$H$1:$J$65536,2,FALSE),TRIM(UPPER(VLOOKUP(X538,[1]Répertoire!$H$1:$J$65536,2,FALSE)))),AB538),"")</f>
        <v/>
      </c>
      <c r="S538" s="14" t="str">
        <f t="shared" si="151"/>
        <v/>
      </c>
      <c r="T538" s="15" t="e">
        <f t="shared" si="139"/>
        <v>#VALUE!</v>
      </c>
      <c r="U538" s="14" t="e">
        <f t="shared" si="140"/>
        <v>#VALUE!</v>
      </c>
      <c r="V538" s="4" t="str">
        <f t="shared" si="141"/>
        <v/>
      </c>
      <c r="W538" s="33"/>
      <c r="X538" s="24" t="str">
        <f t="shared" si="142"/>
        <v/>
      </c>
      <c r="Y538" s="25"/>
      <c r="Z538" s="25"/>
      <c r="AA538" s="36"/>
      <c r="AB538" s="36"/>
      <c r="AC538" s="37"/>
      <c r="AD538" s="24"/>
      <c r="AE538" s="37"/>
      <c r="AF538" s="40"/>
    </row>
    <row r="539" spans="1:32" ht="45" customHeight="1" x14ac:dyDescent="0.25">
      <c r="A539" s="12">
        <v>538</v>
      </c>
      <c r="D539" s="21" t="str">
        <f t="shared" si="143"/>
        <v/>
      </c>
      <c r="E539" s="22" t="str">
        <f t="shared" si="136"/>
        <v/>
      </c>
      <c r="F539" s="22">
        <f>IF(H539="","",MAX($F$2:F538)+1)</f>
        <v>538</v>
      </c>
      <c r="G539" s="26" t="str">
        <f t="shared" si="144"/>
        <v/>
      </c>
      <c r="H539" s="27" t="str">
        <f t="shared" si="145"/>
        <v xml:space="preserve">
</v>
      </c>
      <c r="I539" s="27" t="str">
        <f t="shared" si="146"/>
        <v xml:space="preserve">
</v>
      </c>
      <c r="J539" s="42">
        <f t="shared" si="147"/>
        <v>0</v>
      </c>
      <c r="K539" s="22">
        <f t="shared" si="152"/>
        <v>0</v>
      </c>
      <c r="L539" s="22">
        <f t="shared" si="150"/>
        <v>0</v>
      </c>
      <c r="M539" s="22">
        <f t="shared" si="148"/>
        <v>0</v>
      </c>
      <c r="N539" s="14" t="str">
        <f t="shared" si="149"/>
        <v/>
      </c>
      <c r="O539" s="14" t="e">
        <f t="shared" si="137"/>
        <v>#VALUE!</v>
      </c>
      <c r="P539" s="14" t="e">
        <f t="shared" si="138"/>
        <v>#VALUE!</v>
      </c>
      <c r="Q539" s="14" t="str">
        <f>IFERROR(IF(AA539="",IF(X539="","Ecole Privée "&amp;TRIM(PROPER(VLOOKUP(MID(V539,1,8),[1]Répertoire!$H$1:$J$65536,3,FALSE))),"Ecole Privée "&amp;TRIM(PROPER(VLOOKUP(X539,[1]Répertoire!$H$1:$J$65536,3,FALSE)))),AA539),"")</f>
        <v/>
      </c>
      <c r="R539" s="14" t="str">
        <f>IFERROR(IF(AB539="",IF(X539="",VLOOKUP(MID(V539,1,8),[1]Répertoire!$H$1:$J$65536,2,FALSE),TRIM(UPPER(VLOOKUP(X539,[1]Répertoire!$H$1:$J$65536,2,FALSE)))),AB539),"")</f>
        <v/>
      </c>
      <c r="S539" s="14" t="str">
        <f t="shared" si="151"/>
        <v/>
      </c>
      <c r="T539" s="15" t="e">
        <f t="shared" si="139"/>
        <v>#VALUE!</v>
      </c>
      <c r="U539" s="14" t="e">
        <f t="shared" si="140"/>
        <v>#VALUE!</v>
      </c>
      <c r="V539" s="6" t="str">
        <f t="shared" si="141"/>
        <v/>
      </c>
      <c r="W539" s="34"/>
      <c r="X539" s="23" t="str">
        <f t="shared" si="142"/>
        <v/>
      </c>
      <c r="Y539" s="35"/>
      <c r="Z539" s="35"/>
      <c r="AA539" s="38"/>
      <c r="AB539" s="38"/>
      <c r="AC539" s="39"/>
      <c r="AD539" s="23"/>
      <c r="AE539" s="39"/>
      <c r="AF539" s="41"/>
    </row>
    <row r="540" spans="1:32" ht="45" customHeight="1" x14ac:dyDescent="0.25">
      <c r="A540" s="12">
        <v>539</v>
      </c>
      <c r="D540" s="21" t="str">
        <f t="shared" si="143"/>
        <v/>
      </c>
      <c r="E540" s="22" t="str">
        <f t="shared" si="136"/>
        <v/>
      </c>
      <c r="F540" s="22">
        <f>IF(H540="","",MAX($F$2:F539)+1)</f>
        <v>539</v>
      </c>
      <c r="G540" s="26" t="str">
        <f t="shared" si="144"/>
        <v/>
      </c>
      <c r="H540" s="27" t="str">
        <f t="shared" si="145"/>
        <v xml:space="preserve">
</v>
      </c>
      <c r="I540" s="27" t="str">
        <f t="shared" si="146"/>
        <v xml:space="preserve">
</v>
      </c>
      <c r="J540" s="42">
        <f t="shared" si="147"/>
        <v>0</v>
      </c>
      <c r="K540" s="22">
        <f t="shared" si="152"/>
        <v>0</v>
      </c>
      <c r="L540" s="22">
        <f t="shared" si="150"/>
        <v>0</v>
      </c>
      <c r="M540" s="22">
        <f t="shared" si="148"/>
        <v>0</v>
      </c>
      <c r="N540" s="14" t="str">
        <f t="shared" si="149"/>
        <v/>
      </c>
      <c r="O540" s="14" t="e">
        <f t="shared" si="137"/>
        <v>#VALUE!</v>
      </c>
      <c r="P540" s="14" t="e">
        <f t="shared" si="138"/>
        <v>#VALUE!</v>
      </c>
      <c r="Q540" s="14" t="str">
        <f>IFERROR(IF(AA540="",IF(X540="","Ecole Privée "&amp;TRIM(PROPER(VLOOKUP(MID(V540,1,8),[1]Répertoire!$H$1:$J$65536,3,FALSE))),"Ecole Privée "&amp;TRIM(PROPER(VLOOKUP(X540,[1]Répertoire!$H$1:$J$65536,3,FALSE)))),AA540),"")</f>
        <v/>
      </c>
      <c r="R540" s="14" t="str">
        <f>IFERROR(IF(AB540="",IF(X540="",VLOOKUP(MID(V540,1,8),[1]Répertoire!$H$1:$J$65536,2,FALSE),TRIM(UPPER(VLOOKUP(X540,[1]Répertoire!$H$1:$J$65536,2,FALSE)))),AB540),"")</f>
        <v/>
      </c>
      <c r="S540" s="14" t="str">
        <f t="shared" si="151"/>
        <v/>
      </c>
      <c r="T540" s="15" t="e">
        <f t="shared" si="139"/>
        <v>#VALUE!</v>
      </c>
      <c r="U540" s="14" t="e">
        <f t="shared" si="140"/>
        <v>#VALUE!</v>
      </c>
      <c r="V540" s="4" t="str">
        <f t="shared" si="141"/>
        <v/>
      </c>
      <c r="W540" s="33"/>
      <c r="X540" s="24" t="str">
        <f t="shared" si="142"/>
        <v/>
      </c>
      <c r="Y540" s="25"/>
      <c r="Z540" s="25"/>
      <c r="AA540" s="36"/>
      <c r="AB540" s="36"/>
      <c r="AC540" s="37"/>
      <c r="AD540" s="24"/>
      <c r="AE540" s="37"/>
      <c r="AF540" s="40"/>
    </row>
    <row r="541" spans="1:32" ht="45" customHeight="1" x14ac:dyDescent="0.25">
      <c r="A541" s="12">
        <v>540</v>
      </c>
      <c r="D541" s="21" t="str">
        <f t="shared" si="143"/>
        <v/>
      </c>
      <c r="E541" s="22" t="str">
        <f t="shared" ref="E541:E604" si="153">IF(ISNUMBER(D541),RANK(D541,$D$2:$D$997),"")</f>
        <v/>
      </c>
      <c r="F541" s="22">
        <f>IF(H541="","",MAX($F$2:F540)+1)</f>
        <v>540</v>
      </c>
      <c r="G541" s="26" t="str">
        <f t="shared" si="144"/>
        <v/>
      </c>
      <c r="H541" s="27" t="str">
        <f t="shared" si="145"/>
        <v xml:space="preserve">
</v>
      </c>
      <c r="I541" s="27" t="str">
        <f t="shared" si="146"/>
        <v xml:space="preserve">
</v>
      </c>
      <c r="J541" s="42">
        <f t="shared" si="147"/>
        <v>0</v>
      </c>
      <c r="K541" s="22">
        <f t="shared" si="152"/>
        <v>0</v>
      </c>
      <c r="L541" s="22">
        <f t="shared" si="150"/>
        <v>0</v>
      </c>
      <c r="M541" s="22">
        <f t="shared" si="148"/>
        <v>0</v>
      </c>
      <c r="N541" s="14" t="str">
        <f t="shared" si="149"/>
        <v/>
      </c>
      <c r="O541" s="14" t="e">
        <f t="shared" ref="O541:O604" si="154">IF(Y541="",DATE(YEAR(MID(V541,10,8)),MONTH(MID(V541,10,8)),DAY(MID(V541,10,2))),Y541)</f>
        <v>#VALUE!</v>
      </c>
      <c r="P541" s="14" t="e">
        <f t="shared" ref="P541:P604" si="155">IF(Z541="",DATE(YEAR(MID(V541,19,8)),MONTH(MID(V541,19,8)),DAY(MID(V541,19,8))),Z541)</f>
        <v>#VALUE!</v>
      </c>
      <c r="Q541" s="14" t="str">
        <f>IFERROR(IF(AA541="",IF(X541="","Ecole Privée "&amp;TRIM(PROPER(VLOOKUP(MID(V541,1,8),[1]Répertoire!$H$1:$J$65536,3,FALSE))),"Ecole Privée "&amp;TRIM(PROPER(VLOOKUP(X541,[1]Répertoire!$H$1:$J$65536,3,FALSE)))),AA541),"")</f>
        <v/>
      </c>
      <c r="R541" s="14" t="str">
        <f>IFERROR(IF(AB541="",IF(X541="",VLOOKUP(MID(V541,1,8),[1]Répertoire!$H$1:$J$65536,2,FALSE),TRIM(UPPER(VLOOKUP(X541,[1]Répertoire!$H$1:$J$65536,2,FALSE)))),AB541),"")</f>
        <v/>
      </c>
      <c r="S541" s="14" t="str">
        <f t="shared" si="151"/>
        <v/>
      </c>
      <c r="T541" s="15" t="e">
        <f t="shared" ref="T541:T604" si="156">IF(AC541="",IF(AD541="",U541,TRUNC(AD541*27,0)&amp;"h"&amp;IF((AD541*27)-TRUNC(AD541*27,0)=0,"",(((AD541*27)-TRUNC(AD541*27,0))*60))),AC541)</f>
        <v>#VALUE!</v>
      </c>
      <c r="U541" s="14" t="e">
        <f t="shared" ref="U541:U604" si="157">IF(MID(V541,51,4)="1.00","27h",TRUNC(MID(V541,53,2)*27/100,0)&amp;"h"&amp;((MID(V541,53,2)*27/100)-TRUNC(MID(V541,53,2)*27/100,0))*60)</f>
        <v>#VALUE!</v>
      </c>
      <c r="V541" s="6" t="str">
        <f t="shared" ref="V541:V604" si="158">RIGHT(AF541,69)</f>
        <v/>
      </c>
      <c r="W541" s="34"/>
      <c r="X541" s="23" t="str">
        <f t="shared" ref="X541:X604" si="159">LEFT(V541,8)</f>
        <v/>
      </c>
      <c r="Y541" s="35"/>
      <c r="Z541" s="35"/>
      <c r="AA541" s="38"/>
      <c r="AB541" s="38"/>
      <c r="AC541" s="39"/>
      <c r="AD541" s="23"/>
      <c r="AE541" s="39"/>
      <c r="AF541" s="41"/>
    </row>
    <row r="542" spans="1:32" ht="45" customHeight="1" x14ac:dyDescent="0.25">
      <c r="A542" s="12">
        <v>541</v>
      </c>
      <c r="D542" s="21" t="str">
        <f t="shared" si="143"/>
        <v/>
      </c>
      <c r="E542" s="22" t="str">
        <f t="shared" si="153"/>
        <v/>
      </c>
      <c r="F542" s="22">
        <f>IF(H542="","",MAX($F$2:F541)+1)</f>
        <v>541</v>
      </c>
      <c r="G542" s="26" t="str">
        <f t="shared" si="144"/>
        <v/>
      </c>
      <c r="H542" s="27" t="str">
        <f t="shared" si="145"/>
        <v xml:space="preserve">
</v>
      </c>
      <c r="I542" s="27" t="str">
        <f t="shared" si="146"/>
        <v xml:space="preserve">
</v>
      </c>
      <c r="J542" s="42">
        <f t="shared" si="147"/>
        <v>0</v>
      </c>
      <c r="K542" s="22">
        <f t="shared" si="152"/>
        <v>0</v>
      </c>
      <c r="L542" s="22">
        <f t="shared" si="150"/>
        <v>0</v>
      </c>
      <c r="M542" s="22">
        <f t="shared" si="148"/>
        <v>0</v>
      </c>
      <c r="N542" s="14" t="str">
        <f t="shared" si="149"/>
        <v/>
      </c>
      <c r="O542" s="14" t="e">
        <f t="shared" si="154"/>
        <v>#VALUE!</v>
      </c>
      <c r="P542" s="14" t="e">
        <f t="shared" si="155"/>
        <v>#VALUE!</v>
      </c>
      <c r="Q542" s="14" t="str">
        <f>IFERROR(IF(AA542="",IF(X542="","Ecole Privée "&amp;TRIM(PROPER(VLOOKUP(MID(V542,1,8),[1]Répertoire!$H$1:$J$65536,3,FALSE))),"Ecole Privée "&amp;TRIM(PROPER(VLOOKUP(X542,[1]Répertoire!$H$1:$J$65536,3,FALSE)))),AA542),"")</f>
        <v/>
      </c>
      <c r="R542" s="14" t="str">
        <f>IFERROR(IF(AB542="",IF(X542="",VLOOKUP(MID(V542,1,8),[1]Répertoire!$H$1:$J$65536,2,FALSE),TRIM(UPPER(VLOOKUP(X542,[1]Répertoire!$H$1:$J$65536,2,FALSE)))),AB542),"")</f>
        <v/>
      </c>
      <c r="S542" s="14" t="str">
        <f t="shared" si="151"/>
        <v/>
      </c>
      <c r="T542" s="15" t="e">
        <f t="shared" si="156"/>
        <v>#VALUE!</v>
      </c>
      <c r="U542" s="14" t="e">
        <f t="shared" si="157"/>
        <v>#VALUE!</v>
      </c>
      <c r="V542" s="4" t="str">
        <f t="shared" si="158"/>
        <v/>
      </c>
      <c r="W542" s="33"/>
      <c r="X542" s="24" t="str">
        <f t="shared" si="159"/>
        <v/>
      </c>
      <c r="Y542" s="25"/>
      <c r="Z542" s="25"/>
      <c r="AA542" s="36"/>
      <c r="AB542" s="36"/>
      <c r="AC542" s="37"/>
      <c r="AD542" s="24"/>
      <c r="AE542" s="37"/>
      <c r="AF542" s="40"/>
    </row>
    <row r="543" spans="1:32" ht="45" customHeight="1" x14ac:dyDescent="0.25">
      <c r="A543" s="12">
        <v>542</v>
      </c>
      <c r="D543" s="21" t="str">
        <f t="shared" si="143"/>
        <v/>
      </c>
      <c r="E543" s="22" t="str">
        <f t="shared" si="153"/>
        <v/>
      </c>
      <c r="F543" s="22">
        <f>IF(H543="","",MAX($F$2:F542)+1)</f>
        <v>542</v>
      </c>
      <c r="G543" s="26" t="str">
        <f t="shared" si="144"/>
        <v/>
      </c>
      <c r="H543" s="27" t="str">
        <f t="shared" si="145"/>
        <v xml:space="preserve">
</v>
      </c>
      <c r="I543" s="27" t="str">
        <f t="shared" si="146"/>
        <v xml:space="preserve">
</v>
      </c>
      <c r="J543" s="42">
        <f t="shared" si="147"/>
        <v>0</v>
      </c>
      <c r="K543" s="22">
        <f t="shared" si="152"/>
        <v>0</v>
      </c>
      <c r="L543" s="22">
        <f t="shared" si="150"/>
        <v>0</v>
      </c>
      <c r="M543" s="22">
        <f t="shared" si="148"/>
        <v>0</v>
      </c>
      <c r="N543" s="14" t="str">
        <f t="shared" si="149"/>
        <v/>
      </c>
      <c r="O543" s="14" t="e">
        <f t="shared" si="154"/>
        <v>#VALUE!</v>
      </c>
      <c r="P543" s="14" t="e">
        <f t="shared" si="155"/>
        <v>#VALUE!</v>
      </c>
      <c r="Q543" s="14" t="str">
        <f>IFERROR(IF(AA543="",IF(X543="","Ecole Privée "&amp;TRIM(PROPER(VLOOKUP(MID(V543,1,8),[1]Répertoire!$H$1:$J$65536,3,FALSE))),"Ecole Privée "&amp;TRIM(PROPER(VLOOKUP(X543,[1]Répertoire!$H$1:$J$65536,3,FALSE)))),AA543),"")</f>
        <v/>
      </c>
      <c r="R543" s="14" t="str">
        <f>IFERROR(IF(AB543="",IF(X543="",VLOOKUP(MID(V543,1,8),[1]Répertoire!$H$1:$J$65536,2,FALSE),TRIM(UPPER(VLOOKUP(X543,[1]Répertoire!$H$1:$J$65536,2,FALSE)))),AB543),"")</f>
        <v/>
      </c>
      <c r="S543" s="14" t="str">
        <f t="shared" si="151"/>
        <v/>
      </c>
      <c r="T543" s="15" t="e">
        <f t="shared" si="156"/>
        <v>#VALUE!</v>
      </c>
      <c r="U543" s="14" t="e">
        <f t="shared" si="157"/>
        <v>#VALUE!</v>
      </c>
      <c r="V543" s="6" t="str">
        <f t="shared" si="158"/>
        <v/>
      </c>
      <c r="W543" s="34"/>
      <c r="X543" s="23" t="str">
        <f t="shared" si="159"/>
        <v/>
      </c>
      <c r="Y543" s="35"/>
      <c r="Z543" s="35"/>
      <c r="AA543" s="38"/>
      <c r="AB543" s="38"/>
      <c r="AC543" s="39"/>
      <c r="AD543" s="23"/>
      <c r="AE543" s="39"/>
      <c r="AF543" s="41"/>
    </row>
    <row r="544" spans="1:32" ht="45" customHeight="1" x14ac:dyDescent="0.25">
      <c r="A544" s="12">
        <v>543</v>
      </c>
      <c r="D544" s="21" t="str">
        <f t="shared" si="143"/>
        <v/>
      </c>
      <c r="E544" s="22" t="str">
        <f t="shared" si="153"/>
        <v/>
      </c>
      <c r="F544" s="22">
        <f>IF(H544="","",MAX($F$2:F543)+1)</f>
        <v>543</v>
      </c>
      <c r="G544" s="26" t="str">
        <f t="shared" si="144"/>
        <v/>
      </c>
      <c r="H544" s="27" t="str">
        <f t="shared" si="145"/>
        <v xml:space="preserve">
</v>
      </c>
      <c r="I544" s="27" t="str">
        <f t="shared" si="146"/>
        <v xml:space="preserve">
</v>
      </c>
      <c r="J544" s="42">
        <f t="shared" si="147"/>
        <v>0</v>
      </c>
      <c r="K544" s="22">
        <f t="shared" si="152"/>
        <v>0</v>
      </c>
      <c r="L544" s="22">
        <f t="shared" si="150"/>
        <v>0</v>
      </c>
      <c r="M544" s="22">
        <f t="shared" si="148"/>
        <v>0</v>
      </c>
      <c r="N544" s="14" t="str">
        <f t="shared" si="149"/>
        <v/>
      </c>
      <c r="O544" s="14" t="e">
        <f t="shared" si="154"/>
        <v>#VALUE!</v>
      </c>
      <c r="P544" s="14" t="e">
        <f t="shared" si="155"/>
        <v>#VALUE!</v>
      </c>
      <c r="Q544" s="14" t="str">
        <f>IFERROR(IF(AA544="",IF(X544="","Ecole Privée "&amp;TRIM(PROPER(VLOOKUP(MID(V544,1,8),[1]Répertoire!$H$1:$J$65536,3,FALSE))),"Ecole Privée "&amp;TRIM(PROPER(VLOOKUP(X544,[1]Répertoire!$H$1:$J$65536,3,FALSE)))),AA544),"")</f>
        <v/>
      </c>
      <c r="R544" s="14" t="str">
        <f>IFERROR(IF(AB544="",IF(X544="",VLOOKUP(MID(V544,1,8),[1]Répertoire!$H$1:$J$65536,2,FALSE),TRIM(UPPER(VLOOKUP(X544,[1]Répertoire!$H$1:$J$65536,2,FALSE)))),AB544),"")</f>
        <v/>
      </c>
      <c r="S544" s="14" t="str">
        <f t="shared" si="151"/>
        <v/>
      </c>
      <c r="T544" s="15" t="e">
        <f t="shared" si="156"/>
        <v>#VALUE!</v>
      </c>
      <c r="U544" s="14" t="e">
        <f t="shared" si="157"/>
        <v>#VALUE!</v>
      </c>
      <c r="V544" s="4" t="str">
        <f t="shared" si="158"/>
        <v/>
      </c>
      <c r="W544" s="33"/>
      <c r="X544" s="24" t="str">
        <f t="shared" si="159"/>
        <v/>
      </c>
      <c r="Y544" s="25"/>
      <c r="Z544" s="25"/>
      <c r="AA544" s="36"/>
      <c r="AB544" s="36"/>
      <c r="AC544" s="37"/>
      <c r="AD544" s="24"/>
      <c r="AE544" s="37"/>
      <c r="AF544" s="40"/>
    </row>
    <row r="545" spans="1:32" ht="45" customHeight="1" x14ac:dyDescent="0.25">
      <c r="A545" s="12">
        <v>544</v>
      </c>
      <c r="D545" s="21" t="str">
        <f t="shared" si="143"/>
        <v/>
      </c>
      <c r="E545" s="22" t="str">
        <f t="shared" si="153"/>
        <v/>
      </c>
      <c r="F545" s="22">
        <f>IF(H545="","",MAX($F$2:F544)+1)</f>
        <v>544</v>
      </c>
      <c r="G545" s="26" t="str">
        <f t="shared" si="144"/>
        <v/>
      </c>
      <c r="H545" s="27" t="str">
        <f t="shared" si="145"/>
        <v xml:space="preserve">
</v>
      </c>
      <c r="I545" s="27" t="str">
        <f t="shared" si="146"/>
        <v xml:space="preserve">
</v>
      </c>
      <c r="J545" s="42">
        <f t="shared" si="147"/>
        <v>0</v>
      </c>
      <c r="K545" s="22">
        <f t="shared" si="152"/>
        <v>0</v>
      </c>
      <c r="L545" s="22">
        <f t="shared" si="150"/>
        <v>0</v>
      </c>
      <c r="M545" s="22">
        <f t="shared" si="148"/>
        <v>0</v>
      </c>
      <c r="N545" s="14" t="str">
        <f t="shared" si="149"/>
        <v/>
      </c>
      <c r="O545" s="14" t="e">
        <f t="shared" si="154"/>
        <v>#VALUE!</v>
      </c>
      <c r="P545" s="14" t="e">
        <f t="shared" si="155"/>
        <v>#VALUE!</v>
      </c>
      <c r="Q545" s="14" t="str">
        <f>IFERROR(IF(AA545="",IF(X545="","Ecole Privée "&amp;TRIM(PROPER(VLOOKUP(MID(V545,1,8),[1]Répertoire!$H$1:$J$65536,3,FALSE))),"Ecole Privée "&amp;TRIM(PROPER(VLOOKUP(X545,[1]Répertoire!$H$1:$J$65536,3,FALSE)))),AA545),"")</f>
        <v/>
      </c>
      <c r="R545" s="14" t="str">
        <f>IFERROR(IF(AB545="",IF(X545="",VLOOKUP(MID(V545,1,8),[1]Répertoire!$H$1:$J$65536,2,FALSE),TRIM(UPPER(VLOOKUP(X545,[1]Répertoire!$H$1:$J$65536,2,FALSE)))),AB545),"")</f>
        <v/>
      </c>
      <c r="S545" s="14" t="str">
        <f t="shared" si="151"/>
        <v/>
      </c>
      <c r="T545" s="15" t="e">
        <f t="shared" si="156"/>
        <v>#VALUE!</v>
      </c>
      <c r="U545" s="14" t="e">
        <f t="shared" si="157"/>
        <v>#VALUE!</v>
      </c>
      <c r="V545" s="6" t="str">
        <f t="shared" si="158"/>
        <v/>
      </c>
      <c r="W545" s="34"/>
      <c r="X545" s="23" t="str">
        <f t="shared" si="159"/>
        <v/>
      </c>
      <c r="Y545" s="35"/>
      <c r="Z545" s="35"/>
      <c r="AA545" s="38"/>
      <c r="AB545" s="38"/>
      <c r="AC545" s="39"/>
      <c r="AD545" s="23"/>
      <c r="AE545" s="39"/>
      <c r="AF545" s="41"/>
    </row>
    <row r="546" spans="1:32" ht="45" customHeight="1" x14ac:dyDescent="0.25">
      <c r="A546" s="12">
        <v>545</v>
      </c>
      <c r="D546" s="21" t="str">
        <f t="shared" si="143"/>
        <v/>
      </c>
      <c r="E546" s="22" t="str">
        <f t="shared" si="153"/>
        <v/>
      </c>
      <c r="F546" s="22">
        <f>IF(H546="","",MAX($F$2:F545)+1)</f>
        <v>545</v>
      </c>
      <c r="G546" s="26" t="str">
        <f t="shared" si="144"/>
        <v/>
      </c>
      <c r="H546" s="27" t="str">
        <f t="shared" si="145"/>
        <v xml:space="preserve">
</v>
      </c>
      <c r="I546" s="27" t="str">
        <f t="shared" si="146"/>
        <v xml:space="preserve">
</v>
      </c>
      <c r="J546" s="42">
        <f t="shared" si="147"/>
        <v>0</v>
      </c>
      <c r="K546" s="22">
        <f t="shared" si="152"/>
        <v>0</v>
      </c>
      <c r="L546" s="22">
        <f t="shared" si="150"/>
        <v>0</v>
      </c>
      <c r="M546" s="22">
        <f t="shared" si="148"/>
        <v>0</v>
      </c>
      <c r="N546" s="14" t="str">
        <f t="shared" si="149"/>
        <v/>
      </c>
      <c r="O546" s="14" t="e">
        <f t="shared" si="154"/>
        <v>#VALUE!</v>
      </c>
      <c r="P546" s="14" t="e">
        <f t="shared" si="155"/>
        <v>#VALUE!</v>
      </c>
      <c r="Q546" s="14" t="str">
        <f>IFERROR(IF(AA546="",IF(X546="","Ecole Privée "&amp;TRIM(PROPER(VLOOKUP(MID(V546,1,8),[1]Répertoire!$H$1:$J$65536,3,FALSE))),"Ecole Privée "&amp;TRIM(PROPER(VLOOKUP(X546,[1]Répertoire!$H$1:$J$65536,3,FALSE)))),AA546),"")</f>
        <v/>
      </c>
      <c r="R546" s="14" t="str">
        <f>IFERROR(IF(AB546="",IF(X546="",VLOOKUP(MID(V546,1,8),[1]Répertoire!$H$1:$J$65536,2,FALSE),TRIM(UPPER(VLOOKUP(X546,[1]Répertoire!$H$1:$J$65536,2,FALSE)))),AB546),"")</f>
        <v/>
      </c>
      <c r="S546" s="14" t="str">
        <f t="shared" si="151"/>
        <v/>
      </c>
      <c r="T546" s="15" t="e">
        <f t="shared" si="156"/>
        <v>#VALUE!</v>
      </c>
      <c r="U546" s="14" t="e">
        <f t="shared" si="157"/>
        <v>#VALUE!</v>
      </c>
      <c r="V546" s="4" t="str">
        <f t="shared" si="158"/>
        <v/>
      </c>
      <c r="W546" s="33"/>
      <c r="X546" s="24" t="str">
        <f t="shared" si="159"/>
        <v/>
      </c>
      <c r="Y546" s="25"/>
      <c r="Z546" s="25"/>
      <c r="AA546" s="36"/>
      <c r="AB546" s="36"/>
      <c r="AC546" s="37"/>
      <c r="AD546" s="24"/>
      <c r="AE546" s="37"/>
      <c r="AF546" s="40"/>
    </row>
    <row r="547" spans="1:32" ht="45" customHeight="1" x14ac:dyDescent="0.25">
      <c r="A547" s="12">
        <v>546</v>
      </c>
      <c r="D547" s="21" t="str">
        <f t="shared" si="143"/>
        <v/>
      </c>
      <c r="E547" s="22" t="str">
        <f t="shared" si="153"/>
        <v/>
      </c>
      <c r="F547" s="22">
        <f>IF(H547="","",MAX($F$2:F546)+1)</f>
        <v>546</v>
      </c>
      <c r="G547" s="26" t="str">
        <f t="shared" si="144"/>
        <v/>
      </c>
      <c r="H547" s="27" t="str">
        <f t="shared" si="145"/>
        <v xml:space="preserve">
</v>
      </c>
      <c r="I547" s="27" t="str">
        <f t="shared" si="146"/>
        <v xml:space="preserve">
</v>
      </c>
      <c r="J547" s="42">
        <f t="shared" si="147"/>
        <v>0</v>
      </c>
      <c r="K547" s="22">
        <f t="shared" si="152"/>
        <v>0</v>
      </c>
      <c r="L547" s="22">
        <f t="shared" si="150"/>
        <v>0</v>
      </c>
      <c r="M547" s="22">
        <f t="shared" si="148"/>
        <v>0</v>
      </c>
      <c r="N547" s="14" t="str">
        <f t="shared" si="149"/>
        <v/>
      </c>
      <c r="O547" s="14" t="e">
        <f t="shared" si="154"/>
        <v>#VALUE!</v>
      </c>
      <c r="P547" s="14" t="e">
        <f t="shared" si="155"/>
        <v>#VALUE!</v>
      </c>
      <c r="Q547" s="14" t="str">
        <f>IFERROR(IF(AA547="",IF(X547="","Ecole Privée "&amp;TRIM(PROPER(VLOOKUP(MID(V547,1,8),[1]Répertoire!$H$1:$J$65536,3,FALSE))),"Ecole Privée "&amp;TRIM(PROPER(VLOOKUP(X547,[1]Répertoire!$H$1:$J$65536,3,FALSE)))),AA547),"")</f>
        <v/>
      </c>
      <c r="R547" s="14" t="str">
        <f>IFERROR(IF(AB547="",IF(X547="",VLOOKUP(MID(V547,1,8),[1]Répertoire!$H$1:$J$65536,2,FALSE),TRIM(UPPER(VLOOKUP(X547,[1]Répertoire!$H$1:$J$65536,2,FALSE)))),AB547),"")</f>
        <v/>
      </c>
      <c r="S547" s="14" t="str">
        <f t="shared" si="151"/>
        <v/>
      </c>
      <c r="T547" s="15" t="e">
        <f t="shared" si="156"/>
        <v>#VALUE!</v>
      </c>
      <c r="U547" s="14" t="e">
        <f t="shared" si="157"/>
        <v>#VALUE!</v>
      </c>
      <c r="V547" s="6" t="str">
        <f t="shared" si="158"/>
        <v/>
      </c>
      <c r="W547" s="34"/>
      <c r="X547" s="23" t="str">
        <f t="shared" si="159"/>
        <v/>
      </c>
      <c r="Y547" s="35"/>
      <c r="Z547" s="35"/>
      <c r="AA547" s="38"/>
      <c r="AB547" s="38"/>
      <c r="AC547" s="39"/>
      <c r="AD547" s="23"/>
      <c r="AE547" s="39"/>
      <c r="AF547" s="41"/>
    </row>
    <row r="548" spans="1:32" ht="45" customHeight="1" x14ac:dyDescent="0.25">
      <c r="A548" s="12">
        <v>547</v>
      </c>
      <c r="D548" s="21" t="str">
        <f t="shared" si="143"/>
        <v/>
      </c>
      <c r="E548" s="22" t="str">
        <f t="shared" si="153"/>
        <v/>
      </c>
      <c r="F548" s="22">
        <f>IF(H548="","",MAX($F$2:F547)+1)</f>
        <v>547</v>
      </c>
      <c r="G548" s="26" t="str">
        <f t="shared" si="144"/>
        <v/>
      </c>
      <c r="H548" s="27" t="str">
        <f t="shared" si="145"/>
        <v xml:space="preserve">
</v>
      </c>
      <c r="I548" s="27" t="str">
        <f t="shared" si="146"/>
        <v xml:space="preserve">
</v>
      </c>
      <c r="J548" s="42">
        <f t="shared" si="147"/>
        <v>0</v>
      </c>
      <c r="K548" s="22">
        <f t="shared" si="152"/>
        <v>0</v>
      </c>
      <c r="L548" s="22">
        <f t="shared" si="150"/>
        <v>0</v>
      </c>
      <c r="M548" s="22">
        <f t="shared" si="148"/>
        <v>0</v>
      </c>
      <c r="N548" s="14" t="str">
        <f t="shared" si="149"/>
        <v/>
      </c>
      <c r="O548" s="14" t="e">
        <f t="shared" si="154"/>
        <v>#VALUE!</v>
      </c>
      <c r="P548" s="14" t="e">
        <f t="shared" si="155"/>
        <v>#VALUE!</v>
      </c>
      <c r="Q548" s="14" t="str">
        <f>IFERROR(IF(AA548="",IF(X548="","Ecole Privée "&amp;TRIM(PROPER(VLOOKUP(MID(V548,1,8),[1]Répertoire!$H$1:$J$65536,3,FALSE))),"Ecole Privée "&amp;TRIM(PROPER(VLOOKUP(X548,[1]Répertoire!$H$1:$J$65536,3,FALSE)))),AA548),"")</f>
        <v/>
      </c>
      <c r="R548" s="14" t="str">
        <f>IFERROR(IF(AB548="",IF(X548="",VLOOKUP(MID(V548,1,8),[1]Répertoire!$H$1:$J$65536,2,FALSE),TRIM(UPPER(VLOOKUP(X548,[1]Répertoire!$H$1:$J$65536,2,FALSE)))),AB548),"")</f>
        <v/>
      </c>
      <c r="S548" s="14" t="str">
        <f t="shared" si="151"/>
        <v/>
      </c>
      <c r="T548" s="15" t="e">
        <f t="shared" si="156"/>
        <v>#VALUE!</v>
      </c>
      <c r="U548" s="14" t="e">
        <f t="shared" si="157"/>
        <v>#VALUE!</v>
      </c>
      <c r="V548" s="4" t="str">
        <f t="shared" si="158"/>
        <v/>
      </c>
      <c r="W548" s="33"/>
      <c r="X548" s="24" t="str">
        <f t="shared" si="159"/>
        <v/>
      </c>
      <c r="Y548" s="25"/>
      <c r="Z548" s="25"/>
      <c r="AA548" s="36"/>
      <c r="AB548" s="36"/>
      <c r="AC548" s="37"/>
      <c r="AD548" s="24"/>
      <c r="AE548" s="37"/>
      <c r="AF548" s="40"/>
    </row>
    <row r="549" spans="1:32" ht="45" customHeight="1" x14ac:dyDescent="0.25">
      <c r="A549" s="12">
        <v>548</v>
      </c>
      <c r="D549" s="21" t="str">
        <f t="shared" si="143"/>
        <v/>
      </c>
      <c r="E549" s="22" t="str">
        <f t="shared" si="153"/>
        <v/>
      </c>
      <c r="F549" s="22">
        <f>IF(H549="","",MAX($F$2:F548)+1)</f>
        <v>548</v>
      </c>
      <c r="G549" s="26" t="str">
        <f t="shared" si="144"/>
        <v/>
      </c>
      <c r="H549" s="27" t="str">
        <f t="shared" si="145"/>
        <v xml:space="preserve">
</v>
      </c>
      <c r="I549" s="27" t="str">
        <f t="shared" si="146"/>
        <v xml:space="preserve">
</v>
      </c>
      <c r="J549" s="42">
        <f t="shared" si="147"/>
        <v>0</v>
      </c>
      <c r="K549" s="22">
        <f t="shared" si="152"/>
        <v>0</v>
      </c>
      <c r="L549" s="22">
        <f t="shared" si="150"/>
        <v>0</v>
      </c>
      <c r="M549" s="22">
        <f t="shared" si="148"/>
        <v>0</v>
      </c>
      <c r="N549" s="14" t="str">
        <f t="shared" si="149"/>
        <v/>
      </c>
      <c r="O549" s="14" t="e">
        <f t="shared" si="154"/>
        <v>#VALUE!</v>
      </c>
      <c r="P549" s="14" t="e">
        <f t="shared" si="155"/>
        <v>#VALUE!</v>
      </c>
      <c r="Q549" s="14" t="str">
        <f>IFERROR(IF(AA549="",IF(X549="","Ecole Privée "&amp;TRIM(PROPER(VLOOKUP(MID(V549,1,8),[1]Répertoire!$H$1:$J$65536,3,FALSE))),"Ecole Privée "&amp;TRIM(PROPER(VLOOKUP(X549,[1]Répertoire!$H$1:$J$65536,3,FALSE)))),AA549),"")</f>
        <v/>
      </c>
      <c r="R549" s="14" t="str">
        <f>IFERROR(IF(AB549="",IF(X549="",VLOOKUP(MID(V549,1,8),[1]Répertoire!$H$1:$J$65536,2,FALSE),TRIM(UPPER(VLOOKUP(X549,[1]Répertoire!$H$1:$J$65536,2,FALSE)))),AB549),"")</f>
        <v/>
      </c>
      <c r="S549" s="14" t="str">
        <f t="shared" si="151"/>
        <v/>
      </c>
      <c r="T549" s="15" t="e">
        <f t="shared" si="156"/>
        <v>#VALUE!</v>
      </c>
      <c r="U549" s="14" t="e">
        <f t="shared" si="157"/>
        <v>#VALUE!</v>
      </c>
      <c r="V549" s="6" t="str">
        <f t="shared" si="158"/>
        <v/>
      </c>
      <c r="W549" s="34"/>
      <c r="X549" s="23" t="str">
        <f t="shared" si="159"/>
        <v/>
      </c>
      <c r="Y549" s="35"/>
      <c r="Z549" s="35"/>
      <c r="AA549" s="38"/>
      <c r="AB549" s="38"/>
      <c r="AC549" s="39"/>
      <c r="AD549" s="23"/>
      <c r="AE549" s="39"/>
      <c r="AF549" s="41"/>
    </row>
    <row r="550" spans="1:32" ht="45" customHeight="1" x14ac:dyDescent="0.25">
      <c r="A550" s="12">
        <v>549</v>
      </c>
      <c r="D550" s="21" t="str">
        <f t="shared" si="143"/>
        <v/>
      </c>
      <c r="E550" s="22" t="str">
        <f t="shared" si="153"/>
        <v/>
      </c>
      <c r="F550" s="22">
        <f>IF(H550="","",MAX($F$2:F549)+1)</f>
        <v>549</v>
      </c>
      <c r="G550" s="26" t="str">
        <f t="shared" si="144"/>
        <v/>
      </c>
      <c r="H550" s="27" t="str">
        <f t="shared" si="145"/>
        <v xml:space="preserve">
</v>
      </c>
      <c r="I550" s="27" t="str">
        <f t="shared" si="146"/>
        <v xml:space="preserve">
</v>
      </c>
      <c r="J550" s="42">
        <f t="shared" si="147"/>
        <v>0</v>
      </c>
      <c r="K550" s="22">
        <f t="shared" si="152"/>
        <v>0</v>
      </c>
      <c r="L550" s="22">
        <f t="shared" si="150"/>
        <v>0</v>
      </c>
      <c r="M550" s="22">
        <f t="shared" si="148"/>
        <v>0</v>
      </c>
      <c r="N550" s="14" t="str">
        <f t="shared" si="149"/>
        <v/>
      </c>
      <c r="O550" s="14" t="e">
        <f t="shared" si="154"/>
        <v>#VALUE!</v>
      </c>
      <c r="P550" s="14" t="e">
        <f t="shared" si="155"/>
        <v>#VALUE!</v>
      </c>
      <c r="Q550" s="14" t="str">
        <f>IFERROR(IF(AA550="",IF(X550="","Ecole Privée "&amp;TRIM(PROPER(VLOOKUP(MID(V550,1,8),[1]Répertoire!$H$1:$J$65536,3,FALSE))),"Ecole Privée "&amp;TRIM(PROPER(VLOOKUP(X550,[1]Répertoire!$H$1:$J$65536,3,FALSE)))),AA550),"")</f>
        <v/>
      </c>
      <c r="R550" s="14" t="str">
        <f>IFERROR(IF(AB550="",IF(X550="",VLOOKUP(MID(V550,1,8),[1]Répertoire!$H$1:$J$65536,2,FALSE),TRIM(UPPER(VLOOKUP(X550,[1]Répertoire!$H$1:$J$65536,2,FALSE)))),AB550),"")</f>
        <v/>
      </c>
      <c r="S550" s="14" t="str">
        <f t="shared" si="151"/>
        <v/>
      </c>
      <c r="T550" s="15" t="e">
        <f t="shared" si="156"/>
        <v>#VALUE!</v>
      </c>
      <c r="U550" s="14" t="e">
        <f t="shared" si="157"/>
        <v>#VALUE!</v>
      </c>
      <c r="V550" s="4" t="str">
        <f t="shared" si="158"/>
        <v/>
      </c>
      <c r="W550" s="33"/>
      <c r="X550" s="24" t="str">
        <f t="shared" si="159"/>
        <v/>
      </c>
      <c r="Y550" s="25"/>
      <c r="Z550" s="25"/>
      <c r="AA550" s="36"/>
      <c r="AB550" s="36"/>
      <c r="AC550" s="37"/>
      <c r="AD550" s="24"/>
      <c r="AE550" s="37"/>
      <c r="AF550" s="40"/>
    </row>
    <row r="551" spans="1:32" ht="45" customHeight="1" x14ac:dyDescent="0.25">
      <c r="A551" s="12">
        <v>550</v>
      </c>
      <c r="D551" s="21" t="str">
        <f t="shared" si="143"/>
        <v/>
      </c>
      <c r="E551" s="22" t="str">
        <f t="shared" si="153"/>
        <v/>
      </c>
      <c r="F551" s="22">
        <f>IF(H551="","",MAX($F$2:F550)+1)</f>
        <v>550</v>
      </c>
      <c r="G551" s="26" t="str">
        <f t="shared" si="144"/>
        <v/>
      </c>
      <c r="H551" s="27" t="str">
        <f t="shared" si="145"/>
        <v xml:space="preserve">
</v>
      </c>
      <c r="I551" s="27" t="str">
        <f t="shared" si="146"/>
        <v xml:space="preserve">
</v>
      </c>
      <c r="J551" s="42">
        <f t="shared" si="147"/>
        <v>0</v>
      </c>
      <c r="K551" s="22">
        <f t="shared" si="152"/>
        <v>0</v>
      </c>
      <c r="L551" s="22">
        <f t="shared" si="150"/>
        <v>0</v>
      </c>
      <c r="M551" s="22">
        <f t="shared" si="148"/>
        <v>0</v>
      </c>
      <c r="N551" s="14" t="str">
        <f t="shared" si="149"/>
        <v/>
      </c>
      <c r="O551" s="14" t="e">
        <f t="shared" si="154"/>
        <v>#VALUE!</v>
      </c>
      <c r="P551" s="14" t="e">
        <f t="shared" si="155"/>
        <v>#VALUE!</v>
      </c>
      <c r="Q551" s="14" t="str">
        <f>IFERROR(IF(AA551="",IF(X551="","Ecole Privée "&amp;TRIM(PROPER(VLOOKUP(MID(V551,1,8),[1]Répertoire!$H$1:$J$65536,3,FALSE))),"Ecole Privée "&amp;TRIM(PROPER(VLOOKUP(X551,[1]Répertoire!$H$1:$J$65536,3,FALSE)))),AA551),"")</f>
        <v/>
      </c>
      <c r="R551" s="14" t="str">
        <f>IFERROR(IF(AB551="",IF(X551="",VLOOKUP(MID(V551,1,8),[1]Répertoire!$H$1:$J$65536,2,FALSE),TRIM(UPPER(VLOOKUP(X551,[1]Répertoire!$H$1:$J$65536,2,FALSE)))),AB551),"")</f>
        <v/>
      </c>
      <c r="S551" s="14" t="str">
        <f t="shared" si="151"/>
        <v/>
      </c>
      <c r="T551" s="15" t="e">
        <f t="shared" si="156"/>
        <v>#VALUE!</v>
      </c>
      <c r="U551" s="14" t="e">
        <f t="shared" si="157"/>
        <v>#VALUE!</v>
      </c>
      <c r="V551" s="6" t="str">
        <f t="shared" si="158"/>
        <v/>
      </c>
      <c r="W551" s="34"/>
      <c r="X551" s="23" t="str">
        <f t="shared" si="159"/>
        <v/>
      </c>
      <c r="Y551" s="35"/>
      <c r="Z551" s="35"/>
      <c r="AA551" s="38"/>
      <c r="AB551" s="38"/>
      <c r="AC551" s="39"/>
      <c r="AD551" s="23"/>
      <c r="AE551" s="39"/>
      <c r="AF551" s="41"/>
    </row>
    <row r="552" spans="1:32" ht="45" customHeight="1" x14ac:dyDescent="0.25">
      <c r="A552" s="12">
        <v>551</v>
      </c>
      <c r="D552" s="21" t="str">
        <f t="shared" si="143"/>
        <v/>
      </c>
      <c r="E552" s="22" t="str">
        <f t="shared" si="153"/>
        <v/>
      </c>
      <c r="F552" s="22">
        <f>IF(H552="","",MAX($F$2:F551)+1)</f>
        <v>551</v>
      </c>
      <c r="G552" s="26" t="str">
        <f t="shared" si="144"/>
        <v/>
      </c>
      <c r="H552" s="27" t="str">
        <f t="shared" si="145"/>
        <v xml:space="preserve">
</v>
      </c>
      <c r="I552" s="27" t="str">
        <f t="shared" si="146"/>
        <v xml:space="preserve">
</v>
      </c>
      <c r="J552" s="42">
        <f t="shared" si="147"/>
        <v>0</v>
      </c>
      <c r="K552" s="22">
        <f t="shared" si="152"/>
        <v>0</v>
      </c>
      <c r="L552" s="22">
        <f t="shared" si="150"/>
        <v>0</v>
      </c>
      <c r="M552" s="22">
        <f t="shared" si="148"/>
        <v>0</v>
      </c>
      <c r="N552" s="14" t="str">
        <f t="shared" si="149"/>
        <v/>
      </c>
      <c r="O552" s="14" t="e">
        <f t="shared" si="154"/>
        <v>#VALUE!</v>
      </c>
      <c r="P552" s="14" t="e">
        <f t="shared" si="155"/>
        <v>#VALUE!</v>
      </c>
      <c r="Q552" s="14" t="str">
        <f>IFERROR(IF(AA552="",IF(X552="","Ecole Privée "&amp;TRIM(PROPER(VLOOKUP(MID(V552,1,8),[1]Répertoire!$H$1:$J$65536,3,FALSE))),"Ecole Privée "&amp;TRIM(PROPER(VLOOKUP(X552,[1]Répertoire!$H$1:$J$65536,3,FALSE)))),AA552),"")</f>
        <v/>
      </c>
      <c r="R552" s="14" t="str">
        <f>IFERROR(IF(AB552="",IF(X552="",VLOOKUP(MID(V552,1,8),[1]Répertoire!$H$1:$J$65536,2,FALSE),TRIM(UPPER(VLOOKUP(X552,[1]Répertoire!$H$1:$J$65536,2,FALSE)))),AB552),"")</f>
        <v/>
      </c>
      <c r="S552" s="14" t="str">
        <f t="shared" si="151"/>
        <v/>
      </c>
      <c r="T552" s="15" t="e">
        <f t="shared" si="156"/>
        <v>#VALUE!</v>
      </c>
      <c r="U552" s="14" t="e">
        <f t="shared" si="157"/>
        <v>#VALUE!</v>
      </c>
      <c r="V552" s="4" t="str">
        <f t="shared" si="158"/>
        <v/>
      </c>
      <c r="W552" s="33"/>
      <c r="X552" s="24" t="str">
        <f t="shared" si="159"/>
        <v/>
      </c>
      <c r="Y552" s="25"/>
      <c r="Z552" s="25"/>
      <c r="AA552" s="36"/>
      <c r="AB552" s="36"/>
      <c r="AC552" s="37"/>
      <c r="AD552" s="24"/>
      <c r="AE552" s="37"/>
      <c r="AF552" s="40"/>
    </row>
    <row r="553" spans="1:32" ht="45" customHeight="1" x14ac:dyDescent="0.25">
      <c r="A553" s="12">
        <v>552</v>
      </c>
      <c r="D553" s="21" t="str">
        <f t="shared" si="143"/>
        <v/>
      </c>
      <c r="E553" s="22" t="str">
        <f t="shared" si="153"/>
        <v/>
      </c>
      <c r="F553" s="22">
        <f>IF(H553="","",MAX($F$2:F552)+1)</f>
        <v>552</v>
      </c>
      <c r="G553" s="26" t="str">
        <f t="shared" si="144"/>
        <v/>
      </c>
      <c r="H553" s="27" t="str">
        <f t="shared" si="145"/>
        <v xml:space="preserve">
</v>
      </c>
      <c r="I553" s="27" t="str">
        <f t="shared" si="146"/>
        <v xml:space="preserve">
</v>
      </c>
      <c r="J553" s="42">
        <f t="shared" si="147"/>
        <v>0</v>
      </c>
      <c r="K553" s="22">
        <f t="shared" si="152"/>
        <v>0</v>
      </c>
      <c r="L553" s="22">
        <f t="shared" si="150"/>
        <v>0</v>
      </c>
      <c r="M553" s="22">
        <f t="shared" si="148"/>
        <v>0</v>
      </c>
      <c r="N553" s="14" t="str">
        <f t="shared" si="149"/>
        <v/>
      </c>
      <c r="O553" s="14" t="e">
        <f t="shared" si="154"/>
        <v>#VALUE!</v>
      </c>
      <c r="P553" s="14" t="e">
        <f t="shared" si="155"/>
        <v>#VALUE!</v>
      </c>
      <c r="Q553" s="14" t="str">
        <f>IFERROR(IF(AA553="",IF(X553="","Ecole Privée "&amp;TRIM(PROPER(VLOOKUP(MID(V553,1,8),[1]Répertoire!$H$1:$J$65536,3,FALSE))),"Ecole Privée "&amp;TRIM(PROPER(VLOOKUP(X553,[1]Répertoire!$H$1:$J$65536,3,FALSE)))),AA553),"")</f>
        <v/>
      </c>
      <c r="R553" s="14" t="str">
        <f>IFERROR(IF(AB553="",IF(X553="",VLOOKUP(MID(V553,1,8),[1]Répertoire!$H$1:$J$65536,2,FALSE),TRIM(UPPER(VLOOKUP(X553,[1]Répertoire!$H$1:$J$65536,2,FALSE)))),AB553),"")</f>
        <v/>
      </c>
      <c r="S553" s="14" t="str">
        <f t="shared" si="151"/>
        <v/>
      </c>
      <c r="T553" s="15" t="e">
        <f t="shared" si="156"/>
        <v>#VALUE!</v>
      </c>
      <c r="U553" s="14" t="e">
        <f t="shared" si="157"/>
        <v>#VALUE!</v>
      </c>
      <c r="V553" s="6" t="str">
        <f t="shared" si="158"/>
        <v/>
      </c>
      <c r="W553" s="34"/>
      <c r="X553" s="23" t="str">
        <f t="shared" si="159"/>
        <v/>
      </c>
      <c r="Y553" s="35"/>
      <c r="Z553" s="35"/>
      <c r="AA553" s="38"/>
      <c r="AB553" s="38"/>
      <c r="AC553" s="39"/>
      <c r="AD553" s="23"/>
      <c r="AE553" s="39"/>
      <c r="AF553" s="41"/>
    </row>
    <row r="554" spans="1:32" ht="45" customHeight="1" x14ac:dyDescent="0.25">
      <c r="A554" s="12">
        <v>553</v>
      </c>
      <c r="D554" s="21" t="str">
        <f t="shared" si="143"/>
        <v/>
      </c>
      <c r="E554" s="22" t="str">
        <f t="shared" si="153"/>
        <v/>
      </c>
      <c r="F554" s="22">
        <f>IF(H554="","",MAX($F$2:F553)+1)</f>
        <v>553</v>
      </c>
      <c r="G554" s="26" t="str">
        <f t="shared" si="144"/>
        <v/>
      </c>
      <c r="H554" s="27" t="str">
        <f t="shared" si="145"/>
        <v xml:space="preserve">
</v>
      </c>
      <c r="I554" s="27" t="str">
        <f t="shared" si="146"/>
        <v xml:space="preserve">
</v>
      </c>
      <c r="J554" s="42">
        <f t="shared" si="147"/>
        <v>0</v>
      </c>
      <c r="K554" s="22">
        <f t="shared" si="152"/>
        <v>0</v>
      </c>
      <c r="L554" s="22">
        <f t="shared" si="150"/>
        <v>0</v>
      </c>
      <c r="M554" s="22">
        <f t="shared" si="148"/>
        <v>0</v>
      </c>
      <c r="N554" s="14" t="str">
        <f t="shared" si="149"/>
        <v/>
      </c>
      <c r="O554" s="14" t="e">
        <f t="shared" si="154"/>
        <v>#VALUE!</v>
      </c>
      <c r="P554" s="14" t="e">
        <f t="shared" si="155"/>
        <v>#VALUE!</v>
      </c>
      <c r="Q554" s="14" t="str">
        <f>IFERROR(IF(AA554="",IF(X554="","Ecole Privée "&amp;TRIM(PROPER(VLOOKUP(MID(V554,1,8),[1]Répertoire!$H$1:$J$65536,3,FALSE))),"Ecole Privée "&amp;TRIM(PROPER(VLOOKUP(X554,[1]Répertoire!$H$1:$J$65536,3,FALSE)))),AA554),"")</f>
        <v/>
      </c>
      <c r="R554" s="14" t="str">
        <f>IFERROR(IF(AB554="",IF(X554="",VLOOKUP(MID(V554,1,8),[1]Répertoire!$H$1:$J$65536,2,FALSE),TRIM(UPPER(VLOOKUP(X554,[1]Répertoire!$H$1:$J$65536,2,FALSE)))),AB554),"")</f>
        <v/>
      </c>
      <c r="S554" s="14" t="str">
        <f t="shared" si="151"/>
        <v/>
      </c>
      <c r="T554" s="15" t="e">
        <f t="shared" si="156"/>
        <v>#VALUE!</v>
      </c>
      <c r="U554" s="14" t="e">
        <f t="shared" si="157"/>
        <v>#VALUE!</v>
      </c>
      <c r="V554" s="4" t="str">
        <f t="shared" si="158"/>
        <v/>
      </c>
      <c r="W554" s="33"/>
      <c r="X554" s="24" t="str">
        <f t="shared" si="159"/>
        <v/>
      </c>
      <c r="Y554" s="25"/>
      <c r="Z554" s="25"/>
      <c r="AA554" s="36"/>
      <c r="AB554" s="36"/>
      <c r="AC554" s="37"/>
      <c r="AD554" s="24"/>
      <c r="AE554" s="37"/>
      <c r="AF554" s="40"/>
    </row>
    <row r="555" spans="1:32" ht="45" customHeight="1" x14ac:dyDescent="0.25">
      <c r="A555" s="12">
        <v>554</v>
      </c>
      <c r="D555" s="21" t="str">
        <f t="shared" si="143"/>
        <v/>
      </c>
      <c r="E555" s="22" t="str">
        <f t="shared" si="153"/>
        <v/>
      </c>
      <c r="F555" s="22">
        <f>IF(H555="","",MAX($F$2:F554)+1)</f>
        <v>554</v>
      </c>
      <c r="G555" s="26" t="str">
        <f t="shared" si="144"/>
        <v/>
      </c>
      <c r="H555" s="27" t="str">
        <f t="shared" si="145"/>
        <v xml:space="preserve">
</v>
      </c>
      <c r="I555" s="27" t="str">
        <f t="shared" si="146"/>
        <v xml:space="preserve">
</v>
      </c>
      <c r="J555" s="42">
        <f t="shared" si="147"/>
        <v>0</v>
      </c>
      <c r="K555" s="22">
        <f t="shared" si="152"/>
        <v>0</v>
      </c>
      <c r="L555" s="22">
        <f t="shared" si="150"/>
        <v>0</v>
      </c>
      <c r="M555" s="22">
        <f t="shared" si="148"/>
        <v>0</v>
      </c>
      <c r="N555" s="14" t="str">
        <f t="shared" si="149"/>
        <v/>
      </c>
      <c r="O555" s="14" t="e">
        <f t="shared" si="154"/>
        <v>#VALUE!</v>
      </c>
      <c r="P555" s="14" t="e">
        <f t="shared" si="155"/>
        <v>#VALUE!</v>
      </c>
      <c r="Q555" s="14" t="str">
        <f>IFERROR(IF(AA555="",IF(X555="","Ecole Privée "&amp;TRIM(PROPER(VLOOKUP(MID(V555,1,8),[1]Répertoire!$H$1:$J$65536,3,FALSE))),"Ecole Privée "&amp;TRIM(PROPER(VLOOKUP(X555,[1]Répertoire!$H$1:$J$65536,3,FALSE)))),AA555),"")</f>
        <v/>
      </c>
      <c r="R555" s="14" t="str">
        <f>IFERROR(IF(AB555="",IF(X555="",VLOOKUP(MID(V555,1,8),[1]Répertoire!$H$1:$J$65536,2,FALSE),TRIM(UPPER(VLOOKUP(X555,[1]Répertoire!$H$1:$J$65536,2,FALSE)))),AB555),"")</f>
        <v/>
      </c>
      <c r="S555" s="14" t="str">
        <f t="shared" si="151"/>
        <v/>
      </c>
      <c r="T555" s="15" t="e">
        <f t="shared" si="156"/>
        <v>#VALUE!</v>
      </c>
      <c r="U555" s="14" t="e">
        <f t="shared" si="157"/>
        <v>#VALUE!</v>
      </c>
      <c r="V555" s="6" t="str">
        <f t="shared" si="158"/>
        <v/>
      </c>
      <c r="W555" s="34"/>
      <c r="X555" s="23" t="str">
        <f t="shared" si="159"/>
        <v/>
      </c>
      <c r="Y555" s="35"/>
      <c r="Z555" s="35"/>
      <c r="AA555" s="38"/>
      <c r="AB555" s="38"/>
      <c r="AC555" s="39"/>
      <c r="AD555" s="23"/>
      <c r="AE555" s="39"/>
      <c r="AF555" s="41"/>
    </row>
    <row r="556" spans="1:32" ht="45" customHeight="1" x14ac:dyDescent="0.25">
      <c r="A556" s="12">
        <v>555</v>
      </c>
      <c r="D556" s="21" t="str">
        <f t="shared" si="143"/>
        <v/>
      </c>
      <c r="E556" s="22" t="str">
        <f t="shared" si="153"/>
        <v/>
      </c>
      <c r="F556" s="22">
        <f>IF(H556="","",MAX($F$2:F555)+1)</f>
        <v>555</v>
      </c>
      <c r="G556" s="26" t="str">
        <f t="shared" si="144"/>
        <v/>
      </c>
      <c r="H556" s="27" t="str">
        <f t="shared" si="145"/>
        <v xml:space="preserve">
</v>
      </c>
      <c r="I556" s="27" t="str">
        <f t="shared" si="146"/>
        <v xml:space="preserve">
</v>
      </c>
      <c r="J556" s="42">
        <f t="shared" si="147"/>
        <v>0</v>
      </c>
      <c r="K556" s="22">
        <f t="shared" si="152"/>
        <v>0</v>
      </c>
      <c r="L556" s="22">
        <f t="shared" si="150"/>
        <v>0</v>
      </c>
      <c r="M556" s="22">
        <f t="shared" si="148"/>
        <v>0</v>
      </c>
      <c r="N556" s="14" t="str">
        <f t="shared" si="149"/>
        <v/>
      </c>
      <c r="O556" s="14" t="e">
        <f t="shared" si="154"/>
        <v>#VALUE!</v>
      </c>
      <c r="P556" s="14" t="e">
        <f t="shared" si="155"/>
        <v>#VALUE!</v>
      </c>
      <c r="Q556" s="14" t="str">
        <f>IFERROR(IF(AA556="",IF(X556="","Ecole Privée "&amp;TRIM(PROPER(VLOOKUP(MID(V556,1,8),[1]Répertoire!$H$1:$J$65536,3,FALSE))),"Ecole Privée "&amp;TRIM(PROPER(VLOOKUP(X556,[1]Répertoire!$H$1:$J$65536,3,FALSE)))),AA556),"")</f>
        <v/>
      </c>
      <c r="R556" s="14" t="str">
        <f>IFERROR(IF(AB556="",IF(X556="",VLOOKUP(MID(V556,1,8),[1]Répertoire!$H$1:$J$65536,2,FALSE),TRIM(UPPER(VLOOKUP(X556,[1]Répertoire!$H$1:$J$65536,2,FALSE)))),AB556),"")</f>
        <v/>
      </c>
      <c r="S556" s="14" t="str">
        <f t="shared" si="151"/>
        <v/>
      </c>
      <c r="T556" s="15" t="e">
        <f t="shared" si="156"/>
        <v>#VALUE!</v>
      </c>
      <c r="U556" s="14" t="e">
        <f t="shared" si="157"/>
        <v>#VALUE!</v>
      </c>
      <c r="V556" s="4" t="str">
        <f t="shared" si="158"/>
        <v/>
      </c>
      <c r="W556" s="33"/>
      <c r="X556" s="24" t="str">
        <f t="shared" si="159"/>
        <v/>
      </c>
      <c r="Y556" s="25"/>
      <c r="Z556" s="25"/>
      <c r="AA556" s="36"/>
      <c r="AB556" s="36"/>
      <c r="AC556" s="37"/>
      <c r="AD556" s="24"/>
      <c r="AE556" s="37"/>
      <c r="AF556" s="40"/>
    </row>
    <row r="557" spans="1:32" ht="45" customHeight="1" x14ac:dyDescent="0.25">
      <c r="A557" s="12">
        <v>556</v>
      </c>
      <c r="D557" s="21" t="str">
        <f t="shared" si="143"/>
        <v/>
      </c>
      <c r="E557" s="22" t="str">
        <f t="shared" si="153"/>
        <v/>
      </c>
      <c r="F557" s="22">
        <f>IF(H557="","",MAX($F$2:F556)+1)</f>
        <v>556</v>
      </c>
      <c r="G557" s="26" t="str">
        <f t="shared" si="144"/>
        <v/>
      </c>
      <c r="H557" s="27" t="str">
        <f t="shared" si="145"/>
        <v xml:space="preserve">
</v>
      </c>
      <c r="I557" s="27" t="str">
        <f t="shared" si="146"/>
        <v xml:space="preserve">
</v>
      </c>
      <c r="J557" s="42">
        <f t="shared" si="147"/>
        <v>0</v>
      </c>
      <c r="K557" s="22">
        <f t="shared" si="152"/>
        <v>0</v>
      </c>
      <c r="L557" s="22">
        <f t="shared" si="150"/>
        <v>0</v>
      </c>
      <c r="M557" s="22">
        <f t="shared" si="148"/>
        <v>0</v>
      </c>
      <c r="N557" s="14" t="str">
        <f t="shared" si="149"/>
        <v/>
      </c>
      <c r="O557" s="14" t="e">
        <f t="shared" si="154"/>
        <v>#VALUE!</v>
      </c>
      <c r="P557" s="14" t="e">
        <f t="shared" si="155"/>
        <v>#VALUE!</v>
      </c>
      <c r="Q557" s="14" t="str">
        <f>IFERROR(IF(AA557="",IF(X557="","Ecole Privée "&amp;TRIM(PROPER(VLOOKUP(MID(V557,1,8),[1]Répertoire!$H$1:$J$65536,3,FALSE))),"Ecole Privée "&amp;TRIM(PROPER(VLOOKUP(X557,[1]Répertoire!$H$1:$J$65536,3,FALSE)))),AA557),"")</f>
        <v/>
      </c>
      <c r="R557" s="14" t="str">
        <f>IFERROR(IF(AB557="",IF(X557="",VLOOKUP(MID(V557,1,8),[1]Répertoire!$H$1:$J$65536,2,FALSE),TRIM(UPPER(VLOOKUP(X557,[1]Répertoire!$H$1:$J$65536,2,FALSE)))),AB557),"")</f>
        <v/>
      </c>
      <c r="S557" s="14" t="str">
        <f t="shared" si="151"/>
        <v/>
      </c>
      <c r="T557" s="15" t="e">
        <f t="shared" si="156"/>
        <v>#VALUE!</v>
      </c>
      <c r="U557" s="14" t="e">
        <f t="shared" si="157"/>
        <v>#VALUE!</v>
      </c>
      <c r="V557" s="6" t="str">
        <f t="shared" si="158"/>
        <v/>
      </c>
      <c r="W557" s="34"/>
      <c r="X557" s="23" t="str">
        <f t="shared" si="159"/>
        <v/>
      </c>
      <c r="Y557" s="35"/>
      <c r="Z557" s="35"/>
      <c r="AA557" s="38"/>
      <c r="AB557" s="38"/>
      <c r="AC557" s="39"/>
      <c r="AD557" s="23"/>
      <c r="AE557" s="39"/>
      <c r="AF557" s="41"/>
    </row>
    <row r="558" spans="1:32" ht="45" customHeight="1" x14ac:dyDescent="0.25">
      <c r="A558" s="12">
        <v>557</v>
      </c>
      <c r="D558" s="21" t="str">
        <f t="shared" si="143"/>
        <v/>
      </c>
      <c r="E558" s="22" t="str">
        <f t="shared" si="153"/>
        <v/>
      </c>
      <c r="F558" s="22">
        <f>IF(H558="","",MAX($F$2:F557)+1)</f>
        <v>557</v>
      </c>
      <c r="G558" s="26" t="str">
        <f t="shared" si="144"/>
        <v/>
      </c>
      <c r="H558" s="27" t="str">
        <f t="shared" si="145"/>
        <v xml:space="preserve">
</v>
      </c>
      <c r="I558" s="27" t="str">
        <f t="shared" si="146"/>
        <v xml:space="preserve">
</v>
      </c>
      <c r="J558" s="42">
        <f t="shared" si="147"/>
        <v>0</v>
      </c>
      <c r="K558" s="22">
        <f t="shared" si="152"/>
        <v>0</v>
      </c>
      <c r="L558" s="22">
        <f t="shared" si="150"/>
        <v>0</v>
      </c>
      <c r="M558" s="22">
        <f t="shared" si="148"/>
        <v>0</v>
      </c>
      <c r="N558" s="14" t="str">
        <f t="shared" si="149"/>
        <v/>
      </c>
      <c r="O558" s="14" t="e">
        <f t="shared" si="154"/>
        <v>#VALUE!</v>
      </c>
      <c r="P558" s="14" t="e">
        <f t="shared" si="155"/>
        <v>#VALUE!</v>
      </c>
      <c r="Q558" s="14" t="str">
        <f>IFERROR(IF(AA558="",IF(X558="","Ecole Privée "&amp;TRIM(PROPER(VLOOKUP(MID(V558,1,8),[1]Répertoire!$H$1:$J$65536,3,FALSE))),"Ecole Privée "&amp;TRIM(PROPER(VLOOKUP(X558,[1]Répertoire!$H$1:$J$65536,3,FALSE)))),AA558),"")</f>
        <v/>
      </c>
      <c r="R558" s="14" t="str">
        <f>IFERROR(IF(AB558="",IF(X558="",VLOOKUP(MID(V558,1,8),[1]Répertoire!$H$1:$J$65536,2,FALSE),TRIM(UPPER(VLOOKUP(X558,[1]Répertoire!$H$1:$J$65536,2,FALSE)))),AB558),"")</f>
        <v/>
      </c>
      <c r="S558" s="14" t="str">
        <f t="shared" si="151"/>
        <v/>
      </c>
      <c r="T558" s="15" t="e">
        <f t="shared" si="156"/>
        <v>#VALUE!</v>
      </c>
      <c r="U558" s="14" t="e">
        <f t="shared" si="157"/>
        <v>#VALUE!</v>
      </c>
      <c r="V558" s="4" t="str">
        <f t="shared" si="158"/>
        <v/>
      </c>
      <c r="W558" s="33"/>
      <c r="X558" s="24" t="str">
        <f t="shared" si="159"/>
        <v/>
      </c>
      <c r="Y558" s="25"/>
      <c r="Z558" s="25"/>
      <c r="AA558" s="36"/>
      <c r="AB558" s="36"/>
      <c r="AC558" s="37"/>
      <c r="AD558" s="24"/>
      <c r="AE558" s="37"/>
      <c r="AF558" s="40"/>
    </row>
    <row r="559" spans="1:32" ht="45" customHeight="1" x14ac:dyDescent="0.25">
      <c r="A559" s="12">
        <v>558</v>
      </c>
      <c r="D559" s="21" t="str">
        <f t="shared" si="143"/>
        <v/>
      </c>
      <c r="E559" s="22" t="str">
        <f t="shared" si="153"/>
        <v/>
      </c>
      <c r="F559" s="22">
        <f>IF(H559="","",MAX($F$2:F558)+1)</f>
        <v>558</v>
      </c>
      <c r="G559" s="26" t="str">
        <f t="shared" si="144"/>
        <v/>
      </c>
      <c r="H559" s="27" t="str">
        <f t="shared" si="145"/>
        <v xml:space="preserve">
</v>
      </c>
      <c r="I559" s="27" t="str">
        <f t="shared" si="146"/>
        <v xml:space="preserve">
</v>
      </c>
      <c r="J559" s="42">
        <f t="shared" si="147"/>
        <v>0</v>
      </c>
      <c r="K559" s="22">
        <f t="shared" si="152"/>
        <v>0</v>
      </c>
      <c r="L559" s="22">
        <f t="shared" si="150"/>
        <v>0</v>
      </c>
      <c r="M559" s="22">
        <f t="shared" si="148"/>
        <v>0</v>
      </c>
      <c r="N559" s="14" t="str">
        <f t="shared" si="149"/>
        <v/>
      </c>
      <c r="O559" s="14" t="e">
        <f t="shared" si="154"/>
        <v>#VALUE!</v>
      </c>
      <c r="P559" s="14" t="e">
        <f t="shared" si="155"/>
        <v>#VALUE!</v>
      </c>
      <c r="Q559" s="14" t="str">
        <f>IFERROR(IF(AA559="",IF(X559="","Ecole Privée "&amp;TRIM(PROPER(VLOOKUP(MID(V559,1,8),[1]Répertoire!$H$1:$J$65536,3,FALSE))),"Ecole Privée "&amp;TRIM(PROPER(VLOOKUP(X559,[1]Répertoire!$H$1:$J$65536,3,FALSE)))),AA559),"")</f>
        <v/>
      </c>
      <c r="R559" s="14" t="str">
        <f>IFERROR(IF(AB559="",IF(X559="",VLOOKUP(MID(V559,1,8),[1]Répertoire!$H$1:$J$65536,2,FALSE),TRIM(UPPER(VLOOKUP(X559,[1]Répertoire!$H$1:$J$65536,2,FALSE)))),AB559),"")</f>
        <v/>
      </c>
      <c r="S559" s="14" t="str">
        <f t="shared" si="151"/>
        <v/>
      </c>
      <c r="T559" s="15" t="e">
        <f t="shared" si="156"/>
        <v>#VALUE!</v>
      </c>
      <c r="U559" s="14" t="e">
        <f t="shared" si="157"/>
        <v>#VALUE!</v>
      </c>
      <c r="V559" s="6" t="str">
        <f t="shared" si="158"/>
        <v/>
      </c>
      <c r="W559" s="34"/>
      <c r="X559" s="23" t="str">
        <f t="shared" si="159"/>
        <v/>
      </c>
      <c r="Y559" s="35"/>
      <c r="Z559" s="35"/>
      <c r="AA559" s="38"/>
      <c r="AB559" s="38"/>
      <c r="AC559" s="39"/>
      <c r="AD559" s="23"/>
      <c r="AE559" s="39"/>
      <c r="AF559" s="41"/>
    </row>
    <row r="560" spans="1:32" ht="45" customHeight="1" x14ac:dyDescent="0.25">
      <c r="A560" s="12">
        <v>559</v>
      </c>
      <c r="D560" s="21" t="str">
        <f t="shared" si="143"/>
        <v/>
      </c>
      <c r="E560" s="22" t="str">
        <f t="shared" si="153"/>
        <v/>
      </c>
      <c r="F560" s="22">
        <f>IF(H560="","",MAX($F$2:F559)+1)</f>
        <v>559</v>
      </c>
      <c r="G560" s="26" t="str">
        <f t="shared" si="144"/>
        <v/>
      </c>
      <c r="H560" s="27" t="str">
        <f t="shared" si="145"/>
        <v xml:space="preserve">
</v>
      </c>
      <c r="I560" s="27" t="str">
        <f t="shared" si="146"/>
        <v xml:space="preserve">
</v>
      </c>
      <c r="J560" s="42">
        <f t="shared" si="147"/>
        <v>0</v>
      </c>
      <c r="K560" s="22">
        <f t="shared" si="152"/>
        <v>0</v>
      </c>
      <c r="L560" s="22">
        <f t="shared" si="150"/>
        <v>0</v>
      </c>
      <c r="M560" s="22">
        <f t="shared" si="148"/>
        <v>0</v>
      </c>
      <c r="N560" s="14" t="str">
        <f t="shared" si="149"/>
        <v/>
      </c>
      <c r="O560" s="14" t="e">
        <f t="shared" si="154"/>
        <v>#VALUE!</v>
      </c>
      <c r="P560" s="14" t="e">
        <f t="shared" si="155"/>
        <v>#VALUE!</v>
      </c>
      <c r="Q560" s="14" t="str">
        <f>IFERROR(IF(AA560="",IF(X560="","Ecole Privée "&amp;TRIM(PROPER(VLOOKUP(MID(V560,1,8),[1]Répertoire!$H$1:$J$65536,3,FALSE))),"Ecole Privée "&amp;TRIM(PROPER(VLOOKUP(X560,[1]Répertoire!$H$1:$J$65536,3,FALSE)))),AA560),"")</f>
        <v/>
      </c>
      <c r="R560" s="14" t="str">
        <f>IFERROR(IF(AB560="",IF(X560="",VLOOKUP(MID(V560,1,8),[1]Répertoire!$H$1:$J$65536,2,FALSE),TRIM(UPPER(VLOOKUP(X560,[1]Répertoire!$H$1:$J$65536,2,FALSE)))),AB560),"")</f>
        <v/>
      </c>
      <c r="S560" s="14" t="str">
        <f t="shared" si="151"/>
        <v/>
      </c>
      <c r="T560" s="15" t="e">
        <f t="shared" si="156"/>
        <v>#VALUE!</v>
      </c>
      <c r="U560" s="14" t="e">
        <f t="shared" si="157"/>
        <v>#VALUE!</v>
      </c>
      <c r="V560" s="4" t="str">
        <f t="shared" si="158"/>
        <v/>
      </c>
      <c r="W560" s="33"/>
      <c r="X560" s="24" t="str">
        <f t="shared" si="159"/>
        <v/>
      </c>
      <c r="Y560" s="25"/>
      <c r="Z560" s="25"/>
      <c r="AA560" s="36"/>
      <c r="AB560" s="36"/>
      <c r="AC560" s="37"/>
      <c r="AD560" s="24"/>
      <c r="AE560" s="37"/>
      <c r="AF560" s="40"/>
    </row>
    <row r="561" spans="1:32" ht="45" customHeight="1" x14ac:dyDescent="0.25">
      <c r="A561" s="12">
        <v>560</v>
      </c>
      <c r="D561" s="21" t="str">
        <f t="shared" si="143"/>
        <v/>
      </c>
      <c r="E561" s="22" t="str">
        <f t="shared" si="153"/>
        <v/>
      </c>
      <c r="F561" s="22">
        <f>IF(H561="","",MAX($F$2:F560)+1)</f>
        <v>560</v>
      </c>
      <c r="G561" s="26" t="str">
        <f t="shared" si="144"/>
        <v/>
      </c>
      <c r="H561" s="27" t="str">
        <f t="shared" si="145"/>
        <v xml:space="preserve">
</v>
      </c>
      <c r="I561" s="27" t="str">
        <f t="shared" si="146"/>
        <v xml:space="preserve">
</v>
      </c>
      <c r="J561" s="42">
        <f t="shared" si="147"/>
        <v>0</v>
      </c>
      <c r="K561" s="22">
        <f t="shared" si="152"/>
        <v>0</v>
      </c>
      <c r="L561" s="22">
        <f t="shared" si="150"/>
        <v>0</v>
      </c>
      <c r="M561" s="22">
        <f t="shared" si="148"/>
        <v>0</v>
      </c>
      <c r="N561" s="14" t="str">
        <f t="shared" si="149"/>
        <v/>
      </c>
      <c r="O561" s="14" t="e">
        <f t="shared" si="154"/>
        <v>#VALUE!</v>
      </c>
      <c r="P561" s="14" t="e">
        <f t="shared" si="155"/>
        <v>#VALUE!</v>
      </c>
      <c r="Q561" s="14" t="str">
        <f>IFERROR(IF(AA561="",IF(X561="","Ecole Privée "&amp;TRIM(PROPER(VLOOKUP(MID(V561,1,8),[1]Répertoire!$H$1:$J$65536,3,FALSE))),"Ecole Privée "&amp;TRIM(PROPER(VLOOKUP(X561,[1]Répertoire!$H$1:$J$65536,3,FALSE)))),AA561),"")</f>
        <v/>
      </c>
      <c r="R561" s="14" t="str">
        <f>IFERROR(IF(AB561="",IF(X561="",VLOOKUP(MID(V561,1,8),[1]Répertoire!$H$1:$J$65536,2,FALSE),TRIM(UPPER(VLOOKUP(X561,[1]Répertoire!$H$1:$J$65536,2,FALSE)))),AB561),"")</f>
        <v/>
      </c>
      <c r="S561" s="14" t="str">
        <f t="shared" si="151"/>
        <v/>
      </c>
      <c r="T561" s="15" t="e">
        <f t="shared" si="156"/>
        <v>#VALUE!</v>
      </c>
      <c r="U561" s="14" t="e">
        <f t="shared" si="157"/>
        <v>#VALUE!</v>
      </c>
      <c r="V561" s="6" t="str">
        <f t="shared" si="158"/>
        <v/>
      </c>
      <c r="W561" s="34"/>
      <c r="X561" s="23" t="str">
        <f t="shared" si="159"/>
        <v/>
      </c>
      <c r="Y561" s="35"/>
      <c r="Z561" s="35"/>
      <c r="AA561" s="38"/>
      <c r="AB561" s="38"/>
      <c r="AC561" s="39"/>
      <c r="AD561" s="23"/>
      <c r="AE561" s="39"/>
      <c r="AF561" s="41"/>
    </row>
    <row r="562" spans="1:32" ht="45" customHeight="1" x14ac:dyDescent="0.25">
      <c r="A562" s="12">
        <v>561</v>
      </c>
      <c r="D562" s="21" t="str">
        <f t="shared" si="143"/>
        <v/>
      </c>
      <c r="E562" s="22" t="str">
        <f t="shared" si="153"/>
        <v/>
      </c>
      <c r="F562" s="22">
        <f>IF(H562="","",MAX($F$2:F561)+1)</f>
        <v>561</v>
      </c>
      <c r="G562" s="26" t="str">
        <f t="shared" si="144"/>
        <v/>
      </c>
      <c r="H562" s="27" t="str">
        <f t="shared" si="145"/>
        <v xml:space="preserve">
</v>
      </c>
      <c r="I562" s="27" t="str">
        <f t="shared" si="146"/>
        <v xml:space="preserve">
</v>
      </c>
      <c r="J562" s="42">
        <f t="shared" si="147"/>
        <v>0</v>
      </c>
      <c r="K562" s="22">
        <f t="shared" si="152"/>
        <v>0</v>
      </c>
      <c r="L562" s="22">
        <f t="shared" si="150"/>
        <v>0</v>
      </c>
      <c r="M562" s="22">
        <f t="shared" si="148"/>
        <v>0</v>
      </c>
      <c r="N562" s="14" t="str">
        <f t="shared" si="149"/>
        <v/>
      </c>
      <c r="O562" s="14" t="e">
        <f t="shared" si="154"/>
        <v>#VALUE!</v>
      </c>
      <c r="P562" s="14" t="e">
        <f t="shared" si="155"/>
        <v>#VALUE!</v>
      </c>
      <c r="Q562" s="14" t="str">
        <f>IFERROR(IF(AA562="",IF(X562="","Ecole Privée "&amp;TRIM(PROPER(VLOOKUP(MID(V562,1,8),[1]Répertoire!$H$1:$J$65536,3,FALSE))),"Ecole Privée "&amp;TRIM(PROPER(VLOOKUP(X562,[1]Répertoire!$H$1:$J$65536,3,FALSE)))),AA562),"")</f>
        <v/>
      </c>
      <c r="R562" s="14" t="str">
        <f>IFERROR(IF(AB562="",IF(X562="",VLOOKUP(MID(V562,1,8),[1]Répertoire!$H$1:$J$65536,2,FALSE),TRIM(UPPER(VLOOKUP(X562,[1]Répertoire!$H$1:$J$65536,2,FALSE)))),AB562),"")</f>
        <v/>
      </c>
      <c r="S562" s="14" t="str">
        <f t="shared" si="151"/>
        <v/>
      </c>
      <c r="T562" s="15" t="e">
        <f t="shared" si="156"/>
        <v>#VALUE!</v>
      </c>
      <c r="U562" s="14" t="e">
        <f t="shared" si="157"/>
        <v>#VALUE!</v>
      </c>
      <c r="V562" s="4" t="str">
        <f t="shared" si="158"/>
        <v/>
      </c>
      <c r="W562" s="33"/>
      <c r="X562" s="24" t="str">
        <f t="shared" si="159"/>
        <v/>
      </c>
      <c r="Y562" s="25"/>
      <c r="Z562" s="25"/>
      <c r="AA562" s="36"/>
      <c r="AB562" s="36"/>
      <c r="AC562" s="37"/>
      <c r="AD562" s="24"/>
      <c r="AE562" s="37"/>
      <c r="AF562" s="40"/>
    </row>
    <row r="563" spans="1:32" ht="45" customHeight="1" x14ac:dyDescent="0.25">
      <c r="A563" s="12">
        <v>562</v>
      </c>
      <c r="D563" s="21" t="str">
        <f t="shared" si="143"/>
        <v/>
      </c>
      <c r="E563" s="22" t="str">
        <f t="shared" si="153"/>
        <v/>
      </c>
      <c r="F563" s="22">
        <f>IF(H563="","",MAX($F$2:F562)+1)</f>
        <v>562</v>
      </c>
      <c r="G563" s="26" t="str">
        <f t="shared" si="144"/>
        <v/>
      </c>
      <c r="H563" s="27" t="str">
        <f t="shared" si="145"/>
        <v xml:space="preserve">
</v>
      </c>
      <c r="I563" s="27" t="str">
        <f t="shared" si="146"/>
        <v xml:space="preserve">
</v>
      </c>
      <c r="J563" s="42">
        <f t="shared" si="147"/>
        <v>0</v>
      </c>
      <c r="K563" s="22">
        <f t="shared" si="152"/>
        <v>0</v>
      </c>
      <c r="L563" s="22">
        <f t="shared" si="150"/>
        <v>0</v>
      </c>
      <c r="M563" s="22">
        <f t="shared" si="148"/>
        <v>0</v>
      </c>
      <c r="N563" s="14" t="str">
        <f t="shared" si="149"/>
        <v/>
      </c>
      <c r="O563" s="14" t="e">
        <f t="shared" si="154"/>
        <v>#VALUE!</v>
      </c>
      <c r="P563" s="14" t="e">
        <f t="shared" si="155"/>
        <v>#VALUE!</v>
      </c>
      <c r="Q563" s="14" t="str">
        <f>IFERROR(IF(AA563="",IF(X563="","Ecole Privée "&amp;TRIM(PROPER(VLOOKUP(MID(V563,1,8),[1]Répertoire!$H$1:$J$65536,3,FALSE))),"Ecole Privée "&amp;TRIM(PROPER(VLOOKUP(X563,[1]Répertoire!$H$1:$J$65536,3,FALSE)))),AA563),"")</f>
        <v/>
      </c>
      <c r="R563" s="14" t="str">
        <f>IFERROR(IF(AB563="",IF(X563="",VLOOKUP(MID(V563,1,8),[1]Répertoire!$H$1:$J$65536,2,FALSE),TRIM(UPPER(VLOOKUP(X563,[1]Répertoire!$H$1:$J$65536,2,FALSE)))),AB563),"")</f>
        <v/>
      </c>
      <c r="S563" s="14" t="str">
        <f t="shared" si="151"/>
        <v/>
      </c>
      <c r="T563" s="15" t="e">
        <f t="shared" si="156"/>
        <v>#VALUE!</v>
      </c>
      <c r="U563" s="14" t="e">
        <f t="shared" si="157"/>
        <v>#VALUE!</v>
      </c>
      <c r="V563" s="6" t="str">
        <f t="shared" si="158"/>
        <v/>
      </c>
      <c r="W563" s="34"/>
      <c r="X563" s="23" t="str">
        <f t="shared" si="159"/>
        <v/>
      </c>
      <c r="Y563" s="35"/>
      <c r="Z563" s="35"/>
      <c r="AA563" s="38"/>
      <c r="AB563" s="38"/>
      <c r="AC563" s="39"/>
      <c r="AD563" s="23"/>
      <c r="AE563" s="39"/>
      <c r="AF563" s="41"/>
    </row>
    <row r="564" spans="1:32" ht="45" customHeight="1" x14ac:dyDescent="0.25">
      <c r="A564" s="12">
        <v>563</v>
      </c>
      <c r="D564" s="21" t="str">
        <f t="shared" si="143"/>
        <v/>
      </c>
      <c r="E564" s="22" t="str">
        <f t="shared" si="153"/>
        <v/>
      </c>
      <c r="F564" s="22">
        <f>IF(H564="","",MAX($F$2:F563)+1)</f>
        <v>563</v>
      </c>
      <c r="G564" s="26" t="str">
        <f t="shared" si="144"/>
        <v/>
      </c>
      <c r="H564" s="27" t="str">
        <f t="shared" si="145"/>
        <v xml:space="preserve">
</v>
      </c>
      <c r="I564" s="27" t="str">
        <f t="shared" si="146"/>
        <v xml:space="preserve">
</v>
      </c>
      <c r="J564" s="42">
        <f t="shared" si="147"/>
        <v>0</v>
      </c>
      <c r="K564" s="22">
        <f t="shared" si="152"/>
        <v>0</v>
      </c>
      <c r="L564" s="22">
        <f t="shared" si="150"/>
        <v>0</v>
      </c>
      <c r="M564" s="22">
        <f t="shared" si="148"/>
        <v>0</v>
      </c>
      <c r="N564" s="14" t="str">
        <f t="shared" si="149"/>
        <v/>
      </c>
      <c r="O564" s="14" t="e">
        <f t="shared" si="154"/>
        <v>#VALUE!</v>
      </c>
      <c r="P564" s="14" t="e">
        <f t="shared" si="155"/>
        <v>#VALUE!</v>
      </c>
      <c r="Q564" s="14" t="str">
        <f>IFERROR(IF(AA564="",IF(X564="","Ecole Privée "&amp;TRIM(PROPER(VLOOKUP(MID(V564,1,8),[1]Répertoire!$H$1:$J$65536,3,FALSE))),"Ecole Privée "&amp;TRIM(PROPER(VLOOKUP(X564,[1]Répertoire!$H$1:$J$65536,3,FALSE)))),AA564),"")</f>
        <v/>
      </c>
      <c r="R564" s="14" t="str">
        <f>IFERROR(IF(AB564="",IF(X564="",VLOOKUP(MID(V564,1,8),[1]Répertoire!$H$1:$J$65536,2,FALSE),TRIM(UPPER(VLOOKUP(X564,[1]Répertoire!$H$1:$J$65536,2,FALSE)))),AB564),"")</f>
        <v/>
      </c>
      <c r="S564" s="14" t="str">
        <f t="shared" si="151"/>
        <v/>
      </c>
      <c r="T564" s="15" t="e">
        <f t="shared" si="156"/>
        <v>#VALUE!</v>
      </c>
      <c r="U564" s="14" t="e">
        <f t="shared" si="157"/>
        <v>#VALUE!</v>
      </c>
      <c r="V564" s="4" t="str">
        <f t="shared" si="158"/>
        <v/>
      </c>
      <c r="W564" s="33"/>
      <c r="X564" s="24" t="str">
        <f t="shared" si="159"/>
        <v/>
      </c>
      <c r="Y564" s="25"/>
      <c r="Z564" s="25"/>
      <c r="AA564" s="36"/>
      <c r="AB564" s="36"/>
      <c r="AC564" s="37"/>
      <c r="AD564" s="24"/>
      <c r="AE564" s="37"/>
      <c r="AF564" s="40"/>
    </row>
    <row r="565" spans="1:32" ht="45" customHeight="1" x14ac:dyDescent="0.25">
      <c r="A565" s="12">
        <v>564</v>
      </c>
      <c r="D565" s="21" t="str">
        <f t="shared" si="143"/>
        <v/>
      </c>
      <c r="E565" s="22" t="str">
        <f t="shared" si="153"/>
        <v/>
      </c>
      <c r="F565" s="22">
        <f>IF(H565="","",MAX($F$2:F564)+1)</f>
        <v>564</v>
      </c>
      <c r="G565" s="26" t="str">
        <f t="shared" si="144"/>
        <v/>
      </c>
      <c r="H565" s="27" t="str">
        <f t="shared" si="145"/>
        <v xml:space="preserve">
</v>
      </c>
      <c r="I565" s="27" t="str">
        <f t="shared" si="146"/>
        <v xml:space="preserve">
</v>
      </c>
      <c r="J565" s="42">
        <f t="shared" si="147"/>
        <v>0</v>
      </c>
      <c r="K565" s="22">
        <f t="shared" si="152"/>
        <v>0</v>
      </c>
      <c r="L565" s="22">
        <f t="shared" si="150"/>
        <v>0</v>
      </c>
      <c r="M565" s="22">
        <f t="shared" si="148"/>
        <v>0</v>
      </c>
      <c r="N565" s="14" t="str">
        <f t="shared" si="149"/>
        <v/>
      </c>
      <c r="O565" s="14" t="e">
        <f t="shared" si="154"/>
        <v>#VALUE!</v>
      </c>
      <c r="P565" s="14" t="e">
        <f t="shared" si="155"/>
        <v>#VALUE!</v>
      </c>
      <c r="Q565" s="14" t="str">
        <f>IFERROR(IF(AA565="",IF(X565="","Ecole Privée "&amp;TRIM(PROPER(VLOOKUP(MID(V565,1,8),[1]Répertoire!$H$1:$J$65536,3,FALSE))),"Ecole Privée "&amp;TRIM(PROPER(VLOOKUP(X565,[1]Répertoire!$H$1:$J$65536,3,FALSE)))),AA565),"")</f>
        <v/>
      </c>
      <c r="R565" s="14" t="str">
        <f>IFERROR(IF(AB565="",IF(X565="",VLOOKUP(MID(V565,1,8),[1]Répertoire!$H$1:$J$65536,2,FALSE),TRIM(UPPER(VLOOKUP(X565,[1]Répertoire!$H$1:$J$65536,2,FALSE)))),AB565),"")</f>
        <v/>
      </c>
      <c r="S565" s="14" t="str">
        <f t="shared" si="151"/>
        <v/>
      </c>
      <c r="T565" s="15" t="e">
        <f t="shared" si="156"/>
        <v>#VALUE!</v>
      </c>
      <c r="U565" s="14" t="e">
        <f t="shared" si="157"/>
        <v>#VALUE!</v>
      </c>
      <c r="V565" s="6" t="str">
        <f t="shared" si="158"/>
        <v/>
      </c>
      <c r="W565" s="34"/>
      <c r="X565" s="23" t="str">
        <f t="shared" si="159"/>
        <v/>
      </c>
      <c r="Y565" s="35"/>
      <c r="Z565" s="35"/>
      <c r="AA565" s="38"/>
      <c r="AB565" s="38"/>
      <c r="AC565" s="39"/>
      <c r="AD565" s="23"/>
      <c r="AE565" s="39"/>
      <c r="AF565" s="41"/>
    </row>
    <row r="566" spans="1:32" ht="45" customHeight="1" x14ac:dyDescent="0.25">
      <c r="A566" s="12">
        <v>565</v>
      </c>
      <c r="D566" s="21" t="str">
        <f t="shared" si="143"/>
        <v/>
      </c>
      <c r="E566" s="22" t="str">
        <f t="shared" si="153"/>
        <v/>
      </c>
      <c r="F566" s="22">
        <f>IF(H566="","",MAX($F$2:F565)+1)</f>
        <v>565</v>
      </c>
      <c r="G566" s="26" t="str">
        <f t="shared" si="144"/>
        <v/>
      </c>
      <c r="H566" s="27" t="str">
        <f t="shared" si="145"/>
        <v xml:space="preserve">
</v>
      </c>
      <c r="I566" s="27" t="str">
        <f t="shared" si="146"/>
        <v xml:space="preserve">
</v>
      </c>
      <c r="J566" s="42">
        <f t="shared" si="147"/>
        <v>0</v>
      </c>
      <c r="K566" s="22">
        <f t="shared" si="152"/>
        <v>0</v>
      </c>
      <c r="L566" s="22">
        <f t="shared" si="150"/>
        <v>0</v>
      </c>
      <c r="M566" s="22">
        <f t="shared" si="148"/>
        <v>0</v>
      </c>
      <c r="N566" s="14" t="str">
        <f t="shared" si="149"/>
        <v/>
      </c>
      <c r="O566" s="14" t="e">
        <f t="shared" si="154"/>
        <v>#VALUE!</v>
      </c>
      <c r="P566" s="14" t="e">
        <f t="shared" si="155"/>
        <v>#VALUE!</v>
      </c>
      <c r="Q566" s="14" t="str">
        <f>IFERROR(IF(AA566="",IF(X566="","Ecole Privée "&amp;TRIM(PROPER(VLOOKUP(MID(V566,1,8),[1]Répertoire!$H$1:$J$65536,3,FALSE))),"Ecole Privée "&amp;TRIM(PROPER(VLOOKUP(X566,[1]Répertoire!$H$1:$J$65536,3,FALSE)))),AA566),"")</f>
        <v/>
      </c>
      <c r="R566" s="14" t="str">
        <f>IFERROR(IF(AB566="",IF(X566="",VLOOKUP(MID(V566,1,8),[1]Répertoire!$H$1:$J$65536,2,FALSE),TRIM(UPPER(VLOOKUP(X566,[1]Répertoire!$H$1:$J$65536,2,FALSE)))),AB566),"")</f>
        <v/>
      </c>
      <c r="S566" s="14" t="str">
        <f t="shared" si="151"/>
        <v/>
      </c>
      <c r="T566" s="15" t="e">
        <f t="shared" si="156"/>
        <v>#VALUE!</v>
      </c>
      <c r="U566" s="14" t="e">
        <f t="shared" si="157"/>
        <v>#VALUE!</v>
      </c>
      <c r="V566" s="4" t="str">
        <f t="shared" si="158"/>
        <v/>
      </c>
      <c r="W566" s="33"/>
      <c r="X566" s="24" t="str">
        <f t="shared" si="159"/>
        <v/>
      </c>
      <c r="Y566" s="25"/>
      <c r="Z566" s="25"/>
      <c r="AA566" s="36"/>
      <c r="AB566" s="36"/>
      <c r="AC566" s="37"/>
      <c r="AD566" s="24"/>
      <c r="AE566" s="37"/>
      <c r="AF566" s="40"/>
    </row>
    <row r="567" spans="1:32" ht="45" customHeight="1" x14ac:dyDescent="0.25">
      <c r="A567" s="12">
        <v>566</v>
      </c>
      <c r="D567" s="21" t="str">
        <f t="shared" si="143"/>
        <v/>
      </c>
      <c r="E567" s="22" t="str">
        <f t="shared" si="153"/>
        <v/>
      </c>
      <c r="F567" s="22">
        <f>IF(H567="","",MAX($F$2:F566)+1)</f>
        <v>566</v>
      </c>
      <c r="G567" s="26" t="str">
        <f t="shared" si="144"/>
        <v/>
      </c>
      <c r="H567" s="27" t="str">
        <f t="shared" si="145"/>
        <v xml:space="preserve">
</v>
      </c>
      <c r="I567" s="27" t="str">
        <f t="shared" si="146"/>
        <v xml:space="preserve">
</v>
      </c>
      <c r="J567" s="42">
        <f t="shared" si="147"/>
        <v>0</v>
      </c>
      <c r="K567" s="22">
        <f t="shared" si="152"/>
        <v>0</v>
      </c>
      <c r="L567" s="22">
        <f t="shared" si="150"/>
        <v>0</v>
      </c>
      <c r="M567" s="22">
        <f t="shared" si="148"/>
        <v>0</v>
      </c>
      <c r="N567" s="14" t="str">
        <f t="shared" si="149"/>
        <v/>
      </c>
      <c r="O567" s="14" t="e">
        <f t="shared" si="154"/>
        <v>#VALUE!</v>
      </c>
      <c r="P567" s="14" t="e">
        <f t="shared" si="155"/>
        <v>#VALUE!</v>
      </c>
      <c r="Q567" s="14" t="str">
        <f>IFERROR(IF(AA567="",IF(X567="","Ecole Privée "&amp;TRIM(PROPER(VLOOKUP(MID(V567,1,8),[1]Répertoire!$H$1:$J$65536,3,FALSE))),"Ecole Privée "&amp;TRIM(PROPER(VLOOKUP(X567,[1]Répertoire!$H$1:$J$65536,3,FALSE)))),AA567),"")</f>
        <v/>
      </c>
      <c r="R567" s="14" t="str">
        <f>IFERROR(IF(AB567="",IF(X567="",VLOOKUP(MID(V567,1,8),[1]Répertoire!$H$1:$J$65536,2,FALSE),TRIM(UPPER(VLOOKUP(X567,[1]Répertoire!$H$1:$J$65536,2,FALSE)))),AB567),"")</f>
        <v/>
      </c>
      <c r="S567" s="14" t="str">
        <f t="shared" si="151"/>
        <v/>
      </c>
      <c r="T567" s="15" t="e">
        <f t="shared" si="156"/>
        <v>#VALUE!</v>
      </c>
      <c r="U567" s="14" t="e">
        <f t="shared" si="157"/>
        <v>#VALUE!</v>
      </c>
      <c r="V567" s="6" t="str">
        <f t="shared" si="158"/>
        <v/>
      </c>
      <c r="W567" s="34"/>
      <c r="X567" s="23" t="str">
        <f t="shared" si="159"/>
        <v/>
      </c>
      <c r="Y567" s="35"/>
      <c r="Z567" s="35"/>
      <c r="AA567" s="38"/>
      <c r="AB567" s="38"/>
      <c r="AC567" s="39"/>
      <c r="AD567" s="23"/>
      <c r="AE567" s="39"/>
      <c r="AF567" s="41"/>
    </row>
    <row r="568" spans="1:32" ht="45" customHeight="1" x14ac:dyDescent="0.25">
      <c r="A568" s="12">
        <v>567</v>
      </c>
      <c r="D568" s="21" t="str">
        <f t="shared" si="143"/>
        <v/>
      </c>
      <c r="E568" s="22" t="str">
        <f t="shared" si="153"/>
        <v/>
      </c>
      <c r="F568" s="22">
        <f>IF(H568="","",MAX($F$2:F567)+1)</f>
        <v>567</v>
      </c>
      <c r="G568" s="26" t="str">
        <f t="shared" si="144"/>
        <v/>
      </c>
      <c r="H568" s="27" t="str">
        <f t="shared" si="145"/>
        <v xml:space="preserve">
</v>
      </c>
      <c r="I568" s="27" t="str">
        <f t="shared" si="146"/>
        <v xml:space="preserve">
</v>
      </c>
      <c r="J568" s="42">
        <f t="shared" si="147"/>
        <v>0</v>
      </c>
      <c r="K568" s="22">
        <f t="shared" si="152"/>
        <v>0</v>
      </c>
      <c r="L568" s="22">
        <f t="shared" si="150"/>
        <v>0</v>
      </c>
      <c r="M568" s="22">
        <f t="shared" si="148"/>
        <v>0</v>
      </c>
      <c r="N568" s="14" t="str">
        <f t="shared" si="149"/>
        <v/>
      </c>
      <c r="O568" s="14" t="e">
        <f t="shared" si="154"/>
        <v>#VALUE!</v>
      </c>
      <c r="P568" s="14" t="e">
        <f t="shared" si="155"/>
        <v>#VALUE!</v>
      </c>
      <c r="Q568" s="14" t="str">
        <f>IFERROR(IF(AA568="",IF(X568="","Ecole Privée "&amp;TRIM(PROPER(VLOOKUP(MID(V568,1,8),[1]Répertoire!$H$1:$J$65536,3,FALSE))),"Ecole Privée "&amp;TRIM(PROPER(VLOOKUP(X568,[1]Répertoire!$H$1:$J$65536,3,FALSE)))),AA568),"")</f>
        <v/>
      </c>
      <c r="R568" s="14" t="str">
        <f>IFERROR(IF(AB568="",IF(X568="",VLOOKUP(MID(V568,1,8),[1]Répertoire!$H$1:$J$65536,2,FALSE),TRIM(UPPER(VLOOKUP(X568,[1]Répertoire!$H$1:$J$65536,2,FALSE)))),AB568),"")</f>
        <v/>
      </c>
      <c r="S568" s="14" t="str">
        <f t="shared" si="151"/>
        <v/>
      </c>
      <c r="T568" s="15" t="e">
        <f t="shared" si="156"/>
        <v>#VALUE!</v>
      </c>
      <c r="U568" s="14" t="e">
        <f t="shared" si="157"/>
        <v>#VALUE!</v>
      </c>
      <c r="V568" s="4" t="str">
        <f t="shared" si="158"/>
        <v/>
      </c>
      <c r="W568" s="33"/>
      <c r="X568" s="24" t="str">
        <f t="shared" si="159"/>
        <v/>
      </c>
      <c r="Y568" s="25"/>
      <c r="Z568" s="25"/>
      <c r="AA568" s="36"/>
      <c r="AB568" s="36"/>
      <c r="AC568" s="37"/>
      <c r="AD568" s="24"/>
      <c r="AE568" s="37"/>
      <c r="AF568" s="40"/>
    </row>
    <row r="569" spans="1:32" ht="45" customHeight="1" x14ac:dyDescent="0.25">
      <c r="A569" s="12">
        <v>568</v>
      </c>
      <c r="D569" s="21" t="str">
        <f t="shared" si="143"/>
        <v/>
      </c>
      <c r="E569" s="22" t="str">
        <f t="shared" si="153"/>
        <v/>
      </c>
      <c r="F569" s="22">
        <f>IF(H569="","",MAX($F$2:F568)+1)</f>
        <v>568</v>
      </c>
      <c r="G569" s="26" t="str">
        <f t="shared" si="144"/>
        <v/>
      </c>
      <c r="H569" s="27" t="str">
        <f t="shared" si="145"/>
        <v xml:space="preserve">
</v>
      </c>
      <c r="I569" s="27" t="str">
        <f t="shared" si="146"/>
        <v xml:space="preserve">
</v>
      </c>
      <c r="J569" s="42">
        <f t="shared" si="147"/>
        <v>0</v>
      </c>
      <c r="K569" s="22">
        <f t="shared" si="152"/>
        <v>0</v>
      </c>
      <c r="L569" s="22">
        <f t="shared" si="150"/>
        <v>0</v>
      </c>
      <c r="M569" s="22">
        <f t="shared" si="148"/>
        <v>0</v>
      </c>
      <c r="N569" s="14" t="str">
        <f t="shared" si="149"/>
        <v/>
      </c>
      <c r="O569" s="14" t="e">
        <f t="shared" si="154"/>
        <v>#VALUE!</v>
      </c>
      <c r="P569" s="14" t="e">
        <f t="shared" si="155"/>
        <v>#VALUE!</v>
      </c>
      <c r="Q569" s="14" t="str">
        <f>IFERROR(IF(AA569="",IF(X569="","Ecole Privée "&amp;TRIM(PROPER(VLOOKUP(MID(V569,1,8),[1]Répertoire!$H$1:$J$65536,3,FALSE))),"Ecole Privée "&amp;TRIM(PROPER(VLOOKUP(X569,[1]Répertoire!$H$1:$J$65536,3,FALSE)))),AA569),"")</f>
        <v/>
      </c>
      <c r="R569" s="14" t="str">
        <f>IFERROR(IF(AB569="",IF(X569="",VLOOKUP(MID(V569,1,8),[1]Répertoire!$H$1:$J$65536,2,FALSE),TRIM(UPPER(VLOOKUP(X569,[1]Répertoire!$H$1:$J$65536,2,FALSE)))),AB569),"")</f>
        <v/>
      </c>
      <c r="S569" s="14" t="str">
        <f t="shared" si="151"/>
        <v/>
      </c>
      <c r="T569" s="15" t="e">
        <f t="shared" si="156"/>
        <v>#VALUE!</v>
      </c>
      <c r="U569" s="14" t="e">
        <f t="shared" si="157"/>
        <v>#VALUE!</v>
      </c>
      <c r="V569" s="6" t="str">
        <f t="shared" si="158"/>
        <v/>
      </c>
      <c r="W569" s="34"/>
      <c r="X569" s="23" t="str">
        <f t="shared" si="159"/>
        <v/>
      </c>
      <c r="Y569" s="35"/>
      <c r="Z569" s="35"/>
      <c r="AA569" s="38"/>
      <c r="AB569" s="38"/>
      <c r="AC569" s="39"/>
      <c r="AD569" s="23"/>
      <c r="AE569" s="39"/>
      <c r="AF569" s="41"/>
    </row>
    <row r="570" spans="1:32" ht="45" customHeight="1" x14ac:dyDescent="0.25">
      <c r="A570" s="12">
        <v>569</v>
      </c>
      <c r="D570" s="21" t="str">
        <f t="shared" si="143"/>
        <v/>
      </c>
      <c r="E570" s="22" t="str">
        <f t="shared" si="153"/>
        <v/>
      </c>
      <c r="F570" s="22">
        <f>IF(H570="","",MAX($F$2:F569)+1)</f>
        <v>569</v>
      </c>
      <c r="G570" s="26" t="str">
        <f t="shared" si="144"/>
        <v/>
      </c>
      <c r="H570" s="27" t="str">
        <f t="shared" si="145"/>
        <v xml:space="preserve">
</v>
      </c>
      <c r="I570" s="27" t="str">
        <f t="shared" si="146"/>
        <v xml:space="preserve">
</v>
      </c>
      <c r="J570" s="42">
        <f t="shared" si="147"/>
        <v>0</v>
      </c>
      <c r="K570" s="22">
        <f t="shared" si="152"/>
        <v>0</v>
      </c>
      <c r="L570" s="22">
        <f t="shared" si="150"/>
        <v>0</v>
      </c>
      <c r="M570" s="22">
        <f t="shared" si="148"/>
        <v>0</v>
      </c>
      <c r="N570" s="14" t="str">
        <f t="shared" si="149"/>
        <v/>
      </c>
      <c r="O570" s="14" t="e">
        <f t="shared" si="154"/>
        <v>#VALUE!</v>
      </c>
      <c r="P570" s="14" t="e">
        <f t="shared" si="155"/>
        <v>#VALUE!</v>
      </c>
      <c r="Q570" s="14" t="str">
        <f>IFERROR(IF(AA570="",IF(X570="","Ecole Privée "&amp;TRIM(PROPER(VLOOKUP(MID(V570,1,8),[1]Répertoire!$H$1:$J$65536,3,FALSE))),"Ecole Privée "&amp;TRIM(PROPER(VLOOKUP(X570,[1]Répertoire!$H$1:$J$65536,3,FALSE)))),AA570),"")</f>
        <v/>
      </c>
      <c r="R570" s="14" t="str">
        <f>IFERROR(IF(AB570="",IF(X570="",VLOOKUP(MID(V570,1,8),[1]Répertoire!$H$1:$J$65536,2,FALSE),TRIM(UPPER(VLOOKUP(X570,[1]Répertoire!$H$1:$J$65536,2,FALSE)))),AB570),"")</f>
        <v/>
      </c>
      <c r="S570" s="14" t="str">
        <f t="shared" si="151"/>
        <v/>
      </c>
      <c r="T570" s="15" t="e">
        <f t="shared" si="156"/>
        <v>#VALUE!</v>
      </c>
      <c r="U570" s="14" t="e">
        <f t="shared" si="157"/>
        <v>#VALUE!</v>
      </c>
      <c r="V570" s="4" t="str">
        <f t="shared" si="158"/>
        <v/>
      </c>
      <c r="W570" s="33"/>
      <c r="X570" s="24" t="str">
        <f t="shared" si="159"/>
        <v/>
      </c>
      <c r="Y570" s="25"/>
      <c r="Z570" s="25"/>
      <c r="AA570" s="36"/>
      <c r="AB570" s="36"/>
      <c r="AC570" s="37"/>
      <c r="AD570" s="24"/>
      <c r="AE570" s="37"/>
      <c r="AF570" s="40"/>
    </row>
    <row r="571" spans="1:32" ht="45" customHeight="1" x14ac:dyDescent="0.25">
      <c r="A571" s="12">
        <v>570</v>
      </c>
      <c r="D571" s="21" t="str">
        <f t="shared" si="143"/>
        <v/>
      </c>
      <c r="E571" s="22" t="str">
        <f t="shared" si="153"/>
        <v/>
      </c>
      <c r="F571" s="22">
        <f>IF(H571="","",MAX($F$2:F570)+1)</f>
        <v>570</v>
      </c>
      <c r="G571" s="26" t="str">
        <f t="shared" si="144"/>
        <v/>
      </c>
      <c r="H571" s="27" t="str">
        <f t="shared" si="145"/>
        <v xml:space="preserve">
</v>
      </c>
      <c r="I571" s="27" t="str">
        <f t="shared" si="146"/>
        <v xml:space="preserve">
</v>
      </c>
      <c r="J571" s="42">
        <f t="shared" si="147"/>
        <v>0</v>
      </c>
      <c r="K571" s="22">
        <f t="shared" si="152"/>
        <v>0</v>
      </c>
      <c r="L571" s="22">
        <f t="shared" si="150"/>
        <v>0</v>
      </c>
      <c r="M571" s="22">
        <f t="shared" si="148"/>
        <v>0</v>
      </c>
      <c r="N571" s="14" t="str">
        <f t="shared" si="149"/>
        <v/>
      </c>
      <c r="O571" s="14" t="e">
        <f t="shared" si="154"/>
        <v>#VALUE!</v>
      </c>
      <c r="P571" s="14" t="e">
        <f t="shared" si="155"/>
        <v>#VALUE!</v>
      </c>
      <c r="Q571" s="14" t="str">
        <f>IFERROR(IF(AA571="",IF(X571="","Ecole Privée "&amp;TRIM(PROPER(VLOOKUP(MID(V571,1,8),[1]Répertoire!$H$1:$J$65536,3,FALSE))),"Ecole Privée "&amp;TRIM(PROPER(VLOOKUP(X571,[1]Répertoire!$H$1:$J$65536,3,FALSE)))),AA571),"")</f>
        <v/>
      </c>
      <c r="R571" s="14" t="str">
        <f>IFERROR(IF(AB571="",IF(X571="",VLOOKUP(MID(V571,1,8),[1]Répertoire!$H$1:$J$65536,2,FALSE),TRIM(UPPER(VLOOKUP(X571,[1]Répertoire!$H$1:$J$65536,2,FALSE)))),AB571),"")</f>
        <v/>
      </c>
      <c r="S571" s="14" t="str">
        <f t="shared" si="151"/>
        <v/>
      </c>
      <c r="T571" s="15" t="e">
        <f t="shared" si="156"/>
        <v>#VALUE!</v>
      </c>
      <c r="U571" s="14" t="e">
        <f t="shared" si="157"/>
        <v>#VALUE!</v>
      </c>
      <c r="V571" s="6" t="str">
        <f t="shared" si="158"/>
        <v/>
      </c>
      <c r="W571" s="34"/>
      <c r="X571" s="23" t="str">
        <f t="shared" si="159"/>
        <v/>
      </c>
      <c r="Y571" s="35"/>
      <c r="Z571" s="35"/>
      <c r="AA571" s="38"/>
      <c r="AB571" s="38"/>
      <c r="AC571" s="39"/>
      <c r="AD571" s="23"/>
      <c r="AE571" s="39"/>
      <c r="AF571" s="41"/>
    </row>
    <row r="572" spans="1:32" ht="45" customHeight="1" x14ac:dyDescent="0.25">
      <c r="A572" s="12">
        <v>571</v>
      </c>
      <c r="D572" s="21" t="str">
        <f t="shared" si="143"/>
        <v/>
      </c>
      <c r="E572" s="22" t="str">
        <f t="shared" si="153"/>
        <v/>
      </c>
      <c r="F572" s="22">
        <f>IF(H572="","",MAX($F$2:F571)+1)</f>
        <v>571</v>
      </c>
      <c r="G572" s="26" t="str">
        <f t="shared" si="144"/>
        <v/>
      </c>
      <c r="H572" s="27" t="str">
        <f t="shared" si="145"/>
        <v xml:space="preserve">
</v>
      </c>
      <c r="I572" s="27" t="str">
        <f t="shared" si="146"/>
        <v xml:space="preserve">
</v>
      </c>
      <c r="J572" s="42">
        <f t="shared" si="147"/>
        <v>0</v>
      </c>
      <c r="K572" s="22">
        <f t="shared" si="152"/>
        <v>0</v>
      </c>
      <c r="L572" s="22">
        <f t="shared" si="150"/>
        <v>0</v>
      </c>
      <c r="M572" s="22">
        <f t="shared" si="148"/>
        <v>0</v>
      </c>
      <c r="N572" s="14" t="str">
        <f t="shared" si="149"/>
        <v/>
      </c>
      <c r="O572" s="14" t="e">
        <f t="shared" si="154"/>
        <v>#VALUE!</v>
      </c>
      <c r="P572" s="14" t="e">
        <f t="shared" si="155"/>
        <v>#VALUE!</v>
      </c>
      <c r="Q572" s="14" t="str">
        <f>IFERROR(IF(AA572="",IF(X572="","Ecole Privée "&amp;TRIM(PROPER(VLOOKUP(MID(V572,1,8),[1]Répertoire!$H$1:$J$65536,3,FALSE))),"Ecole Privée "&amp;TRIM(PROPER(VLOOKUP(X572,[1]Répertoire!$H$1:$J$65536,3,FALSE)))),AA572),"")</f>
        <v/>
      </c>
      <c r="R572" s="14" t="str">
        <f>IFERROR(IF(AB572="",IF(X572="",VLOOKUP(MID(V572,1,8),[1]Répertoire!$H$1:$J$65536,2,FALSE),TRIM(UPPER(VLOOKUP(X572,[1]Répertoire!$H$1:$J$65536,2,FALSE)))),AB572),"")</f>
        <v/>
      </c>
      <c r="S572" s="14" t="str">
        <f t="shared" si="151"/>
        <v/>
      </c>
      <c r="T572" s="15" t="e">
        <f t="shared" si="156"/>
        <v>#VALUE!</v>
      </c>
      <c r="U572" s="14" t="e">
        <f t="shared" si="157"/>
        <v>#VALUE!</v>
      </c>
      <c r="V572" s="4" t="str">
        <f t="shared" si="158"/>
        <v/>
      </c>
      <c r="W572" s="33"/>
      <c r="X572" s="24" t="str">
        <f t="shared" si="159"/>
        <v/>
      </c>
      <c r="Y572" s="25"/>
      <c r="Z572" s="25"/>
      <c r="AA572" s="36"/>
      <c r="AB572" s="36"/>
      <c r="AC572" s="37"/>
      <c r="AD572" s="24"/>
      <c r="AE572" s="37"/>
      <c r="AF572" s="40"/>
    </row>
    <row r="573" spans="1:32" ht="45" customHeight="1" x14ac:dyDescent="0.25">
      <c r="A573" s="12">
        <v>572</v>
      </c>
      <c r="D573" s="21" t="str">
        <f t="shared" si="143"/>
        <v/>
      </c>
      <c r="E573" s="22" t="str">
        <f t="shared" si="153"/>
        <v/>
      </c>
      <c r="F573" s="22">
        <f>IF(H573="","",MAX($F$2:F572)+1)</f>
        <v>572</v>
      </c>
      <c r="G573" s="26" t="str">
        <f t="shared" si="144"/>
        <v/>
      </c>
      <c r="H573" s="27" t="str">
        <f t="shared" si="145"/>
        <v xml:space="preserve">
</v>
      </c>
      <c r="I573" s="27" t="str">
        <f t="shared" si="146"/>
        <v xml:space="preserve">
</v>
      </c>
      <c r="J573" s="42">
        <f t="shared" si="147"/>
        <v>0</v>
      </c>
      <c r="K573" s="22">
        <f t="shared" si="152"/>
        <v>0</v>
      </c>
      <c r="L573" s="22">
        <f t="shared" si="150"/>
        <v>0</v>
      </c>
      <c r="M573" s="22">
        <f t="shared" si="148"/>
        <v>0</v>
      </c>
      <c r="N573" s="14" t="str">
        <f t="shared" si="149"/>
        <v/>
      </c>
      <c r="O573" s="14" t="e">
        <f t="shared" si="154"/>
        <v>#VALUE!</v>
      </c>
      <c r="P573" s="14" t="e">
        <f t="shared" si="155"/>
        <v>#VALUE!</v>
      </c>
      <c r="Q573" s="14" t="str">
        <f>IFERROR(IF(AA573="",IF(X573="","Ecole Privée "&amp;TRIM(PROPER(VLOOKUP(MID(V573,1,8),[1]Répertoire!$H$1:$J$65536,3,FALSE))),"Ecole Privée "&amp;TRIM(PROPER(VLOOKUP(X573,[1]Répertoire!$H$1:$J$65536,3,FALSE)))),AA573),"")</f>
        <v/>
      </c>
      <c r="R573" s="14" t="str">
        <f>IFERROR(IF(AB573="",IF(X573="",VLOOKUP(MID(V573,1,8),[1]Répertoire!$H$1:$J$65536,2,FALSE),TRIM(UPPER(VLOOKUP(X573,[1]Répertoire!$H$1:$J$65536,2,FALSE)))),AB573),"")</f>
        <v/>
      </c>
      <c r="S573" s="14" t="str">
        <f t="shared" si="151"/>
        <v/>
      </c>
      <c r="T573" s="15" t="e">
        <f t="shared" si="156"/>
        <v>#VALUE!</v>
      </c>
      <c r="U573" s="14" t="e">
        <f t="shared" si="157"/>
        <v>#VALUE!</v>
      </c>
      <c r="V573" s="6" t="str">
        <f t="shared" si="158"/>
        <v/>
      </c>
      <c r="W573" s="34"/>
      <c r="X573" s="23" t="str">
        <f t="shared" si="159"/>
        <v/>
      </c>
      <c r="Y573" s="35"/>
      <c r="Z573" s="35"/>
      <c r="AA573" s="38"/>
      <c r="AB573" s="38"/>
      <c r="AC573" s="39"/>
      <c r="AD573" s="23"/>
      <c r="AE573" s="39"/>
      <c r="AF573" s="41"/>
    </row>
    <row r="574" spans="1:32" ht="45" customHeight="1" x14ac:dyDescent="0.25">
      <c r="A574" s="12">
        <v>573</v>
      </c>
      <c r="D574" s="21" t="str">
        <f t="shared" si="143"/>
        <v/>
      </c>
      <c r="E574" s="22" t="str">
        <f t="shared" si="153"/>
        <v/>
      </c>
      <c r="F574" s="22">
        <f>IF(H574="","",MAX($F$2:F573)+1)</f>
        <v>573</v>
      </c>
      <c r="G574" s="26" t="str">
        <f t="shared" si="144"/>
        <v/>
      </c>
      <c r="H574" s="27" t="str">
        <f t="shared" si="145"/>
        <v xml:space="preserve">
</v>
      </c>
      <c r="I574" s="27" t="str">
        <f t="shared" si="146"/>
        <v xml:space="preserve">
</v>
      </c>
      <c r="J574" s="42">
        <f t="shared" si="147"/>
        <v>0</v>
      </c>
      <c r="K574" s="22">
        <f t="shared" si="152"/>
        <v>0</v>
      </c>
      <c r="L574" s="22">
        <f t="shared" si="150"/>
        <v>0</v>
      </c>
      <c r="M574" s="22">
        <f t="shared" si="148"/>
        <v>0</v>
      </c>
      <c r="N574" s="14" t="str">
        <f t="shared" si="149"/>
        <v/>
      </c>
      <c r="O574" s="14" t="e">
        <f t="shared" si="154"/>
        <v>#VALUE!</v>
      </c>
      <c r="P574" s="14" t="e">
        <f t="shared" si="155"/>
        <v>#VALUE!</v>
      </c>
      <c r="Q574" s="14" t="str">
        <f>IFERROR(IF(AA574="",IF(X574="","Ecole Privée "&amp;TRIM(PROPER(VLOOKUP(MID(V574,1,8),[1]Répertoire!$H$1:$J$65536,3,FALSE))),"Ecole Privée "&amp;TRIM(PROPER(VLOOKUP(X574,[1]Répertoire!$H$1:$J$65536,3,FALSE)))),AA574),"")</f>
        <v/>
      </c>
      <c r="R574" s="14" t="str">
        <f>IFERROR(IF(AB574="",IF(X574="",VLOOKUP(MID(V574,1,8),[1]Répertoire!$H$1:$J$65536,2,FALSE),TRIM(UPPER(VLOOKUP(X574,[1]Répertoire!$H$1:$J$65536,2,FALSE)))),AB574),"")</f>
        <v/>
      </c>
      <c r="S574" s="14" t="str">
        <f t="shared" si="151"/>
        <v/>
      </c>
      <c r="T574" s="15" t="e">
        <f t="shared" si="156"/>
        <v>#VALUE!</v>
      </c>
      <c r="U574" s="14" t="e">
        <f t="shared" si="157"/>
        <v>#VALUE!</v>
      </c>
      <c r="V574" s="4" t="str">
        <f t="shared" si="158"/>
        <v/>
      </c>
      <c r="W574" s="33"/>
      <c r="X574" s="24" t="str">
        <f t="shared" si="159"/>
        <v/>
      </c>
      <c r="Y574" s="25"/>
      <c r="Z574" s="25"/>
      <c r="AA574" s="36"/>
      <c r="AB574" s="36"/>
      <c r="AC574" s="37"/>
      <c r="AD574" s="24"/>
      <c r="AE574" s="37"/>
      <c r="AF574" s="40"/>
    </row>
    <row r="575" spans="1:32" ht="45" customHeight="1" x14ac:dyDescent="0.25">
      <c r="A575" s="12">
        <v>574</v>
      </c>
      <c r="D575" s="21" t="str">
        <f t="shared" si="143"/>
        <v/>
      </c>
      <c r="E575" s="22" t="str">
        <f t="shared" si="153"/>
        <v/>
      </c>
      <c r="F575" s="22">
        <f>IF(H575="","",MAX($F$2:F574)+1)</f>
        <v>574</v>
      </c>
      <c r="G575" s="26" t="str">
        <f t="shared" si="144"/>
        <v/>
      </c>
      <c r="H575" s="27" t="str">
        <f t="shared" si="145"/>
        <v xml:space="preserve">
</v>
      </c>
      <c r="I575" s="27" t="str">
        <f t="shared" si="146"/>
        <v xml:space="preserve">
</v>
      </c>
      <c r="J575" s="42">
        <f t="shared" si="147"/>
        <v>0</v>
      </c>
      <c r="K575" s="22">
        <f t="shared" si="152"/>
        <v>0</v>
      </c>
      <c r="L575" s="22">
        <f t="shared" si="150"/>
        <v>0</v>
      </c>
      <c r="M575" s="22">
        <f t="shared" si="148"/>
        <v>0</v>
      </c>
      <c r="N575" s="14" t="str">
        <f t="shared" si="149"/>
        <v/>
      </c>
      <c r="O575" s="14" t="e">
        <f t="shared" si="154"/>
        <v>#VALUE!</v>
      </c>
      <c r="P575" s="14" t="e">
        <f t="shared" si="155"/>
        <v>#VALUE!</v>
      </c>
      <c r="Q575" s="14" t="str">
        <f>IFERROR(IF(AA575="",IF(X575="","Ecole Privée "&amp;TRIM(PROPER(VLOOKUP(MID(V575,1,8),[1]Répertoire!$H$1:$J$65536,3,FALSE))),"Ecole Privée "&amp;TRIM(PROPER(VLOOKUP(X575,[1]Répertoire!$H$1:$J$65536,3,FALSE)))),AA575),"")</f>
        <v/>
      </c>
      <c r="R575" s="14" t="str">
        <f>IFERROR(IF(AB575="",IF(X575="",VLOOKUP(MID(V575,1,8),[1]Répertoire!$H$1:$J$65536,2,FALSE),TRIM(UPPER(VLOOKUP(X575,[1]Répertoire!$H$1:$J$65536,2,FALSE)))),AB575),"")</f>
        <v/>
      </c>
      <c r="S575" s="14" t="str">
        <f t="shared" si="151"/>
        <v/>
      </c>
      <c r="T575" s="15" t="e">
        <f t="shared" si="156"/>
        <v>#VALUE!</v>
      </c>
      <c r="U575" s="14" t="e">
        <f t="shared" si="157"/>
        <v>#VALUE!</v>
      </c>
      <c r="V575" s="6" t="str">
        <f t="shared" si="158"/>
        <v/>
      </c>
      <c r="W575" s="34"/>
      <c r="X575" s="23" t="str">
        <f t="shared" si="159"/>
        <v/>
      </c>
      <c r="Y575" s="35"/>
      <c r="Z575" s="35"/>
      <c r="AA575" s="38"/>
      <c r="AB575" s="38"/>
      <c r="AC575" s="39"/>
      <c r="AD575" s="23"/>
      <c r="AE575" s="39"/>
      <c r="AF575" s="41"/>
    </row>
    <row r="576" spans="1:32" ht="45" customHeight="1" x14ac:dyDescent="0.25">
      <c r="A576" s="12">
        <v>575</v>
      </c>
      <c r="D576" s="21" t="str">
        <f t="shared" si="143"/>
        <v/>
      </c>
      <c r="E576" s="22" t="str">
        <f t="shared" si="153"/>
        <v/>
      </c>
      <c r="F576" s="22">
        <f>IF(H576="","",MAX($F$2:F575)+1)</f>
        <v>575</v>
      </c>
      <c r="G576" s="26" t="str">
        <f t="shared" si="144"/>
        <v/>
      </c>
      <c r="H576" s="27" t="str">
        <f t="shared" si="145"/>
        <v xml:space="preserve">
</v>
      </c>
      <c r="I576" s="27" t="str">
        <f t="shared" si="146"/>
        <v xml:space="preserve">
</v>
      </c>
      <c r="J576" s="42">
        <f t="shared" si="147"/>
        <v>0</v>
      </c>
      <c r="K576" s="22">
        <f t="shared" si="152"/>
        <v>0</v>
      </c>
      <c r="L576" s="22">
        <f t="shared" si="150"/>
        <v>0</v>
      </c>
      <c r="M576" s="22">
        <f t="shared" si="148"/>
        <v>0</v>
      </c>
      <c r="N576" s="14" t="str">
        <f t="shared" si="149"/>
        <v/>
      </c>
      <c r="O576" s="14" t="e">
        <f t="shared" si="154"/>
        <v>#VALUE!</v>
      </c>
      <c r="P576" s="14" t="e">
        <f t="shared" si="155"/>
        <v>#VALUE!</v>
      </c>
      <c r="Q576" s="14" t="str">
        <f>IFERROR(IF(AA576="",IF(X576="","Ecole Privée "&amp;TRIM(PROPER(VLOOKUP(MID(V576,1,8),[1]Répertoire!$H$1:$J$65536,3,FALSE))),"Ecole Privée "&amp;TRIM(PROPER(VLOOKUP(X576,[1]Répertoire!$H$1:$J$65536,3,FALSE)))),AA576),"")</f>
        <v/>
      </c>
      <c r="R576" s="14" t="str">
        <f>IFERROR(IF(AB576="",IF(X576="",VLOOKUP(MID(V576,1,8),[1]Répertoire!$H$1:$J$65536,2,FALSE),TRIM(UPPER(VLOOKUP(X576,[1]Répertoire!$H$1:$J$65536,2,FALSE)))),AB576),"")</f>
        <v/>
      </c>
      <c r="S576" s="14" t="str">
        <f t="shared" si="151"/>
        <v/>
      </c>
      <c r="T576" s="15" t="e">
        <f t="shared" si="156"/>
        <v>#VALUE!</v>
      </c>
      <c r="U576" s="14" t="e">
        <f t="shared" si="157"/>
        <v>#VALUE!</v>
      </c>
      <c r="V576" s="4" t="str">
        <f t="shared" si="158"/>
        <v/>
      </c>
      <c r="W576" s="33"/>
      <c r="X576" s="24" t="str">
        <f t="shared" si="159"/>
        <v/>
      </c>
      <c r="Y576" s="25"/>
      <c r="Z576" s="25"/>
      <c r="AA576" s="36"/>
      <c r="AB576" s="36"/>
      <c r="AC576" s="37"/>
      <c r="AD576" s="24"/>
      <c r="AE576" s="37"/>
      <c r="AF576" s="40"/>
    </row>
    <row r="577" spans="1:32" ht="45" customHeight="1" x14ac:dyDescent="0.25">
      <c r="A577" s="12">
        <v>576</v>
      </c>
      <c r="D577" s="21" t="str">
        <f t="shared" si="143"/>
        <v/>
      </c>
      <c r="E577" s="22" t="str">
        <f t="shared" si="153"/>
        <v/>
      </c>
      <c r="F577" s="22">
        <f>IF(H577="","",MAX($F$2:F576)+1)</f>
        <v>576</v>
      </c>
      <c r="G577" s="26" t="str">
        <f t="shared" si="144"/>
        <v/>
      </c>
      <c r="H577" s="27" t="str">
        <f t="shared" si="145"/>
        <v xml:space="preserve">
</v>
      </c>
      <c r="I577" s="27" t="str">
        <f t="shared" si="146"/>
        <v xml:space="preserve">
</v>
      </c>
      <c r="J577" s="42">
        <f t="shared" si="147"/>
        <v>0</v>
      </c>
      <c r="K577" s="22">
        <f t="shared" si="152"/>
        <v>0</v>
      </c>
      <c r="L577" s="22">
        <f t="shared" si="150"/>
        <v>0</v>
      </c>
      <c r="M577" s="22">
        <f t="shared" si="148"/>
        <v>0</v>
      </c>
      <c r="N577" s="14" t="str">
        <f t="shared" si="149"/>
        <v/>
      </c>
      <c r="O577" s="14" t="e">
        <f t="shared" si="154"/>
        <v>#VALUE!</v>
      </c>
      <c r="P577" s="14" t="e">
        <f t="shared" si="155"/>
        <v>#VALUE!</v>
      </c>
      <c r="Q577" s="14" t="str">
        <f>IFERROR(IF(AA577="",IF(X577="","Ecole Privée "&amp;TRIM(PROPER(VLOOKUP(MID(V577,1,8),[1]Répertoire!$H$1:$J$65536,3,FALSE))),"Ecole Privée "&amp;TRIM(PROPER(VLOOKUP(X577,[1]Répertoire!$H$1:$J$65536,3,FALSE)))),AA577),"")</f>
        <v/>
      </c>
      <c r="R577" s="14" t="str">
        <f>IFERROR(IF(AB577="",IF(X577="",VLOOKUP(MID(V577,1,8),[1]Répertoire!$H$1:$J$65536,2,FALSE),TRIM(UPPER(VLOOKUP(X577,[1]Répertoire!$H$1:$J$65536,2,FALSE)))),AB577),"")</f>
        <v/>
      </c>
      <c r="S577" s="14" t="str">
        <f t="shared" si="151"/>
        <v/>
      </c>
      <c r="T577" s="15" t="e">
        <f t="shared" si="156"/>
        <v>#VALUE!</v>
      </c>
      <c r="U577" s="14" t="e">
        <f t="shared" si="157"/>
        <v>#VALUE!</v>
      </c>
      <c r="V577" s="6" t="str">
        <f t="shared" si="158"/>
        <v/>
      </c>
      <c r="W577" s="34"/>
      <c r="X577" s="23" t="str">
        <f t="shared" si="159"/>
        <v/>
      </c>
      <c r="Y577" s="35"/>
      <c r="Z577" s="35"/>
      <c r="AA577" s="38"/>
      <c r="AB577" s="38"/>
      <c r="AC577" s="39"/>
      <c r="AD577" s="23"/>
      <c r="AE577" s="39"/>
      <c r="AF577" s="41"/>
    </row>
    <row r="578" spans="1:32" ht="45" customHeight="1" x14ac:dyDescent="0.25">
      <c r="A578" s="12">
        <v>577</v>
      </c>
      <c r="D578" s="21" t="str">
        <f t="shared" ref="D578:D641" si="160">IF(ISNUMBER(SEARCH("Service",G578)),TEXT(MID(V578,10,8),"JJ/MM/AAAA")+TEXT(MID(V578,19,8),"JJ/MM/AAAA")-F578,"")</f>
        <v/>
      </c>
      <c r="E578" s="22" t="str">
        <f t="shared" si="153"/>
        <v/>
      </c>
      <c r="F578" s="22">
        <f>IF(H578="","",MAX($F$2:F577)+1)</f>
        <v>577</v>
      </c>
      <c r="G578" s="26" t="str">
        <f t="shared" si="144"/>
        <v/>
      </c>
      <c r="H578" s="27" t="str">
        <f t="shared" si="145"/>
        <v xml:space="preserve">
</v>
      </c>
      <c r="I578" s="27" t="str">
        <f t="shared" si="146"/>
        <v xml:space="preserve">
</v>
      </c>
      <c r="J578" s="42">
        <f t="shared" si="147"/>
        <v>0</v>
      </c>
      <c r="K578" s="22">
        <f t="shared" si="152"/>
        <v>0</v>
      </c>
      <c r="L578" s="22">
        <f t="shared" si="150"/>
        <v>0</v>
      </c>
      <c r="M578" s="22">
        <f t="shared" si="148"/>
        <v>0</v>
      </c>
      <c r="N578" s="14" t="str">
        <f t="shared" si="149"/>
        <v/>
      </c>
      <c r="O578" s="14" t="e">
        <f t="shared" si="154"/>
        <v>#VALUE!</v>
      </c>
      <c r="P578" s="14" t="e">
        <f t="shared" si="155"/>
        <v>#VALUE!</v>
      </c>
      <c r="Q578" s="14" t="str">
        <f>IFERROR(IF(AA578="",IF(X578="","Ecole Privée "&amp;TRIM(PROPER(VLOOKUP(MID(V578,1,8),[1]Répertoire!$H$1:$J$65536,3,FALSE))),"Ecole Privée "&amp;TRIM(PROPER(VLOOKUP(X578,[1]Répertoire!$H$1:$J$65536,3,FALSE)))),AA578),"")</f>
        <v/>
      </c>
      <c r="R578" s="14" t="str">
        <f>IFERROR(IF(AB578="",IF(X578="",VLOOKUP(MID(V578,1,8),[1]Répertoire!$H$1:$J$65536,2,FALSE),TRIM(UPPER(VLOOKUP(X578,[1]Répertoire!$H$1:$J$65536,2,FALSE)))),AB578),"")</f>
        <v/>
      </c>
      <c r="S578" s="14" t="str">
        <f t="shared" si="151"/>
        <v/>
      </c>
      <c r="T578" s="15" t="e">
        <f t="shared" si="156"/>
        <v>#VALUE!</v>
      </c>
      <c r="U578" s="14" t="e">
        <f t="shared" si="157"/>
        <v>#VALUE!</v>
      </c>
      <c r="V578" s="4" t="str">
        <f t="shared" si="158"/>
        <v/>
      </c>
      <c r="W578" s="33"/>
      <c r="X578" s="24" t="str">
        <f t="shared" si="159"/>
        <v/>
      </c>
      <c r="Y578" s="25"/>
      <c r="Z578" s="25"/>
      <c r="AA578" s="36"/>
      <c r="AB578" s="36"/>
      <c r="AC578" s="37"/>
      <c r="AD578" s="24"/>
      <c r="AE578" s="37"/>
      <c r="AF578" s="40"/>
    </row>
    <row r="579" spans="1:32" ht="45" customHeight="1" x14ac:dyDescent="0.25">
      <c r="A579" s="12">
        <v>578</v>
      </c>
      <c r="D579" s="21" t="str">
        <f t="shared" si="160"/>
        <v/>
      </c>
      <c r="E579" s="22" t="str">
        <f t="shared" si="153"/>
        <v/>
      </c>
      <c r="F579" s="22">
        <f>IF(H579="","",MAX($F$2:F578)+1)</f>
        <v>578</v>
      </c>
      <c r="G579" s="26" t="str">
        <f t="shared" ref="G579:G642" si="161">IF(W579="",IF(N579="","",F579&amp;IF(F579=1,"er","ème")&amp;" service"&amp;CHAR(10)&amp;N579),"")</f>
        <v/>
      </c>
      <c r="H579" s="27" t="str">
        <f t="shared" ref="H579:H642" si="162">IF(W579="",Q579&amp;CHAR(10)&amp;R579&amp;CHAR(10)&amp;S579,"")</f>
        <v xml:space="preserve">
</v>
      </c>
      <c r="I579" s="27" t="str">
        <f t="shared" ref="I579:I642" si="163">IF(N579="","",N579)&amp;CHAR(10)&amp;IF(Q579="","",Q579)&amp;CHAR(10)&amp;IF(R579="","",R579)</f>
        <v xml:space="preserve">
</v>
      </c>
      <c r="J579" s="42">
        <f t="shared" ref="J579:J642" si="164">SUM(K579:M579)</f>
        <v>0</v>
      </c>
      <c r="K579" s="22">
        <f t="shared" si="152"/>
        <v>0</v>
      </c>
      <c r="L579" s="22">
        <f t="shared" si="150"/>
        <v>0</v>
      </c>
      <c r="M579" s="22">
        <f t="shared" ref="M579:M642" si="165">IFERROR(IF(AND(P579&lt;P578,P579&gt;O578),1,0),0)</f>
        <v>0</v>
      </c>
      <c r="N579" s="14" t="str">
        <f t="shared" ref="N579:N642" si="166">IF(ISNUMBER(O579),TEXT(O579,"jj/MM/aaaa")&amp;" au "&amp;TEXT(P579,"jj/MM/aaaa"),"")</f>
        <v/>
      </c>
      <c r="O579" s="14" t="e">
        <f t="shared" si="154"/>
        <v>#VALUE!</v>
      </c>
      <c r="P579" s="14" t="e">
        <f t="shared" si="155"/>
        <v>#VALUE!</v>
      </c>
      <c r="Q579" s="14" t="str">
        <f>IFERROR(IF(AA579="",IF(X579="","Ecole Privée "&amp;TRIM(PROPER(VLOOKUP(MID(V579,1,8),[1]Répertoire!$H$1:$J$65536,3,FALSE))),"Ecole Privée "&amp;TRIM(PROPER(VLOOKUP(X579,[1]Répertoire!$H$1:$J$65536,3,FALSE)))),AA579),"")</f>
        <v/>
      </c>
      <c r="R579" s="14" t="str">
        <f>IFERROR(IF(AB579="",IF(X579="",VLOOKUP(MID(V579,1,8),[1]Répertoire!$H$1:$J$65536,2,FALSE),TRIM(UPPER(VLOOKUP(X579,[1]Répertoire!$H$1:$J$65536,2,FALSE)))),AB579),"")</f>
        <v/>
      </c>
      <c r="S579" s="14" t="str">
        <f t="shared" si="151"/>
        <v/>
      </c>
      <c r="T579" s="15" t="e">
        <f t="shared" si="156"/>
        <v>#VALUE!</v>
      </c>
      <c r="U579" s="14" t="e">
        <f t="shared" si="157"/>
        <v>#VALUE!</v>
      </c>
      <c r="V579" s="6" t="str">
        <f t="shared" si="158"/>
        <v/>
      </c>
      <c r="W579" s="34"/>
      <c r="X579" s="23" t="str">
        <f t="shared" si="159"/>
        <v/>
      </c>
      <c r="Y579" s="35"/>
      <c r="Z579" s="35"/>
      <c r="AA579" s="38"/>
      <c r="AB579" s="38"/>
      <c r="AC579" s="39"/>
      <c r="AD579" s="23"/>
      <c r="AE579" s="39"/>
      <c r="AF579" s="41"/>
    </row>
    <row r="580" spans="1:32" ht="45" customHeight="1" x14ac:dyDescent="0.25">
      <c r="A580" s="12">
        <v>579</v>
      </c>
      <c r="D580" s="21" t="str">
        <f t="shared" si="160"/>
        <v/>
      </c>
      <c r="E580" s="22" t="str">
        <f t="shared" si="153"/>
        <v/>
      </c>
      <c r="F580" s="22">
        <f>IF(H580="","",MAX($F$2:F579)+1)</f>
        <v>579</v>
      </c>
      <c r="G580" s="26" t="str">
        <f t="shared" si="161"/>
        <v/>
      </c>
      <c r="H580" s="27" t="str">
        <f t="shared" si="162"/>
        <v xml:space="preserve">
</v>
      </c>
      <c r="I580" s="27" t="str">
        <f t="shared" si="163"/>
        <v xml:space="preserve">
</v>
      </c>
      <c r="J580" s="42">
        <f t="shared" si="164"/>
        <v>0</v>
      </c>
      <c r="K580" s="22">
        <f t="shared" si="152"/>
        <v>0</v>
      </c>
      <c r="L580" s="22">
        <f t="shared" ref="L580:L643" si="167">IFERROR(IF(AND(O580&lt;P579,O580&gt;O579),1,0),0)</f>
        <v>0</v>
      </c>
      <c r="M580" s="22">
        <f t="shared" si="165"/>
        <v>0</v>
      </c>
      <c r="N580" s="14" t="str">
        <f t="shared" si="166"/>
        <v/>
      </c>
      <c r="O580" s="14" t="e">
        <f t="shared" si="154"/>
        <v>#VALUE!</v>
      </c>
      <c r="P580" s="14" t="e">
        <f t="shared" si="155"/>
        <v>#VALUE!</v>
      </c>
      <c r="Q580" s="14" t="str">
        <f>IFERROR(IF(AA580="",IF(X580="","Ecole Privée "&amp;TRIM(PROPER(VLOOKUP(MID(V580,1,8),[1]Répertoire!$H$1:$J$65536,3,FALSE))),"Ecole Privée "&amp;TRIM(PROPER(VLOOKUP(X580,[1]Répertoire!$H$1:$J$65536,3,FALSE)))),AA580),"")</f>
        <v/>
      </c>
      <c r="R580" s="14" t="str">
        <f>IFERROR(IF(AB580="",IF(X580="",VLOOKUP(MID(V580,1,8),[1]Répertoire!$H$1:$J$65536,2,FALSE),TRIM(UPPER(VLOOKUP(X580,[1]Répertoire!$H$1:$J$65536,2,FALSE)))),AB580),"")</f>
        <v/>
      </c>
      <c r="S580" s="14" t="str">
        <f t="shared" si="151"/>
        <v/>
      </c>
      <c r="T580" s="15" t="e">
        <f t="shared" si="156"/>
        <v>#VALUE!</v>
      </c>
      <c r="U580" s="14" t="e">
        <f t="shared" si="157"/>
        <v>#VALUE!</v>
      </c>
      <c r="V580" s="4" t="str">
        <f t="shared" si="158"/>
        <v/>
      </c>
      <c r="W580" s="33"/>
      <c r="X580" s="24" t="str">
        <f t="shared" si="159"/>
        <v/>
      </c>
      <c r="Y580" s="25"/>
      <c r="Z580" s="25"/>
      <c r="AA580" s="36"/>
      <c r="AB580" s="36"/>
      <c r="AC580" s="37"/>
      <c r="AD580" s="24"/>
      <c r="AE580" s="37"/>
      <c r="AF580" s="40"/>
    </row>
    <row r="581" spans="1:32" ht="45" customHeight="1" x14ac:dyDescent="0.25">
      <c r="A581" s="12">
        <v>580</v>
      </c>
      <c r="D581" s="21" t="str">
        <f t="shared" si="160"/>
        <v/>
      </c>
      <c r="E581" s="22" t="str">
        <f t="shared" si="153"/>
        <v/>
      </c>
      <c r="F581" s="22">
        <f>IF(H581="","",MAX($F$2:F580)+1)</f>
        <v>580</v>
      </c>
      <c r="G581" s="26" t="str">
        <f t="shared" si="161"/>
        <v/>
      </c>
      <c r="H581" s="27" t="str">
        <f t="shared" si="162"/>
        <v xml:space="preserve">
</v>
      </c>
      <c r="I581" s="27" t="str">
        <f t="shared" si="163"/>
        <v xml:space="preserve">
</v>
      </c>
      <c r="J581" s="42">
        <f t="shared" si="164"/>
        <v>0</v>
      </c>
      <c r="K581" s="22">
        <f t="shared" si="152"/>
        <v>0</v>
      </c>
      <c r="L581" s="22">
        <f t="shared" si="167"/>
        <v>0</v>
      </c>
      <c r="M581" s="22">
        <f t="shared" si="165"/>
        <v>0</v>
      </c>
      <c r="N581" s="14" t="str">
        <f t="shared" si="166"/>
        <v/>
      </c>
      <c r="O581" s="14" t="e">
        <f t="shared" si="154"/>
        <v>#VALUE!</v>
      </c>
      <c r="P581" s="14" t="e">
        <f t="shared" si="155"/>
        <v>#VALUE!</v>
      </c>
      <c r="Q581" s="14" t="str">
        <f>IFERROR(IF(AA581="",IF(X581="","Ecole Privée "&amp;TRIM(PROPER(VLOOKUP(MID(V581,1,8),[1]Répertoire!$H$1:$J$65536,3,FALSE))),"Ecole Privée "&amp;TRIM(PROPER(VLOOKUP(X581,[1]Répertoire!$H$1:$J$65536,3,FALSE)))),AA581),"")</f>
        <v/>
      </c>
      <c r="R581" s="14" t="str">
        <f>IFERROR(IF(AB581="",IF(X581="",VLOOKUP(MID(V581,1,8),[1]Répertoire!$H$1:$J$65536,2,FALSE),TRIM(UPPER(VLOOKUP(X581,[1]Répertoire!$H$1:$J$65536,2,FALSE)))),AB581),"")</f>
        <v/>
      </c>
      <c r="S581" s="14" t="str">
        <f t="shared" si="151"/>
        <v/>
      </c>
      <c r="T581" s="15" t="e">
        <f t="shared" si="156"/>
        <v>#VALUE!</v>
      </c>
      <c r="U581" s="14" t="e">
        <f t="shared" si="157"/>
        <v>#VALUE!</v>
      </c>
      <c r="V581" s="6" t="str">
        <f t="shared" si="158"/>
        <v/>
      </c>
      <c r="W581" s="34"/>
      <c r="X581" s="23" t="str">
        <f t="shared" si="159"/>
        <v/>
      </c>
      <c r="Y581" s="35"/>
      <c r="Z581" s="35"/>
      <c r="AA581" s="38"/>
      <c r="AB581" s="38"/>
      <c r="AC581" s="39"/>
      <c r="AD581" s="23"/>
      <c r="AE581" s="39"/>
      <c r="AF581" s="41"/>
    </row>
    <row r="582" spans="1:32" ht="45" customHeight="1" x14ac:dyDescent="0.25">
      <c r="A582" s="12">
        <v>581</v>
      </c>
      <c r="D582" s="21" t="str">
        <f t="shared" si="160"/>
        <v/>
      </c>
      <c r="E582" s="22" t="str">
        <f t="shared" si="153"/>
        <v/>
      </c>
      <c r="F582" s="22">
        <f>IF(H582="","",MAX($F$2:F581)+1)</f>
        <v>581</v>
      </c>
      <c r="G582" s="26" t="str">
        <f t="shared" si="161"/>
        <v/>
      </c>
      <c r="H582" s="27" t="str">
        <f t="shared" si="162"/>
        <v xml:space="preserve">
</v>
      </c>
      <c r="I582" s="27" t="str">
        <f t="shared" si="163"/>
        <v xml:space="preserve">
</v>
      </c>
      <c r="J582" s="42">
        <f t="shared" si="164"/>
        <v>0</v>
      </c>
      <c r="K582" s="22">
        <f t="shared" si="152"/>
        <v>0</v>
      </c>
      <c r="L582" s="22">
        <f t="shared" si="167"/>
        <v>0</v>
      </c>
      <c r="M582" s="22">
        <f t="shared" si="165"/>
        <v>0</v>
      </c>
      <c r="N582" s="14" t="str">
        <f t="shared" si="166"/>
        <v/>
      </c>
      <c r="O582" s="14" t="e">
        <f t="shared" si="154"/>
        <v>#VALUE!</v>
      </c>
      <c r="P582" s="14" t="e">
        <f t="shared" si="155"/>
        <v>#VALUE!</v>
      </c>
      <c r="Q582" s="14" t="str">
        <f>IFERROR(IF(AA582="",IF(X582="","Ecole Privée "&amp;TRIM(PROPER(VLOOKUP(MID(V582,1,8),[1]Répertoire!$H$1:$J$65536,3,FALSE))),"Ecole Privée "&amp;TRIM(PROPER(VLOOKUP(X582,[1]Répertoire!$H$1:$J$65536,3,FALSE)))),AA582),"")</f>
        <v/>
      </c>
      <c r="R582" s="14" t="str">
        <f>IFERROR(IF(AB582="",IF(X582="",VLOOKUP(MID(V582,1,8),[1]Répertoire!$H$1:$J$65536,2,FALSE),TRIM(UPPER(VLOOKUP(X582,[1]Répertoire!$H$1:$J$65536,2,FALSE)))),AB582),"")</f>
        <v/>
      </c>
      <c r="S582" s="14" t="str">
        <f t="shared" si="151"/>
        <v/>
      </c>
      <c r="T582" s="15" t="e">
        <f t="shared" si="156"/>
        <v>#VALUE!</v>
      </c>
      <c r="U582" s="14" t="e">
        <f t="shared" si="157"/>
        <v>#VALUE!</v>
      </c>
      <c r="V582" s="4" t="str">
        <f t="shared" si="158"/>
        <v/>
      </c>
      <c r="W582" s="33"/>
      <c r="X582" s="24" t="str">
        <f t="shared" si="159"/>
        <v/>
      </c>
      <c r="Y582" s="25"/>
      <c r="Z582" s="25"/>
      <c r="AA582" s="36"/>
      <c r="AB582" s="36"/>
      <c r="AC582" s="37"/>
      <c r="AD582" s="24"/>
      <c r="AE582" s="37"/>
      <c r="AF582" s="40"/>
    </row>
    <row r="583" spans="1:32" ht="45" customHeight="1" x14ac:dyDescent="0.25">
      <c r="A583" s="12">
        <v>582</v>
      </c>
      <c r="D583" s="21" t="str">
        <f t="shared" si="160"/>
        <v/>
      </c>
      <c r="E583" s="22" t="str">
        <f t="shared" si="153"/>
        <v/>
      </c>
      <c r="F583" s="22">
        <f>IF(H583="","",MAX($F$2:F582)+1)</f>
        <v>582</v>
      </c>
      <c r="G583" s="26" t="str">
        <f t="shared" si="161"/>
        <v/>
      </c>
      <c r="H583" s="27" t="str">
        <f t="shared" si="162"/>
        <v xml:space="preserve">
</v>
      </c>
      <c r="I583" s="27" t="str">
        <f t="shared" si="163"/>
        <v xml:space="preserve">
</v>
      </c>
      <c r="J583" s="42">
        <f t="shared" si="164"/>
        <v>0</v>
      </c>
      <c r="K583" s="22">
        <f t="shared" si="152"/>
        <v>0</v>
      </c>
      <c r="L583" s="22">
        <f t="shared" si="167"/>
        <v>0</v>
      </c>
      <c r="M583" s="22">
        <f t="shared" si="165"/>
        <v>0</v>
      </c>
      <c r="N583" s="14" t="str">
        <f t="shared" si="166"/>
        <v/>
      </c>
      <c r="O583" s="14" t="e">
        <f t="shared" si="154"/>
        <v>#VALUE!</v>
      </c>
      <c r="P583" s="14" t="e">
        <f t="shared" si="155"/>
        <v>#VALUE!</v>
      </c>
      <c r="Q583" s="14" t="str">
        <f>IFERROR(IF(AA583="",IF(X583="","Ecole Privée "&amp;TRIM(PROPER(VLOOKUP(MID(V583,1,8),[1]Répertoire!$H$1:$J$65536,3,FALSE))),"Ecole Privée "&amp;TRIM(PROPER(VLOOKUP(X583,[1]Répertoire!$H$1:$J$65536,3,FALSE)))),AA583),"")</f>
        <v/>
      </c>
      <c r="R583" s="14" t="str">
        <f>IFERROR(IF(AB583="",IF(X583="",VLOOKUP(MID(V583,1,8),[1]Répertoire!$H$1:$J$65536,2,FALSE),TRIM(UPPER(VLOOKUP(X583,[1]Répertoire!$H$1:$J$65536,2,FALSE)))),AB583),"")</f>
        <v/>
      </c>
      <c r="S583" s="14" t="str">
        <f t="shared" ref="S583:S646" si="168">IFERROR(T583&amp;IF(W583=""," base horaire: 27h ("&amp;IF(W583="",IF(ISNUMBER(SEARCH("SUP",AF583)),"suppléance","remplacement"),""),"")&amp;IF(W583="",")",""),"")</f>
        <v/>
      </c>
      <c r="T583" s="15" t="e">
        <f t="shared" si="156"/>
        <v>#VALUE!</v>
      </c>
      <c r="U583" s="14" t="e">
        <f t="shared" si="157"/>
        <v>#VALUE!</v>
      </c>
      <c r="V583" s="6" t="str">
        <f t="shared" si="158"/>
        <v/>
      </c>
      <c r="W583" s="34"/>
      <c r="X583" s="23" t="str">
        <f t="shared" si="159"/>
        <v/>
      </c>
      <c r="Y583" s="35"/>
      <c r="Z583" s="35"/>
      <c r="AA583" s="38"/>
      <c r="AB583" s="38"/>
      <c r="AC583" s="39"/>
      <c r="AD583" s="23"/>
      <c r="AE583" s="39"/>
      <c r="AF583" s="41"/>
    </row>
    <row r="584" spans="1:32" ht="45" customHeight="1" x14ac:dyDescent="0.25">
      <c r="A584" s="12">
        <v>583</v>
      </c>
      <c r="D584" s="21" t="str">
        <f t="shared" si="160"/>
        <v/>
      </c>
      <c r="E584" s="22" t="str">
        <f t="shared" si="153"/>
        <v/>
      </c>
      <c r="F584" s="22">
        <f>IF(H584="","",MAX($F$2:F583)+1)</f>
        <v>583</v>
      </c>
      <c r="G584" s="26" t="str">
        <f t="shared" si="161"/>
        <v/>
      </c>
      <c r="H584" s="27" t="str">
        <f t="shared" si="162"/>
        <v xml:space="preserve">
</v>
      </c>
      <c r="I584" s="27" t="str">
        <f t="shared" si="163"/>
        <v xml:space="preserve">
</v>
      </c>
      <c r="J584" s="42">
        <f t="shared" si="164"/>
        <v>0</v>
      </c>
      <c r="K584" s="22">
        <f t="shared" si="152"/>
        <v>0</v>
      </c>
      <c r="L584" s="22">
        <f t="shared" si="167"/>
        <v>0</v>
      </c>
      <c r="M584" s="22">
        <f t="shared" si="165"/>
        <v>0</v>
      </c>
      <c r="N584" s="14" t="str">
        <f t="shared" si="166"/>
        <v/>
      </c>
      <c r="O584" s="14" t="e">
        <f t="shared" si="154"/>
        <v>#VALUE!</v>
      </c>
      <c r="P584" s="14" t="e">
        <f t="shared" si="155"/>
        <v>#VALUE!</v>
      </c>
      <c r="Q584" s="14" t="str">
        <f>IFERROR(IF(AA584="",IF(X584="","Ecole Privée "&amp;TRIM(PROPER(VLOOKUP(MID(V584,1,8),[1]Répertoire!$H$1:$J$65536,3,FALSE))),"Ecole Privée "&amp;TRIM(PROPER(VLOOKUP(X584,[1]Répertoire!$H$1:$J$65536,3,FALSE)))),AA584),"")</f>
        <v/>
      </c>
      <c r="R584" s="14" t="str">
        <f>IFERROR(IF(AB584="",IF(X584="",VLOOKUP(MID(V584,1,8),[1]Répertoire!$H$1:$J$65536,2,FALSE),TRIM(UPPER(VLOOKUP(X584,[1]Répertoire!$H$1:$J$65536,2,FALSE)))),AB584),"")</f>
        <v/>
      </c>
      <c r="S584" s="14" t="str">
        <f t="shared" si="168"/>
        <v/>
      </c>
      <c r="T584" s="15" t="e">
        <f t="shared" si="156"/>
        <v>#VALUE!</v>
      </c>
      <c r="U584" s="14" t="e">
        <f t="shared" si="157"/>
        <v>#VALUE!</v>
      </c>
      <c r="V584" s="4" t="str">
        <f t="shared" si="158"/>
        <v/>
      </c>
      <c r="W584" s="33"/>
      <c r="X584" s="24" t="str">
        <f t="shared" si="159"/>
        <v/>
      </c>
      <c r="Y584" s="25"/>
      <c r="Z584" s="25"/>
      <c r="AA584" s="36"/>
      <c r="AB584" s="36"/>
      <c r="AC584" s="37"/>
      <c r="AD584" s="24"/>
      <c r="AE584" s="37"/>
      <c r="AF584" s="40"/>
    </row>
    <row r="585" spans="1:32" ht="45" customHeight="1" x14ac:dyDescent="0.25">
      <c r="A585" s="12">
        <v>584</v>
      </c>
      <c r="D585" s="21" t="str">
        <f t="shared" si="160"/>
        <v/>
      </c>
      <c r="E585" s="22" t="str">
        <f t="shared" si="153"/>
        <v/>
      </c>
      <c r="F585" s="22">
        <f>IF(H585="","",MAX($F$2:F584)+1)</f>
        <v>584</v>
      </c>
      <c r="G585" s="26" t="str">
        <f t="shared" si="161"/>
        <v/>
      </c>
      <c r="H585" s="27" t="str">
        <f t="shared" si="162"/>
        <v xml:space="preserve">
</v>
      </c>
      <c r="I585" s="27" t="str">
        <f t="shared" si="163"/>
        <v xml:space="preserve">
</v>
      </c>
      <c r="J585" s="42">
        <f t="shared" si="164"/>
        <v>0</v>
      </c>
      <c r="K585" s="22">
        <f t="shared" si="152"/>
        <v>0</v>
      </c>
      <c r="L585" s="22">
        <f t="shared" si="167"/>
        <v>0</v>
      </c>
      <c r="M585" s="22">
        <f t="shared" si="165"/>
        <v>0</v>
      </c>
      <c r="N585" s="14" t="str">
        <f t="shared" si="166"/>
        <v/>
      </c>
      <c r="O585" s="14" t="e">
        <f t="shared" si="154"/>
        <v>#VALUE!</v>
      </c>
      <c r="P585" s="14" t="e">
        <f t="shared" si="155"/>
        <v>#VALUE!</v>
      </c>
      <c r="Q585" s="14" t="str">
        <f>IFERROR(IF(AA585="",IF(X585="","Ecole Privée "&amp;TRIM(PROPER(VLOOKUP(MID(V585,1,8),[1]Répertoire!$H$1:$J$65536,3,FALSE))),"Ecole Privée "&amp;TRIM(PROPER(VLOOKUP(X585,[1]Répertoire!$H$1:$J$65536,3,FALSE)))),AA585),"")</f>
        <v/>
      </c>
      <c r="R585" s="14" t="str">
        <f>IFERROR(IF(AB585="",IF(X585="",VLOOKUP(MID(V585,1,8),[1]Répertoire!$H$1:$J$65536,2,FALSE),TRIM(UPPER(VLOOKUP(X585,[1]Répertoire!$H$1:$J$65536,2,FALSE)))),AB585),"")</f>
        <v/>
      </c>
      <c r="S585" s="14" t="str">
        <f t="shared" si="168"/>
        <v/>
      </c>
      <c r="T585" s="15" t="e">
        <f t="shared" si="156"/>
        <v>#VALUE!</v>
      </c>
      <c r="U585" s="14" t="e">
        <f t="shared" si="157"/>
        <v>#VALUE!</v>
      </c>
      <c r="V585" s="6" t="str">
        <f t="shared" si="158"/>
        <v/>
      </c>
      <c r="W585" s="34"/>
      <c r="X585" s="23" t="str">
        <f t="shared" si="159"/>
        <v/>
      </c>
      <c r="Y585" s="35"/>
      <c r="Z585" s="35"/>
      <c r="AA585" s="38"/>
      <c r="AB585" s="38"/>
      <c r="AC585" s="39"/>
      <c r="AD585" s="23"/>
      <c r="AE585" s="39"/>
      <c r="AF585" s="41"/>
    </row>
    <row r="586" spans="1:32" ht="45" customHeight="1" x14ac:dyDescent="0.25">
      <c r="A586" s="12">
        <v>585</v>
      </c>
      <c r="D586" s="21" t="str">
        <f t="shared" si="160"/>
        <v/>
      </c>
      <c r="E586" s="22" t="str">
        <f t="shared" si="153"/>
        <v/>
      </c>
      <c r="F586" s="22">
        <f>IF(H586="","",MAX($F$2:F585)+1)</f>
        <v>585</v>
      </c>
      <c r="G586" s="26" t="str">
        <f t="shared" si="161"/>
        <v/>
      </c>
      <c r="H586" s="27" t="str">
        <f t="shared" si="162"/>
        <v xml:space="preserve">
</v>
      </c>
      <c r="I586" s="27" t="str">
        <f t="shared" si="163"/>
        <v xml:space="preserve">
</v>
      </c>
      <c r="J586" s="42">
        <f t="shared" si="164"/>
        <v>0</v>
      </c>
      <c r="K586" s="22">
        <f t="shared" ref="K586:K649" si="169">IFERROR(IF(P586=O585-1,1,0),0)</f>
        <v>0</v>
      </c>
      <c r="L586" s="22">
        <f t="shared" si="167"/>
        <v>0</v>
      </c>
      <c r="M586" s="22">
        <f t="shared" si="165"/>
        <v>0</v>
      </c>
      <c r="N586" s="14" t="str">
        <f t="shared" si="166"/>
        <v/>
      </c>
      <c r="O586" s="14" t="e">
        <f t="shared" si="154"/>
        <v>#VALUE!</v>
      </c>
      <c r="P586" s="14" t="e">
        <f t="shared" si="155"/>
        <v>#VALUE!</v>
      </c>
      <c r="Q586" s="14" t="str">
        <f>IFERROR(IF(AA586="",IF(X586="","Ecole Privée "&amp;TRIM(PROPER(VLOOKUP(MID(V586,1,8),[1]Répertoire!$H$1:$J$65536,3,FALSE))),"Ecole Privée "&amp;TRIM(PROPER(VLOOKUP(X586,[1]Répertoire!$H$1:$J$65536,3,FALSE)))),AA586),"")</f>
        <v/>
      </c>
      <c r="R586" s="14" t="str">
        <f>IFERROR(IF(AB586="",IF(X586="",VLOOKUP(MID(V586,1,8),[1]Répertoire!$H$1:$J$65536,2,FALSE),TRIM(UPPER(VLOOKUP(X586,[1]Répertoire!$H$1:$J$65536,2,FALSE)))),AB586),"")</f>
        <v/>
      </c>
      <c r="S586" s="14" t="str">
        <f t="shared" si="168"/>
        <v/>
      </c>
      <c r="T586" s="15" t="e">
        <f t="shared" si="156"/>
        <v>#VALUE!</v>
      </c>
      <c r="U586" s="14" t="e">
        <f t="shared" si="157"/>
        <v>#VALUE!</v>
      </c>
      <c r="V586" s="4" t="str">
        <f t="shared" si="158"/>
        <v/>
      </c>
      <c r="W586" s="33"/>
      <c r="X586" s="24" t="str">
        <f t="shared" si="159"/>
        <v/>
      </c>
      <c r="Y586" s="25"/>
      <c r="Z586" s="25"/>
      <c r="AA586" s="36"/>
      <c r="AB586" s="36"/>
      <c r="AC586" s="37"/>
      <c r="AD586" s="24"/>
      <c r="AE586" s="37"/>
      <c r="AF586" s="40"/>
    </row>
    <row r="587" spans="1:32" ht="45" customHeight="1" x14ac:dyDescent="0.25">
      <c r="A587" s="12">
        <v>586</v>
      </c>
      <c r="D587" s="21" t="str">
        <f t="shared" si="160"/>
        <v/>
      </c>
      <c r="E587" s="22" t="str">
        <f t="shared" si="153"/>
        <v/>
      </c>
      <c r="F587" s="22">
        <f>IF(H587="","",MAX($F$2:F586)+1)</f>
        <v>586</v>
      </c>
      <c r="G587" s="26" t="str">
        <f t="shared" si="161"/>
        <v/>
      </c>
      <c r="H587" s="27" t="str">
        <f t="shared" si="162"/>
        <v xml:space="preserve">
</v>
      </c>
      <c r="I587" s="27" t="str">
        <f t="shared" si="163"/>
        <v xml:space="preserve">
</v>
      </c>
      <c r="J587" s="42">
        <f t="shared" si="164"/>
        <v>0</v>
      </c>
      <c r="K587" s="22">
        <f t="shared" si="169"/>
        <v>0</v>
      </c>
      <c r="L587" s="22">
        <f t="shared" si="167"/>
        <v>0</v>
      </c>
      <c r="M587" s="22">
        <f t="shared" si="165"/>
        <v>0</v>
      </c>
      <c r="N587" s="14" t="str">
        <f t="shared" si="166"/>
        <v/>
      </c>
      <c r="O587" s="14" t="e">
        <f t="shared" si="154"/>
        <v>#VALUE!</v>
      </c>
      <c r="P587" s="14" t="e">
        <f t="shared" si="155"/>
        <v>#VALUE!</v>
      </c>
      <c r="Q587" s="14" t="str">
        <f>IFERROR(IF(AA587="",IF(X587="","Ecole Privée "&amp;TRIM(PROPER(VLOOKUP(MID(V587,1,8),[1]Répertoire!$H$1:$J$65536,3,FALSE))),"Ecole Privée "&amp;TRIM(PROPER(VLOOKUP(X587,[1]Répertoire!$H$1:$J$65536,3,FALSE)))),AA587),"")</f>
        <v/>
      </c>
      <c r="R587" s="14" t="str">
        <f>IFERROR(IF(AB587="",IF(X587="",VLOOKUP(MID(V587,1,8),[1]Répertoire!$H$1:$J$65536,2,FALSE),TRIM(UPPER(VLOOKUP(X587,[1]Répertoire!$H$1:$J$65536,2,FALSE)))),AB587),"")</f>
        <v/>
      </c>
      <c r="S587" s="14" t="str">
        <f t="shared" si="168"/>
        <v/>
      </c>
      <c r="T587" s="15" t="e">
        <f t="shared" si="156"/>
        <v>#VALUE!</v>
      </c>
      <c r="U587" s="14" t="e">
        <f t="shared" si="157"/>
        <v>#VALUE!</v>
      </c>
      <c r="V587" s="6" t="str">
        <f t="shared" si="158"/>
        <v/>
      </c>
      <c r="W587" s="34"/>
      <c r="X587" s="23" t="str">
        <f t="shared" si="159"/>
        <v/>
      </c>
      <c r="Y587" s="35"/>
      <c r="Z587" s="35"/>
      <c r="AA587" s="38"/>
      <c r="AB587" s="38"/>
      <c r="AC587" s="39"/>
      <c r="AD587" s="23"/>
      <c r="AE587" s="39"/>
      <c r="AF587" s="41"/>
    </row>
    <row r="588" spans="1:32" ht="45" customHeight="1" x14ac:dyDescent="0.25">
      <c r="A588" s="12">
        <v>587</v>
      </c>
      <c r="D588" s="21" t="str">
        <f t="shared" si="160"/>
        <v/>
      </c>
      <c r="E588" s="22" t="str">
        <f t="shared" si="153"/>
        <v/>
      </c>
      <c r="F588" s="22">
        <f>IF(H588="","",MAX($F$2:F587)+1)</f>
        <v>587</v>
      </c>
      <c r="G588" s="26" t="str">
        <f t="shared" si="161"/>
        <v/>
      </c>
      <c r="H588" s="27" t="str">
        <f t="shared" si="162"/>
        <v xml:space="preserve">
</v>
      </c>
      <c r="I588" s="27" t="str">
        <f t="shared" si="163"/>
        <v xml:space="preserve">
</v>
      </c>
      <c r="J588" s="42">
        <f t="shared" si="164"/>
        <v>0</v>
      </c>
      <c r="K588" s="22">
        <f t="shared" si="169"/>
        <v>0</v>
      </c>
      <c r="L588" s="22">
        <f t="shared" si="167"/>
        <v>0</v>
      </c>
      <c r="M588" s="22">
        <f t="shared" si="165"/>
        <v>0</v>
      </c>
      <c r="N588" s="14" t="str">
        <f t="shared" si="166"/>
        <v/>
      </c>
      <c r="O588" s="14" t="e">
        <f t="shared" si="154"/>
        <v>#VALUE!</v>
      </c>
      <c r="P588" s="14" t="e">
        <f t="shared" si="155"/>
        <v>#VALUE!</v>
      </c>
      <c r="Q588" s="14" t="str">
        <f>IFERROR(IF(AA588="",IF(X588="","Ecole Privée "&amp;TRIM(PROPER(VLOOKUP(MID(V588,1,8),[1]Répertoire!$H$1:$J$65536,3,FALSE))),"Ecole Privée "&amp;TRIM(PROPER(VLOOKUP(X588,[1]Répertoire!$H$1:$J$65536,3,FALSE)))),AA588),"")</f>
        <v/>
      </c>
      <c r="R588" s="14" t="str">
        <f>IFERROR(IF(AB588="",IF(X588="",VLOOKUP(MID(V588,1,8),[1]Répertoire!$H$1:$J$65536,2,FALSE),TRIM(UPPER(VLOOKUP(X588,[1]Répertoire!$H$1:$J$65536,2,FALSE)))),AB588),"")</f>
        <v/>
      </c>
      <c r="S588" s="14" t="str">
        <f t="shared" si="168"/>
        <v/>
      </c>
      <c r="T588" s="15" t="e">
        <f t="shared" si="156"/>
        <v>#VALUE!</v>
      </c>
      <c r="U588" s="14" t="e">
        <f t="shared" si="157"/>
        <v>#VALUE!</v>
      </c>
      <c r="V588" s="4" t="str">
        <f t="shared" si="158"/>
        <v/>
      </c>
      <c r="W588" s="33"/>
      <c r="X588" s="24" t="str">
        <f t="shared" si="159"/>
        <v/>
      </c>
      <c r="Y588" s="25"/>
      <c r="Z588" s="25"/>
      <c r="AA588" s="36"/>
      <c r="AB588" s="36"/>
      <c r="AC588" s="37"/>
      <c r="AD588" s="24"/>
      <c r="AE588" s="37"/>
      <c r="AF588" s="40"/>
    </row>
    <row r="589" spans="1:32" ht="45" customHeight="1" x14ac:dyDescent="0.25">
      <c r="A589" s="12">
        <v>588</v>
      </c>
      <c r="D589" s="21" t="str">
        <f t="shared" si="160"/>
        <v/>
      </c>
      <c r="E589" s="22" t="str">
        <f t="shared" si="153"/>
        <v/>
      </c>
      <c r="F589" s="22">
        <f>IF(H589="","",MAX($F$2:F588)+1)</f>
        <v>588</v>
      </c>
      <c r="G589" s="26" t="str">
        <f t="shared" si="161"/>
        <v/>
      </c>
      <c r="H589" s="27" t="str">
        <f t="shared" si="162"/>
        <v xml:space="preserve">
</v>
      </c>
      <c r="I589" s="27" t="str">
        <f t="shared" si="163"/>
        <v xml:space="preserve">
</v>
      </c>
      <c r="J589" s="42">
        <f t="shared" si="164"/>
        <v>0</v>
      </c>
      <c r="K589" s="22">
        <f t="shared" si="169"/>
        <v>0</v>
      </c>
      <c r="L589" s="22">
        <f t="shared" si="167"/>
        <v>0</v>
      </c>
      <c r="M589" s="22">
        <f t="shared" si="165"/>
        <v>0</v>
      </c>
      <c r="N589" s="14" t="str">
        <f t="shared" si="166"/>
        <v/>
      </c>
      <c r="O589" s="14" t="e">
        <f t="shared" si="154"/>
        <v>#VALUE!</v>
      </c>
      <c r="P589" s="14" t="e">
        <f t="shared" si="155"/>
        <v>#VALUE!</v>
      </c>
      <c r="Q589" s="14" t="str">
        <f>IFERROR(IF(AA589="",IF(X589="","Ecole Privée "&amp;TRIM(PROPER(VLOOKUP(MID(V589,1,8),[1]Répertoire!$H$1:$J$65536,3,FALSE))),"Ecole Privée "&amp;TRIM(PROPER(VLOOKUP(X589,[1]Répertoire!$H$1:$J$65536,3,FALSE)))),AA589),"")</f>
        <v/>
      </c>
      <c r="R589" s="14" t="str">
        <f>IFERROR(IF(AB589="",IF(X589="",VLOOKUP(MID(V589,1,8),[1]Répertoire!$H$1:$J$65536,2,FALSE),TRIM(UPPER(VLOOKUP(X589,[1]Répertoire!$H$1:$J$65536,2,FALSE)))),AB589),"")</f>
        <v/>
      </c>
      <c r="S589" s="14" t="str">
        <f t="shared" si="168"/>
        <v/>
      </c>
      <c r="T589" s="15" t="e">
        <f t="shared" si="156"/>
        <v>#VALUE!</v>
      </c>
      <c r="U589" s="14" t="e">
        <f t="shared" si="157"/>
        <v>#VALUE!</v>
      </c>
      <c r="V589" s="6" t="str">
        <f t="shared" si="158"/>
        <v/>
      </c>
      <c r="W589" s="34"/>
      <c r="X589" s="23" t="str">
        <f t="shared" si="159"/>
        <v/>
      </c>
      <c r="Y589" s="35"/>
      <c r="Z589" s="35"/>
      <c r="AA589" s="38"/>
      <c r="AB589" s="38"/>
      <c r="AC589" s="39"/>
      <c r="AD589" s="23"/>
      <c r="AE589" s="39"/>
      <c r="AF589" s="41"/>
    </row>
    <row r="590" spans="1:32" ht="45" customHeight="1" x14ac:dyDescent="0.25">
      <c r="A590" s="12">
        <v>589</v>
      </c>
      <c r="D590" s="21" t="str">
        <f t="shared" si="160"/>
        <v/>
      </c>
      <c r="E590" s="22" t="str">
        <f t="shared" si="153"/>
        <v/>
      </c>
      <c r="F590" s="22">
        <f>IF(H590="","",MAX($F$2:F589)+1)</f>
        <v>589</v>
      </c>
      <c r="G590" s="26" t="str">
        <f t="shared" si="161"/>
        <v/>
      </c>
      <c r="H590" s="27" t="str">
        <f t="shared" si="162"/>
        <v xml:space="preserve">
</v>
      </c>
      <c r="I590" s="27" t="str">
        <f t="shared" si="163"/>
        <v xml:space="preserve">
</v>
      </c>
      <c r="J590" s="42">
        <f t="shared" si="164"/>
        <v>0</v>
      </c>
      <c r="K590" s="22">
        <f t="shared" si="169"/>
        <v>0</v>
      </c>
      <c r="L590" s="22">
        <f t="shared" si="167"/>
        <v>0</v>
      </c>
      <c r="M590" s="22">
        <f t="shared" si="165"/>
        <v>0</v>
      </c>
      <c r="N590" s="14" t="str">
        <f t="shared" si="166"/>
        <v/>
      </c>
      <c r="O590" s="14" t="e">
        <f t="shared" si="154"/>
        <v>#VALUE!</v>
      </c>
      <c r="P590" s="14" t="e">
        <f t="shared" si="155"/>
        <v>#VALUE!</v>
      </c>
      <c r="Q590" s="14" t="str">
        <f>IFERROR(IF(AA590="",IF(X590="","Ecole Privée "&amp;TRIM(PROPER(VLOOKUP(MID(V590,1,8),[1]Répertoire!$H$1:$J$65536,3,FALSE))),"Ecole Privée "&amp;TRIM(PROPER(VLOOKUP(X590,[1]Répertoire!$H$1:$J$65536,3,FALSE)))),AA590),"")</f>
        <v/>
      </c>
      <c r="R590" s="14" t="str">
        <f>IFERROR(IF(AB590="",IF(X590="",VLOOKUP(MID(V590,1,8),[1]Répertoire!$H$1:$J$65536,2,FALSE),TRIM(UPPER(VLOOKUP(X590,[1]Répertoire!$H$1:$J$65536,2,FALSE)))),AB590),"")</f>
        <v/>
      </c>
      <c r="S590" s="14" t="str">
        <f t="shared" si="168"/>
        <v/>
      </c>
      <c r="T590" s="15" t="e">
        <f t="shared" si="156"/>
        <v>#VALUE!</v>
      </c>
      <c r="U590" s="14" t="e">
        <f t="shared" si="157"/>
        <v>#VALUE!</v>
      </c>
      <c r="V590" s="4" t="str">
        <f t="shared" si="158"/>
        <v/>
      </c>
      <c r="W590" s="33"/>
      <c r="X590" s="24" t="str">
        <f t="shared" si="159"/>
        <v/>
      </c>
      <c r="Y590" s="25"/>
      <c r="Z590" s="25"/>
      <c r="AA590" s="36"/>
      <c r="AB590" s="36"/>
      <c r="AC590" s="37"/>
      <c r="AD590" s="24"/>
      <c r="AE590" s="37"/>
      <c r="AF590" s="40"/>
    </row>
    <row r="591" spans="1:32" ht="45" customHeight="1" x14ac:dyDescent="0.25">
      <c r="A591" s="12">
        <v>590</v>
      </c>
      <c r="D591" s="21" t="str">
        <f t="shared" si="160"/>
        <v/>
      </c>
      <c r="E591" s="22" t="str">
        <f t="shared" si="153"/>
        <v/>
      </c>
      <c r="F591" s="22">
        <f>IF(H591="","",MAX($F$2:F590)+1)</f>
        <v>590</v>
      </c>
      <c r="G591" s="26" t="str">
        <f t="shared" si="161"/>
        <v/>
      </c>
      <c r="H591" s="27" t="str">
        <f t="shared" si="162"/>
        <v xml:space="preserve">
</v>
      </c>
      <c r="I591" s="27" t="str">
        <f t="shared" si="163"/>
        <v xml:space="preserve">
</v>
      </c>
      <c r="J591" s="42">
        <f t="shared" si="164"/>
        <v>0</v>
      </c>
      <c r="K591" s="22">
        <f t="shared" si="169"/>
        <v>0</v>
      </c>
      <c r="L591" s="22">
        <f t="shared" si="167"/>
        <v>0</v>
      </c>
      <c r="M591" s="22">
        <f t="shared" si="165"/>
        <v>0</v>
      </c>
      <c r="N591" s="14" t="str">
        <f t="shared" si="166"/>
        <v/>
      </c>
      <c r="O591" s="14" t="e">
        <f t="shared" si="154"/>
        <v>#VALUE!</v>
      </c>
      <c r="P591" s="14" t="e">
        <f t="shared" si="155"/>
        <v>#VALUE!</v>
      </c>
      <c r="Q591" s="14" t="str">
        <f>IFERROR(IF(AA591="",IF(X591="","Ecole Privée "&amp;TRIM(PROPER(VLOOKUP(MID(V591,1,8),[1]Répertoire!$H$1:$J$65536,3,FALSE))),"Ecole Privée "&amp;TRIM(PROPER(VLOOKUP(X591,[1]Répertoire!$H$1:$J$65536,3,FALSE)))),AA591),"")</f>
        <v/>
      </c>
      <c r="R591" s="14" t="str">
        <f>IFERROR(IF(AB591="",IF(X591="",VLOOKUP(MID(V591,1,8),[1]Répertoire!$H$1:$J$65536,2,FALSE),TRIM(UPPER(VLOOKUP(X591,[1]Répertoire!$H$1:$J$65536,2,FALSE)))),AB591),"")</f>
        <v/>
      </c>
      <c r="S591" s="14" t="str">
        <f t="shared" si="168"/>
        <v/>
      </c>
      <c r="T591" s="15" t="e">
        <f t="shared" si="156"/>
        <v>#VALUE!</v>
      </c>
      <c r="U591" s="14" t="e">
        <f t="shared" si="157"/>
        <v>#VALUE!</v>
      </c>
      <c r="V591" s="6" t="str">
        <f t="shared" si="158"/>
        <v/>
      </c>
      <c r="W591" s="34"/>
      <c r="X591" s="23" t="str">
        <f t="shared" si="159"/>
        <v/>
      </c>
      <c r="Y591" s="35"/>
      <c r="Z591" s="35"/>
      <c r="AA591" s="38"/>
      <c r="AB591" s="38"/>
      <c r="AC591" s="39"/>
      <c r="AD591" s="23"/>
      <c r="AE591" s="39"/>
      <c r="AF591" s="41"/>
    </row>
    <row r="592" spans="1:32" ht="45" customHeight="1" x14ac:dyDescent="0.25">
      <c r="A592" s="12">
        <v>591</v>
      </c>
      <c r="D592" s="21" t="str">
        <f t="shared" si="160"/>
        <v/>
      </c>
      <c r="E592" s="22" t="str">
        <f t="shared" si="153"/>
        <v/>
      </c>
      <c r="F592" s="22">
        <f>IF(H592="","",MAX($F$2:F591)+1)</f>
        <v>591</v>
      </c>
      <c r="G592" s="26" t="str">
        <f t="shared" si="161"/>
        <v/>
      </c>
      <c r="H592" s="27" t="str">
        <f t="shared" si="162"/>
        <v xml:space="preserve">
</v>
      </c>
      <c r="I592" s="27" t="str">
        <f t="shared" si="163"/>
        <v xml:space="preserve">
</v>
      </c>
      <c r="J592" s="42">
        <f t="shared" si="164"/>
        <v>0</v>
      </c>
      <c r="K592" s="22">
        <f t="shared" si="169"/>
        <v>0</v>
      </c>
      <c r="L592" s="22">
        <f t="shared" si="167"/>
        <v>0</v>
      </c>
      <c r="M592" s="22">
        <f t="shared" si="165"/>
        <v>0</v>
      </c>
      <c r="N592" s="14" t="str">
        <f t="shared" si="166"/>
        <v/>
      </c>
      <c r="O592" s="14" t="e">
        <f t="shared" si="154"/>
        <v>#VALUE!</v>
      </c>
      <c r="P592" s="14" t="e">
        <f t="shared" si="155"/>
        <v>#VALUE!</v>
      </c>
      <c r="Q592" s="14" t="str">
        <f>IFERROR(IF(AA592="",IF(X592="","Ecole Privée "&amp;TRIM(PROPER(VLOOKUP(MID(V592,1,8),[1]Répertoire!$H$1:$J$65536,3,FALSE))),"Ecole Privée "&amp;TRIM(PROPER(VLOOKUP(X592,[1]Répertoire!$H$1:$J$65536,3,FALSE)))),AA592),"")</f>
        <v/>
      </c>
      <c r="R592" s="14" t="str">
        <f>IFERROR(IF(AB592="",IF(X592="",VLOOKUP(MID(V592,1,8),[1]Répertoire!$H$1:$J$65536,2,FALSE),TRIM(UPPER(VLOOKUP(X592,[1]Répertoire!$H$1:$J$65536,2,FALSE)))),AB592),"")</f>
        <v/>
      </c>
      <c r="S592" s="14" t="str">
        <f t="shared" si="168"/>
        <v/>
      </c>
      <c r="T592" s="15" t="e">
        <f t="shared" si="156"/>
        <v>#VALUE!</v>
      </c>
      <c r="U592" s="14" t="e">
        <f t="shared" si="157"/>
        <v>#VALUE!</v>
      </c>
      <c r="V592" s="4" t="str">
        <f t="shared" si="158"/>
        <v/>
      </c>
      <c r="W592" s="33"/>
      <c r="X592" s="24" t="str">
        <f t="shared" si="159"/>
        <v/>
      </c>
      <c r="Y592" s="25"/>
      <c r="Z592" s="25"/>
      <c r="AA592" s="36"/>
      <c r="AB592" s="36"/>
      <c r="AC592" s="37"/>
      <c r="AD592" s="24"/>
      <c r="AE592" s="37"/>
      <c r="AF592" s="40"/>
    </row>
    <row r="593" spans="1:32" ht="45" customHeight="1" x14ac:dyDescent="0.25">
      <c r="A593" s="12">
        <v>592</v>
      </c>
      <c r="D593" s="21" t="str">
        <f t="shared" si="160"/>
        <v/>
      </c>
      <c r="E593" s="22" t="str">
        <f t="shared" si="153"/>
        <v/>
      </c>
      <c r="F593" s="22">
        <f>IF(H593="","",MAX($F$2:F592)+1)</f>
        <v>592</v>
      </c>
      <c r="G593" s="26" t="str">
        <f t="shared" si="161"/>
        <v/>
      </c>
      <c r="H593" s="27" t="str">
        <f t="shared" si="162"/>
        <v xml:space="preserve">
</v>
      </c>
      <c r="I593" s="27" t="str">
        <f t="shared" si="163"/>
        <v xml:space="preserve">
</v>
      </c>
      <c r="J593" s="42">
        <f t="shared" si="164"/>
        <v>0</v>
      </c>
      <c r="K593" s="22">
        <f t="shared" si="169"/>
        <v>0</v>
      </c>
      <c r="L593" s="22">
        <f t="shared" si="167"/>
        <v>0</v>
      </c>
      <c r="M593" s="22">
        <f t="shared" si="165"/>
        <v>0</v>
      </c>
      <c r="N593" s="14" t="str">
        <f t="shared" si="166"/>
        <v/>
      </c>
      <c r="O593" s="14" t="e">
        <f t="shared" si="154"/>
        <v>#VALUE!</v>
      </c>
      <c r="P593" s="14" t="e">
        <f t="shared" si="155"/>
        <v>#VALUE!</v>
      </c>
      <c r="Q593" s="14" t="str">
        <f>IFERROR(IF(AA593="",IF(X593="","Ecole Privée "&amp;TRIM(PROPER(VLOOKUP(MID(V593,1,8),[1]Répertoire!$H$1:$J$65536,3,FALSE))),"Ecole Privée "&amp;TRIM(PROPER(VLOOKUP(X593,[1]Répertoire!$H$1:$J$65536,3,FALSE)))),AA593),"")</f>
        <v/>
      </c>
      <c r="R593" s="14" t="str">
        <f>IFERROR(IF(AB593="",IF(X593="",VLOOKUP(MID(V593,1,8),[1]Répertoire!$H$1:$J$65536,2,FALSE),TRIM(UPPER(VLOOKUP(X593,[1]Répertoire!$H$1:$J$65536,2,FALSE)))),AB593),"")</f>
        <v/>
      </c>
      <c r="S593" s="14" t="str">
        <f t="shared" si="168"/>
        <v/>
      </c>
      <c r="T593" s="15" t="e">
        <f t="shared" si="156"/>
        <v>#VALUE!</v>
      </c>
      <c r="U593" s="14" t="e">
        <f t="shared" si="157"/>
        <v>#VALUE!</v>
      </c>
      <c r="V593" s="6" t="str">
        <f t="shared" si="158"/>
        <v/>
      </c>
      <c r="W593" s="34"/>
      <c r="X593" s="23" t="str">
        <f t="shared" si="159"/>
        <v/>
      </c>
      <c r="Y593" s="35"/>
      <c r="Z593" s="35"/>
      <c r="AA593" s="38"/>
      <c r="AB593" s="38"/>
      <c r="AC593" s="39"/>
      <c r="AD593" s="23"/>
      <c r="AE593" s="39"/>
      <c r="AF593" s="41"/>
    </row>
    <row r="594" spans="1:32" ht="45" customHeight="1" x14ac:dyDescent="0.25">
      <c r="A594" s="12">
        <v>593</v>
      </c>
      <c r="D594" s="21" t="str">
        <f t="shared" si="160"/>
        <v/>
      </c>
      <c r="E594" s="22" t="str">
        <f t="shared" si="153"/>
        <v/>
      </c>
      <c r="F594" s="22">
        <f>IF(H594="","",MAX($F$2:F593)+1)</f>
        <v>593</v>
      </c>
      <c r="G594" s="26" t="str">
        <f t="shared" si="161"/>
        <v/>
      </c>
      <c r="H594" s="27" t="str">
        <f t="shared" si="162"/>
        <v xml:space="preserve">
</v>
      </c>
      <c r="I594" s="27" t="str">
        <f t="shared" si="163"/>
        <v xml:space="preserve">
</v>
      </c>
      <c r="J594" s="42">
        <f t="shared" si="164"/>
        <v>0</v>
      </c>
      <c r="K594" s="22">
        <f t="shared" si="169"/>
        <v>0</v>
      </c>
      <c r="L594" s="22">
        <f t="shared" si="167"/>
        <v>0</v>
      </c>
      <c r="M594" s="22">
        <f t="shared" si="165"/>
        <v>0</v>
      </c>
      <c r="N594" s="14" t="str">
        <f t="shared" si="166"/>
        <v/>
      </c>
      <c r="O594" s="14" t="e">
        <f t="shared" si="154"/>
        <v>#VALUE!</v>
      </c>
      <c r="P594" s="14" t="e">
        <f t="shared" si="155"/>
        <v>#VALUE!</v>
      </c>
      <c r="Q594" s="14" t="str">
        <f>IFERROR(IF(AA594="",IF(X594="","Ecole Privée "&amp;TRIM(PROPER(VLOOKUP(MID(V594,1,8),[1]Répertoire!$H$1:$J$65536,3,FALSE))),"Ecole Privée "&amp;TRIM(PROPER(VLOOKUP(X594,[1]Répertoire!$H$1:$J$65536,3,FALSE)))),AA594),"")</f>
        <v/>
      </c>
      <c r="R594" s="14" t="str">
        <f>IFERROR(IF(AB594="",IF(X594="",VLOOKUP(MID(V594,1,8),[1]Répertoire!$H$1:$J$65536,2,FALSE),TRIM(UPPER(VLOOKUP(X594,[1]Répertoire!$H$1:$J$65536,2,FALSE)))),AB594),"")</f>
        <v/>
      </c>
      <c r="S594" s="14" t="str">
        <f t="shared" si="168"/>
        <v/>
      </c>
      <c r="T594" s="15" t="e">
        <f t="shared" si="156"/>
        <v>#VALUE!</v>
      </c>
      <c r="U594" s="14" t="e">
        <f t="shared" si="157"/>
        <v>#VALUE!</v>
      </c>
      <c r="V594" s="4" t="str">
        <f t="shared" si="158"/>
        <v/>
      </c>
      <c r="W594" s="33"/>
      <c r="X594" s="24" t="str">
        <f t="shared" si="159"/>
        <v/>
      </c>
      <c r="Y594" s="25"/>
      <c r="Z594" s="25"/>
      <c r="AA594" s="36"/>
      <c r="AB594" s="36"/>
      <c r="AC594" s="37"/>
      <c r="AD594" s="24"/>
      <c r="AE594" s="37"/>
      <c r="AF594" s="40"/>
    </row>
    <row r="595" spans="1:32" ht="45" customHeight="1" x14ac:dyDescent="0.25">
      <c r="A595" s="12">
        <v>594</v>
      </c>
      <c r="D595" s="21" t="str">
        <f t="shared" si="160"/>
        <v/>
      </c>
      <c r="E595" s="22" t="str">
        <f t="shared" si="153"/>
        <v/>
      </c>
      <c r="F595" s="22">
        <f>IF(H595="","",MAX($F$2:F594)+1)</f>
        <v>594</v>
      </c>
      <c r="G595" s="26" t="str">
        <f t="shared" si="161"/>
        <v/>
      </c>
      <c r="H595" s="27" t="str">
        <f t="shared" si="162"/>
        <v xml:space="preserve">
</v>
      </c>
      <c r="I595" s="27" t="str">
        <f t="shared" si="163"/>
        <v xml:space="preserve">
</v>
      </c>
      <c r="J595" s="42">
        <f t="shared" si="164"/>
        <v>0</v>
      </c>
      <c r="K595" s="22">
        <f t="shared" si="169"/>
        <v>0</v>
      </c>
      <c r="L595" s="22">
        <f t="shared" si="167"/>
        <v>0</v>
      </c>
      <c r="M595" s="22">
        <f t="shared" si="165"/>
        <v>0</v>
      </c>
      <c r="N595" s="14" t="str">
        <f t="shared" si="166"/>
        <v/>
      </c>
      <c r="O595" s="14" t="e">
        <f t="shared" si="154"/>
        <v>#VALUE!</v>
      </c>
      <c r="P595" s="14" t="e">
        <f t="shared" si="155"/>
        <v>#VALUE!</v>
      </c>
      <c r="Q595" s="14" t="str">
        <f>IFERROR(IF(AA595="",IF(X595="","Ecole Privée "&amp;TRIM(PROPER(VLOOKUP(MID(V595,1,8),[1]Répertoire!$H$1:$J$65536,3,FALSE))),"Ecole Privée "&amp;TRIM(PROPER(VLOOKUP(X595,[1]Répertoire!$H$1:$J$65536,3,FALSE)))),AA595),"")</f>
        <v/>
      </c>
      <c r="R595" s="14" t="str">
        <f>IFERROR(IF(AB595="",IF(X595="",VLOOKUP(MID(V595,1,8),[1]Répertoire!$H$1:$J$65536,2,FALSE),TRIM(UPPER(VLOOKUP(X595,[1]Répertoire!$H$1:$J$65536,2,FALSE)))),AB595),"")</f>
        <v/>
      </c>
      <c r="S595" s="14" t="str">
        <f t="shared" si="168"/>
        <v/>
      </c>
      <c r="T595" s="15" t="e">
        <f t="shared" si="156"/>
        <v>#VALUE!</v>
      </c>
      <c r="U595" s="14" t="e">
        <f t="shared" si="157"/>
        <v>#VALUE!</v>
      </c>
      <c r="V595" s="6" t="str">
        <f t="shared" si="158"/>
        <v/>
      </c>
      <c r="W595" s="34"/>
      <c r="X595" s="23" t="str">
        <f t="shared" si="159"/>
        <v/>
      </c>
      <c r="Y595" s="35"/>
      <c r="Z595" s="35"/>
      <c r="AA595" s="38"/>
      <c r="AB595" s="38"/>
      <c r="AC595" s="39"/>
      <c r="AD595" s="23"/>
      <c r="AE595" s="39"/>
      <c r="AF595" s="41"/>
    </row>
    <row r="596" spans="1:32" ht="45" customHeight="1" x14ac:dyDescent="0.25">
      <c r="A596" s="12">
        <v>595</v>
      </c>
      <c r="D596" s="21" t="str">
        <f t="shared" si="160"/>
        <v/>
      </c>
      <c r="E596" s="22" t="str">
        <f t="shared" si="153"/>
        <v/>
      </c>
      <c r="F596" s="22">
        <f>IF(H596="","",MAX($F$2:F595)+1)</f>
        <v>595</v>
      </c>
      <c r="G596" s="26" t="str">
        <f t="shared" si="161"/>
        <v/>
      </c>
      <c r="H596" s="27" t="str">
        <f t="shared" si="162"/>
        <v xml:space="preserve">
</v>
      </c>
      <c r="I596" s="27" t="str">
        <f t="shared" si="163"/>
        <v xml:space="preserve">
</v>
      </c>
      <c r="J596" s="42">
        <f t="shared" si="164"/>
        <v>0</v>
      </c>
      <c r="K596" s="22">
        <f t="shared" si="169"/>
        <v>0</v>
      </c>
      <c r="L596" s="22">
        <f t="shared" si="167"/>
        <v>0</v>
      </c>
      <c r="M596" s="22">
        <f t="shared" si="165"/>
        <v>0</v>
      </c>
      <c r="N596" s="14" t="str">
        <f t="shared" si="166"/>
        <v/>
      </c>
      <c r="O596" s="14" t="e">
        <f t="shared" si="154"/>
        <v>#VALUE!</v>
      </c>
      <c r="P596" s="14" t="e">
        <f t="shared" si="155"/>
        <v>#VALUE!</v>
      </c>
      <c r="Q596" s="14" t="str">
        <f>IFERROR(IF(AA596="",IF(X596="","Ecole Privée "&amp;TRIM(PROPER(VLOOKUP(MID(V596,1,8),[1]Répertoire!$H$1:$J$65536,3,FALSE))),"Ecole Privée "&amp;TRIM(PROPER(VLOOKUP(X596,[1]Répertoire!$H$1:$J$65536,3,FALSE)))),AA596),"")</f>
        <v/>
      </c>
      <c r="R596" s="14" t="str">
        <f>IFERROR(IF(AB596="",IF(X596="",VLOOKUP(MID(V596,1,8),[1]Répertoire!$H$1:$J$65536,2,FALSE),TRIM(UPPER(VLOOKUP(X596,[1]Répertoire!$H$1:$J$65536,2,FALSE)))),AB596),"")</f>
        <v/>
      </c>
      <c r="S596" s="14" t="str">
        <f t="shared" si="168"/>
        <v/>
      </c>
      <c r="T596" s="15" t="e">
        <f t="shared" si="156"/>
        <v>#VALUE!</v>
      </c>
      <c r="U596" s="14" t="e">
        <f t="shared" si="157"/>
        <v>#VALUE!</v>
      </c>
      <c r="V596" s="4" t="str">
        <f t="shared" si="158"/>
        <v/>
      </c>
      <c r="W596" s="33"/>
      <c r="X596" s="24" t="str">
        <f t="shared" si="159"/>
        <v/>
      </c>
      <c r="Y596" s="25"/>
      <c r="Z596" s="25"/>
      <c r="AA596" s="36"/>
      <c r="AB596" s="36"/>
      <c r="AC596" s="37"/>
      <c r="AD596" s="24"/>
      <c r="AE596" s="37"/>
      <c r="AF596" s="40"/>
    </row>
    <row r="597" spans="1:32" ht="45" customHeight="1" x14ac:dyDescent="0.25">
      <c r="A597" s="12">
        <v>596</v>
      </c>
      <c r="D597" s="21" t="str">
        <f t="shared" si="160"/>
        <v/>
      </c>
      <c r="E597" s="22" t="str">
        <f t="shared" si="153"/>
        <v/>
      </c>
      <c r="F597" s="22">
        <f>IF(H597="","",MAX($F$2:F596)+1)</f>
        <v>596</v>
      </c>
      <c r="G597" s="26" t="str">
        <f t="shared" si="161"/>
        <v/>
      </c>
      <c r="H597" s="27" t="str">
        <f t="shared" si="162"/>
        <v xml:space="preserve">
</v>
      </c>
      <c r="I597" s="27" t="str">
        <f t="shared" si="163"/>
        <v xml:space="preserve">
</v>
      </c>
      <c r="J597" s="42">
        <f t="shared" si="164"/>
        <v>0</v>
      </c>
      <c r="K597" s="22">
        <f t="shared" si="169"/>
        <v>0</v>
      </c>
      <c r="L597" s="22">
        <f t="shared" si="167"/>
        <v>0</v>
      </c>
      <c r="M597" s="22">
        <f t="shared" si="165"/>
        <v>0</v>
      </c>
      <c r="N597" s="14" t="str">
        <f t="shared" si="166"/>
        <v/>
      </c>
      <c r="O597" s="14" t="e">
        <f t="shared" si="154"/>
        <v>#VALUE!</v>
      </c>
      <c r="P597" s="14" t="e">
        <f t="shared" si="155"/>
        <v>#VALUE!</v>
      </c>
      <c r="Q597" s="14" t="str">
        <f>IFERROR(IF(AA597="",IF(X597="","Ecole Privée "&amp;TRIM(PROPER(VLOOKUP(MID(V597,1,8),[1]Répertoire!$H$1:$J$65536,3,FALSE))),"Ecole Privée "&amp;TRIM(PROPER(VLOOKUP(X597,[1]Répertoire!$H$1:$J$65536,3,FALSE)))),AA597),"")</f>
        <v/>
      </c>
      <c r="R597" s="14" t="str">
        <f>IFERROR(IF(AB597="",IF(X597="",VLOOKUP(MID(V597,1,8),[1]Répertoire!$H$1:$J$65536,2,FALSE),TRIM(UPPER(VLOOKUP(X597,[1]Répertoire!$H$1:$J$65536,2,FALSE)))),AB597),"")</f>
        <v/>
      </c>
      <c r="S597" s="14" t="str">
        <f t="shared" si="168"/>
        <v/>
      </c>
      <c r="T597" s="15" t="e">
        <f t="shared" si="156"/>
        <v>#VALUE!</v>
      </c>
      <c r="U597" s="14" t="e">
        <f t="shared" si="157"/>
        <v>#VALUE!</v>
      </c>
      <c r="V597" s="6" t="str">
        <f t="shared" si="158"/>
        <v/>
      </c>
      <c r="W597" s="34"/>
      <c r="X597" s="23" t="str">
        <f t="shared" si="159"/>
        <v/>
      </c>
      <c r="Y597" s="35"/>
      <c r="Z597" s="35"/>
      <c r="AA597" s="38"/>
      <c r="AB597" s="38"/>
      <c r="AC597" s="39"/>
      <c r="AD597" s="23"/>
      <c r="AE597" s="39"/>
      <c r="AF597" s="41"/>
    </row>
    <row r="598" spans="1:32" ht="45" customHeight="1" x14ac:dyDescent="0.25">
      <c r="A598" s="12">
        <v>597</v>
      </c>
      <c r="D598" s="21" t="str">
        <f t="shared" si="160"/>
        <v/>
      </c>
      <c r="E598" s="22" t="str">
        <f t="shared" si="153"/>
        <v/>
      </c>
      <c r="F598" s="22">
        <f>IF(H598="","",MAX($F$2:F597)+1)</f>
        <v>597</v>
      </c>
      <c r="G598" s="26" t="str">
        <f t="shared" si="161"/>
        <v/>
      </c>
      <c r="H598" s="27" t="str">
        <f t="shared" si="162"/>
        <v xml:space="preserve">
</v>
      </c>
      <c r="I598" s="27" t="str">
        <f t="shared" si="163"/>
        <v xml:space="preserve">
</v>
      </c>
      <c r="J598" s="42">
        <f t="shared" si="164"/>
        <v>0</v>
      </c>
      <c r="K598" s="22">
        <f t="shared" si="169"/>
        <v>0</v>
      </c>
      <c r="L598" s="22">
        <f t="shared" si="167"/>
        <v>0</v>
      </c>
      <c r="M598" s="22">
        <f t="shared" si="165"/>
        <v>0</v>
      </c>
      <c r="N598" s="14" t="str">
        <f t="shared" si="166"/>
        <v/>
      </c>
      <c r="O598" s="14" t="e">
        <f t="shared" si="154"/>
        <v>#VALUE!</v>
      </c>
      <c r="P598" s="14" t="e">
        <f t="shared" si="155"/>
        <v>#VALUE!</v>
      </c>
      <c r="Q598" s="14" t="str">
        <f>IFERROR(IF(AA598="",IF(X598="","Ecole Privée "&amp;TRIM(PROPER(VLOOKUP(MID(V598,1,8),[1]Répertoire!$H$1:$J$65536,3,FALSE))),"Ecole Privée "&amp;TRIM(PROPER(VLOOKUP(X598,[1]Répertoire!$H$1:$J$65536,3,FALSE)))),AA598),"")</f>
        <v/>
      </c>
      <c r="R598" s="14" t="str">
        <f>IFERROR(IF(AB598="",IF(X598="",VLOOKUP(MID(V598,1,8),[1]Répertoire!$H$1:$J$65536,2,FALSE),TRIM(UPPER(VLOOKUP(X598,[1]Répertoire!$H$1:$J$65536,2,FALSE)))),AB598),"")</f>
        <v/>
      </c>
      <c r="S598" s="14" t="str">
        <f t="shared" si="168"/>
        <v/>
      </c>
      <c r="T598" s="15" t="e">
        <f t="shared" si="156"/>
        <v>#VALUE!</v>
      </c>
      <c r="U598" s="14" t="e">
        <f t="shared" si="157"/>
        <v>#VALUE!</v>
      </c>
      <c r="V598" s="4" t="str">
        <f t="shared" si="158"/>
        <v/>
      </c>
      <c r="W598" s="33"/>
      <c r="X598" s="24" t="str">
        <f t="shared" si="159"/>
        <v/>
      </c>
      <c r="Y598" s="25"/>
      <c r="Z598" s="25"/>
      <c r="AA598" s="36"/>
      <c r="AB598" s="36"/>
      <c r="AC598" s="37"/>
      <c r="AD598" s="24"/>
      <c r="AE598" s="37"/>
      <c r="AF598" s="40"/>
    </row>
    <row r="599" spans="1:32" ht="45" customHeight="1" x14ac:dyDescent="0.25">
      <c r="A599" s="12">
        <v>598</v>
      </c>
      <c r="D599" s="21" t="str">
        <f t="shared" si="160"/>
        <v/>
      </c>
      <c r="E599" s="22" t="str">
        <f t="shared" si="153"/>
        <v/>
      </c>
      <c r="F599" s="22">
        <f>IF(H599="","",MAX($F$2:F598)+1)</f>
        <v>598</v>
      </c>
      <c r="G599" s="26" t="str">
        <f t="shared" si="161"/>
        <v/>
      </c>
      <c r="H599" s="27" t="str">
        <f t="shared" si="162"/>
        <v xml:space="preserve">
</v>
      </c>
      <c r="I599" s="27" t="str">
        <f t="shared" si="163"/>
        <v xml:space="preserve">
</v>
      </c>
      <c r="J599" s="42">
        <f t="shared" si="164"/>
        <v>0</v>
      </c>
      <c r="K599" s="22">
        <f t="shared" si="169"/>
        <v>0</v>
      </c>
      <c r="L599" s="22">
        <f t="shared" si="167"/>
        <v>0</v>
      </c>
      <c r="M599" s="22">
        <f t="shared" si="165"/>
        <v>0</v>
      </c>
      <c r="N599" s="14" t="str">
        <f t="shared" si="166"/>
        <v/>
      </c>
      <c r="O599" s="14" t="e">
        <f t="shared" si="154"/>
        <v>#VALUE!</v>
      </c>
      <c r="P599" s="14" t="e">
        <f t="shared" si="155"/>
        <v>#VALUE!</v>
      </c>
      <c r="Q599" s="14" t="str">
        <f>IFERROR(IF(AA599="",IF(X599="","Ecole Privée "&amp;TRIM(PROPER(VLOOKUP(MID(V599,1,8),[1]Répertoire!$H$1:$J$65536,3,FALSE))),"Ecole Privée "&amp;TRIM(PROPER(VLOOKUP(X599,[1]Répertoire!$H$1:$J$65536,3,FALSE)))),AA599),"")</f>
        <v/>
      </c>
      <c r="R599" s="14" t="str">
        <f>IFERROR(IF(AB599="",IF(X599="",VLOOKUP(MID(V599,1,8),[1]Répertoire!$H$1:$J$65536,2,FALSE),TRIM(UPPER(VLOOKUP(X599,[1]Répertoire!$H$1:$J$65536,2,FALSE)))),AB599),"")</f>
        <v/>
      </c>
      <c r="S599" s="14" t="str">
        <f t="shared" si="168"/>
        <v/>
      </c>
      <c r="T599" s="15" t="e">
        <f t="shared" si="156"/>
        <v>#VALUE!</v>
      </c>
      <c r="U599" s="14" t="e">
        <f t="shared" si="157"/>
        <v>#VALUE!</v>
      </c>
      <c r="V599" s="6" t="str">
        <f t="shared" si="158"/>
        <v/>
      </c>
      <c r="W599" s="34"/>
      <c r="X599" s="23" t="str">
        <f t="shared" si="159"/>
        <v/>
      </c>
      <c r="Y599" s="35"/>
      <c r="Z599" s="35"/>
      <c r="AA599" s="38"/>
      <c r="AB599" s="38"/>
      <c r="AC599" s="39"/>
      <c r="AD599" s="23"/>
      <c r="AE599" s="39"/>
      <c r="AF599" s="41"/>
    </row>
    <row r="600" spans="1:32" ht="45" customHeight="1" x14ac:dyDescent="0.25">
      <c r="A600" s="12">
        <v>599</v>
      </c>
      <c r="D600" s="21" t="str">
        <f t="shared" si="160"/>
        <v/>
      </c>
      <c r="E600" s="22" t="str">
        <f t="shared" si="153"/>
        <v/>
      </c>
      <c r="F600" s="22">
        <f>IF(H600="","",MAX($F$2:F599)+1)</f>
        <v>599</v>
      </c>
      <c r="G600" s="26" t="str">
        <f t="shared" si="161"/>
        <v/>
      </c>
      <c r="H600" s="27" t="str">
        <f t="shared" si="162"/>
        <v xml:space="preserve">
</v>
      </c>
      <c r="I600" s="27" t="str">
        <f t="shared" si="163"/>
        <v xml:space="preserve">
</v>
      </c>
      <c r="J600" s="42">
        <f t="shared" si="164"/>
        <v>0</v>
      </c>
      <c r="K600" s="22">
        <f t="shared" si="169"/>
        <v>0</v>
      </c>
      <c r="L600" s="22">
        <f t="shared" si="167"/>
        <v>0</v>
      </c>
      <c r="M600" s="22">
        <f t="shared" si="165"/>
        <v>0</v>
      </c>
      <c r="N600" s="14" t="str">
        <f t="shared" si="166"/>
        <v/>
      </c>
      <c r="O600" s="14" t="e">
        <f t="shared" si="154"/>
        <v>#VALUE!</v>
      </c>
      <c r="P600" s="14" t="e">
        <f t="shared" si="155"/>
        <v>#VALUE!</v>
      </c>
      <c r="Q600" s="14" t="str">
        <f>IFERROR(IF(AA600="",IF(X600="","Ecole Privée "&amp;TRIM(PROPER(VLOOKUP(MID(V600,1,8),[1]Répertoire!$H$1:$J$65536,3,FALSE))),"Ecole Privée "&amp;TRIM(PROPER(VLOOKUP(X600,[1]Répertoire!$H$1:$J$65536,3,FALSE)))),AA600),"")</f>
        <v/>
      </c>
      <c r="R600" s="14" t="str">
        <f>IFERROR(IF(AB600="",IF(X600="",VLOOKUP(MID(V600,1,8),[1]Répertoire!$H$1:$J$65536,2,FALSE),TRIM(UPPER(VLOOKUP(X600,[1]Répertoire!$H$1:$J$65536,2,FALSE)))),AB600),"")</f>
        <v/>
      </c>
      <c r="S600" s="14" t="str">
        <f t="shared" si="168"/>
        <v/>
      </c>
      <c r="T600" s="15" t="e">
        <f t="shared" si="156"/>
        <v>#VALUE!</v>
      </c>
      <c r="U600" s="14" t="e">
        <f t="shared" si="157"/>
        <v>#VALUE!</v>
      </c>
      <c r="V600" s="4" t="str">
        <f t="shared" si="158"/>
        <v/>
      </c>
      <c r="W600" s="33"/>
      <c r="X600" s="24" t="str">
        <f t="shared" si="159"/>
        <v/>
      </c>
      <c r="Y600" s="25"/>
      <c r="Z600" s="25"/>
      <c r="AA600" s="36"/>
      <c r="AB600" s="36"/>
      <c r="AC600" s="37"/>
      <c r="AD600" s="24"/>
      <c r="AE600" s="37"/>
      <c r="AF600" s="40"/>
    </row>
    <row r="601" spans="1:32" ht="45" customHeight="1" x14ac:dyDescent="0.25">
      <c r="A601" s="12">
        <v>600</v>
      </c>
      <c r="D601" s="21" t="str">
        <f t="shared" si="160"/>
        <v/>
      </c>
      <c r="E601" s="22" t="str">
        <f t="shared" si="153"/>
        <v/>
      </c>
      <c r="F601" s="22">
        <f>IF(H601="","",MAX($F$2:F600)+1)</f>
        <v>600</v>
      </c>
      <c r="G601" s="26" t="str">
        <f t="shared" si="161"/>
        <v/>
      </c>
      <c r="H601" s="27" t="str">
        <f t="shared" si="162"/>
        <v xml:space="preserve">
</v>
      </c>
      <c r="I601" s="27" t="str">
        <f t="shared" si="163"/>
        <v xml:space="preserve">
</v>
      </c>
      <c r="J601" s="42">
        <f t="shared" si="164"/>
        <v>0</v>
      </c>
      <c r="K601" s="22">
        <f t="shared" si="169"/>
        <v>0</v>
      </c>
      <c r="L601" s="22">
        <f t="shared" si="167"/>
        <v>0</v>
      </c>
      <c r="M601" s="22">
        <f t="shared" si="165"/>
        <v>0</v>
      </c>
      <c r="N601" s="14" t="str">
        <f t="shared" si="166"/>
        <v/>
      </c>
      <c r="O601" s="14" t="e">
        <f t="shared" si="154"/>
        <v>#VALUE!</v>
      </c>
      <c r="P601" s="14" t="e">
        <f t="shared" si="155"/>
        <v>#VALUE!</v>
      </c>
      <c r="Q601" s="14" t="str">
        <f>IFERROR(IF(AA601="",IF(X601="","Ecole Privée "&amp;TRIM(PROPER(VLOOKUP(MID(V601,1,8),[1]Répertoire!$H$1:$J$65536,3,FALSE))),"Ecole Privée "&amp;TRIM(PROPER(VLOOKUP(X601,[1]Répertoire!$H$1:$J$65536,3,FALSE)))),AA601),"")</f>
        <v/>
      </c>
      <c r="R601" s="14" t="str">
        <f>IFERROR(IF(AB601="",IF(X601="",VLOOKUP(MID(V601,1,8),[1]Répertoire!$H$1:$J$65536,2,FALSE),TRIM(UPPER(VLOOKUP(X601,[1]Répertoire!$H$1:$J$65536,2,FALSE)))),AB601),"")</f>
        <v/>
      </c>
      <c r="S601" s="14" t="str">
        <f t="shared" si="168"/>
        <v/>
      </c>
      <c r="T601" s="15" t="e">
        <f t="shared" si="156"/>
        <v>#VALUE!</v>
      </c>
      <c r="U601" s="14" t="e">
        <f t="shared" si="157"/>
        <v>#VALUE!</v>
      </c>
      <c r="V601" s="6" t="str">
        <f t="shared" si="158"/>
        <v/>
      </c>
      <c r="W601" s="34"/>
      <c r="X601" s="23" t="str">
        <f t="shared" si="159"/>
        <v/>
      </c>
      <c r="Y601" s="35"/>
      <c r="Z601" s="35"/>
      <c r="AA601" s="38"/>
      <c r="AB601" s="38"/>
      <c r="AC601" s="39"/>
      <c r="AD601" s="23"/>
      <c r="AE601" s="39"/>
      <c r="AF601" s="41"/>
    </row>
    <row r="602" spans="1:32" ht="45" customHeight="1" x14ac:dyDescent="0.25">
      <c r="A602" s="12">
        <v>601</v>
      </c>
      <c r="D602" s="21" t="str">
        <f t="shared" si="160"/>
        <v/>
      </c>
      <c r="E602" s="22" t="str">
        <f t="shared" si="153"/>
        <v/>
      </c>
      <c r="F602" s="22">
        <f>IF(H602="","",MAX($F$2:F601)+1)</f>
        <v>601</v>
      </c>
      <c r="G602" s="26" t="str">
        <f t="shared" si="161"/>
        <v/>
      </c>
      <c r="H602" s="27" t="str">
        <f t="shared" si="162"/>
        <v xml:space="preserve">
</v>
      </c>
      <c r="I602" s="27" t="str">
        <f t="shared" si="163"/>
        <v xml:space="preserve">
</v>
      </c>
      <c r="J602" s="42">
        <f t="shared" si="164"/>
        <v>0</v>
      </c>
      <c r="K602" s="22">
        <f t="shared" si="169"/>
        <v>0</v>
      </c>
      <c r="L602" s="22">
        <f t="shared" si="167"/>
        <v>0</v>
      </c>
      <c r="M602" s="22">
        <f t="shared" si="165"/>
        <v>0</v>
      </c>
      <c r="N602" s="14" t="str">
        <f t="shared" si="166"/>
        <v/>
      </c>
      <c r="O602" s="14" t="e">
        <f t="shared" si="154"/>
        <v>#VALUE!</v>
      </c>
      <c r="P602" s="14" t="e">
        <f t="shared" si="155"/>
        <v>#VALUE!</v>
      </c>
      <c r="Q602" s="14" t="str">
        <f>IFERROR(IF(AA602="",IF(X602="","Ecole Privée "&amp;TRIM(PROPER(VLOOKUP(MID(V602,1,8),[1]Répertoire!$H$1:$J$65536,3,FALSE))),"Ecole Privée "&amp;TRIM(PROPER(VLOOKUP(X602,[1]Répertoire!$H$1:$J$65536,3,FALSE)))),AA602),"")</f>
        <v/>
      </c>
      <c r="R602" s="14" t="str">
        <f>IFERROR(IF(AB602="",IF(X602="",VLOOKUP(MID(V602,1,8),[1]Répertoire!$H$1:$J$65536,2,FALSE),TRIM(UPPER(VLOOKUP(X602,[1]Répertoire!$H$1:$J$65536,2,FALSE)))),AB602),"")</f>
        <v/>
      </c>
      <c r="S602" s="14" t="str">
        <f t="shared" si="168"/>
        <v/>
      </c>
      <c r="T602" s="15" t="e">
        <f t="shared" si="156"/>
        <v>#VALUE!</v>
      </c>
      <c r="U602" s="14" t="e">
        <f t="shared" si="157"/>
        <v>#VALUE!</v>
      </c>
      <c r="V602" s="4" t="str">
        <f t="shared" si="158"/>
        <v/>
      </c>
      <c r="W602" s="33"/>
      <c r="X602" s="24" t="str">
        <f t="shared" si="159"/>
        <v/>
      </c>
      <c r="Y602" s="25"/>
      <c r="Z602" s="25"/>
      <c r="AA602" s="36"/>
      <c r="AB602" s="36"/>
      <c r="AC602" s="37"/>
      <c r="AD602" s="24"/>
      <c r="AE602" s="37"/>
      <c r="AF602" s="40"/>
    </row>
    <row r="603" spans="1:32" ht="45" customHeight="1" x14ac:dyDescent="0.25">
      <c r="A603" s="12">
        <v>602</v>
      </c>
      <c r="D603" s="21" t="str">
        <f t="shared" si="160"/>
        <v/>
      </c>
      <c r="E603" s="22" t="str">
        <f t="shared" si="153"/>
        <v/>
      </c>
      <c r="F603" s="22">
        <f>IF(H603="","",MAX($F$2:F602)+1)</f>
        <v>602</v>
      </c>
      <c r="G603" s="26" t="str">
        <f t="shared" si="161"/>
        <v/>
      </c>
      <c r="H603" s="27" t="str">
        <f t="shared" si="162"/>
        <v xml:space="preserve">
</v>
      </c>
      <c r="I603" s="27" t="str">
        <f t="shared" si="163"/>
        <v xml:space="preserve">
</v>
      </c>
      <c r="J603" s="42">
        <f t="shared" si="164"/>
        <v>0</v>
      </c>
      <c r="K603" s="22">
        <f t="shared" si="169"/>
        <v>0</v>
      </c>
      <c r="L603" s="22">
        <f t="shared" si="167"/>
        <v>0</v>
      </c>
      <c r="M603" s="22">
        <f t="shared" si="165"/>
        <v>0</v>
      </c>
      <c r="N603" s="14" t="str">
        <f t="shared" si="166"/>
        <v/>
      </c>
      <c r="O603" s="14" t="e">
        <f t="shared" si="154"/>
        <v>#VALUE!</v>
      </c>
      <c r="P603" s="14" t="e">
        <f t="shared" si="155"/>
        <v>#VALUE!</v>
      </c>
      <c r="Q603" s="14" t="str">
        <f>IFERROR(IF(AA603="",IF(X603="","Ecole Privée "&amp;TRIM(PROPER(VLOOKUP(MID(V603,1,8),[1]Répertoire!$H$1:$J$65536,3,FALSE))),"Ecole Privée "&amp;TRIM(PROPER(VLOOKUP(X603,[1]Répertoire!$H$1:$J$65536,3,FALSE)))),AA603),"")</f>
        <v/>
      </c>
      <c r="R603" s="14" t="str">
        <f>IFERROR(IF(AB603="",IF(X603="",VLOOKUP(MID(V603,1,8),[1]Répertoire!$H$1:$J$65536,2,FALSE),TRIM(UPPER(VLOOKUP(X603,[1]Répertoire!$H$1:$J$65536,2,FALSE)))),AB603),"")</f>
        <v/>
      </c>
      <c r="S603" s="14" t="str">
        <f t="shared" si="168"/>
        <v/>
      </c>
      <c r="T603" s="15" t="e">
        <f t="shared" si="156"/>
        <v>#VALUE!</v>
      </c>
      <c r="U603" s="14" t="e">
        <f t="shared" si="157"/>
        <v>#VALUE!</v>
      </c>
      <c r="V603" s="6" t="str">
        <f t="shared" si="158"/>
        <v/>
      </c>
      <c r="W603" s="34"/>
      <c r="X603" s="23" t="str">
        <f t="shared" si="159"/>
        <v/>
      </c>
      <c r="Y603" s="35"/>
      <c r="Z603" s="35"/>
      <c r="AA603" s="38"/>
      <c r="AB603" s="38"/>
      <c r="AC603" s="39"/>
      <c r="AD603" s="23"/>
      <c r="AE603" s="39"/>
      <c r="AF603" s="41"/>
    </row>
    <row r="604" spans="1:32" ht="45" customHeight="1" x14ac:dyDescent="0.25">
      <c r="A604" s="12">
        <v>603</v>
      </c>
      <c r="D604" s="21" t="str">
        <f t="shared" si="160"/>
        <v/>
      </c>
      <c r="E604" s="22" t="str">
        <f t="shared" si="153"/>
        <v/>
      </c>
      <c r="F604" s="22">
        <f>IF(H604="","",MAX($F$2:F603)+1)</f>
        <v>603</v>
      </c>
      <c r="G604" s="26" t="str">
        <f t="shared" si="161"/>
        <v/>
      </c>
      <c r="H604" s="27" t="str">
        <f t="shared" si="162"/>
        <v xml:space="preserve">
</v>
      </c>
      <c r="I604" s="27" t="str">
        <f t="shared" si="163"/>
        <v xml:space="preserve">
</v>
      </c>
      <c r="J604" s="42">
        <f t="shared" si="164"/>
        <v>0</v>
      </c>
      <c r="K604" s="22">
        <f t="shared" si="169"/>
        <v>0</v>
      </c>
      <c r="L604" s="22">
        <f t="shared" si="167"/>
        <v>0</v>
      </c>
      <c r="M604" s="22">
        <f t="shared" si="165"/>
        <v>0</v>
      </c>
      <c r="N604" s="14" t="str">
        <f t="shared" si="166"/>
        <v/>
      </c>
      <c r="O604" s="14" t="e">
        <f t="shared" si="154"/>
        <v>#VALUE!</v>
      </c>
      <c r="P604" s="14" t="e">
        <f t="shared" si="155"/>
        <v>#VALUE!</v>
      </c>
      <c r="Q604" s="14" t="str">
        <f>IFERROR(IF(AA604="",IF(X604="","Ecole Privée "&amp;TRIM(PROPER(VLOOKUP(MID(V604,1,8),[1]Répertoire!$H$1:$J$65536,3,FALSE))),"Ecole Privée "&amp;TRIM(PROPER(VLOOKUP(X604,[1]Répertoire!$H$1:$J$65536,3,FALSE)))),AA604),"")</f>
        <v/>
      </c>
      <c r="R604" s="14" t="str">
        <f>IFERROR(IF(AB604="",IF(X604="",VLOOKUP(MID(V604,1,8),[1]Répertoire!$H$1:$J$65536,2,FALSE),TRIM(UPPER(VLOOKUP(X604,[1]Répertoire!$H$1:$J$65536,2,FALSE)))),AB604),"")</f>
        <v/>
      </c>
      <c r="S604" s="14" t="str">
        <f t="shared" si="168"/>
        <v/>
      </c>
      <c r="T604" s="15" t="e">
        <f t="shared" si="156"/>
        <v>#VALUE!</v>
      </c>
      <c r="U604" s="14" t="e">
        <f t="shared" si="157"/>
        <v>#VALUE!</v>
      </c>
      <c r="V604" s="4" t="str">
        <f t="shared" si="158"/>
        <v/>
      </c>
      <c r="W604" s="33"/>
      <c r="X604" s="24" t="str">
        <f t="shared" si="159"/>
        <v/>
      </c>
      <c r="Y604" s="25"/>
      <c r="Z604" s="25"/>
      <c r="AA604" s="36"/>
      <c r="AB604" s="36"/>
      <c r="AC604" s="37"/>
      <c r="AD604" s="24"/>
      <c r="AE604" s="37"/>
      <c r="AF604" s="40"/>
    </row>
    <row r="605" spans="1:32" ht="45" customHeight="1" x14ac:dyDescent="0.25">
      <c r="A605" s="12">
        <v>604</v>
      </c>
      <c r="D605" s="21" t="str">
        <f t="shared" si="160"/>
        <v/>
      </c>
      <c r="E605" s="22" t="str">
        <f t="shared" ref="E605:E668" si="170">IF(ISNUMBER(D605),RANK(D605,$D$2:$D$997),"")</f>
        <v/>
      </c>
      <c r="F605" s="22">
        <f>IF(H605="","",MAX($F$2:F604)+1)</f>
        <v>604</v>
      </c>
      <c r="G605" s="26" t="str">
        <f t="shared" si="161"/>
        <v/>
      </c>
      <c r="H605" s="27" t="str">
        <f t="shared" si="162"/>
        <v xml:space="preserve">
</v>
      </c>
      <c r="I605" s="27" t="str">
        <f t="shared" si="163"/>
        <v xml:space="preserve">
</v>
      </c>
      <c r="J605" s="42">
        <f t="shared" si="164"/>
        <v>0</v>
      </c>
      <c r="K605" s="22">
        <f t="shared" si="169"/>
        <v>0</v>
      </c>
      <c r="L605" s="22">
        <f t="shared" si="167"/>
        <v>0</v>
      </c>
      <c r="M605" s="22">
        <f t="shared" si="165"/>
        <v>0</v>
      </c>
      <c r="N605" s="14" t="str">
        <f t="shared" si="166"/>
        <v/>
      </c>
      <c r="O605" s="14" t="e">
        <f t="shared" ref="O605:O668" si="171">IF(Y605="",DATE(YEAR(MID(V605,10,8)),MONTH(MID(V605,10,8)),DAY(MID(V605,10,2))),Y605)</f>
        <v>#VALUE!</v>
      </c>
      <c r="P605" s="14" t="e">
        <f t="shared" ref="P605:P668" si="172">IF(Z605="",DATE(YEAR(MID(V605,19,8)),MONTH(MID(V605,19,8)),DAY(MID(V605,19,8))),Z605)</f>
        <v>#VALUE!</v>
      </c>
      <c r="Q605" s="14" t="str">
        <f>IFERROR(IF(AA605="",IF(X605="","Ecole Privée "&amp;TRIM(PROPER(VLOOKUP(MID(V605,1,8),[1]Répertoire!$H$1:$J$65536,3,FALSE))),"Ecole Privée "&amp;TRIM(PROPER(VLOOKUP(X605,[1]Répertoire!$H$1:$J$65536,3,FALSE)))),AA605),"")</f>
        <v/>
      </c>
      <c r="R605" s="14" t="str">
        <f>IFERROR(IF(AB605="",IF(X605="",VLOOKUP(MID(V605,1,8),[1]Répertoire!$H$1:$J$65536,2,FALSE),TRIM(UPPER(VLOOKUP(X605,[1]Répertoire!$H$1:$J$65536,2,FALSE)))),AB605),"")</f>
        <v/>
      </c>
      <c r="S605" s="14" t="str">
        <f t="shared" si="168"/>
        <v/>
      </c>
      <c r="T605" s="15" t="e">
        <f t="shared" ref="T605:T668" si="173">IF(AC605="",IF(AD605="",U605,TRUNC(AD605*27,0)&amp;"h"&amp;IF((AD605*27)-TRUNC(AD605*27,0)=0,"",(((AD605*27)-TRUNC(AD605*27,0))*60))),AC605)</f>
        <v>#VALUE!</v>
      </c>
      <c r="U605" s="14" t="e">
        <f t="shared" ref="U605:U668" si="174">IF(MID(V605,51,4)="1.00","27h",TRUNC(MID(V605,53,2)*27/100,0)&amp;"h"&amp;((MID(V605,53,2)*27/100)-TRUNC(MID(V605,53,2)*27/100,0))*60)</f>
        <v>#VALUE!</v>
      </c>
      <c r="V605" s="6" t="str">
        <f t="shared" ref="V605:V668" si="175">RIGHT(AF605,69)</f>
        <v/>
      </c>
      <c r="W605" s="34"/>
      <c r="X605" s="23" t="str">
        <f t="shared" ref="X605:X668" si="176">LEFT(V605,8)</f>
        <v/>
      </c>
      <c r="Y605" s="35"/>
      <c r="Z605" s="35"/>
      <c r="AA605" s="38"/>
      <c r="AB605" s="38"/>
      <c r="AC605" s="39"/>
      <c r="AD605" s="23"/>
      <c r="AE605" s="39"/>
      <c r="AF605" s="41"/>
    </row>
    <row r="606" spans="1:32" ht="45" customHeight="1" x14ac:dyDescent="0.25">
      <c r="A606" s="12">
        <v>605</v>
      </c>
      <c r="D606" s="21" t="str">
        <f t="shared" si="160"/>
        <v/>
      </c>
      <c r="E606" s="22" t="str">
        <f t="shared" si="170"/>
        <v/>
      </c>
      <c r="F606" s="22">
        <f>IF(H606="","",MAX($F$2:F605)+1)</f>
        <v>605</v>
      </c>
      <c r="G606" s="26" t="str">
        <f t="shared" si="161"/>
        <v/>
      </c>
      <c r="H606" s="27" t="str">
        <f t="shared" si="162"/>
        <v xml:space="preserve">
</v>
      </c>
      <c r="I606" s="27" t="str">
        <f t="shared" si="163"/>
        <v xml:space="preserve">
</v>
      </c>
      <c r="J606" s="42">
        <f t="shared" si="164"/>
        <v>0</v>
      </c>
      <c r="K606" s="22">
        <f t="shared" si="169"/>
        <v>0</v>
      </c>
      <c r="L606" s="22">
        <f t="shared" si="167"/>
        <v>0</v>
      </c>
      <c r="M606" s="22">
        <f t="shared" si="165"/>
        <v>0</v>
      </c>
      <c r="N606" s="14" t="str">
        <f t="shared" si="166"/>
        <v/>
      </c>
      <c r="O606" s="14" t="e">
        <f t="shared" si="171"/>
        <v>#VALUE!</v>
      </c>
      <c r="P606" s="14" t="e">
        <f t="shared" si="172"/>
        <v>#VALUE!</v>
      </c>
      <c r="Q606" s="14" t="str">
        <f>IFERROR(IF(AA606="",IF(X606="","Ecole Privée "&amp;TRIM(PROPER(VLOOKUP(MID(V606,1,8),[1]Répertoire!$H$1:$J$65536,3,FALSE))),"Ecole Privée "&amp;TRIM(PROPER(VLOOKUP(X606,[1]Répertoire!$H$1:$J$65536,3,FALSE)))),AA606),"")</f>
        <v/>
      </c>
      <c r="R606" s="14" t="str">
        <f>IFERROR(IF(AB606="",IF(X606="",VLOOKUP(MID(V606,1,8),[1]Répertoire!$H$1:$J$65536,2,FALSE),TRIM(UPPER(VLOOKUP(X606,[1]Répertoire!$H$1:$J$65536,2,FALSE)))),AB606),"")</f>
        <v/>
      </c>
      <c r="S606" s="14" t="str">
        <f t="shared" si="168"/>
        <v/>
      </c>
      <c r="T606" s="15" t="e">
        <f t="shared" si="173"/>
        <v>#VALUE!</v>
      </c>
      <c r="U606" s="14" t="e">
        <f t="shared" si="174"/>
        <v>#VALUE!</v>
      </c>
      <c r="V606" s="4" t="str">
        <f t="shared" si="175"/>
        <v/>
      </c>
      <c r="W606" s="33"/>
      <c r="X606" s="24" t="str">
        <f t="shared" si="176"/>
        <v/>
      </c>
      <c r="Y606" s="25"/>
      <c r="Z606" s="25"/>
      <c r="AA606" s="36"/>
      <c r="AB606" s="36"/>
      <c r="AC606" s="37"/>
      <c r="AD606" s="24"/>
      <c r="AE606" s="37"/>
      <c r="AF606" s="40"/>
    </row>
    <row r="607" spans="1:32" ht="45" customHeight="1" x14ac:dyDescent="0.25">
      <c r="A607" s="12">
        <v>606</v>
      </c>
      <c r="D607" s="21" t="str">
        <f t="shared" si="160"/>
        <v/>
      </c>
      <c r="E607" s="22" t="str">
        <f t="shared" si="170"/>
        <v/>
      </c>
      <c r="F607" s="22">
        <f>IF(H607="","",MAX($F$2:F606)+1)</f>
        <v>606</v>
      </c>
      <c r="G607" s="26" t="str">
        <f t="shared" si="161"/>
        <v/>
      </c>
      <c r="H607" s="27" t="str">
        <f t="shared" si="162"/>
        <v xml:space="preserve">
</v>
      </c>
      <c r="I607" s="27" t="str">
        <f t="shared" si="163"/>
        <v xml:space="preserve">
</v>
      </c>
      <c r="J607" s="42">
        <f t="shared" si="164"/>
        <v>0</v>
      </c>
      <c r="K607" s="22">
        <f t="shared" si="169"/>
        <v>0</v>
      </c>
      <c r="L607" s="22">
        <f t="shared" si="167"/>
        <v>0</v>
      </c>
      <c r="M607" s="22">
        <f t="shared" si="165"/>
        <v>0</v>
      </c>
      <c r="N607" s="14" t="str">
        <f t="shared" si="166"/>
        <v/>
      </c>
      <c r="O607" s="14" t="e">
        <f t="shared" si="171"/>
        <v>#VALUE!</v>
      </c>
      <c r="P607" s="14" t="e">
        <f t="shared" si="172"/>
        <v>#VALUE!</v>
      </c>
      <c r="Q607" s="14" t="str">
        <f>IFERROR(IF(AA607="",IF(X607="","Ecole Privée "&amp;TRIM(PROPER(VLOOKUP(MID(V607,1,8),[1]Répertoire!$H$1:$J$65536,3,FALSE))),"Ecole Privée "&amp;TRIM(PROPER(VLOOKUP(X607,[1]Répertoire!$H$1:$J$65536,3,FALSE)))),AA607),"")</f>
        <v/>
      </c>
      <c r="R607" s="14" t="str">
        <f>IFERROR(IF(AB607="",IF(X607="",VLOOKUP(MID(V607,1,8),[1]Répertoire!$H$1:$J$65536,2,FALSE),TRIM(UPPER(VLOOKUP(X607,[1]Répertoire!$H$1:$J$65536,2,FALSE)))),AB607),"")</f>
        <v/>
      </c>
      <c r="S607" s="14" t="str">
        <f t="shared" si="168"/>
        <v/>
      </c>
      <c r="T607" s="15" t="e">
        <f t="shared" si="173"/>
        <v>#VALUE!</v>
      </c>
      <c r="U607" s="14" t="e">
        <f t="shared" si="174"/>
        <v>#VALUE!</v>
      </c>
      <c r="V607" s="6" t="str">
        <f t="shared" si="175"/>
        <v/>
      </c>
      <c r="W607" s="34"/>
      <c r="X607" s="23" t="str">
        <f t="shared" si="176"/>
        <v/>
      </c>
      <c r="Y607" s="35"/>
      <c r="Z607" s="35"/>
      <c r="AA607" s="38"/>
      <c r="AB607" s="38"/>
      <c r="AC607" s="39"/>
      <c r="AD607" s="23"/>
      <c r="AE607" s="39"/>
      <c r="AF607" s="41"/>
    </row>
    <row r="608" spans="1:32" ht="45" customHeight="1" x14ac:dyDescent="0.25">
      <c r="A608" s="12">
        <v>607</v>
      </c>
      <c r="D608" s="21" t="str">
        <f t="shared" si="160"/>
        <v/>
      </c>
      <c r="E608" s="22" t="str">
        <f t="shared" si="170"/>
        <v/>
      </c>
      <c r="F608" s="22">
        <f>IF(H608="","",MAX($F$2:F607)+1)</f>
        <v>607</v>
      </c>
      <c r="G608" s="26" t="str">
        <f t="shared" si="161"/>
        <v/>
      </c>
      <c r="H608" s="27" t="str">
        <f t="shared" si="162"/>
        <v xml:space="preserve">
</v>
      </c>
      <c r="I608" s="27" t="str">
        <f t="shared" si="163"/>
        <v xml:space="preserve">
</v>
      </c>
      <c r="J608" s="42">
        <f t="shared" si="164"/>
        <v>0</v>
      </c>
      <c r="K608" s="22">
        <f t="shared" si="169"/>
        <v>0</v>
      </c>
      <c r="L608" s="22">
        <f t="shared" si="167"/>
        <v>0</v>
      </c>
      <c r="M608" s="22">
        <f t="shared" si="165"/>
        <v>0</v>
      </c>
      <c r="N608" s="14" t="str">
        <f t="shared" si="166"/>
        <v/>
      </c>
      <c r="O608" s="14" t="e">
        <f t="shared" si="171"/>
        <v>#VALUE!</v>
      </c>
      <c r="P608" s="14" t="e">
        <f t="shared" si="172"/>
        <v>#VALUE!</v>
      </c>
      <c r="Q608" s="14" t="str">
        <f>IFERROR(IF(AA608="",IF(X608="","Ecole Privée "&amp;TRIM(PROPER(VLOOKUP(MID(V608,1,8),[1]Répertoire!$H$1:$J$65536,3,FALSE))),"Ecole Privée "&amp;TRIM(PROPER(VLOOKUP(X608,[1]Répertoire!$H$1:$J$65536,3,FALSE)))),AA608),"")</f>
        <v/>
      </c>
      <c r="R608" s="14" t="str">
        <f>IFERROR(IF(AB608="",IF(X608="",VLOOKUP(MID(V608,1,8),[1]Répertoire!$H$1:$J$65536,2,FALSE),TRIM(UPPER(VLOOKUP(X608,[1]Répertoire!$H$1:$J$65536,2,FALSE)))),AB608),"")</f>
        <v/>
      </c>
      <c r="S608" s="14" t="str">
        <f t="shared" si="168"/>
        <v/>
      </c>
      <c r="T608" s="15" t="e">
        <f t="shared" si="173"/>
        <v>#VALUE!</v>
      </c>
      <c r="U608" s="14" t="e">
        <f t="shared" si="174"/>
        <v>#VALUE!</v>
      </c>
      <c r="V608" s="4" t="str">
        <f t="shared" si="175"/>
        <v/>
      </c>
      <c r="W608" s="33"/>
      <c r="X608" s="24" t="str">
        <f t="shared" si="176"/>
        <v/>
      </c>
      <c r="Y608" s="25"/>
      <c r="Z608" s="25"/>
      <c r="AA608" s="36"/>
      <c r="AB608" s="36"/>
      <c r="AC608" s="37"/>
      <c r="AD608" s="24"/>
      <c r="AE608" s="37"/>
      <c r="AF608" s="40"/>
    </row>
    <row r="609" spans="1:32" ht="45" customHeight="1" x14ac:dyDescent="0.25">
      <c r="A609" s="12">
        <v>608</v>
      </c>
      <c r="D609" s="21" t="str">
        <f t="shared" si="160"/>
        <v/>
      </c>
      <c r="E609" s="22" t="str">
        <f t="shared" si="170"/>
        <v/>
      </c>
      <c r="F609" s="22">
        <f>IF(H609="","",MAX($F$2:F608)+1)</f>
        <v>608</v>
      </c>
      <c r="G609" s="26" t="str">
        <f t="shared" si="161"/>
        <v/>
      </c>
      <c r="H609" s="27" t="str">
        <f t="shared" si="162"/>
        <v xml:space="preserve">
</v>
      </c>
      <c r="I609" s="27" t="str">
        <f t="shared" si="163"/>
        <v xml:space="preserve">
</v>
      </c>
      <c r="J609" s="42">
        <f t="shared" si="164"/>
        <v>0</v>
      </c>
      <c r="K609" s="22">
        <f t="shared" si="169"/>
        <v>0</v>
      </c>
      <c r="L609" s="22">
        <f t="shared" si="167"/>
        <v>0</v>
      </c>
      <c r="M609" s="22">
        <f t="shared" si="165"/>
        <v>0</v>
      </c>
      <c r="N609" s="14" t="str">
        <f t="shared" si="166"/>
        <v/>
      </c>
      <c r="O609" s="14" t="e">
        <f t="shared" si="171"/>
        <v>#VALUE!</v>
      </c>
      <c r="P609" s="14" t="e">
        <f t="shared" si="172"/>
        <v>#VALUE!</v>
      </c>
      <c r="Q609" s="14" t="str">
        <f>IFERROR(IF(AA609="",IF(X609="","Ecole Privée "&amp;TRIM(PROPER(VLOOKUP(MID(V609,1,8),[1]Répertoire!$H$1:$J$65536,3,FALSE))),"Ecole Privée "&amp;TRIM(PROPER(VLOOKUP(X609,[1]Répertoire!$H$1:$J$65536,3,FALSE)))),AA609),"")</f>
        <v/>
      </c>
      <c r="R609" s="14" t="str">
        <f>IFERROR(IF(AB609="",IF(X609="",VLOOKUP(MID(V609,1,8),[1]Répertoire!$H$1:$J$65536,2,FALSE),TRIM(UPPER(VLOOKUP(X609,[1]Répertoire!$H$1:$J$65536,2,FALSE)))),AB609),"")</f>
        <v/>
      </c>
      <c r="S609" s="14" t="str">
        <f t="shared" si="168"/>
        <v/>
      </c>
      <c r="T609" s="15" t="e">
        <f t="shared" si="173"/>
        <v>#VALUE!</v>
      </c>
      <c r="U609" s="14" t="e">
        <f t="shared" si="174"/>
        <v>#VALUE!</v>
      </c>
      <c r="V609" s="6" t="str">
        <f t="shared" si="175"/>
        <v/>
      </c>
      <c r="W609" s="34"/>
      <c r="X609" s="23" t="str">
        <f t="shared" si="176"/>
        <v/>
      </c>
      <c r="Y609" s="35"/>
      <c r="Z609" s="35"/>
      <c r="AA609" s="38"/>
      <c r="AB609" s="38"/>
      <c r="AC609" s="39"/>
      <c r="AD609" s="23"/>
      <c r="AE609" s="39"/>
      <c r="AF609" s="41"/>
    </row>
    <row r="610" spans="1:32" ht="45" customHeight="1" x14ac:dyDescent="0.25">
      <c r="A610" s="12">
        <v>609</v>
      </c>
      <c r="D610" s="21" t="str">
        <f t="shared" si="160"/>
        <v/>
      </c>
      <c r="E610" s="22" t="str">
        <f t="shared" si="170"/>
        <v/>
      </c>
      <c r="F610" s="22">
        <f>IF(H610="","",MAX($F$2:F609)+1)</f>
        <v>609</v>
      </c>
      <c r="G610" s="26" t="str">
        <f t="shared" si="161"/>
        <v/>
      </c>
      <c r="H610" s="27" t="str">
        <f t="shared" si="162"/>
        <v xml:space="preserve">
</v>
      </c>
      <c r="I610" s="27" t="str">
        <f t="shared" si="163"/>
        <v xml:space="preserve">
</v>
      </c>
      <c r="J610" s="42">
        <f t="shared" si="164"/>
        <v>0</v>
      </c>
      <c r="K610" s="22">
        <f t="shared" si="169"/>
        <v>0</v>
      </c>
      <c r="L610" s="22">
        <f t="shared" si="167"/>
        <v>0</v>
      </c>
      <c r="M610" s="22">
        <f t="shared" si="165"/>
        <v>0</v>
      </c>
      <c r="N610" s="14" t="str">
        <f t="shared" si="166"/>
        <v/>
      </c>
      <c r="O610" s="14" t="e">
        <f t="shared" si="171"/>
        <v>#VALUE!</v>
      </c>
      <c r="P610" s="14" t="e">
        <f t="shared" si="172"/>
        <v>#VALUE!</v>
      </c>
      <c r="Q610" s="14" t="str">
        <f>IFERROR(IF(AA610="",IF(X610="","Ecole Privée "&amp;TRIM(PROPER(VLOOKUP(MID(V610,1,8),[1]Répertoire!$H$1:$J$65536,3,FALSE))),"Ecole Privée "&amp;TRIM(PROPER(VLOOKUP(X610,[1]Répertoire!$H$1:$J$65536,3,FALSE)))),AA610),"")</f>
        <v/>
      </c>
      <c r="R610" s="14" t="str">
        <f>IFERROR(IF(AB610="",IF(X610="",VLOOKUP(MID(V610,1,8),[1]Répertoire!$H$1:$J$65536,2,FALSE),TRIM(UPPER(VLOOKUP(X610,[1]Répertoire!$H$1:$J$65536,2,FALSE)))),AB610),"")</f>
        <v/>
      </c>
      <c r="S610" s="14" t="str">
        <f t="shared" si="168"/>
        <v/>
      </c>
      <c r="T610" s="15" t="e">
        <f t="shared" si="173"/>
        <v>#VALUE!</v>
      </c>
      <c r="U610" s="14" t="e">
        <f t="shared" si="174"/>
        <v>#VALUE!</v>
      </c>
      <c r="V610" s="4" t="str">
        <f t="shared" si="175"/>
        <v/>
      </c>
      <c r="W610" s="33"/>
      <c r="X610" s="24" t="str">
        <f t="shared" si="176"/>
        <v/>
      </c>
      <c r="Y610" s="25"/>
      <c r="Z610" s="25"/>
      <c r="AA610" s="36"/>
      <c r="AB610" s="36"/>
      <c r="AC610" s="37"/>
      <c r="AD610" s="24"/>
      <c r="AE610" s="37"/>
      <c r="AF610" s="40"/>
    </row>
    <row r="611" spans="1:32" ht="45" customHeight="1" x14ac:dyDescent="0.25">
      <c r="A611" s="12">
        <v>610</v>
      </c>
      <c r="D611" s="21" t="str">
        <f t="shared" si="160"/>
        <v/>
      </c>
      <c r="E611" s="22" t="str">
        <f t="shared" si="170"/>
        <v/>
      </c>
      <c r="F611" s="22">
        <f>IF(H611="","",MAX($F$2:F610)+1)</f>
        <v>610</v>
      </c>
      <c r="G611" s="26" t="str">
        <f t="shared" si="161"/>
        <v/>
      </c>
      <c r="H611" s="27" t="str">
        <f t="shared" si="162"/>
        <v xml:space="preserve">
</v>
      </c>
      <c r="I611" s="27" t="str">
        <f t="shared" si="163"/>
        <v xml:space="preserve">
</v>
      </c>
      <c r="J611" s="42">
        <f t="shared" si="164"/>
        <v>0</v>
      </c>
      <c r="K611" s="22">
        <f t="shared" si="169"/>
        <v>0</v>
      </c>
      <c r="L611" s="22">
        <f t="shared" si="167"/>
        <v>0</v>
      </c>
      <c r="M611" s="22">
        <f t="shared" si="165"/>
        <v>0</v>
      </c>
      <c r="N611" s="14" t="str">
        <f t="shared" si="166"/>
        <v/>
      </c>
      <c r="O611" s="14" t="e">
        <f t="shared" si="171"/>
        <v>#VALUE!</v>
      </c>
      <c r="P611" s="14" t="e">
        <f t="shared" si="172"/>
        <v>#VALUE!</v>
      </c>
      <c r="Q611" s="14" t="str">
        <f>IFERROR(IF(AA611="",IF(X611="","Ecole Privée "&amp;TRIM(PROPER(VLOOKUP(MID(V611,1,8),[1]Répertoire!$H$1:$J$65536,3,FALSE))),"Ecole Privée "&amp;TRIM(PROPER(VLOOKUP(X611,[1]Répertoire!$H$1:$J$65536,3,FALSE)))),AA611),"")</f>
        <v/>
      </c>
      <c r="R611" s="14" t="str">
        <f>IFERROR(IF(AB611="",IF(X611="",VLOOKUP(MID(V611,1,8),[1]Répertoire!$H$1:$J$65536,2,FALSE),TRIM(UPPER(VLOOKUP(X611,[1]Répertoire!$H$1:$J$65536,2,FALSE)))),AB611),"")</f>
        <v/>
      </c>
      <c r="S611" s="14" t="str">
        <f t="shared" si="168"/>
        <v/>
      </c>
      <c r="T611" s="15" t="e">
        <f t="shared" si="173"/>
        <v>#VALUE!</v>
      </c>
      <c r="U611" s="14" t="e">
        <f t="shared" si="174"/>
        <v>#VALUE!</v>
      </c>
      <c r="V611" s="6" t="str">
        <f t="shared" si="175"/>
        <v/>
      </c>
      <c r="W611" s="34"/>
      <c r="X611" s="23" t="str">
        <f t="shared" si="176"/>
        <v/>
      </c>
      <c r="Y611" s="35"/>
      <c r="Z611" s="35"/>
      <c r="AA611" s="38"/>
      <c r="AB611" s="38"/>
      <c r="AC611" s="39"/>
      <c r="AD611" s="23"/>
      <c r="AE611" s="39"/>
      <c r="AF611" s="41"/>
    </row>
    <row r="612" spans="1:32" ht="45" customHeight="1" x14ac:dyDescent="0.25">
      <c r="A612" s="12">
        <v>611</v>
      </c>
      <c r="D612" s="21" t="str">
        <f t="shared" si="160"/>
        <v/>
      </c>
      <c r="E612" s="22" t="str">
        <f t="shared" si="170"/>
        <v/>
      </c>
      <c r="F612" s="22">
        <f>IF(H612="","",MAX($F$2:F611)+1)</f>
        <v>611</v>
      </c>
      <c r="G612" s="26" t="str">
        <f t="shared" si="161"/>
        <v/>
      </c>
      <c r="H612" s="27" t="str">
        <f t="shared" si="162"/>
        <v xml:space="preserve">
</v>
      </c>
      <c r="I612" s="27" t="str">
        <f t="shared" si="163"/>
        <v xml:space="preserve">
</v>
      </c>
      <c r="J612" s="42">
        <f t="shared" si="164"/>
        <v>0</v>
      </c>
      <c r="K612" s="22">
        <f t="shared" si="169"/>
        <v>0</v>
      </c>
      <c r="L612" s="22">
        <f t="shared" si="167"/>
        <v>0</v>
      </c>
      <c r="M612" s="22">
        <f t="shared" si="165"/>
        <v>0</v>
      </c>
      <c r="N612" s="14" t="str">
        <f t="shared" si="166"/>
        <v/>
      </c>
      <c r="O612" s="14" t="e">
        <f t="shared" si="171"/>
        <v>#VALUE!</v>
      </c>
      <c r="P612" s="14" t="e">
        <f t="shared" si="172"/>
        <v>#VALUE!</v>
      </c>
      <c r="Q612" s="14" t="str">
        <f>IFERROR(IF(AA612="",IF(X612="","Ecole Privée "&amp;TRIM(PROPER(VLOOKUP(MID(V612,1,8),[1]Répertoire!$H$1:$J$65536,3,FALSE))),"Ecole Privée "&amp;TRIM(PROPER(VLOOKUP(X612,[1]Répertoire!$H$1:$J$65536,3,FALSE)))),AA612),"")</f>
        <v/>
      </c>
      <c r="R612" s="14" t="str">
        <f>IFERROR(IF(AB612="",IF(X612="",VLOOKUP(MID(V612,1,8),[1]Répertoire!$H$1:$J$65536,2,FALSE),TRIM(UPPER(VLOOKUP(X612,[1]Répertoire!$H$1:$J$65536,2,FALSE)))),AB612),"")</f>
        <v/>
      </c>
      <c r="S612" s="14" t="str">
        <f t="shared" si="168"/>
        <v/>
      </c>
      <c r="T612" s="15" t="e">
        <f t="shared" si="173"/>
        <v>#VALUE!</v>
      </c>
      <c r="U612" s="14" t="e">
        <f t="shared" si="174"/>
        <v>#VALUE!</v>
      </c>
      <c r="V612" s="4" t="str">
        <f t="shared" si="175"/>
        <v/>
      </c>
      <c r="W612" s="33"/>
      <c r="X612" s="24" t="str">
        <f t="shared" si="176"/>
        <v/>
      </c>
      <c r="Y612" s="25"/>
      <c r="Z612" s="25"/>
      <c r="AA612" s="36"/>
      <c r="AB612" s="36"/>
      <c r="AC612" s="37"/>
      <c r="AD612" s="24"/>
      <c r="AE612" s="37"/>
      <c r="AF612" s="40"/>
    </row>
    <row r="613" spans="1:32" ht="45" customHeight="1" x14ac:dyDescent="0.25">
      <c r="A613" s="12">
        <v>612</v>
      </c>
      <c r="D613" s="21" t="str">
        <f t="shared" si="160"/>
        <v/>
      </c>
      <c r="E613" s="22" t="str">
        <f t="shared" si="170"/>
        <v/>
      </c>
      <c r="F613" s="22">
        <f>IF(H613="","",MAX($F$2:F612)+1)</f>
        <v>612</v>
      </c>
      <c r="G613" s="26" t="str">
        <f t="shared" si="161"/>
        <v/>
      </c>
      <c r="H613" s="27" t="str">
        <f t="shared" si="162"/>
        <v xml:space="preserve">
</v>
      </c>
      <c r="I613" s="27" t="str">
        <f t="shared" si="163"/>
        <v xml:space="preserve">
</v>
      </c>
      <c r="J613" s="42">
        <f t="shared" si="164"/>
        <v>0</v>
      </c>
      <c r="K613" s="22">
        <f t="shared" si="169"/>
        <v>0</v>
      </c>
      <c r="L613" s="22">
        <f t="shared" si="167"/>
        <v>0</v>
      </c>
      <c r="M613" s="22">
        <f t="shared" si="165"/>
        <v>0</v>
      </c>
      <c r="N613" s="14" t="str">
        <f t="shared" si="166"/>
        <v/>
      </c>
      <c r="O613" s="14" t="e">
        <f t="shared" si="171"/>
        <v>#VALUE!</v>
      </c>
      <c r="P613" s="14" t="e">
        <f t="shared" si="172"/>
        <v>#VALUE!</v>
      </c>
      <c r="Q613" s="14" t="str">
        <f>IFERROR(IF(AA613="",IF(X613="","Ecole Privée "&amp;TRIM(PROPER(VLOOKUP(MID(V613,1,8),[1]Répertoire!$H$1:$J$65536,3,FALSE))),"Ecole Privée "&amp;TRIM(PROPER(VLOOKUP(X613,[1]Répertoire!$H$1:$J$65536,3,FALSE)))),AA613),"")</f>
        <v/>
      </c>
      <c r="R613" s="14" t="str">
        <f>IFERROR(IF(AB613="",IF(X613="",VLOOKUP(MID(V613,1,8),[1]Répertoire!$H$1:$J$65536,2,FALSE),TRIM(UPPER(VLOOKUP(X613,[1]Répertoire!$H$1:$J$65536,2,FALSE)))),AB613),"")</f>
        <v/>
      </c>
      <c r="S613" s="14" t="str">
        <f t="shared" si="168"/>
        <v/>
      </c>
      <c r="T613" s="15" t="e">
        <f t="shared" si="173"/>
        <v>#VALUE!</v>
      </c>
      <c r="U613" s="14" t="e">
        <f t="shared" si="174"/>
        <v>#VALUE!</v>
      </c>
      <c r="V613" s="6" t="str">
        <f t="shared" si="175"/>
        <v/>
      </c>
      <c r="W613" s="34"/>
      <c r="X613" s="23" t="str">
        <f t="shared" si="176"/>
        <v/>
      </c>
      <c r="Y613" s="35"/>
      <c r="Z613" s="35"/>
      <c r="AA613" s="38"/>
      <c r="AB613" s="38"/>
      <c r="AC613" s="39"/>
      <c r="AD613" s="23"/>
      <c r="AE613" s="39"/>
      <c r="AF613" s="41"/>
    </row>
    <row r="614" spans="1:32" ht="45" customHeight="1" x14ac:dyDescent="0.25">
      <c r="A614" s="12">
        <v>613</v>
      </c>
      <c r="D614" s="21" t="str">
        <f t="shared" si="160"/>
        <v/>
      </c>
      <c r="E614" s="22" t="str">
        <f t="shared" si="170"/>
        <v/>
      </c>
      <c r="F614" s="22">
        <f>IF(H614="","",MAX($F$2:F613)+1)</f>
        <v>613</v>
      </c>
      <c r="G614" s="26" t="str">
        <f t="shared" si="161"/>
        <v/>
      </c>
      <c r="H614" s="27" t="str">
        <f t="shared" si="162"/>
        <v xml:space="preserve">
</v>
      </c>
      <c r="I614" s="27" t="str">
        <f t="shared" si="163"/>
        <v xml:space="preserve">
</v>
      </c>
      <c r="J614" s="42">
        <f t="shared" si="164"/>
        <v>0</v>
      </c>
      <c r="K614" s="22">
        <f t="shared" si="169"/>
        <v>0</v>
      </c>
      <c r="L614" s="22">
        <f t="shared" si="167"/>
        <v>0</v>
      </c>
      <c r="M614" s="22">
        <f t="shared" si="165"/>
        <v>0</v>
      </c>
      <c r="N614" s="14" t="str">
        <f t="shared" si="166"/>
        <v/>
      </c>
      <c r="O614" s="14" t="e">
        <f t="shared" si="171"/>
        <v>#VALUE!</v>
      </c>
      <c r="P614" s="14" t="e">
        <f t="shared" si="172"/>
        <v>#VALUE!</v>
      </c>
      <c r="Q614" s="14" t="str">
        <f>IFERROR(IF(AA614="",IF(X614="","Ecole Privée "&amp;TRIM(PROPER(VLOOKUP(MID(V614,1,8),[1]Répertoire!$H$1:$J$65536,3,FALSE))),"Ecole Privée "&amp;TRIM(PROPER(VLOOKUP(X614,[1]Répertoire!$H$1:$J$65536,3,FALSE)))),AA614),"")</f>
        <v/>
      </c>
      <c r="R614" s="14" t="str">
        <f>IFERROR(IF(AB614="",IF(X614="",VLOOKUP(MID(V614,1,8),[1]Répertoire!$H$1:$J$65536,2,FALSE),TRIM(UPPER(VLOOKUP(X614,[1]Répertoire!$H$1:$J$65536,2,FALSE)))),AB614),"")</f>
        <v/>
      </c>
      <c r="S614" s="14" t="str">
        <f t="shared" si="168"/>
        <v/>
      </c>
      <c r="T614" s="15" t="e">
        <f t="shared" si="173"/>
        <v>#VALUE!</v>
      </c>
      <c r="U614" s="14" t="e">
        <f t="shared" si="174"/>
        <v>#VALUE!</v>
      </c>
      <c r="V614" s="4" t="str">
        <f t="shared" si="175"/>
        <v/>
      </c>
      <c r="W614" s="33"/>
      <c r="X614" s="24" t="str">
        <f t="shared" si="176"/>
        <v/>
      </c>
      <c r="Y614" s="25"/>
      <c r="Z614" s="25"/>
      <c r="AA614" s="36"/>
      <c r="AB614" s="36"/>
      <c r="AC614" s="37"/>
      <c r="AD614" s="24"/>
      <c r="AE614" s="37"/>
      <c r="AF614" s="40"/>
    </row>
    <row r="615" spans="1:32" ht="45" customHeight="1" x14ac:dyDescent="0.25">
      <c r="A615" s="12">
        <v>614</v>
      </c>
      <c r="D615" s="21" t="str">
        <f t="shared" si="160"/>
        <v/>
      </c>
      <c r="E615" s="22" t="str">
        <f t="shared" si="170"/>
        <v/>
      </c>
      <c r="F615" s="22">
        <f>IF(H615="","",MAX($F$2:F614)+1)</f>
        <v>614</v>
      </c>
      <c r="G615" s="26" t="str">
        <f t="shared" si="161"/>
        <v/>
      </c>
      <c r="H615" s="27" t="str">
        <f t="shared" si="162"/>
        <v xml:space="preserve">
</v>
      </c>
      <c r="I615" s="27" t="str">
        <f t="shared" si="163"/>
        <v xml:space="preserve">
</v>
      </c>
      <c r="J615" s="42">
        <f t="shared" si="164"/>
        <v>0</v>
      </c>
      <c r="K615" s="22">
        <f t="shared" si="169"/>
        <v>0</v>
      </c>
      <c r="L615" s="22">
        <f t="shared" si="167"/>
        <v>0</v>
      </c>
      <c r="M615" s="22">
        <f t="shared" si="165"/>
        <v>0</v>
      </c>
      <c r="N615" s="14" t="str">
        <f t="shared" si="166"/>
        <v/>
      </c>
      <c r="O615" s="14" t="e">
        <f t="shared" si="171"/>
        <v>#VALUE!</v>
      </c>
      <c r="P615" s="14" t="e">
        <f t="shared" si="172"/>
        <v>#VALUE!</v>
      </c>
      <c r="Q615" s="14" t="str">
        <f>IFERROR(IF(AA615="",IF(X615="","Ecole Privée "&amp;TRIM(PROPER(VLOOKUP(MID(V615,1,8),[1]Répertoire!$H$1:$J$65536,3,FALSE))),"Ecole Privée "&amp;TRIM(PROPER(VLOOKUP(X615,[1]Répertoire!$H$1:$J$65536,3,FALSE)))),AA615),"")</f>
        <v/>
      </c>
      <c r="R615" s="14" t="str">
        <f>IFERROR(IF(AB615="",IF(X615="",VLOOKUP(MID(V615,1,8),[1]Répertoire!$H$1:$J$65536,2,FALSE),TRIM(UPPER(VLOOKUP(X615,[1]Répertoire!$H$1:$J$65536,2,FALSE)))),AB615),"")</f>
        <v/>
      </c>
      <c r="S615" s="14" t="str">
        <f t="shared" si="168"/>
        <v/>
      </c>
      <c r="T615" s="15" t="e">
        <f t="shared" si="173"/>
        <v>#VALUE!</v>
      </c>
      <c r="U615" s="14" t="e">
        <f t="shared" si="174"/>
        <v>#VALUE!</v>
      </c>
      <c r="V615" s="6" t="str">
        <f t="shared" si="175"/>
        <v/>
      </c>
      <c r="W615" s="34"/>
      <c r="X615" s="23" t="str">
        <f t="shared" si="176"/>
        <v/>
      </c>
      <c r="Y615" s="35"/>
      <c r="Z615" s="35"/>
      <c r="AA615" s="38"/>
      <c r="AB615" s="38"/>
      <c r="AC615" s="39"/>
      <c r="AD615" s="23"/>
      <c r="AE615" s="39"/>
      <c r="AF615" s="41"/>
    </row>
    <row r="616" spans="1:32" ht="45" customHeight="1" x14ac:dyDescent="0.25">
      <c r="A616" s="12">
        <v>615</v>
      </c>
      <c r="D616" s="21" t="str">
        <f t="shared" si="160"/>
        <v/>
      </c>
      <c r="E616" s="22" t="str">
        <f t="shared" si="170"/>
        <v/>
      </c>
      <c r="F616" s="22">
        <f>IF(H616="","",MAX($F$2:F615)+1)</f>
        <v>615</v>
      </c>
      <c r="G616" s="26" t="str">
        <f t="shared" si="161"/>
        <v/>
      </c>
      <c r="H616" s="27" t="str">
        <f t="shared" si="162"/>
        <v xml:space="preserve">
</v>
      </c>
      <c r="I616" s="27" t="str">
        <f t="shared" si="163"/>
        <v xml:space="preserve">
</v>
      </c>
      <c r="J616" s="42">
        <f t="shared" si="164"/>
        <v>0</v>
      </c>
      <c r="K616" s="22">
        <f t="shared" si="169"/>
        <v>0</v>
      </c>
      <c r="L616" s="22">
        <f t="shared" si="167"/>
        <v>0</v>
      </c>
      <c r="M616" s="22">
        <f t="shared" si="165"/>
        <v>0</v>
      </c>
      <c r="N616" s="14" t="str">
        <f t="shared" si="166"/>
        <v/>
      </c>
      <c r="O616" s="14" t="e">
        <f t="shared" si="171"/>
        <v>#VALUE!</v>
      </c>
      <c r="P616" s="14" t="e">
        <f t="shared" si="172"/>
        <v>#VALUE!</v>
      </c>
      <c r="Q616" s="14" t="str">
        <f>IFERROR(IF(AA616="",IF(X616="","Ecole Privée "&amp;TRIM(PROPER(VLOOKUP(MID(V616,1,8),[1]Répertoire!$H$1:$J$65536,3,FALSE))),"Ecole Privée "&amp;TRIM(PROPER(VLOOKUP(X616,[1]Répertoire!$H$1:$J$65536,3,FALSE)))),AA616),"")</f>
        <v/>
      </c>
      <c r="R616" s="14" t="str">
        <f>IFERROR(IF(AB616="",IF(X616="",VLOOKUP(MID(V616,1,8),[1]Répertoire!$H$1:$J$65536,2,FALSE),TRIM(UPPER(VLOOKUP(X616,[1]Répertoire!$H$1:$J$65536,2,FALSE)))),AB616),"")</f>
        <v/>
      </c>
      <c r="S616" s="14" t="str">
        <f t="shared" si="168"/>
        <v/>
      </c>
      <c r="T616" s="15" t="e">
        <f t="shared" si="173"/>
        <v>#VALUE!</v>
      </c>
      <c r="U616" s="14" t="e">
        <f t="shared" si="174"/>
        <v>#VALUE!</v>
      </c>
      <c r="V616" s="4" t="str">
        <f t="shared" si="175"/>
        <v/>
      </c>
      <c r="W616" s="33"/>
      <c r="X616" s="24" t="str">
        <f t="shared" si="176"/>
        <v/>
      </c>
      <c r="Y616" s="25"/>
      <c r="Z616" s="25"/>
      <c r="AA616" s="36"/>
      <c r="AB616" s="36"/>
      <c r="AC616" s="37"/>
      <c r="AD616" s="24"/>
      <c r="AE616" s="37"/>
      <c r="AF616" s="40"/>
    </row>
    <row r="617" spans="1:32" ht="45" customHeight="1" x14ac:dyDescent="0.25">
      <c r="A617" s="12">
        <v>616</v>
      </c>
      <c r="D617" s="21" t="str">
        <f t="shared" si="160"/>
        <v/>
      </c>
      <c r="E617" s="22" t="str">
        <f t="shared" si="170"/>
        <v/>
      </c>
      <c r="F617" s="22">
        <f>IF(H617="","",MAX($F$2:F616)+1)</f>
        <v>616</v>
      </c>
      <c r="G617" s="26" t="str">
        <f t="shared" si="161"/>
        <v/>
      </c>
      <c r="H617" s="27" t="str">
        <f t="shared" si="162"/>
        <v xml:space="preserve">
</v>
      </c>
      <c r="I617" s="27" t="str">
        <f t="shared" si="163"/>
        <v xml:space="preserve">
</v>
      </c>
      <c r="J617" s="42">
        <f t="shared" si="164"/>
        <v>0</v>
      </c>
      <c r="K617" s="22">
        <f t="shared" si="169"/>
        <v>0</v>
      </c>
      <c r="L617" s="22">
        <f t="shared" si="167"/>
        <v>0</v>
      </c>
      <c r="M617" s="22">
        <f t="shared" si="165"/>
        <v>0</v>
      </c>
      <c r="N617" s="14" t="str">
        <f t="shared" si="166"/>
        <v/>
      </c>
      <c r="O617" s="14" t="e">
        <f t="shared" si="171"/>
        <v>#VALUE!</v>
      </c>
      <c r="P617" s="14" t="e">
        <f t="shared" si="172"/>
        <v>#VALUE!</v>
      </c>
      <c r="Q617" s="14" t="str">
        <f>IFERROR(IF(AA617="",IF(X617="","Ecole Privée "&amp;TRIM(PROPER(VLOOKUP(MID(V617,1,8),[1]Répertoire!$H$1:$J$65536,3,FALSE))),"Ecole Privée "&amp;TRIM(PROPER(VLOOKUP(X617,[1]Répertoire!$H$1:$J$65536,3,FALSE)))),AA617),"")</f>
        <v/>
      </c>
      <c r="R617" s="14" t="str">
        <f>IFERROR(IF(AB617="",IF(X617="",VLOOKUP(MID(V617,1,8),[1]Répertoire!$H$1:$J$65536,2,FALSE),TRIM(UPPER(VLOOKUP(X617,[1]Répertoire!$H$1:$J$65536,2,FALSE)))),AB617),"")</f>
        <v/>
      </c>
      <c r="S617" s="14" t="str">
        <f t="shared" si="168"/>
        <v/>
      </c>
      <c r="T617" s="15" t="e">
        <f t="shared" si="173"/>
        <v>#VALUE!</v>
      </c>
      <c r="U617" s="14" t="e">
        <f t="shared" si="174"/>
        <v>#VALUE!</v>
      </c>
      <c r="V617" s="6" t="str">
        <f t="shared" si="175"/>
        <v/>
      </c>
      <c r="W617" s="34"/>
      <c r="X617" s="23" t="str">
        <f t="shared" si="176"/>
        <v/>
      </c>
      <c r="Y617" s="35"/>
      <c r="Z617" s="35"/>
      <c r="AA617" s="38"/>
      <c r="AB617" s="38"/>
      <c r="AC617" s="39"/>
      <c r="AD617" s="23"/>
      <c r="AE617" s="39"/>
      <c r="AF617" s="41"/>
    </row>
    <row r="618" spans="1:32" ht="45" customHeight="1" x14ac:dyDescent="0.25">
      <c r="A618" s="12">
        <v>617</v>
      </c>
      <c r="D618" s="21" t="str">
        <f t="shared" si="160"/>
        <v/>
      </c>
      <c r="E618" s="22" t="str">
        <f t="shared" si="170"/>
        <v/>
      </c>
      <c r="F618" s="22">
        <f>IF(H618="","",MAX($F$2:F617)+1)</f>
        <v>617</v>
      </c>
      <c r="G618" s="26" t="str">
        <f t="shared" si="161"/>
        <v/>
      </c>
      <c r="H618" s="27" t="str">
        <f t="shared" si="162"/>
        <v xml:space="preserve">
</v>
      </c>
      <c r="I618" s="27" t="str">
        <f t="shared" si="163"/>
        <v xml:space="preserve">
</v>
      </c>
      <c r="J618" s="42">
        <f t="shared" si="164"/>
        <v>0</v>
      </c>
      <c r="K618" s="22">
        <f t="shared" si="169"/>
        <v>0</v>
      </c>
      <c r="L618" s="22">
        <f t="shared" si="167"/>
        <v>0</v>
      </c>
      <c r="M618" s="22">
        <f t="shared" si="165"/>
        <v>0</v>
      </c>
      <c r="N618" s="14" t="str">
        <f t="shared" si="166"/>
        <v/>
      </c>
      <c r="O618" s="14" t="e">
        <f t="shared" si="171"/>
        <v>#VALUE!</v>
      </c>
      <c r="P618" s="14" t="e">
        <f t="shared" si="172"/>
        <v>#VALUE!</v>
      </c>
      <c r="Q618" s="14" t="str">
        <f>IFERROR(IF(AA618="",IF(X618="","Ecole Privée "&amp;TRIM(PROPER(VLOOKUP(MID(V618,1,8),[1]Répertoire!$H$1:$J$65536,3,FALSE))),"Ecole Privée "&amp;TRIM(PROPER(VLOOKUP(X618,[1]Répertoire!$H$1:$J$65536,3,FALSE)))),AA618),"")</f>
        <v/>
      </c>
      <c r="R618" s="14" t="str">
        <f>IFERROR(IF(AB618="",IF(X618="",VLOOKUP(MID(V618,1,8),[1]Répertoire!$H$1:$J$65536,2,FALSE),TRIM(UPPER(VLOOKUP(X618,[1]Répertoire!$H$1:$J$65536,2,FALSE)))),AB618),"")</f>
        <v/>
      </c>
      <c r="S618" s="14" t="str">
        <f t="shared" si="168"/>
        <v/>
      </c>
      <c r="T618" s="15" t="e">
        <f t="shared" si="173"/>
        <v>#VALUE!</v>
      </c>
      <c r="U618" s="14" t="e">
        <f t="shared" si="174"/>
        <v>#VALUE!</v>
      </c>
      <c r="V618" s="4" t="str">
        <f t="shared" si="175"/>
        <v/>
      </c>
      <c r="W618" s="33"/>
      <c r="X618" s="24" t="str">
        <f t="shared" si="176"/>
        <v/>
      </c>
      <c r="Y618" s="25"/>
      <c r="Z618" s="25"/>
      <c r="AA618" s="36"/>
      <c r="AB618" s="36"/>
      <c r="AC618" s="37"/>
      <c r="AD618" s="24"/>
      <c r="AE618" s="37"/>
      <c r="AF618" s="40"/>
    </row>
    <row r="619" spans="1:32" ht="45" customHeight="1" x14ac:dyDescent="0.25">
      <c r="A619" s="12">
        <v>618</v>
      </c>
      <c r="D619" s="21" t="str">
        <f t="shared" si="160"/>
        <v/>
      </c>
      <c r="E619" s="22" t="str">
        <f t="shared" si="170"/>
        <v/>
      </c>
      <c r="F619" s="22">
        <f>IF(H619="","",MAX($F$2:F618)+1)</f>
        <v>618</v>
      </c>
      <c r="G619" s="26" t="str">
        <f t="shared" si="161"/>
        <v/>
      </c>
      <c r="H619" s="27" t="str">
        <f t="shared" si="162"/>
        <v xml:space="preserve">
</v>
      </c>
      <c r="I619" s="27" t="str">
        <f t="shared" si="163"/>
        <v xml:space="preserve">
</v>
      </c>
      <c r="J619" s="42">
        <f t="shared" si="164"/>
        <v>0</v>
      </c>
      <c r="K619" s="22">
        <f t="shared" si="169"/>
        <v>0</v>
      </c>
      <c r="L619" s="22">
        <f t="shared" si="167"/>
        <v>0</v>
      </c>
      <c r="M619" s="22">
        <f t="shared" si="165"/>
        <v>0</v>
      </c>
      <c r="N619" s="14" t="str">
        <f t="shared" si="166"/>
        <v/>
      </c>
      <c r="O619" s="14" t="e">
        <f t="shared" si="171"/>
        <v>#VALUE!</v>
      </c>
      <c r="P619" s="14" t="e">
        <f t="shared" si="172"/>
        <v>#VALUE!</v>
      </c>
      <c r="Q619" s="14" t="str">
        <f>IFERROR(IF(AA619="",IF(X619="","Ecole Privée "&amp;TRIM(PROPER(VLOOKUP(MID(V619,1,8),[1]Répertoire!$H$1:$J$65536,3,FALSE))),"Ecole Privée "&amp;TRIM(PROPER(VLOOKUP(X619,[1]Répertoire!$H$1:$J$65536,3,FALSE)))),AA619),"")</f>
        <v/>
      </c>
      <c r="R619" s="14" t="str">
        <f>IFERROR(IF(AB619="",IF(X619="",VLOOKUP(MID(V619,1,8),[1]Répertoire!$H$1:$J$65536,2,FALSE),TRIM(UPPER(VLOOKUP(X619,[1]Répertoire!$H$1:$J$65536,2,FALSE)))),AB619),"")</f>
        <v/>
      </c>
      <c r="S619" s="14" t="str">
        <f t="shared" si="168"/>
        <v/>
      </c>
      <c r="T619" s="15" t="e">
        <f t="shared" si="173"/>
        <v>#VALUE!</v>
      </c>
      <c r="U619" s="14" t="e">
        <f t="shared" si="174"/>
        <v>#VALUE!</v>
      </c>
      <c r="V619" s="6" t="str">
        <f t="shared" si="175"/>
        <v/>
      </c>
      <c r="W619" s="34"/>
      <c r="X619" s="23" t="str">
        <f t="shared" si="176"/>
        <v/>
      </c>
      <c r="Y619" s="35"/>
      <c r="Z619" s="35"/>
      <c r="AA619" s="38"/>
      <c r="AB619" s="38"/>
      <c r="AC619" s="39"/>
      <c r="AD619" s="23"/>
      <c r="AE619" s="39"/>
      <c r="AF619" s="41"/>
    </row>
    <row r="620" spans="1:32" ht="45" customHeight="1" x14ac:dyDescent="0.25">
      <c r="A620" s="12">
        <v>619</v>
      </c>
      <c r="D620" s="21" t="str">
        <f t="shared" si="160"/>
        <v/>
      </c>
      <c r="E620" s="22" t="str">
        <f t="shared" si="170"/>
        <v/>
      </c>
      <c r="F620" s="22">
        <f>IF(H620="","",MAX($F$2:F619)+1)</f>
        <v>619</v>
      </c>
      <c r="G620" s="26" t="str">
        <f t="shared" si="161"/>
        <v/>
      </c>
      <c r="H620" s="27" t="str">
        <f t="shared" si="162"/>
        <v xml:space="preserve">
</v>
      </c>
      <c r="I620" s="27" t="str">
        <f t="shared" si="163"/>
        <v xml:space="preserve">
</v>
      </c>
      <c r="J620" s="42">
        <f t="shared" si="164"/>
        <v>0</v>
      </c>
      <c r="K620" s="22">
        <f t="shared" si="169"/>
        <v>0</v>
      </c>
      <c r="L620" s="22">
        <f t="shared" si="167"/>
        <v>0</v>
      </c>
      <c r="M620" s="22">
        <f t="shared" si="165"/>
        <v>0</v>
      </c>
      <c r="N620" s="14" t="str">
        <f t="shared" si="166"/>
        <v/>
      </c>
      <c r="O620" s="14" t="e">
        <f t="shared" si="171"/>
        <v>#VALUE!</v>
      </c>
      <c r="P620" s="14" t="e">
        <f t="shared" si="172"/>
        <v>#VALUE!</v>
      </c>
      <c r="Q620" s="14" t="str">
        <f>IFERROR(IF(AA620="",IF(X620="","Ecole Privée "&amp;TRIM(PROPER(VLOOKUP(MID(V620,1,8),[1]Répertoire!$H$1:$J$65536,3,FALSE))),"Ecole Privée "&amp;TRIM(PROPER(VLOOKUP(X620,[1]Répertoire!$H$1:$J$65536,3,FALSE)))),AA620),"")</f>
        <v/>
      </c>
      <c r="R620" s="14" t="str">
        <f>IFERROR(IF(AB620="",IF(X620="",VLOOKUP(MID(V620,1,8),[1]Répertoire!$H$1:$J$65536,2,FALSE),TRIM(UPPER(VLOOKUP(X620,[1]Répertoire!$H$1:$J$65536,2,FALSE)))),AB620),"")</f>
        <v/>
      </c>
      <c r="S620" s="14" t="str">
        <f t="shared" si="168"/>
        <v/>
      </c>
      <c r="T620" s="15" t="e">
        <f t="shared" si="173"/>
        <v>#VALUE!</v>
      </c>
      <c r="U620" s="14" t="e">
        <f t="shared" si="174"/>
        <v>#VALUE!</v>
      </c>
      <c r="V620" s="4" t="str">
        <f t="shared" si="175"/>
        <v/>
      </c>
      <c r="W620" s="33"/>
      <c r="X620" s="24" t="str">
        <f t="shared" si="176"/>
        <v/>
      </c>
      <c r="Y620" s="25"/>
      <c r="Z620" s="25"/>
      <c r="AA620" s="36"/>
      <c r="AB620" s="36"/>
      <c r="AC620" s="37"/>
      <c r="AD620" s="24"/>
      <c r="AE620" s="37"/>
      <c r="AF620" s="40"/>
    </row>
    <row r="621" spans="1:32" ht="45" customHeight="1" x14ac:dyDescent="0.25">
      <c r="A621" s="12">
        <v>620</v>
      </c>
      <c r="D621" s="21" t="str">
        <f t="shared" si="160"/>
        <v/>
      </c>
      <c r="E621" s="22" t="str">
        <f t="shared" si="170"/>
        <v/>
      </c>
      <c r="F621" s="22">
        <f>IF(H621="","",MAX($F$2:F620)+1)</f>
        <v>620</v>
      </c>
      <c r="G621" s="26" t="str">
        <f t="shared" si="161"/>
        <v/>
      </c>
      <c r="H621" s="27" t="str">
        <f t="shared" si="162"/>
        <v xml:space="preserve">
</v>
      </c>
      <c r="I621" s="27" t="str">
        <f t="shared" si="163"/>
        <v xml:space="preserve">
</v>
      </c>
      <c r="J621" s="42">
        <f t="shared" si="164"/>
        <v>0</v>
      </c>
      <c r="K621" s="22">
        <f t="shared" si="169"/>
        <v>0</v>
      </c>
      <c r="L621" s="22">
        <f t="shared" si="167"/>
        <v>0</v>
      </c>
      <c r="M621" s="22">
        <f t="shared" si="165"/>
        <v>0</v>
      </c>
      <c r="N621" s="14" t="str">
        <f t="shared" si="166"/>
        <v/>
      </c>
      <c r="O621" s="14" t="e">
        <f t="shared" si="171"/>
        <v>#VALUE!</v>
      </c>
      <c r="P621" s="14" t="e">
        <f t="shared" si="172"/>
        <v>#VALUE!</v>
      </c>
      <c r="Q621" s="14" t="str">
        <f>IFERROR(IF(AA621="",IF(X621="","Ecole Privée "&amp;TRIM(PROPER(VLOOKUP(MID(V621,1,8),[1]Répertoire!$H$1:$J$65536,3,FALSE))),"Ecole Privée "&amp;TRIM(PROPER(VLOOKUP(X621,[1]Répertoire!$H$1:$J$65536,3,FALSE)))),AA621),"")</f>
        <v/>
      </c>
      <c r="R621" s="14" t="str">
        <f>IFERROR(IF(AB621="",IF(X621="",VLOOKUP(MID(V621,1,8),[1]Répertoire!$H$1:$J$65536,2,FALSE),TRIM(UPPER(VLOOKUP(X621,[1]Répertoire!$H$1:$J$65536,2,FALSE)))),AB621),"")</f>
        <v/>
      </c>
      <c r="S621" s="14" t="str">
        <f t="shared" si="168"/>
        <v/>
      </c>
      <c r="T621" s="15" t="e">
        <f t="shared" si="173"/>
        <v>#VALUE!</v>
      </c>
      <c r="U621" s="14" t="e">
        <f t="shared" si="174"/>
        <v>#VALUE!</v>
      </c>
      <c r="V621" s="6" t="str">
        <f t="shared" si="175"/>
        <v/>
      </c>
      <c r="W621" s="34"/>
      <c r="X621" s="23" t="str">
        <f t="shared" si="176"/>
        <v/>
      </c>
      <c r="Y621" s="35"/>
      <c r="Z621" s="35"/>
      <c r="AA621" s="38"/>
      <c r="AB621" s="38"/>
      <c r="AC621" s="39"/>
      <c r="AD621" s="23"/>
      <c r="AE621" s="39"/>
      <c r="AF621" s="41"/>
    </row>
    <row r="622" spans="1:32" ht="45" customHeight="1" x14ac:dyDescent="0.25">
      <c r="A622" s="12">
        <v>621</v>
      </c>
      <c r="D622" s="21" t="str">
        <f t="shared" si="160"/>
        <v/>
      </c>
      <c r="E622" s="22" t="str">
        <f t="shared" si="170"/>
        <v/>
      </c>
      <c r="F622" s="22">
        <f>IF(H622="","",MAX($F$2:F621)+1)</f>
        <v>621</v>
      </c>
      <c r="G622" s="26" t="str">
        <f t="shared" si="161"/>
        <v/>
      </c>
      <c r="H622" s="27" t="str">
        <f t="shared" si="162"/>
        <v xml:space="preserve">
</v>
      </c>
      <c r="I622" s="27" t="str">
        <f t="shared" si="163"/>
        <v xml:space="preserve">
</v>
      </c>
      <c r="J622" s="42">
        <f t="shared" si="164"/>
        <v>0</v>
      </c>
      <c r="K622" s="22">
        <f t="shared" si="169"/>
        <v>0</v>
      </c>
      <c r="L622" s="22">
        <f t="shared" si="167"/>
        <v>0</v>
      </c>
      <c r="M622" s="22">
        <f t="shared" si="165"/>
        <v>0</v>
      </c>
      <c r="N622" s="14" t="str">
        <f t="shared" si="166"/>
        <v/>
      </c>
      <c r="O622" s="14" t="e">
        <f t="shared" si="171"/>
        <v>#VALUE!</v>
      </c>
      <c r="P622" s="14" t="e">
        <f t="shared" si="172"/>
        <v>#VALUE!</v>
      </c>
      <c r="Q622" s="14" t="str">
        <f>IFERROR(IF(AA622="",IF(X622="","Ecole Privée "&amp;TRIM(PROPER(VLOOKUP(MID(V622,1,8),[1]Répertoire!$H$1:$J$65536,3,FALSE))),"Ecole Privée "&amp;TRIM(PROPER(VLOOKUP(X622,[1]Répertoire!$H$1:$J$65536,3,FALSE)))),AA622),"")</f>
        <v/>
      </c>
      <c r="R622" s="14" t="str">
        <f>IFERROR(IF(AB622="",IF(X622="",VLOOKUP(MID(V622,1,8),[1]Répertoire!$H$1:$J$65536,2,FALSE),TRIM(UPPER(VLOOKUP(X622,[1]Répertoire!$H$1:$J$65536,2,FALSE)))),AB622),"")</f>
        <v/>
      </c>
      <c r="S622" s="14" t="str">
        <f t="shared" si="168"/>
        <v/>
      </c>
      <c r="T622" s="15" t="e">
        <f t="shared" si="173"/>
        <v>#VALUE!</v>
      </c>
      <c r="U622" s="14" t="e">
        <f t="shared" si="174"/>
        <v>#VALUE!</v>
      </c>
      <c r="V622" s="4" t="str">
        <f t="shared" si="175"/>
        <v/>
      </c>
      <c r="W622" s="33"/>
      <c r="X622" s="24" t="str">
        <f t="shared" si="176"/>
        <v/>
      </c>
      <c r="Y622" s="25"/>
      <c r="Z622" s="25"/>
      <c r="AA622" s="36"/>
      <c r="AB622" s="36"/>
      <c r="AC622" s="37"/>
      <c r="AD622" s="24"/>
      <c r="AE622" s="37"/>
      <c r="AF622" s="40"/>
    </row>
    <row r="623" spans="1:32" ht="45" customHeight="1" x14ac:dyDescent="0.25">
      <c r="A623" s="12">
        <v>622</v>
      </c>
      <c r="D623" s="21" t="str">
        <f t="shared" si="160"/>
        <v/>
      </c>
      <c r="E623" s="22" t="str">
        <f t="shared" si="170"/>
        <v/>
      </c>
      <c r="F623" s="22">
        <f>IF(H623="","",MAX($F$2:F622)+1)</f>
        <v>622</v>
      </c>
      <c r="G623" s="26" t="str">
        <f t="shared" si="161"/>
        <v/>
      </c>
      <c r="H623" s="27" t="str">
        <f t="shared" si="162"/>
        <v xml:space="preserve">
</v>
      </c>
      <c r="I623" s="27" t="str">
        <f t="shared" si="163"/>
        <v xml:space="preserve">
</v>
      </c>
      <c r="J623" s="42">
        <f t="shared" si="164"/>
        <v>0</v>
      </c>
      <c r="K623" s="22">
        <f t="shared" si="169"/>
        <v>0</v>
      </c>
      <c r="L623" s="22">
        <f t="shared" si="167"/>
        <v>0</v>
      </c>
      <c r="M623" s="22">
        <f t="shared" si="165"/>
        <v>0</v>
      </c>
      <c r="N623" s="14" t="str">
        <f t="shared" si="166"/>
        <v/>
      </c>
      <c r="O623" s="14" t="e">
        <f t="shared" si="171"/>
        <v>#VALUE!</v>
      </c>
      <c r="P623" s="14" t="e">
        <f t="shared" si="172"/>
        <v>#VALUE!</v>
      </c>
      <c r="Q623" s="14" t="str">
        <f>IFERROR(IF(AA623="",IF(X623="","Ecole Privée "&amp;TRIM(PROPER(VLOOKUP(MID(V623,1,8),[1]Répertoire!$H$1:$J$65536,3,FALSE))),"Ecole Privée "&amp;TRIM(PROPER(VLOOKUP(X623,[1]Répertoire!$H$1:$J$65536,3,FALSE)))),AA623),"")</f>
        <v/>
      </c>
      <c r="R623" s="14" t="str">
        <f>IFERROR(IF(AB623="",IF(X623="",VLOOKUP(MID(V623,1,8),[1]Répertoire!$H$1:$J$65536,2,FALSE),TRIM(UPPER(VLOOKUP(X623,[1]Répertoire!$H$1:$J$65536,2,FALSE)))),AB623),"")</f>
        <v/>
      </c>
      <c r="S623" s="14" t="str">
        <f t="shared" si="168"/>
        <v/>
      </c>
      <c r="T623" s="15" t="e">
        <f t="shared" si="173"/>
        <v>#VALUE!</v>
      </c>
      <c r="U623" s="14" t="e">
        <f t="shared" si="174"/>
        <v>#VALUE!</v>
      </c>
      <c r="V623" s="6" t="str">
        <f t="shared" si="175"/>
        <v/>
      </c>
      <c r="W623" s="34"/>
      <c r="X623" s="23" t="str">
        <f t="shared" si="176"/>
        <v/>
      </c>
      <c r="Y623" s="35"/>
      <c r="Z623" s="35"/>
      <c r="AA623" s="38"/>
      <c r="AB623" s="38"/>
      <c r="AC623" s="39"/>
      <c r="AD623" s="23"/>
      <c r="AE623" s="39"/>
      <c r="AF623" s="41"/>
    </row>
    <row r="624" spans="1:32" ht="45" customHeight="1" x14ac:dyDescent="0.25">
      <c r="A624" s="12">
        <v>623</v>
      </c>
      <c r="D624" s="21" t="str">
        <f t="shared" si="160"/>
        <v/>
      </c>
      <c r="E624" s="22" t="str">
        <f t="shared" si="170"/>
        <v/>
      </c>
      <c r="F624" s="22">
        <f>IF(H624="","",MAX($F$2:F623)+1)</f>
        <v>623</v>
      </c>
      <c r="G624" s="26" t="str">
        <f t="shared" si="161"/>
        <v/>
      </c>
      <c r="H624" s="27" t="str">
        <f t="shared" si="162"/>
        <v xml:space="preserve">
</v>
      </c>
      <c r="I624" s="27" t="str">
        <f t="shared" si="163"/>
        <v xml:space="preserve">
</v>
      </c>
      <c r="J624" s="42">
        <f t="shared" si="164"/>
        <v>0</v>
      </c>
      <c r="K624" s="22">
        <f t="shared" si="169"/>
        <v>0</v>
      </c>
      <c r="L624" s="22">
        <f t="shared" si="167"/>
        <v>0</v>
      </c>
      <c r="M624" s="22">
        <f t="shared" si="165"/>
        <v>0</v>
      </c>
      <c r="N624" s="14" t="str">
        <f t="shared" si="166"/>
        <v/>
      </c>
      <c r="O624" s="14" t="e">
        <f t="shared" si="171"/>
        <v>#VALUE!</v>
      </c>
      <c r="P624" s="14" t="e">
        <f t="shared" si="172"/>
        <v>#VALUE!</v>
      </c>
      <c r="Q624" s="14" t="str">
        <f>IFERROR(IF(AA624="",IF(X624="","Ecole Privée "&amp;TRIM(PROPER(VLOOKUP(MID(V624,1,8),[1]Répertoire!$H$1:$J$65536,3,FALSE))),"Ecole Privée "&amp;TRIM(PROPER(VLOOKUP(X624,[1]Répertoire!$H$1:$J$65536,3,FALSE)))),AA624),"")</f>
        <v/>
      </c>
      <c r="R624" s="14" t="str">
        <f>IFERROR(IF(AB624="",IF(X624="",VLOOKUP(MID(V624,1,8),[1]Répertoire!$H$1:$J$65536,2,FALSE),TRIM(UPPER(VLOOKUP(X624,[1]Répertoire!$H$1:$J$65536,2,FALSE)))),AB624),"")</f>
        <v/>
      </c>
      <c r="S624" s="14" t="str">
        <f t="shared" si="168"/>
        <v/>
      </c>
      <c r="T624" s="15" t="e">
        <f t="shared" si="173"/>
        <v>#VALUE!</v>
      </c>
      <c r="U624" s="14" t="e">
        <f t="shared" si="174"/>
        <v>#VALUE!</v>
      </c>
      <c r="V624" s="4" t="str">
        <f t="shared" si="175"/>
        <v/>
      </c>
      <c r="W624" s="33"/>
      <c r="X624" s="24" t="str">
        <f t="shared" si="176"/>
        <v/>
      </c>
      <c r="Y624" s="25"/>
      <c r="Z624" s="25"/>
      <c r="AA624" s="36"/>
      <c r="AB624" s="36"/>
      <c r="AC624" s="37"/>
      <c r="AD624" s="24"/>
      <c r="AE624" s="37"/>
      <c r="AF624" s="40"/>
    </row>
    <row r="625" spans="1:32" ht="45" customHeight="1" x14ac:dyDescent="0.25">
      <c r="A625" s="12">
        <v>624</v>
      </c>
      <c r="D625" s="21" t="str">
        <f t="shared" si="160"/>
        <v/>
      </c>
      <c r="E625" s="22" t="str">
        <f t="shared" si="170"/>
        <v/>
      </c>
      <c r="F625" s="22">
        <f>IF(H625="","",MAX($F$2:F624)+1)</f>
        <v>624</v>
      </c>
      <c r="G625" s="26" t="str">
        <f t="shared" si="161"/>
        <v/>
      </c>
      <c r="H625" s="27" t="str">
        <f t="shared" si="162"/>
        <v xml:space="preserve">
</v>
      </c>
      <c r="I625" s="27" t="str">
        <f t="shared" si="163"/>
        <v xml:space="preserve">
</v>
      </c>
      <c r="J625" s="42">
        <f t="shared" si="164"/>
        <v>0</v>
      </c>
      <c r="K625" s="22">
        <f t="shared" si="169"/>
        <v>0</v>
      </c>
      <c r="L625" s="22">
        <f t="shared" si="167"/>
        <v>0</v>
      </c>
      <c r="M625" s="22">
        <f t="shared" si="165"/>
        <v>0</v>
      </c>
      <c r="N625" s="14" t="str">
        <f t="shared" si="166"/>
        <v/>
      </c>
      <c r="O625" s="14" t="e">
        <f t="shared" si="171"/>
        <v>#VALUE!</v>
      </c>
      <c r="P625" s="14" t="e">
        <f t="shared" si="172"/>
        <v>#VALUE!</v>
      </c>
      <c r="Q625" s="14" t="str">
        <f>IFERROR(IF(AA625="",IF(X625="","Ecole Privée "&amp;TRIM(PROPER(VLOOKUP(MID(V625,1,8),[1]Répertoire!$H$1:$J$65536,3,FALSE))),"Ecole Privée "&amp;TRIM(PROPER(VLOOKUP(X625,[1]Répertoire!$H$1:$J$65536,3,FALSE)))),AA625),"")</f>
        <v/>
      </c>
      <c r="R625" s="14" t="str">
        <f>IFERROR(IF(AB625="",IF(X625="",VLOOKUP(MID(V625,1,8),[1]Répertoire!$H$1:$J$65536,2,FALSE),TRIM(UPPER(VLOOKUP(X625,[1]Répertoire!$H$1:$J$65536,2,FALSE)))),AB625),"")</f>
        <v/>
      </c>
      <c r="S625" s="14" t="str">
        <f t="shared" si="168"/>
        <v/>
      </c>
      <c r="T625" s="15" t="e">
        <f t="shared" si="173"/>
        <v>#VALUE!</v>
      </c>
      <c r="U625" s="14" t="e">
        <f t="shared" si="174"/>
        <v>#VALUE!</v>
      </c>
      <c r="V625" s="6" t="str">
        <f t="shared" si="175"/>
        <v/>
      </c>
      <c r="W625" s="34"/>
      <c r="X625" s="23" t="str">
        <f t="shared" si="176"/>
        <v/>
      </c>
      <c r="Y625" s="35"/>
      <c r="Z625" s="35"/>
      <c r="AA625" s="38"/>
      <c r="AB625" s="38"/>
      <c r="AC625" s="39"/>
      <c r="AD625" s="23"/>
      <c r="AE625" s="39"/>
      <c r="AF625" s="41"/>
    </row>
    <row r="626" spans="1:32" ht="45" customHeight="1" x14ac:dyDescent="0.25">
      <c r="A626" s="12">
        <v>625</v>
      </c>
      <c r="D626" s="21" t="str">
        <f t="shared" si="160"/>
        <v/>
      </c>
      <c r="E626" s="22" t="str">
        <f t="shared" si="170"/>
        <v/>
      </c>
      <c r="F626" s="22">
        <f>IF(H626="","",MAX($F$2:F625)+1)</f>
        <v>625</v>
      </c>
      <c r="G626" s="26" t="str">
        <f t="shared" si="161"/>
        <v/>
      </c>
      <c r="H626" s="27" t="str">
        <f t="shared" si="162"/>
        <v xml:space="preserve">
</v>
      </c>
      <c r="I626" s="27" t="str">
        <f t="shared" si="163"/>
        <v xml:space="preserve">
</v>
      </c>
      <c r="J626" s="42">
        <f t="shared" si="164"/>
        <v>0</v>
      </c>
      <c r="K626" s="22">
        <f t="shared" si="169"/>
        <v>0</v>
      </c>
      <c r="L626" s="22">
        <f t="shared" si="167"/>
        <v>0</v>
      </c>
      <c r="M626" s="22">
        <f t="shared" si="165"/>
        <v>0</v>
      </c>
      <c r="N626" s="14" t="str">
        <f t="shared" si="166"/>
        <v/>
      </c>
      <c r="O626" s="14" t="e">
        <f t="shared" si="171"/>
        <v>#VALUE!</v>
      </c>
      <c r="P626" s="14" t="e">
        <f t="shared" si="172"/>
        <v>#VALUE!</v>
      </c>
      <c r="Q626" s="14" t="str">
        <f>IFERROR(IF(AA626="",IF(X626="","Ecole Privée "&amp;TRIM(PROPER(VLOOKUP(MID(V626,1,8),[1]Répertoire!$H$1:$J$65536,3,FALSE))),"Ecole Privée "&amp;TRIM(PROPER(VLOOKUP(X626,[1]Répertoire!$H$1:$J$65536,3,FALSE)))),AA626),"")</f>
        <v/>
      </c>
      <c r="R626" s="14" t="str">
        <f>IFERROR(IF(AB626="",IF(X626="",VLOOKUP(MID(V626,1,8),[1]Répertoire!$H$1:$J$65536,2,FALSE),TRIM(UPPER(VLOOKUP(X626,[1]Répertoire!$H$1:$J$65536,2,FALSE)))),AB626),"")</f>
        <v/>
      </c>
      <c r="S626" s="14" t="str">
        <f t="shared" si="168"/>
        <v/>
      </c>
      <c r="T626" s="15" t="e">
        <f t="shared" si="173"/>
        <v>#VALUE!</v>
      </c>
      <c r="U626" s="14" t="e">
        <f t="shared" si="174"/>
        <v>#VALUE!</v>
      </c>
      <c r="V626" s="4" t="str">
        <f t="shared" si="175"/>
        <v/>
      </c>
      <c r="W626" s="33"/>
      <c r="X626" s="24" t="str">
        <f t="shared" si="176"/>
        <v/>
      </c>
      <c r="Y626" s="25"/>
      <c r="Z626" s="25"/>
      <c r="AA626" s="36"/>
      <c r="AB626" s="36"/>
      <c r="AC626" s="37"/>
      <c r="AD626" s="24"/>
      <c r="AE626" s="37"/>
      <c r="AF626" s="40"/>
    </row>
    <row r="627" spans="1:32" ht="45" customHeight="1" x14ac:dyDescent="0.25">
      <c r="A627" s="12">
        <v>626</v>
      </c>
      <c r="D627" s="21" t="str">
        <f t="shared" si="160"/>
        <v/>
      </c>
      <c r="E627" s="22" t="str">
        <f t="shared" si="170"/>
        <v/>
      </c>
      <c r="F627" s="22">
        <f>IF(H627="","",MAX($F$2:F626)+1)</f>
        <v>626</v>
      </c>
      <c r="G627" s="26" t="str">
        <f t="shared" si="161"/>
        <v/>
      </c>
      <c r="H627" s="27" t="str">
        <f t="shared" si="162"/>
        <v xml:space="preserve">
</v>
      </c>
      <c r="I627" s="27" t="str">
        <f t="shared" si="163"/>
        <v xml:space="preserve">
</v>
      </c>
      <c r="J627" s="42">
        <f t="shared" si="164"/>
        <v>0</v>
      </c>
      <c r="K627" s="22">
        <f t="shared" si="169"/>
        <v>0</v>
      </c>
      <c r="L627" s="22">
        <f t="shared" si="167"/>
        <v>0</v>
      </c>
      <c r="M627" s="22">
        <f t="shared" si="165"/>
        <v>0</v>
      </c>
      <c r="N627" s="14" t="str">
        <f t="shared" si="166"/>
        <v/>
      </c>
      <c r="O627" s="14" t="e">
        <f t="shared" si="171"/>
        <v>#VALUE!</v>
      </c>
      <c r="P627" s="14" t="e">
        <f t="shared" si="172"/>
        <v>#VALUE!</v>
      </c>
      <c r="Q627" s="14" t="str">
        <f>IFERROR(IF(AA627="",IF(X627="","Ecole Privée "&amp;TRIM(PROPER(VLOOKUP(MID(V627,1,8),[1]Répertoire!$H$1:$J$65536,3,FALSE))),"Ecole Privée "&amp;TRIM(PROPER(VLOOKUP(X627,[1]Répertoire!$H$1:$J$65536,3,FALSE)))),AA627),"")</f>
        <v/>
      </c>
      <c r="R627" s="14" t="str">
        <f>IFERROR(IF(AB627="",IF(X627="",VLOOKUP(MID(V627,1,8),[1]Répertoire!$H$1:$J$65536,2,FALSE),TRIM(UPPER(VLOOKUP(X627,[1]Répertoire!$H$1:$J$65536,2,FALSE)))),AB627),"")</f>
        <v/>
      </c>
      <c r="S627" s="14" t="str">
        <f t="shared" si="168"/>
        <v/>
      </c>
      <c r="T627" s="15" t="e">
        <f t="shared" si="173"/>
        <v>#VALUE!</v>
      </c>
      <c r="U627" s="14" t="e">
        <f t="shared" si="174"/>
        <v>#VALUE!</v>
      </c>
      <c r="V627" s="6" t="str">
        <f t="shared" si="175"/>
        <v/>
      </c>
      <c r="W627" s="34"/>
      <c r="X627" s="23" t="str">
        <f t="shared" si="176"/>
        <v/>
      </c>
      <c r="Y627" s="35"/>
      <c r="Z627" s="35"/>
      <c r="AA627" s="38"/>
      <c r="AB627" s="38"/>
      <c r="AC627" s="39"/>
      <c r="AD627" s="23"/>
      <c r="AE627" s="39"/>
      <c r="AF627" s="41"/>
    </row>
    <row r="628" spans="1:32" ht="45" customHeight="1" x14ac:dyDescent="0.25">
      <c r="A628" s="12">
        <v>627</v>
      </c>
      <c r="D628" s="21" t="str">
        <f t="shared" si="160"/>
        <v/>
      </c>
      <c r="E628" s="22" t="str">
        <f t="shared" si="170"/>
        <v/>
      </c>
      <c r="F628" s="22">
        <f>IF(H628="","",MAX($F$2:F627)+1)</f>
        <v>627</v>
      </c>
      <c r="G628" s="26" t="str">
        <f t="shared" si="161"/>
        <v/>
      </c>
      <c r="H628" s="27" t="str">
        <f t="shared" si="162"/>
        <v xml:space="preserve">
</v>
      </c>
      <c r="I628" s="27" t="str">
        <f t="shared" si="163"/>
        <v xml:space="preserve">
</v>
      </c>
      <c r="J628" s="42">
        <f t="shared" si="164"/>
        <v>0</v>
      </c>
      <c r="K628" s="22">
        <f t="shared" si="169"/>
        <v>0</v>
      </c>
      <c r="L628" s="22">
        <f t="shared" si="167"/>
        <v>0</v>
      </c>
      <c r="M628" s="22">
        <f t="shared" si="165"/>
        <v>0</v>
      </c>
      <c r="N628" s="14" t="str">
        <f t="shared" si="166"/>
        <v/>
      </c>
      <c r="O628" s="14" t="e">
        <f t="shared" si="171"/>
        <v>#VALUE!</v>
      </c>
      <c r="P628" s="14" t="e">
        <f t="shared" si="172"/>
        <v>#VALUE!</v>
      </c>
      <c r="Q628" s="14" t="str">
        <f>IFERROR(IF(AA628="",IF(X628="","Ecole Privée "&amp;TRIM(PROPER(VLOOKUP(MID(V628,1,8),[1]Répertoire!$H$1:$J$65536,3,FALSE))),"Ecole Privée "&amp;TRIM(PROPER(VLOOKUP(X628,[1]Répertoire!$H$1:$J$65536,3,FALSE)))),AA628),"")</f>
        <v/>
      </c>
      <c r="R628" s="14" t="str">
        <f>IFERROR(IF(AB628="",IF(X628="",VLOOKUP(MID(V628,1,8),[1]Répertoire!$H$1:$J$65536,2,FALSE),TRIM(UPPER(VLOOKUP(X628,[1]Répertoire!$H$1:$J$65536,2,FALSE)))),AB628),"")</f>
        <v/>
      </c>
      <c r="S628" s="14" t="str">
        <f t="shared" si="168"/>
        <v/>
      </c>
      <c r="T628" s="15" t="e">
        <f t="shared" si="173"/>
        <v>#VALUE!</v>
      </c>
      <c r="U628" s="14" t="e">
        <f t="shared" si="174"/>
        <v>#VALUE!</v>
      </c>
      <c r="V628" s="4" t="str">
        <f t="shared" si="175"/>
        <v/>
      </c>
      <c r="W628" s="33"/>
      <c r="X628" s="24" t="str">
        <f t="shared" si="176"/>
        <v/>
      </c>
      <c r="Y628" s="25"/>
      <c r="Z628" s="25"/>
      <c r="AA628" s="36"/>
      <c r="AB628" s="36"/>
      <c r="AC628" s="37"/>
      <c r="AD628" s="24"/>
      <c r="AE628" s="37"/>
      <c r="AF628" s="40"/>
    </row>
    <row r="629" spans="1:32" ht="45" customHeight="1" x14ac:dyDescent="0.25">
      <c r="A629" s="12">
        <v>628</v>
      </c>
      <c r="D629" s="21" t="str">
        <f t="shared" si="160"/>
        <v/>
      </c>
      <c r="E629" s="22" t="str">
        <f t="shared" si="170"/>
        <v/>
      </c>
      <c r="F629" s="22">
        <f>IF(H629="","",MAX($F$2:F628)+1)</f>
        <v>628</v>
      </c>
      <c r="G629" s="26" t="str">
        <f t="shared" si="161"/>
        <v/>
      </c>
      <c r="H629" s="27" t="str">
        <f t="shared" si="162"/>
        <v xml:space="preserve">
</v>
      </c>
      <c r="I629" s="27" t="str">
        <f t="shared" si="163"/>
        <v xml:space="preserve">
</v>
      </c>
      <c r="J629" s="42">
        <f t="shared" si="164"/>
        <v>0</v>
      </c>
      <c r="K629" s="22">
        <f t="shared" si="169"/>
        <v>0</v>
      </c>
      <c r="L629" s="22">
        <f t="shared" si="167"/>
        <v>0</v>
      </c>
      <c r="M629" s="22">
        <f t="shared" si="165"/>
        <v>0</v>
      </c>
      <c r="N629" s="14" t="str">
        <f t="shared" si="166"/>
        <v/>
      </c>
      <c r="O629" s="14" t="e">
        <f t="shared" si="171"/>
        <v>#VALUE!</v>
      </c>
      <c r="P629" s="14" t="e">
        <f t="shared" si="172"/>
        <v>#VALUE!</v>
      </c>
      <c r="Q629" s="14" t="str">
        <f>IFERROR(IF(AA629="",IF(X629="","Ecole Privée "&amp;TRIM(PROPER(VLOOKUP(MID(V629,1,8),[1]Répertoire!$H$1:$J$65536,3,FALSE))),"Ecole Privée "&amp;TRIM(PROPER(VLOOKUP(X629,[1]Répertoire!$H$1:$J$65536,3,FALSE)))),AA629),"")</f>
        <v/>
      </c>
      <c r="R629" s="14" t="str">
        <f>IFERROR(IF(AB629="",IF(X629="",VLOOKUP(MID(V629,1,8),[1]Répertoire!$H$1:$J$65536,2,FALSE),TRIM(UPPER(VLOOKUP(X629,[1]Répertoire!$H$1:$J$65536,2,FALSE)))),AB629),"")</f>
        <v/>
      </c>
      <c r="S629" s="14" t="str">
        <f t="shared" si="168"/>
        <v/>
      </c>
      <c r="T629" s="15" t="e">
        <f t="shared" si="173"/>
        <v>#VALUE!</v>
      </c>
      <c r="U629" s="14" t="e">
        <f t="shared" si="174"/>
        <v>#VALUE!</v>
      </c>
      <c r="V629" s="6" t="str">
        <f t="shared" si="175"/>
        <v/>
      </c>
      <c r="W629" s="34"/>
      <c r="X629" s="23" t="str">
        <f t="shared" si="176"/>
        <v/>
      </c>
      <c r="Y629" s="35"/>
      <c r="Z629" s="35"/>
      <c r="AA629" s="38"/>
      <c r="AB629" s="38"/>
      <c r="AC629" s="39"/>
      <c r="AD629" s="23"/>
      <c r="AE629" s="39"/>
      <c r="AF629" s="41"/>
    </row>
    <row r="630" spans="1:32" ht="45" customHeight="1" x14ac:dyDescent="0.25">
      <c r="A630" s="12">
        <v>629</v>
      </c>
      <c r="D630" s="21" t="str">
        <f t="shared" si="160"/>
        <v/>
      </c>
      <c r="E630" s="22" t="str">
        <f t="shared" si="170"/>
        <v/>
      </c>
      <c r="F630" s="22">
        <f>IF(H630="","",MAX($F$2:F629)+1)</f>
        <v>629</v>
      </c>
      <c r="G630" s="26" t="str">
        <f t="shared" si="161"/>
        <v/>
      </c>
      <c r="H630" s="27" t="str">
        <f t="shared" si="162"/>
        <v xml:space="preserve">
</v>
      </c>
      <c r="I630" s="27" t="str">
        <f t="shared" si="163"/>
        <v xml:space="preserve">
</v>
      </c>
      <c r="J630" s="42">
        <f t="shared" si="164"/>
        <v>0</v>
      </c>
      <c r="K630" s="22">
        <f t="shared" si="169"/>
        <v>0</v>
      </c>
      <c r="L630" s="22">
        <f t="shared" si="167"/>
        <v>0</v>
      </c>
      <c r="M630" s="22">
        <f t="shared" si="165"/>
        <v>0</v>
      </c>
      <c r="N630" s="14" t="str">
        <f t="shared" si="166"/>
        <v/>
      </c>
      <c r="O630" s="14" t="e">
        <f t="shared" si="171"/>
        <v>#VALUE!</v>
      </c>
      <c r="P630" s="14" t="e">
        <f t="shared" si="172"/>
        <v>#VALUE!</v>
      </c>
      <c r="Q630" s="14" t="str">
        <f>IFERROR(IF(AA630="",IF(X630="","Ecole Privée "&amp;TRIM(PROPER(VLOOKUP(MID(V630,1,8),[1]Répertoire!$H$1:$J$65536,3,FALSE))),"Ecole Privée "&amp;TRIM(PROPER(VLOOKUP(X630,[1]Répertoire!$H$1:$J$65536,3,FALSE)))),AA630),"")</f>
        <v/>
      </c>
      <c r="R630" s="14" t="str">
        <f>IFERROR(IF(AB630="",IF(X630="",VLOOKUP(MID(V630,1,8),[1]Répertoire!$H$1:$J$65536,2,FALSE),TRIM(UPPER(VLOOKUP(X630,[1]Répertoire!$H$1:$J$65536,2,FALSE)))),AB630),"")</f>
        <v/>
      </c>
      <c r="S630" s="14" t="str">
        <f t="shared" si="168"/>
        <v/>
      </c>
      <c r="T630" s="15" t="e">
        <f t="shared" si="173"/>
        <v>#VALUE!</v>
      </c>
      <c r="U630" s="14" t="e">
        <f t="shared" si="174"/>
        <v>#VALUE!</v>
      </c>
      <c r="V630" s="4" t="str">
        <f t="shared" si="175"/>
        <v/>
      </c>
      <c r="W630" s="33"/>
      <c r="X630" s="24" t="str">
        <f t="shared" si="176"/>
        <v/>
      </c>
      <c r="Y630" s="25"/>
      <c r="Z630" s="25"/>
      <c r="AA630" s="36"/>
      <c r="AB630" s="36"/>
      <c r="AC630" s="37"/>
      <c r="AD630" s="24"/>
      <c r="AE630" s="37"/>
      <c r="AF630" s="40"/>
    </row>
    <row r="631" spans="1:32" ht="45" customHeight="1" x14ac:dyDescent="0.25">
      <c r="A631" s="12">
        <v>630</v>
      </c>
      <c r="D631" s="21" t="str">
        <f t="shared" si="160"/>
        <v/>
      </c>
      <c r="E631" s="22" t="str">
        <f t="shared" si="170"/>
        <v/>
      </c>
      <c r="F631" s="22">
        <f>IF(H631="","",MAX($F$2:F630)+1)</f>
        <v>630</v>
      </c>
      <c r="G631" s="26" t="str">
        <f t="shared" si="161"/>
        <v/>
      </c>
      <c r="H631" s="27" t="str">
        <f t="shared" si="162"/>
        <v xml:space="preserve">
</v>
      </c>
      <c r="I631" s="27" t="str">
        <f t="shared" si="163"/>
        <v xml:space="preserve">
</v>
      </c>
      <c r="J631" s="42">
        <f t="shared" si="164"/>
        <v>0</v>
      </c>
      <c r="K631" s="22">
        <f t="shared" si="169"/>
        <v>0</v>
      </c>
      <c r="L631" s="22">
        <f t="shared" si="167"/>
        <v>0</v>
      </c>
      <c r="M631" s="22">
        <f t="shared" si="165"/>
        <v>0</v>
      </c>
      <c r="N631" s="14" t="str">
        <f t="shared" si="166"/>
        <v/>
      </c>
      <c r="O631" s="14" t="e">
        <f t="shared" si="171"/>
        <v>#VALUE!</v>
      </c>
      <c r="P631" s="14" t="e">
        <f t="shared" si="172"/>
        <v>#VALUE!</v>
      </c>
      <c r="Q631" s="14" t="str">
        <f>IFERROR(IF(AA631="",IF(X631="","Ecole Privée "&amp;TRIM(PROPER(VLOOKUP(MID(V631,1,8),[1]Répertoire!$H$1:$J$65536,3,FALSE))),"Ecole Privée "&amp;TRIM(PROPER(VLOOKUP(X631,[1]Répertoire!$H$1:$J$65536,3,FALSE)))),AA631),"")</f>
        <v/>
      </c>
      <c r="R631" s="14" t="str">
        <f>IFERROR(IF(AB631="",IF(X631="",VLOOKUP(MID(V631,1,8),[1]Répertoire!$H$1:$J$65536,2,FALSE),TRIM(UPPER(VLOOKUP(X631,[1]Répertoire!$H$1:$J$65536,2,FALSE)))),AB631),"")</f>
        <v/>
      </c>
      <c r="S631" s="14" t="str">
        <f t="shared" si="168"/>
        <v/>
      </c>
      <c r="T631" s="15" t="e">
        <f t="shared" si="173"/>
        <v>#VALUE!</v>
      </c>
      <c r="U631" s="14" t="e">
        <f t="shared" si="174"/>
        <v>#VALUE!</v>
      </c>
      <c r="V631" s="6" t="str">
        <f t="shared" si="175"/>
        <v/>
      </c>
      <c r="W631" s="34"/>
      <c r="X631" s="23" t="str">
        <f t="shared" si="176"/>
        <v/>
      </c>
      <c r="Y631" s="35"/>
      <c r="Z631" s="35"/>
      <c r="AA631" s="38"/>
      <c r="AB631" s="38"/>
      <c r="AC631" s="39"/>
      <c r="AD631" s="23"/>
      <c r="AE631" s="39"/>
      <c r="AF631" s="41"/>
    </row>
    <row r="632" spans="1:32" ht="45" customHeight="1" x14ac:dyDescent="0.25">
      <c r="A632" s="12">
        <v>631</v>
      </c>
      <c r="D632" s="21" t="str">
        <f t="shared" si="160"/>
        <v/>
      </c>
      <c r="E632" s="22" t="str">
        <f t="shared" si="170"/>
        <v/>
      </c>
      <c r="F632" s="22">
        <f>IF(H632="","",MAX($F$2:F631)+1)</f>
        <v>631</v>
      </c>
      <c r="G632" s="26" t="str">
        <f t="shared" si="161"/>
        <v/>
      </c>
      <c r="H632" s="27" t="str">
        <f t="shared" si="162"/>
        <v xml:space="preserve">
</v>
      </c>
      <c r="I632" s="27" t="str">
        <f t="shared" si="163"/>
        <v xml:space="preserve">
</v>
      </c>
      <c r="J632" s="42">
        <f t="shared" si="164"/>
        <v>0</v>
      </c>
      <c r="K632" s="22">
        <f t="shared" si="169"/>
        <v>0</v>
      </c>
      <c r="L632" s="22">
        <f t="shared" si="167"/>
        <v>0</v>
      </c>
      <c r="M632" s="22">
        <f t="shared" si="165"/>
        <v>0</v>
      </c>
      <c r="N632" s="14" t="str">
        <f t="shared" si="166"/>
        <v/>
      </c>
      <c r="O632" s="14" t="e">
        <f t="shared" si="171"/>
        <v>#VALUE!</v>
      </c>
      <c r="P632" s="14" t="e">
        <f t="shared" si="172"/>
        <v>#VALUE!</v>
      </c>
      <c r="Q632" s="14" t="str">
        <f>IFERROR(IF(AA632="",IF(X632="","Ecole Privée "&amp;TRIM(PROPER(VLOOKUP(MID(V632,1,8),[1]Répertoire!$H$1:$J$65536,3,FALSE))),"Ecole Privée "&amp;TRIM(PROPER(VLOOKUP(X632,[1]Répertoire!$H$1:$J$65536,3,FALSE)))),AA632),"")</f>
        <v/>
      </c>
      <c r="R632" s="14" t="str">
        <f>IFERROR(IF(AB632="",IF(X632="",VLOOKUP(MID(V632,1,8),[1]Répertoire!$H$1:$J$65536,2,FALSE),TRIM(UPPER(VLOOKUP(X632,[1]Répertoire!$H$1:$J$65536,2,FALSE)))),AB632),"")</f>
        <v/>
      </c>
      <c r="S632" s="14" t="str">
        <f t="shared" si="168"/>
        <v/>
      </c>
      <c r="T632" s="15" t="e">
        <f t="shared" si="173"/>
        <v>#VALUE!</v>
      </c>
      <c r="U632" s="14" t="e">
        <f t="shared" si="174"/>
        <v>#VALUE!</v>
      </c>
      <c r="V632" s="4" t="str">
        <f t="shared" si="175"/>
        <v/>
      </c>
      <c r="W632" s="33"/>
      <c r="X632" s="24" t="str">
        <f t="shared" si="176"/>
        <v/>
      </c>
      <c r="Y632" s="25"/>
      <c r="Z632" s="25"/>
      <c r="AA632" s="36"/>
      <c r="AB632" s="36"/>
      <c r="AC632" s="37"/>
      <c r="AD632" s="24"/>
      <c r="AE632" s="37"/>
      <c r="AF632" s="40"/>
    </row>
    <row r="633" spans="1:32" ht="45" customHeight="1" x14ac:dyDescent="0.25">
      <c r="A633" s="12">
        <v>632</v>
      </c>
      <c r="D633" s="21" t="str">
        <f t="shared" si="160"/>
        <v/>
      </c>
      <c r="E633" s="22" t="str">
        <f t="shared" si="170"/>
        <v/>
      </c>
      <c r="F633" s="22">
        <f>IF(H633="","",MAX($F$2:F632)+1)</f>
        <v>632</v>
      </c>
      <c r="G633" s="26" t="str">
        <f t="shared" si="161"/>
        <v/>
      </c>
      <c r="H633" s="27" t="str">
        <f t="shared" si="162"/>
        <v xml:space="preserve">
</v>
      </c>
      <c r="I633" s="27" t="str">
        <f t="shared" si="163"/>
        <v xml:space="preserve">
</v>
      </c>
      <c r="J633" s="42">
        <f t="shared" si="164"/>
        <v>0</v>
      </c>
      <c r="K633" s="22">
        <f t="shared" si="169"/>
        <v>0</v>
      </c>
      <c r="L633" s="22">
        <f t="shared" si="167"/>
        <v>0</v>
      </c>
      <c r="M633" s="22">
        <f t="shared" si="165"/>
        <v>0</v>
      </c>
      <c r="N633" s="14" t="str">
        <f t="shared" si="166"/>
        <v/>
      </c>
      <c r="O633" s="14" t="e">
        <f t="shared" si="171"/>
        <v>#VALUE!</v>
      </c>
      <c r="P633" s="14" t="e">
        <f t="shared" si="172"/>
        <v>#VALUE!</v>
      </c>
      <c r="Q633" s="14" t="str">
        <f>IFERROR(IF(AA633="",IF(X633="","Ecole Privée "&amp;TRIM(PROPER(VLOOKUP(MID(V633,1,8),[1]Répertoire!$H$1:$J$65536,3,FALSE))),"Ecole Privée "&amp;TRIM(PROPER(VLOOKUP(X633,[1]Répertoire!$H$1:$J$65536,3,FALSE)))),AA633),"")</f>
        <v/>
      </c>
      <c r="R633" s="14" t="str">
        <f>IFERROR(IF(AB633="",IF(X633="",VLOOKUP(MID(V633,1,8),[1]Répertoire!$H$1:$J$65536,2,FALSE),TRIM(UPPER(VLOOKUP(X633,[1]Répertoire!$H$1:$J$65536,2,FALSE)))),AB633),"")</f>
        <v/>
      </c>
      <c r="S633" s="14" t="str">
        <f t="shared" si="168"/>
        <v/>
      </c>
      <c r="T633" s="15" t="e">
        <f t="shared" si="173"/>
        <v>#VALUE!</v>
      </c>
      <c r="U633" s="14" t="e">
        <f t="shared" si="174"/>
        <v>#VALUE!</v>
      </c>
      <c r="V633" s="6" t="str">
        <f t="shared" si="175"/>
        <v/>
      </c>
      <c r="W633" s="34"/>
      <c r="X633" s="23" t="str">
        <f t="shared" si="176"/>
        <v/>
      </c>
      <c r="Y633" s="35"/>
      <c r="Z633" s="35"/>
      <c r="AA633" s="38"/>
      <c r="AB633" s="38"/>
      <c r="AC633" s="39"/>
      <c r="AD633" s="23"/>
      <c r="AE633" s="39"/>
      <c r="AF633" s="41"/>
    </row>
    <row r="634" spans="1:32" ht="45" customHeight="1" x14ac:dyDescent="0.25">
      <c r="A634" s="12">
        <v>633</v>
      </c>
      <c r="D634" s="21" t="str">
        <f t="shared" si="160"/>
        <v/>
      </c>
      <c r="E634" s="22" t="str">
        <f t="shared" si="170"/>
        <v/>
      </c>
      <c r="F634" s="22">
        <f>IF(H634="","",MAX($F$2:F633)+1)</f>
        <v>633</v>
      </c>
      <c r="G634" s="26" t="str">
        <f t="shared" si="161"/>
        <v/>
      </c>
      <c r="H634" s="27" t="str">
        <f t="shared" si="162"/>
        <v xml:space="preserve">
</v>
      </c>
      <c r="I634" s="27" t="str">
        <f t="shared" si="163"/>
        <v xml:space="preserve">
</v>
      </c>
      <c r="J634" s="42">
        <f t="shared" si="164"/>
        <v>0</v>
      </c>
      <c r="K634" s="22">
        <f t="shared" si="169"/>
        <v>0</v>
      </c>
      <c r="L634" s="22">
        <f t="shared" si="167"/>
        <v>0</v>
      </c>
      <c r="M634" s="22">
        <f t="shared" si="165"/>
        <v>0</v>
      </c>
      <c r="N634" s="14" t="str">
        <f t="shared" si="166"/>
        <v/>
      </c>
      <c r="O634" s="14" t="e">
        <f t="shared" si="171"/>
        <v>#VALUE!</v>
      </c>
      <c r="P634" s="14" t="e">
        <f t="shared" si="172"/>
        <v>#VALUE!</v>
      </c>
      <c r="Q634" s="14" t="str">
        <f>IFERROR(IF(AA634="",IF(X634="","Ecole Privée "&amp;TRIM(PROPER(VLOOKUP(MID(V634,1,8),[1]Répertoire!$H$1:$J$65536,3,FALSE))),"Ecole Privée "&amp;TRIM(PROPER(VLOOKUP(X634,[1]Répertoire!$H$1:$J$65536,3,FALSE)))),AA634),"")</f>
        <v/>
      </c>
      <c r="R634" s="14" t="str">
        <f>IFERROR(IF(AB634="",IF(X634="",VLOOKUP(MID(V634,1,8),[1]Répertoire!$H$1:$J$65536,2,FALSE),TRIM(UPPER(VLOOKUP(X634,[1]Répertoire!$H$1:$J$65536,2,FALSE)))),AB634),"")</f>
        <v/>
      </c>
      <c r="S634" s="14" t="str">
        <f t="shared" si="168"/>
        <v/>
      </c>
      <c r="T634" s="15" t="e">
        <f t="shared" si="173"/>
        <v>#VALUE!</v>
      </c>
      <c r="U634" s="14" t="e">
        <f t="shared" si="174"/>
        <v>#VALUE!</v>
      </c>
      <c r="V634" s="4" t="str">
        <f t="shared" si="175"/>
        <v/>
      </c>
      <c r="W634" s="33"/>
      <c r="X634" s="24" t="str">
        <f t="shared" si="176"/>
        <v/>
      </c>
      <c r="Y634" s="25"/>
      <c r="Z634" s="25"/>
      <c r="AA634" s="36"/>
      <c r="AB634" s="36"/>
      <c r="AC634" s="37"/>
      <c r="AD634" s="24"/>
      <c r="AE634" s="37"/>
      <c r="AF634" s="40"/>
    </row>
    <row r="635" spans="1:32" ht="45" customHeight="1" x14ac:dyDescent="0.25">
      <c r="A635" s="12">
        <v>634</v>
      </c>
      <c r="D635" s="21" t="str">
        <f t="shared" si="160"/>
        <v/>
      </c>
      <c r="E635" s="22" t="str">
        <f t="shared" si="170"/>
        <v/>
      </c>
      <c r="F635" s="22">
        <f>IF(H635="","",MAX($F$2:F634)+1)</f>
        <v>634</v>
      </c>
      <c r="G635" s="26" t="str">
        <f t="shared" si="161"/>
        <v/>
      </c>
      <c r="H635" s="27" t="str">
        <f t="shared" si="162"/>
        <v xml:space="preserve">
</v>
      </c>
      <c r="I635" s="27" t="str">
        <f t="shared" si="163"/>
        <v xml:space="preserve">
</v>
      </c>
      <c r="J635" s="42">
        <f t="shared" si="164"/>
        <v>0</v>
      </c>
      <c r="K635" s="22">
        <f t="shared" si="169"/>
        <v>0</v>
      </c>
      <c r="L635" s="22">
        <f t="shared" si="167"/>
        <v>0</v>
      </c>
      <c r="M635" s="22">
        <f t="shared" si="165"/>
        <v>0</v>
      </c>
      <c r="N635" s="14" t="str">
        <f t="shared" si="166"/>
        <v/>
      </c>
      <c r="O635" s="14" t="e">
        <f t="shared" si="171"/>
        <v>#VALUE!</v>
      </c>
      <c r="P635" s="14" t="e">
        <f t="shared" si="172"/>
        <v>#VALUE!</v>
      </c>
      <c r="Q635" s="14" t="str">
        <f>IFERROR(IF(AA635="",IF(X635="","Ecole Privée "&amp;TRIM(PROPER(VLOOKUP(MID(V635,1,8),[1]Répertoire!$H$1:$J$65536,3,FALSE))),"Ecole Privée "&amp;TRIM(PROPER(VLOOKUP(X635,[1]Répertoire!$H$1:$J$65536,3,FALSE)))),AA635),"")</f>
        <v/>
      </c>
      <c r="R635" s="14" t="str">
        <f>IFERROR(IF(AB635="",IF(X635="",VLOOKUP(MID(V635,1,8),[1]Répertoire!$H$1:$J$65536,2,FALSE),TRIM(UPPER(VLOOKUP(X635,[1]Répertoire!$H$1:$J$65536,2,FALSE)))),AB635),"")</f>
        <v/>
      </c>
      <c r="S635" s="14" t="str">
        <f t="shared" si="168"/>
        <v/>
      </c>
      <c r="T635" s="15" t="e">
        <f t="shared" si="173"/>
        <v>#VALUE!</v>
      </c>
      <c r="U635" s="14" t="e">
        <f t="shared" si="174"/>
        <v>#VALUE!</v>
      </c>
      <c r="V635" s="6" t="str">
        <f t="shared" si="175"/>
        <v/>
      </c>
      <c r="W635" s="34"/>
      <c r="X635" s="23" t="str">
        <f t="shared" si="176"/>
        <v/>
      </c>
      <c r="Y635" s="35"/>
      <c r="Z635" s="35"/>
      <c r="AA635" s="38"/>
      <c r="AB635" s="38"/>
      <c r="AC635" s="39"/>
      <c r="AD635" s="23"/>
      <c r="AE635" s="39"/>
      <c r="AF635" s="41"/>
    </row>
    <row r="636" spans="1:32" ht="45" customHeight="1" x14ac:dyDescent="0.25">
      <c r="A636" s="12">
        <v>635</v>
      </c>
      <c r="D636" s="21" t="str">
        <f t="shared" si="160"/>
        <v/>
      </c>
      <c r="E636" s="22" t="str">
        <f t="shared" si="170"/>
        <v/>
      </c>
      <c r="F636" s="22">
        <f>IF(H636="","",MAX($F$2:F635)+1)</f>
        <v>635</v>
      </c>
      <c r="G636" s="26" t="str">
        <f t="shared" si="161"/>
        <v/>
      </c>
      <c r="H636" s="27" t="str">
        <f t="shared" si="162"/>
        <v xml:space="preserve">
</v>
      </c>
      <c r="I636" s="27" t="str">
        <f t="shared" si="163"/>
        <v xml:space="preserve">
</v>
      </c>
      <c r="J636" s="42">
        <f t="shared" si="164"/>
        <v>0</v>
      </c>
      <c r="K636" s="22">
        <f t="shared" si="169"/>
        <v>0</v>
      </c>
      <c r="L636" s="22">
        <f t="shared" si="167"/>
        <v>0</v>
      </c>
      <c r="M636" s="22">
        <f t="shared" si="165"/>
        <v>0</v>
      </c>
      <c r="N636" s="14" t="str">
        <f t="shared" si="166"/>
        <v/>
      </c>
      <c r="O636" s="14" t="e">
        <f t="shared" si="171"/>
        <v>#VALUE!</v>
      </c>
      <c r="P636" s="14" t="e">
        <f t="shared" si="172"/>
        <v>#VALUE!</v>
      </c>
      <c r="Q636" s="14" t="str">
        <f>IFERROR(IF(AA636="",IF(X636="","Ecole Privée "&amp;TRIM(PROPER(VLOOKUP(MID(V636,1,8),[1]Répertoire!$H$1:$J$65536,3,FALSE))),"Ecole Privée "&amp;TRIM(PROPER(VLOOKUP(X636,[1]Répertoire!$H$1:$J$65536,3,FALSE)))),AA636),"")</f>
        <v/>
      </c>
      <c r="R636" s="14" t="str">
        <f>IFERROR(IF(AB636="",IF(X636="",VLOOKUP(MID(V636,1,8),[1]Répertoire!$H$1:$J$65536,2,FALSE),TRIM(UPPER(VLOOKUP(X636,[1]Répertoire!$H$1:$J$65536,2,FALSE)))),AB636),"")</f>
        <v/>
      </c>
      <c r="S636" s="14" t="str">
        <f t="shared" si="168"/>
        <v/>
      </c>
      <c r="T636" s="15" t="e">
        <f t="shared" si="173"/>
        <v>#VALUE!</v>
      </c>
      <c r="U636" s="14" t="e">
        <f t="shared" si="174"/>
        <v>#VALUE!</v>
      </c>
      <c r="V636" s="4" t="str">
        <f t="shared" si="175"/>
        <v/>
      </c>
      <c r="W636" s="33"/>
      <c r="X636" s="24" t="str">
        <f t="shared" si="176"/>
        <v/>
      </c>
      <c r="Y636" s="25"/>
      <c r="Z636" s="25"/>
      <c r="AA636" s="36"/>
      <c r="AB636" s="36"/>
      <c r="AC636" s="37"/>
      <c r="AD636" s="24"/>
      <c r="AE636" s="37"/>
      <c r="AF636" s="40"/>
    </row>
    <row r="637" spans="1:32" ht="45" customHeight="1" x14ac:dyDescent="0.25">
      <c r="A637" s="12">
        <v>636</v>
      </c>
      <c r="D637" s="21" t="str">
        <f t="shared" si="160"/>
        <v/>
      </c>
      <c r="E637" s="22" t="str">
        <f t="shared" si="170"/>
        <v/>
      </c>
      <c r="F637" s="22">
        <f>IF(H637="","",MAX($F$2:F636)+1)</f>
        <v>636</v>
      </c>
      <c r="G637" s="26" t="str">
        <f t="shared" si="161"/>
        <v/>
      </c>
      <c r="H637" s="27" t="str">
        <f t="shared" si="162"/>
        <v xml:space="preserve">
</v>
      </c>
      <c r="I637" s="27" t="str">
        <f t="shared" si="163"/>
        <v xml:space="preserve">
</v>
      </c>
      <c r="J637" s="42">
        <f t="shared" si="164"/>
        <v>0</v>
      </c>
      <c r="K637" s="22">
        <f t="shared" si="169"/>
        <v>0</v>
      </c>
      <c r="L637" s="22">
        <f t="shared" si="167"/>
        <v>0</v>
      </c>
      <c r="M637" s="22">
        <f t="shared" si="165"/>
        <v>0</v>
      </c>
      <c r="N637" s="14" t="str">
        <f t="shared" si="166"/>
        <v/>
      </c>
      <c r="O637" s="14" t="e">
        <f t="shared" si="171"/>
        <v>#VALUE!</v>
      </c>
      <c r="P637" s="14" t="e">
        <f t="shared" si="172"/>
        <v>#VALUE!</v>
      </c>
      <c r="Q637" s="14" t="str">
        <f>IFERROR(IF(AA637="",IF(X637="","Ecole Privée "&amp;TRIM(PROPER(VLOOKUP(MID(V637,1,8),[1]Répertoire!$H$1:$J$65536,3,FALSE))),"Ecole Privée "&amp;TRIM(PROPER(VLOOKUP(X637,[1]Répertoire!$H$1:$J$65536,3,FALSE)))),AA637),"")</f>
        <v/>
      </c>
      <c r="R637" s="14" t="str">
        <f>IFERROR(IF(AB637="",IF(X637="",VLOOKUP(MID(V637,1,8),[1]Répertoire!$H$1:$J$65536,2,FALSE),TRIM(UPPER(VLOOKUP(X637,[1]Répertoire!$H$1:$J$65536,2,FALSE)))),AB637),"")</f>
        <v/>
      </c>
      <c r="S637" s="14" t="str">
        <f t="shared" si="168"/>
        <v/>
      </c>
      <c r="T637" s="15" t="e">
        <f t="shared" si="173"/>
        <v>#VALUE!</v>
      </c>
      <c r="U637" s="14" t="e">
        <f t="shared" si="174"/>
        <v>#VALUE!</v>
      </c>
      <c r="V637" s="6" t="str">
        <f t="shared" si="175"/>
        <v/>
      </c>
      <c r="W637" s="34"/>
      <c r="X637" s="23" t="str">
        <f t="shared" si="176"/>
        <v/>
      </c>
      <c r="Y637" s="35"/>
      <c r="Z637" s="35"/>
      <c r="AA637" s="38"/>
      <c r="AB637" s="38"/>
      <c r="AC637" s="39"/>
      <c r="AD637" s="23"/>
      <c r="AE637" s="39"/>
      <c r="AF637" s="41"/>
    </row>
    <row r="638" spans="1:32" ht="45" customHeight="1" x14ac:dyDescent="0.25">
      <c r="A638" s="12">
        <v>637</v>
      </c>
      <c r="D638" s="21" t="str">
        <f t="shared" si="160"/>
        <v/>
      </c>
      <c r="E638" s="22" t="str">
        <f t="shared" si="170"/>
        <v/>
      </c>
      <c r="F638" s="22">
        <f>IF(H638="","",MAX($F$2:F637)+1)</f>
        <v>637</v>
      </c>
      <c r="G638" s="26" t="str">
        <f t="shared" si="161"/>
        <v/>
      </c>
      <c r="H638" s="27" t="str">
        <f t="shared" si="162"/>
        <v xml:space="preserve">
</v>
      </c>
      <c r="I638" s="27" t="str">
        <f t="shared" si="163"/>
        <v xml:space="preserve">
</v>
      </c>
      <c r="J638" s="42">
        <f t="shared" si="164"/>
        <v>0</v>
      </c>
      <c r="K638" s="22">
        <f t="shared" si="169"/>
        <v>0</v>
      </c>
      <c r="L638" s="22">
        <f t="shared" si="167"/>
        <v>0</v>
      </c>
      <c r="M638" s="22">
        <f t="shared" si="165"/>
        <v>0</v>
      </c>
      <c r="N638" s="14" t="str">
        <f t="shared" si="166"/>
        <v/>
      </c>
      <c r="O638" s="14" t="e">
        <f t="shared" si="171"/>
        <v>#VALUE!</v>
      </c>
      <c r="P638" s="14" t="e">
        <f t="shared" si="172"/>
        <v>#VALUE!</v>
      </c>
      <c r="Q638" s="14" t="str">
        <f>IFERROR(IF(AA638="",IF(X638="","Ecole Privée "&amp;TRIM(PROPER(VLOOKUP(MID(V638,1,8),[1]Répertoire!$H$1:$J$65536,3,FALSE))),"Ecole Privée "&amp;TRIM(PROPER(VLOOKUP(X638,[1]Répertoire!$H$1:$J$65536,3,FALSE)))),AA638),"")</f>
        <v/>
      </c>
      <c r="R638" s="14" t="str">
        <f>IFERROR(IF(AB638="",IF(X638="",VLOOKUP(MID(V638,1,8),[1]Répertoire!$H$1:$J$65536,2,FALSE),TRIM(UPPER(VLOOKUP(X638,[1]Répertoire!$H$1:$J$65536,2,FALSE)))),AB638),"")</f>
        <v/>
      </c>
      <c r="S638" s="14" t="str">
        <f t="shared" si="168"/>
        <v/>
      </c>
      <c r="T638" s="15" t="e">
        <f t="shared" si="173"/>
        <v>#VALUE!</v>
      </c>
      <c r="U638" s="14" t="e">
        <f t="shared" si="174"/>
        <v>#VALUE!</v>
      </c>
      <c r="V638" s="4" t="str">
        <f t="shared" si="175"/>
        <v/>
      </c>
      <c r="W638" s="33"/>
      <c r="X638" s="24" t="str">
        <f t="shared" si="176"/>
        <v/>
      </c>
      <c r="Y638" s="25"/>
      <c r="Z638" s="25"/>
      <c r="AA638" s="36"/>
      <c r="AB638" s="36"/>
      <c r="AC638" s="37"/>
      <c r="AD638" s="24"/>
      <c r="AE638" s="37"/>
      <c r="AF638" s="40"/>
    </row>
    <row r="639" spans="1:32" ht="45" customHeight="1" x14ac:dyDescent="0.25">
      <c r="A639" s="12">
        <v>638</v>
      </c>
      <c r="D639" s="21" t="str">
        <f t="shared" si="160"/>
        <v/>
      </c>
      <c r="E639" s="22" t="str">
        <f t="shared" si="170"/>
        <v/>
      </c>
      <c r="F639" s="22">
        <f>IF(H639="","",MAX($F$2:F638)+1)</f>
        <v>638</v>
      </c>
      <c r="G639" s="26" t="str">
        <f t="shared" si="161"/>
        <v/>
      </c>
      <c r="H639" s="27" t="str">
        <f t="shared" si="162"/>
        <v xml:space="preserve">
</v>
      </c>
      <c r="I639" s="27" t="str">
        <f t="shared" si="163"/>
        <v xml:space="preserve">
</v>
      </c>
      <c r="J639" s="42">
        <f t="shared" si="164"/>
        <v>0</v>
      </c>
      <c r="K639" s="22">
        <f t="shared" si="169"/>
        <v>0</v>
      </c>
      <c r="L639" s="22">
        <f t="shared" si="167"/>
        <v>0</v>
      </c>
      <c r="M639" s="22">
        <f t="shared" si="165"/>
        <v>0</v>
      </c>
      <c r="N639" s="14" t="str">
        <f t="shared" si="166"/>
        <v/>
      </c>
      <c r="O639" s="14" t="e">
        <f t="shared" si="171"/>
        <v>#VALUE!</v>
      </c>
      <c r="P639" s="14" t="e">
        <f t="shared" si="172"/>
        <v>#VALUE!</v>
      </c>
      <c r="Q639" s="14" t="str">
        <f>IFERROR(IF(AA639="",IF(X639="","Ecole Privée "&amp;TRIM(PROPER(VLOOKUP(MID(V639,1,8),[1]Répertoire!$H$1:$J$65536,3,FALSE))),"Ecole Privée "&amp;TRIM(PROPER(VLOOKUP(X639,[1]Répertoire!$H$1:$J$65536,3,FALSE)))),AA639),"")</f>
        <v/>
      </c>
      <c r="R639" s="14" t="str">
        <f>IFERROR(IF(AB639="",IF(X639="",VLOOKUP(MID(V639,1,8),[1]Répertoire!$H$1:$J$65536,2,FALSE),TRIM(UPPER(VLOOKUP(X639,[1]Répertoire!$H$1:$J$65536,2,FALSE)))),AB639),"")</f>
        <v/>
      </c>
      <c r="S639" s="14" t="str">
        <f t="shared" si="168"/>
        <v/>
      </c>
      <c r="T639" s="15" t="e">
        <f t="shared" si="173"/>
        <v>#VALUE!</v>
      </c>
      <c r="U639" s="14" t="e">
        <f t="shared" si="174"/>
        <v>#VALUE!</v>
      </c>
      <c r="V639" s="6" t="str">
        <f t="shared" si="175"/>
        <v/>
      </c>
      <c r="W639" s="34"/>
      <c r="X639" s="23" t="str">
        <f t="shared" si="176"/>
        <v/>
      </c>
      <c r="Y639" s="35"/>
      <c r="Z639" s="35"/>
      <c r="AA639" s="38"/>
      <c r="AB639" s="38"/>
      <c r="AC639" s="39"/>
      <c r="AD639" s="23"/>
      <c r="AE639" s="39"/>
      <c r="AF639" s="41"/>
    </row>
    <row r="640" spans="1:32" ht="45" customHeight="1" x14ac:dyDescent="0.25">
      <c r="A640" s="12">
        <v>639</v>
      </c>
      <c r="D640" s="21" t="str">
        <f t="shared" si="160"/>
        <v/>
      </c>
      <c r="E640" s="22" t="str">
        <f t="shared" si="170"/>
        <v/>
      </c>
      <c r="F640" s="22">
        <f>IF(H640="","",MAX($F$2:F639)+1)</f>
        <v>639</v>
      </c>
      <c r="G640" s="26" t="str">
        <f t="shared" si="161"/>
        <v/>
      </c>
      <c r="H640" s="27" t="str">
        <f t="shared" si="162"/>
        <v xml:space="preserve">
</v>
      </c>
      <c r="I640" s="27" t="str">
        <f t="shared" si="163"/>
        <v xml:space="preserve">
</v>
      </c>
      <c r="J640" s="42">
        <f t="shared" si="164"/>
        <v>0</v>
      </c>
      <c r="K640" s="22">
        <f t="shared" si="169"/>
        <v>0</v>
      </c>
      <c r="L640" s="22">
        <f t="shared" si="167"/>
        <v>0</v>
      </c>
      <c r="M640" s="22">
        <f t="shared" si="165"/>
        <v>0</v>
      </c>
      <c r="N640" s="14" t="str">
        <f t="shared" si="166"/>
        <v/>
      </c>
      <c r="O640" s="14" t="e">
        <f t="shared" si="171"/>
        <v>#VALUE!</v>
      </c>
      <c r="P640" s="14" t="e">
        <f t="shared" si="172"/>
        <v>#VALUE!</v>
      </c>
      <c r="Q640" s="14" t="str">
        <f>IFERROR(IF(AA640="",IF(X640="","Ecole Privée "&amp;TRIM(PROPER(VLOOKUP(MID(V640,1,8),[1]Répertoire!$H$1:$J$65536,3,FALSE))),"Ecole Privée "&amp;TRIM(PROPER(VLOOKUP(X640,[1]Répertoire!$H$1:$J$65536,3,FALSE)))),AA640),"")</f>
        <v/>
      </c>
      <c r="R640" s="14" t="str">
        <f>IFERROR(IF(AB640="",IF(X640="",VLOOKUP(MID(V640,1,8),[1]Répertoire!$H$1:$J$65536,2,FALSE),TRIM(UPPER(VLOOKUP(X640,[1]Répertoire!$H$1:$J$65536,2,FALSE)))),AB640),"")</f>
        <v/>
      </c>
      <c r="S640" s="14" t="str">
        <f t="shared" si="168"/>
        <v/>
      </c>
      <c r="T640" s="15" t="e">
        <f t="shared" si="173"/>
        <v>#VALUE!</v>
      </c>
      <c r="U640" s="14" t="e">
        <f t="shared" si="174"/>
        <v>#VALUE!</v>
      </c>
      <c r="V640" s="4" t="str">
        <f t="shared" si="175"/>
        <v/>
      </c>
      <c r="W640" s="33"/>
      <c r="X640" s="24" t="str">
        <f t="shared" si="176"/>
        <v/>
      </c>
      <c r="Y640" s="25"/>
      <c r="Z640" s="25"/>
      <c r="AA640" s="36"/>
      <c r="AB640" s="36"/>
      <c r="AC640" s="37"/>
      <c r="AD640" s="24"/>
      <c r="AE640" s="37"/>
      <c r="AF640" s="40"/>
    </row>
    <row r="641" spans="1:32" ht="45" customHeight="1" x14ac:dyDescent="0.25">
      <c r="A641" s="12">
        <v>640</v>
      </c>
      <c r="D641" s="21" t="str">
        <f t="shared" si="160"/>
        <v/>
      </c>
      <c r="E641" s="22" t="str">
        <f t="shared" si="170"/>
        <v/>
      </c>
      <c r="F641" s="22">
        <f>IF(H641="","",MAX($F$2:F640)+1)</f>
        <v>640</v>
      </c>
      <c r="G641" s="26" t="str">
        <f t="shared" si="161"/>
        <v/>
      </c>
      <c r="H641" s="27" t="str">
        <f t="shared" si="162"/>
        <v xml:space="preserve">
</v>
      </c>
      <c r="I641" s="27" t="str">
        <f t="shared" si="163"/>
        <v xml:space="preserve">
</v>
      </c>
      <c r="J641" s="42">
        <f t="shared" si="164"/>
        <v>0</v>
      </c>
      <c r="K641" s="22">
        <f t="shared" si="169"/>
        <v>0</v>
      </c>
      <c r="L641" s="22">
        <f t="shared" si="167"/>
        <v>0</v>
      </c>
      <c r="M641" s="22">
        <f t="shared" si="165"/>
        <v>0</v>
      </c>
      <c r="N641" s="14" t="str">
        <f t="shared" si="166"/>
        <v/>
      </c>
      <c r="O641" s="14" t="e">
        <f t="shared" si="171"/>
        <v>#VALUE!</v>
      </c>
      <c r="P641" s="14" t="e">
        <f t="shared" si="172"/>
        <v>#VALUE!</v>
      </c>
      <c r="Q641" s="14" t="str">
        <f>IFERROR(IF(AA641="",IF(X641="","Ecole Privée "&amp;TRIM(PROPER(VLOOKUP(MID(V641,1,8),[1]Répertoire!$H$1:$J$65536,3,FALSE))),"Ecole Privée "&amp;TRIM(PROPER(VLOOKUP(X641,[1]Répertoire!$H$1:$J$65536,3,FALSE)))),AA641),"")</f>
        <v/>
      </c>
      <c r="R641" s="14" t="str">
        <f>IFERROR(IF(AB641="",IF(X641="",VLOOKUP(MID(V641,1,8),[1]Répertoire!$H$1:$J$65536,2,FALSE),TRIM(UPPER(VLOOKUP(X641,[1]Répertoire!$H$1:$J$65536,2,FALSE)))),AB641),"")</f>
        <v/>
      </c>
      <c r="S641" s="14" t="str">
        <f t="shared" si="168"/>
        <v/>
      </c>
      <c r="T641" s="15" t="e">
        <f t="shared" si="173"/>
        <v>#VALUE!</v>
      </c>
      <c r="U641" s="14" t="e">
        <f t="shared" si="174"/>
        <v>#VALUE!</v>
      </c>
      <c r="V641" s="6" t="str">
        <f t="shared" si="175"/>
        <v/>
      </c>
      <c r="W641" s="34"/>
      <c r="X641" s="23" t="str">
        <f t="shared" si="176"/>
        <v/>
      </c>
      <c r="Y641" s="35"/>
      <c r="Z641" s="35"/>
      <c r="AA641" s="38"/>
      <c r="AB641" s="38"/>
      <c r="AC641" s="39"/>
      <c r="AD641" s="23"/>
      <c r="AE641" s="39"/>
      <c r="AF641" s="41"/>
    </row>
    <row r="642" spans="1:32" ht="45" customHeight="1" x14ac:dyDescent="0.25">
      <c r="A642" s="12">
        <v>641</v>
      </c>
      <c r="D642" s="21" t="str">
        <f t="shared" ref="D642:D705" si="177">IF(ISNUMBER(SEARCH("Service",G642)),TEXT(MID(V642,10,8),"JJ/MM/AAAA")+TEXT(MID(V642,19,8),"JJ/MM/AAAA")-F642,"")</f>
        <v/>
      </c>
      <c r="E642" s="22" t="str">
        <f t="shared" si="170"/>
        <v/>
      </c>
      <c r="F642" s="22">
        <f>IF(H642="","",MAX($F$2:F641)+1)</f>
        <v>641</v>
      </c>
      <c r="G642" s="26" t="str">
        <f t="shared" si="161"/>
        <v/>
      </c>
      <c r="H642" s="27" t="str">
        <f t="shared" si="162"/>
        <v xml:space="preserve">
</v>
      </c>
      <c r="I642" s="27" t="str">
        <f t="shared" si="163"/>
        <v xml:space="preserve">
</v>
      </c>
      <c r="J642" s="42">
        <f t="shared" si="164"/>
        <v>0</v>
      </c>
      <c r="K642" s="22">
        <f t="shared" si="169"/>
        <v>0</v>
      </c>
      <c r="L642" s="22">
        <f t="shared" si="167"/>
        <v>0</v>
      </c>
      <c r="M642" s="22">
        <f t="shared" si="165"/>
        <v>0</v>
      </c>
      <c r="N642" s="14" t="str">
        <f t="shared" si="166"/>
        <v/>
      </c>
      <c r="O642" s="14" t="e">
        <f t="shared" si="171"/>
        <v>#VALUE!</v>
      </c>
      <c r="P642" s="14" t="e">
        <f t="shared" si="172"/>
        <v>#VALUE!</v>
      </c>
      <c r="Q642" s="14" t="str">
        <f>IFERROR(IF(AA642="",IF(X642="","Ecole Privée "&amp;TRIM(PROPER(VLOOKUP(MID(V642,1,8),[1]Répertoire!$H$1:$J$65536,3,FALSE))),"Ecole Privée "&amp;TRIM(PROPER(VLOOKUP(X642,[1]Répertoire!$H$1:$J$65536,3,FALSE)))),AA642),"")</f>
        <v/>
      </c>
      <c r="R642" s="14" t="str">
        <f>IFERROR(IF(AB642="",IF(X642="",VLOOKUP(MID(V642,1,8),[1]Répertoire!$H$1:$J$65536,2,FALSE),TRIM(UPPER(VLOOKUP(X642,[1]Répertoire!$H$1:$J$65536,2,FALSE)))),AB642),"")</f>
        <v/>
      </c>
      <c r="S642" s="14" t="str">
        <f t="shared" si="168"/>
        <v/>
      </c>
      <c r="T642" s="15" t="e">
        <f t="shared" si="173"/>
        <v>#VALUE!</v>
      </c>
      <c r="U642" s="14" t="e">
        <f t="shared" si="174"/>
        <v>#VALUE!</v>
      </c>
      <c r="V642" s="4" t="str">
        <f t="shared" si="175"/>
        <v/>
      </c>
      <c r="W642" s="33"/>
      <c r="X642" s="24" t="str">
        <f t="shared" si="176"/>
        <v/>
      </c>
      <c r="Y642" s="25"/>
      <c r="Z642" s="25"/>
      <c r="AA642" s="36"/>
      <c r="AB642" s="36"/>
      <c r="AC642" s="37"/>
      <c r="AD642" s="24"/>
      <c r="AE642" s="37"/>
      <c r="AF642" s="40"/>
    </row>
    <row r="643" spans="1:32" ht="45" customHeight="1" x14ac:dyDescent="0.25">
      <c r="A643" s="12">
        <v>642</v>
      </c>
      <c r="D643" s="21" t="str">
        <f t="shared" si="177"/>
        <v/>
      </c>
      <c r="E643" s="22" t="str">
        <f t="shared" si="170"/>
        <v/>
      </c>
      <c r="F643" s="22">
        <f>IF(H643="","",MAX($F$2:F642)+1)</f>
        <v>642</v>
      </c>
      <c r="G643" s="26" t="str">
        <f t="shared" ref="G643:G706" si="178">IF(W643="",IF(N643="","",F643&amp;IF(F643=1,"er","ème")&amp;" service"&amp;CHAR(10)&amp;N643),"")</f>
        <v/>
      </c>
      <c r="H643" s="27" t="str">
        <f t="shared" ref="H643:H706" si="179">IF(W643="",Q643&amp;CHAR(10)&amp;R643&amp;CHAR(10)&amp;S643,"")</f>
        <v xml:space="preserve">
</v>
      </c>
      <c r="I643" s="27" t="str">
        <f t="shared" ref="I643:I706" si="180">IF(N643="","",N643)&amp;CHAR(10)&amp;IF(Q643="","",Q643)&amp;CHAR(10)&amp;IF(R643="","",R643)</f>
        <v xml:space="preserve">
</v>
      </c>
      <c r="J643" s="42">
        <f t="shared" ref="J643:J706" si="181">SUM(K643:M643)</f>
        <v>0</v>
      </c>
      <c r="K643" s="22">
        <f t="shared" si="169"/>
        <v>0</v>
      </c>
      <c r="L643" s="22">
        <f t="shared" si="167"/>
        <v>0</v>
      </c>
      <c r="M643" s="22">
        <f t="shared" ref="M643:M706" si="182">IFERROR(IF(AND(P643&lt;P642,P643&gt;O642),1,0),0)</f>
        <v>0</v>
      </c>
      <c r="N643" s="14" t="str">
        <f t="shared" ref="N643:N706" si="183">IF(ISNUMBER(O643),TEXT(O643,"jj/MM/aaaa")&amp;" au "&amp;TEXT(P643,"jj/MM/aaaa"),"")</f>
        <v/>
      </c>
      <c r="O643" s="14" t="e">
        <f t="shared" si="171"/>
        <v>#VALUE!</v>
      </c>
      <c r="P643" s="14" t="e">
        <f t="shared" si="172"/>
        <v>#VALUE!</v>
      </c>
      <c r="Q643" s="14" t="str">
        <f>IFERROR(IF(AA643="",IF(X643="","Ecole Privée "&amp;TRIM(PROPER(VLOOKUP(MID(V643,1,8),[1]Répertoire!$H$1:$J$65536,3,FALSE))),"Ecole Privée "&amp;TRIM(PROPER(VLOOKUP(X643,[1]Répertoire!$H$1:$J$65536,3,FALSE)))),AA643),"")</f>
        <v/>
      </c>
      <c r="R643" s="14" t="str">
        <f>IFERROR(IF(AB643="",IF(X643="",VLOOKUP(MID(V643,1,8),[1]Répertoire!$H$1:$J$65536,2,FALSE),TRIM(UPPER(VLOOKUP(X643,[1]Répertoire!$H$1:$J$65536,2,FALSE)))),AB643),"")</f>
        <v/>
      </c>
      <c r="S643" s="14" t="str">
        <f t="shared" si="168"/>
        <v/>
      </c>
      <c r="T643" s="15" t="e">
        <f t="shared" si="173"/>
        <v>#VALUE!</v>
      </c>
      <c r="U643" s="14" t="e">
        <f t="shared" si="174"/>
        <v>#VALUE!</v>
      </c>
      <c r="V643" s="6" t="str">
        <f t="shared" si="175"/>
        <v/>
      </c>
      <c r="W643" s="34"/>
      <c r="X643" s="23" t="str">
        <f t="shared" si="176"/>
        <v/>
      </c>
      <c r="Y643" s="35"/>
      <c r="Z643" s="35"/>
      <c r="AA643" s="38"/>
      <c r="AB643" s="38"/>
      <c r="AC643" s="39"/>
      <c r="AD643" s="23"/>
      <c r="AE643" s="39"/>
      <c r="AF643" s="41"/>
    </row>
    <row r="644" spans="1:32" ht="45" customHeight="1" x14ac:dyDescent="0.25">
      <c r="A644" s="12">
        <v>643</v>
      </c>
      <c r="D644" s="21" t="str">
        <f t="shared" si="177"/>
        <v/>
      </c>
      <c r="E644" s="22" t="str">
        <f t="shared" si="170"/>
        <v/>
      </c>
      <c r="F644" s="22">
        <f>IF(H644="","",MAX($F$2:F643)+1)</f>
        <v>643</v>
      </c>
      <c r="G644" s="26" t="str">
        <f t="shared" si="178"/>
        <v/>
      </c>
      <c r="H644" s="27" t="str">
        <f t="shared" si="179"/>
        <v xml:space="preserve">
</v>
      </c>
      <c r="I644" s="27" t="str">
        <f t="shared" si="180"/>
        <v xml:space="preserve">
</v>
      </c>
      <c r="J644" s="42">
        <f t="shared" si="181"/>
        <v>0</v>
      </c>
      <c r="K644" s="22">
        <f t="shared" si="169"/>
        <v>0</v>
      </c>
      <c r="L644" s="22">
        <f t="shared" ref="L644:L707" si="184">IFERROR(IF(AND(O644&lt;P643,O644&gt;O643),1,0),0)</f>
        <v>0</v>
      </c>
      <c r="M644" s="22">
        <f t="shared" si="182"/>
        <v>0</v>
      </c>
      <c r="N644" s="14" t="str">
        <f t="shared" si="183"/>
        <v/>
      </c>
      <c r="O644" s="14" t="e">
        <f t="shared" si="171"/>
        <v>#VALUE!</v>
      </c>
      <c r="P644" s="14" t="e">
        <f t="shared" si="172"/>
        <v>#VALUE!</v>
      </c>
      <c r="Q644" s="14" t="str">
        <f>IFERROR(IF(AA644="",IF(X644="","Ecole Privée "&amp;TRIM(PROPER(VLOOKUP(MID(V644,1,8),[1]Répertoire!$H$1:$J$65536,3,FALSE))),"Ecole Privée "&amp;TRIM(PROPER(VLOOKUP(X644,[1]Répertoire!$H$1:$J$65536,3,FALSE)))),AA644),"")</f>
        <v/>
      </c>
      <c r="R644" s="14" t="str">
        <f>IFERROR(IF(AB644="",IF(X644="",VLOOKUP(MID(V644,1,8),[1]Répertoire!$H$1:$J$65536,2,FALSE),TRIM(UPPER(VLOOKUP(X644,[1]Répertoire!$H$1:$J$65536,2,FALSE)))),AB644),"")</f>
        <v/>
      </c>
      <c r="S644" s="14" t="str">
        <f t="shared" si="168"/>
        <v/>
      </c>
      <c r="T644" s="15" t="e">
        <f t="shared" si="173"/>
        <v>#VALUE!</v>
      </c>
      <c r="U644" s="14" t="e">
        <f t="shared" si="174"/>
        <v>#VALUE!</v>
      </c>
      <c r="V644" s="4" t="str">
        <f t="shared" si="175"/>
        <v/>
      </c>
      <c r="W644" s="33"/>
      <c r="X644" s="24" t="str">
        <f t="shared" si="176"/>
        <v/>
      </c>
      <c r="Y644" s="25"/>
      <c r="Z644" s="25"/>
      <c r="AA644" s="36"/>
      <c r="AB644" s="36"/>
      <c r="AC644" s="37"/>
      <c r="AD644" s="24"/>
      <c r="AE644" s="37"/>
      <c r="AF644" s="40"/>
    </row>
    <row r="645" spans="1:32" ht="45" customHeight="1" x14ac:dyDescent="0.25">
      <c r="A645" s="12">
        <v>644</v>
      </c>
      <c r="D645" s="21" t="str">
        <f t="shared" si="177"/>
        <v/>
      </c>
      <c r="E645" s="22" t="str">
        <f t="shared" si="170"/>
        <v/>
      </c>
      <c r="F645" s="22">
        <f>IF(H645="","",MAX($F$2:F644)+1)</f>
        <v>644</v>
      </c>
      <c r="G645" s="26" t="str">
        <f t="shared" si="178"/>
        <v/>
      </c>
      <c r="H645" s="27" t="str">
        <f t="shared" si="179"/>
        <v xml:space="preserve">
</v>
      </c>
      <c r="I645" s="27" t="str">
        <f t="shared" si="180"/>
        <v xml:space="preserve">
</v>
      </c>
      <c r="J645" s="42">
        <f t="shared" si="181"/>
        <v>0</v>
      </c>
      <c r="K645" s="22">
        <f t="shared" si="169"/>
        <v>0</v>
      </c>
      <c r="L645" s="22">
        <f t="shared" si="184"/>
        <v>0</v>
      </c>
      <c r="M645" s="22">
        <f t="shared" si="182"/>
        <v>0</v>
      </c>
      <c r="N645" s="14" t="str">
        <f t="shared" si="183"/>
        <v/>
      </c>
      <c r="O645" s="14" t="e">
        <f t="shared" si="171"/>
        <v>#VALUE!</v>
      </c>
      <c r="P645" s="14" t="e">
        <f t="shared" si="172"/>
        <v>#VALUE!</v>
      </c>
      <c r="Q645" s="14" t="str">
        <f>IFERROR(IF(AA645="",IF(X645="","Ecole Privée "&amp;TRIM(PROPER(VLOOKUP(MID(V645,1,8),[1]Répertoire!$H$1:$J$65536,3,FALSE))),"Ecole Privée "&amp;TRIM(PROPER(VLOOKUP(X645,[1]Répertoire!$H$1:$J$65536,3,FALSE)))),AA645),"")</f>
        <v/>
      </c>
      <c r="R645" s="14" t="str">
        <f>IFERROR(IF(AB645="",IF(X645="",VLOOKUP(MID(V645,1,8),[1]Répertoire!$H$1:$J$65536,2,FALSE),TRIM(UPPER(VLOOKUP(X645,[1]Répertoire!$H$1:$J$65536,2,FALSE)))),AB645),"")</f>
        <v/>
      </c>
      <c r="S645" s="14" t="str">
        <f t="shared" si="168"/>
        <v/>
      </c>
      <c r="T645" s="15" t="e">
        <f t="shared" si="173"/>
        <v>#VALUE!</v>
      </c>
      <c r="U645" s="14" t="e">
        <f t="shared" si="174"/>
        <v>#VALUE!</v>
      </c>
      <c r="V645" s="6" t="str">
        <f t="shared" si="175"/>
        <v/>
      </c>
      <c r="W645" s="34"/>
      <c r="X645" s="23" t="str">
        <f t="shared" si="176"/>
        <v/>
      </c>
      <c r="Y645" s="35"/>
      <c r="Z645" s="35"/>
      <c r="AA645" s="38"/>
      <c r="AB645" s="38"/>
      <c r="AC645" s="39"/>
      <c r="AD645" s="23"/>
      <c r="AE645" s="39"/>
      <c r="AF645" s="41"/>
    </row>
    <row r="646" spans="1:32" ht="45" customHeight="1" x14ac:dyDescent="0.25">
      <c r="A646" s="12">
        <v>645</v>
      </c>
      <c r="D646" s="21" t="str">
        <f t="shared" si="177"/>
        <v/>
      </c>
      <c r="E646" s="22" t="str">
        <f t="shared" si="170"/>
        <v/>
      </c>
      <c r="F646" s="22">
        <f>IF(H646="","",MAX($F$2:F645)+1)</f>
        <v>645</v>
      </c>
      <c r="G646" s="26" t="str">
        <f t="shared" si="178"/>
        <v/>
      </c>
      <c r="H646" s="27" t="str">
        <f t="shared" si="179"/>
        <v xml:space="preserve">
</v>
      </c>
      <c r="I646" s="27" t="str">
        <f t="shared" si="180"/>
        <v xml:space="preserve">
</v>
      </c>
      <c r="J646" s="42">
        <f t="shared" si="181"/>
        <v>0</v>
      </c>
      <c r="K646" s="22">
        <f t="shared" si="169"/>
        <v>0</v>
      </c>
      <c r="L646" s="22">
        <f t="shared" si="184"/>
        <v>0</v>
      </c>
      <c r="M646" s="22">
        <f t="shared" si="182"/>
        <v>0</v>
      </c>
      <c r="N646" s="14" t="str">
        <f t="shared" si="183"/>
        <v/>
      </c>
      <c r="O646" s="14" t="e">
        <f t="shared" si="171"/>
        <v>#VALUE!</v>
      </c>
      <c r="P646" s="14" t="e">
        <f t="shared" si="172"/>
        <v>#VALUE!</v>
      </c>
      <c r="Q646" s="14" t="str">
        <f>IFERROR(IF(AA646="",IF(X646="","Ecole Privée "&amp;TRIM(PROPER(VLOOKUP(MID(V646,1,8),[1]Répertoire!$H$1:$J$65536,3,FALSE))),"Ecole Privée "&amp;TRIM(PROPER(VLOOKUP(X646,[1]Répertoire!$H$1:$J$65536,3,FALSE)))),AA646),"")</f>
        <v/>
      </c>
      <c r="R646" s="14" t="str">
        <f>IFERROR(IF(AB646="",IF(X646="",VLOOKUP(MID(V646,1,8),[1]Répertoire!$H$1:$J$65536,2,FALSE),TRIM(UPPER(VLOOKUP(X646,[1]Répertoire!$H$1:$J$65536,2,FALSE)))),AB646),"")</f>
        <v/>
      </c>
      <c r="S646" s="14" t="str">
        <f t="shared" si="168"/>
        <v/>
      </c>
      <c r="T646" s="15" t="e">
        <f t="shared" si="173"/>
        <v>#VALUE!</v>
      </c>
      <c r="U646" s="14" t="e">
        <f t="shared" si="174"/>
        <v>#VALUE!</v>
      </c>
      <c r="V646" s="4" t="str">
        <f t="shared" si="175"/>
        <v/>
      </c>
      <c r="W646" s="33"/>
      <c r="X646" s="24" t="str">
        <f t="shared" si="176"/>
        <v/>
      </c>
      <c r="Y646" s="25"/>
      <c r="Z646" s="25"/>
      <c r="AA646" s="36"/>
      <c r="AB646" s="36"/>
      <c r="AC646" s="37"/>
      <c r="AD646" s="24"/>
      <c r="AE646" s="37"/>
      <c r="AF646" s="40"/>
    </row>
    <row r="647" spans="1:32" ht="45" customHeight="1" x14ac:dyDescent="0.25">
      <c r="A647" s="12">
        <v>646</v>
      </c>
      <c r="D647" s="21" t="str">
        <f t="shared" si="177"/>
        <v/>
      </c>
      <c r="E647" s="22" t="str">
        <f t="shared" si="170"/>
        <v/>
      </c>
      <c r="F647" s="22">
        <f>IF(H647="","",MAX($F$2:F646)+1)</f>
        <v>646</v>
      </c>
      <c r="G647" s="26" t="str">
        <f t="shared" si="178"/>
        <v/>
      </c>
      <c r="H647" s="27" t="str">
        <f t="shared" si="179"/>
        <v xml:space="preserve">
</v>
      </c>
      <c r="I647" s="27" t="str">
        <f t="shared" si="180"/>
        <v xml:space="preserve">
</v>
      </c>
      <c r="J647" s="42">
        <f t="shared" si="181"/>
        <v>0</v>
      </c>
      <c r="K647" s="22">
        <f t="shared" si="169"/>
        <v>0</v>
      </c>
      <c r="L647" s="22">
        <f t="shared" si="184"/>
        <v>0</v>
      </c>
      <c r="M647" s="22">
        <f t="shared" si="182"/>
        <v>0</v>
      </c>
      <c r="N647" s="14" t="str">
        <f t="shared" si="183"/>
        <v/>
      </c>
      <c r="O647" s="14" t="e">
        <f t="shared" si="171"/>
        <v>#VALUE!</v>
      </c>
      <c r="P647" s="14" t="e">
        <f t="shared" si="172"/>
        <v>#VALUE!</v>
      </c>
      <c r="Q647" s="14" t="str">
        <f>IFERROR(IF(AA647="",IF(X647="","Ecole Privée "&amp;TRIM(PROPER(VLOOKUP(MID(V647,1,8),[1]Répertoire!$H$1:$J$65536,3,FALSE))),"Ecole Privée "&amp;TRIM(PROPER(VLOOKUP(X647,[1]Répertoire!$H$1:$J$65536,3,FALSE)))),AA647),"")</f>
        <v/>
      </c>
      <c r="R647" s="14" t="str">
        <f>IFERROR(IF(AB647="",IF(X647="",VLOOKUP(MID(V647,1,8),[1]Répertoire!$H$1:$J$65536,2,FALSE),TRIM(UPPER(VLOOKUP(X647,[1]Répertoire!$H$1:$J$65536,2,FALSE)))),AB647),"")</f>
        <v/>
      </c>
      <c r="S647" s="14" t="str">
        <f t="shared" ref="S647:S710" si="185">IFERROR(T647&amp;IF(W647=""," base horaire: 27h ("&amp;IF(W647="",IF(ISNUMBER(SEARCH("SUP",AF647)),"suppléance","remplacement"),""),"")&amp;IF(W647="",")",""),"")</f>
        <v/>
      </c>
      <c r="T647" s="15" t="e">
        <f t="shared" si="173"/>
        <v>#VALUE!</v>
      </c>
      <c r="U647" s="14" t="e">
        <f t="shared" si="174"/>
        <v>#VALUE!</v>
      </c>
      <c r="V647" s="6" t="str">
        <f t="shared" si="175"/>
        <v/>
      </c>
      <c r="W647" s="34"/>
      <c r="X647" s="23" t="str">
        <f t="shared" si="176"/>
        <v/>
      </c>
      <c r="Y647" s="35"/>
      <c r="Z647" s="35"/>
      <c r="AA647" s="38"/>
      <c r="AB647" s="38"/>
      <c r="AC647" s="39"/>
      <c r="AD647" s="23"/>
      <c r="AE647" s="39"/>
      <c r="AF647" s="41"/>
    </row>
    <row r="648" spans="1:32" ht="45" customHeight="1" x14ac:dyDescent="0.25">
      <c r="A648" s="12">
        <v>647</v>
      </c>
      <c r="D648" s="21" t="str">
        <f t="shared" si="177"/>
        <v/>
      </c>
      <c r="E648" s="22" t="str">
        <f t="shared" si="170"/>
        <v/>
      </c>
      <c r="F648" s="22">
        <f>IF(H648="","",MAX($F$2:F647)+1)</f>
        <v>647</v>
      </c>
      <c r="G648" s="26" t="str">
        <f t="shared" si="178"/>
        <v/>
      </c>
      <c r="H648" s="27" t="str">
        <f t="shared" si="179"/>
        <v xml:space="preserve">
</v>
      </c>
      <c r="I648" s="27" t="str">
        <f t="shared" si="180"/>
        <v xml:space="preserve">
</v>
      </c>
      <c r="J648" s="42">
        <f t="shared" si="181"/>
        <v>0</v>
      </c>
      <c r="K648" s="22">
        <f t="shared" si="169"/>
        <v>0</v>
      </c>
      <c r="L648" s="22">
        <f t="shared" si="184"/>
        <v>0</v>
      </c>
      <c r="M648" s="22">
        <f t="shared" si="182"/>
        <v>0</v>
      </c>
      <c r="N648" s="14" t="str">
        <f t="shared" si="183"/>
        <v/>
      </c>
      <c r="O648" s="14" t="e">
        <f t="shared" si="171"/>
        <v>#VALUE!</v>
      </c>
      <c r="P648" s="14" t="e">
        <f t="shared" si="172"/>
        <v>#VALUE!</v>
      </c>
      <c r="Q648" s="14" t="str">
        <f>IFERROR(IF(AA648="",IF(X648="","Ecole Privée "&amp;TRIM(PROPER(VLOOKUP(MID(V648,1,8),[1]Répertoire!$H$1:$J$65536,3,FALSE))),"Ecole Privée "&amp;TRIM(PROPER(VLOOKUP(X648,[1]Répertoire!$H$1:$J$65536,3,FALSE)))),AA648),"")</f>
        <v/>
      </c>
      <c r="R648" s="14" t="str">
        <f>IFERROR(IF(AB648="",IF(X648="",VLOOKUP(MID(V648,1,8),[1]Répertoire!$H$1:$J$65536,2,FALSE),TRIM(UPPER(VLOOKUP(X648,[1]Répertoire!$H$1:$J$65536,2,FALSE)))),AB648),"")</f>
        <v/>
      </c>
      <c r="S648" s="14" t="str">
        <f t="shared" si="185"/>
        <v/>
      </c>
      <c r="T648" s="15" t="e">
        <f t="shared" si="173"/>
        <v>#VALUE!</v>
      </c>
      <c r="U648" s="14" t="e">
        <f t="shared" si="174"/>
        <v>#VALUE!</v>
      </c>
      <c r="V648" s="4" t="str">
        <f t="shared" si="175"/>
        <v/>
      </c>
      <c r="W648" s="33"/>
      <c r="X648" s="24" t="str">
        <f t="shared" si="176"/>
        <v/>
      </c>
      <c r="Y648" s="25"/>
      <c r="Z648" s="25"/>
      <c r="AA648" s="36"/>
      <c r="AB648" s="36"/>
      <c r="AC648" s="37"/>
      <c r="AD648" s="24"/>
      <c r="AE648" s="37"/>
      <c r="AF648" s="40"/>
    </row>
    <row r="649" spans="1:32" ht="45" customHeight="1" x14ac:dyDescent="0.25">
      <c r="A649" s="12">
        <v>648</v>
      </c>
      <c r="D649" s="21" t="str">
        <f t="shared" si="177"/>
        <v/>
      </c>
      <c r="E649" s="22" t="str">
        <f t="shared" si="170"/>
        <v/>
      </c>
      <c r="F649" s="22">
        <f>IF(H649="","",MAX($F$2:F648)+1)</f>
        <v>648</v>
      </c>
      <c r="G649" s="26" t="str">
        <f t="shared" si="178"/>
        <v/>
      </c>
      <c r="H649" s="27" t="str">
        <f t="shared" si="179"/>
        <v xml:space="preserve">
</v>
      </c>
      <c r="I649" s="27" t="str">
        <f t="shared" si="180"/>
        <v xml:space="preserve">
</v>
      </c>
      <c r="J649" s="42">
        <f t="shared" si="181"/>
        <v>0</v>
      </c>
      <c r="K649" s="22">
        <f t="shared" si="169"/>
        <v>0</v>
      </c>
      <c r="L649" s="22">
        <f t="shared" si="184"/>
        <v>0</v>
      </c>
      <c r="M649" s="22">
        <f t="shared" si="182"/>
        <v>0</v>
      </c>
      <c r="N649" s="14" t="str">
        <f t="shared" si="183"/>
        <v/>
      </c>
      <c r="O649" s="14" t="e">
        <f t="shared" si="171"/>
        <v>#VALUE!</v>
      </c>
      <c r="P649" s="14" t="e">
        <f t="shared" si="172"/>
        <v>#VALUE!</v>
      </c>
      <c r="Q649" s="14" t="str">
        <f>IFERROR(IF(AA649="",IF(X649="","Ecole Privée "&amp;TRIM(PROPER(VLOOKUP(MID(V649,1,8),[1]Répertoire!$H$1:$J$65536,3,FALSE))),"Ecole Privée "&amp;TRIM(PROPER(VLOOKUP(X649,[1]Répertoire!$H$1:$J$65536,3,FALSE)))),AA649),"")</f>
        <v/>
      </c>
      <c r="R649" s="14" t="str">
        <f>IFERROR(IF(AB649="",IF(X649="",VLOOKUP(MID(V649,1,8),[1]Répertoire!$H$1:$J$65536,2,FALSE),TRIM(UPPER(VLOOKUP(X649,[1]Répertoire!$H$1:$J$65536,2,FALSE)))),AB649),"")</f>
        <v/>
      </c>
      <c r="S649" s="14" t="str">
        <f t="shared" si="185"/>
        <v/>
      </c>
      <c r="T649" s="15" t="e">
        <f t="shared" si="173"/>
        <v>#VALUE!</v>
      </c>
      <c r="U649" s="14" t="e">
        <f t="shared" si="174"/>
        <v>#VALUE!</v>
      </c>
      <c r="V649" s="6" t="str">
        <f t="shared" si="175"/>
        <v/>
      </c>
      <c r="W649" s="34"/>
      <c r="X649" s="23" t="str">
        <f t="shared" si="176"/>
        <v/>
      </c>
      <c r="Y649" s="35"/>
      <c r="Z649" s="35"/>
      <c r="AA649" s="38"/>
      <c r="AB649" s="38"/>
      <c r="AC649" s="39"/>
      <c r="AD649" s="23"/>
      <c r="AE649" s="39"/>
      <c r="AF649" s="41"/>
    </row>
    <row r="650" spans="1:32" ht="45" customHeight="1" x14ac:dyDescent="0.25">
      <c r="A650" s="12">
        <v>649</v>
      </c>
      <c r="D650" s="21" t="str">
        <f t="shared" si="177"/>
        <v/>
      </c>
      <c r="E650" s="22" t="str">
        <f t="shared" si="170"/>
        <v/>
      </c>
      <c r="F650" s="22">
        <f>IF(H650="","",MAX($F$2:F649)+1)</f>
        <v>649</v>
      </c>
      <c r="G650" s="26" t="str">
        <f t="shared" si="178"/>
        <v/>
      </c>
      <c r="H650" s="27" t="str">
        <f t="shared" si="179"/>
        <v xml:space="preserve">
</v>
      </c>
      <c r="I650" s="27" t="str">
        <f t="shared" si="180"/>
        <v xml:space="preserve">
</v>
      </c>
      <c r="J650" s="42">
        <f t="shared" si="181"/>
        <v>0</v>
      </c>
      <c r="K650" s="22">
        <f t="shared" ref="K650:K713" si="186">IFERROR(IF(P650=O649-1,1,0),0)</f>
        <v>0</v>
      </c>
      <c r="L650" s="22">
        <f t="shared" si="184"/>
        <v>0</v>
      </c>
      <c r="M650" s="22">
        <f t="shared" si="182"/>
        <v>0</v>
      </c>
      <c r="N650" s="14" t="str">
        <f t="shared" si="183"/>
        <v/>
      </c>
      <c r="O650" s="14" t="e">
        <f t="shared" si="171"/>
        <v>#VALUE!</v>
      </c>
      <c r="P650" s="14" t="e">
        <f t="shared" si="172"/>
        <v>#VALUE!</v>
      </c>
      <c r="Q650" s="14" t="str">
        <f>IFERROR(IF(AA650="",IF(X650="","Ecole Privée "&amp;TRIM(PROPER(VLOOKUP(MID(V650,1,8),[1]Répertoire!$H$1:$J$65536,3,FALSE))),"Ecole Privée "&amp;TRIM(PROPER(VLOOKUP(X650,[1]Répertoire!$H$1:$J$65536,3,FALSE)))),AA650),"")</f>
        <v/>
      </c>
      <c r="R650" s="14" t="str">
        <f>IFERROR(IF(AB650="",IF(X650="",VLOOKUP(MID(V650,1,8),[1]Répertoire!$H$1:$J$65536,2,FALSE),TRIM(UPPER(VLOOKUP(X650,[1]Répertoire!$H$1:$J$65536,2,FALSE)))),AB650),"")</f>
        <v/>
      </c>
      <c r="S650" s="14" t="str">
        <f t="shared" si="185"/>
        <v/>
      </c>
      <c r="T650" s="15" t="e">
        <f t="shared" si="173"/>
        <v>#VALUE!</v>
      </c>
      <c r="U650" s="14" t="e">
        <f t="shared" si="174"/>
        <v>#VALUE!</v>
      </c>
      <c r="V650" s="4" t="str">
        <f t="shared" si="175"/>
        <v/>
      </c>
      <c r="W650" s="33"/>
      <c r="X650" s="24" t="str">
        <f t="shared" si="176"/>
        <v/>
      </c>
      <c r="Y650" s="25"/>
      <c r="Z650" s="25"/>
      <c r="AA650" s="36"/>
      <c r="AB650" s="36"/>
      <c r="AC650" s="37"/>
      <c r="AD650" s="24"/>
      <c r="AE650" s="37"/>
      <c r="AF650" s="40"/>
    </row>
    <row r="651" spans="1:32" ht="45" customHeight="1" x14ac:dyDescent="0.25">
      <c r="A651" s="12">
        <v>650</v>
      </c>
      <c r="D651" s="21" t="str">
        <f t="shared" si="177"/>
        <v/>
      </c>
      <c r="E651" s="22" t="str">
        <f t="shared" si="170"/>
        <v/>
      </c>
      <c r="F651" s="22">
        <f>IF(H651="","",MAX($F$2:F650)+1)</f>
        <v>650</v>
      </c>
      <c r="G651" s="26" t="str">
        <f t="shared" si="178"/>
        <v/>
      </c>
      <c r="H651" s="27" t="str">
        <f t="shared" si="179"/>
        <v xml:space="preserve">
</v>
      </c>
      <c r="I651" s="27" t="str">
        <f t="shared" si="180"/>
        <v xml:space="preserve">
</v>
      </c>
      <c r="J651" s="42">
        <f t="shared" si="181"/>
        <v>0</v>
      </c>
      <c r="K651" s="22">
        <f t="shared" si="186"/>
        <v>0</v>
      </c>
      <c r="L651" s="22">
        <f t="shared" si="184"/>
        <v>0</v>
      </c>
      <c r="M651" s="22">
        <f t="shared" si="182"/>
        <v>0</v>
      </c>
      <c r="N651" s="14" t="str">
        <f t="shared" si="183"/>
        <v/>
      </c>
      <c r="O651" s="14" t="e">
        <f t="shared" si="171"/>
        <v>#VALUE!</v>
      </c>
      <c r="P651" s="14" t="e">
        <f t="shared" si="172"/>
        <v>#VALUE!</v>
      </c>
      <c r="Q651" s="14" t="str">
        <f>IFERROR(IF(AA651="",IF(X651="","Ecole Privée "&amp;TRIM(PROPER(VLOOKUP(MID(V651,1,8),[1]Répertoire!$H$1:$J$65536,3,FALSE))),"Ecole Privée "&amp;TRIM(PROPER(VLOOKUP(X651,[1]Répertoire!$H$1:$J$65536,3,FALSE)))),AA651),"")</f>
        <v/>
      </c>
      <c r="R651" s="14" t="str">
        <f>IFERROR(IF(AB651="",IF(X651="",VLOOKUP(MID(V651,1,8),[1]Répertoire!$H$1:$J$65536,2,FALSE),TRIM(UPPER(VLOOKUP(X651,[1]Répertoire!$H$1:$J$65536,2,FALSE)))),AB651),"")</f>
        <v/>
      </c>
      <c r="S651" s="14" t="str">
        <f t="shared" si="185"/>
        <v/>
      </c>
      <c r="T651" s="15" t="e">
        <f t="shared" si="173"/>
        <v>#VALUE!</v>
      </c>
      <c r="U651" s="14" t="e">
        <f t="shared" si="174"/>
        <v>#VALUE!</v>
      </c>
      <c r="V651" s="6" t="str">
        <f t="shared" si="175"/>
        <v/>
      </c>
      <c r="W651" s="34"/>
      <c r="X651" s="23" t="str">
        <f t="shared" si="176"/>
        <v/>
      </c>
      <c r="Y651" s="35"/>
      <c r="Z651" s="35"/>
      <c r="AA651" s="38"/>
      <c r="AB651" s="38"/>
      <c r="AC651" s="39"/>
      <c r="AD651" s="23"/>
      <c r="AE651" s="39"/>
      <c r="AF651" s="41"/>
    </row>
    <row r="652" spans="1:32" ht="45" customHeight="1" x14ac:dyDescent="0.25">
      <c r="A652" s="12">
        <v>651</v>
      </c>
      <c r="D652" s="21" t="str">
        <f t="shared" si="177"/>
        <v/>
      </c>
      <c r="E652" s="22" t="str">
        <f t="shared" si="170"/>
        <v/>
      </c>
      <c r="F652" s="22">
        <f>IF(H652="","",MAX($F$2:F651)+1)</f>
        <v>651</v>
      </c>
      <c r="G652" s="26" t="str">
        <f t="shared" si="178"/>
        <v/>
      </c>
      <c r="H652" s="27" t="str">
        <f t="shared" si="179"/>
        <v xml:space="preserve">
</v>
      </c>
      <c r="I652" s="27" t="str">
        <f t="shared" si="180"/>
        <v xml:space="preserve">
</v>
      </c>
      <c r="J652" s="42">
        <f t="shared" si="181"/>
        <v>0</v>
      </c>
      <c r="K652" s="22">
        <f t="shared" si="186"/>
        <v>0</v>
      </c>
      <c r="L652" s="22">
        <f t="shared" si="184"/>
        <v>0</v>
      </c>
      <c r="M652" s="22">
        <f t="shared" si="182"/>
        <v>0</v>
      </c>
      <c r="N652" s="14" t="str">
        <f t="shared" si="183"/>
        <v/>
      </c>
      <c r="O652" s="14" t="e">
        <f t="shared" si="171"/>
        <v>#VALUE!</v>
      </c>
      <c r="P652" s="14" t="e">
        <f t="shared" si="172"/>
        <v>#VALUE!</v>
      </c>
      <c r="Q652" s="14" t="str">
        <f>IFERROR(IF(AA652="",IF(X652="","Ecole Privée "&amp;TRIM(PROPER(VLOOKUP(MID(V652,1,8),[1]Répertoire!$H$1:$J$65536,3,FALSE))),"Ecole Privée "&amp;TRIM(PROPER(VLOOKUP(X652,[1]Répertoire!$H$1:$J$65536,3,FALSE)))),AA652),"")</f>
        <v/>
      </c>
      <c r="R652" s="14" t="str">
        <f>IFERROR(IF(AB652="",IF(X652="",VLOOKUP(MID(V652,1,8),[1]Répertoire!$H$1:$J$65536,2,FALSE),TRIM(UPPER(VLOOKUP(X652,[1]Répertoire!$H$1:$J$65536,2,FALSE)))),AB652),"")</f>
        <v/>
      </c>
      <c r="S652" s="14" t="str">
        <f t="shared" si="185"/>
        <v/>
      </c>
      <c r="T652" s="15" t="e">
        <f t="shared" si="173"/>
        <v>#VALUE!</v>
      </c>
      <c r="U652" s="14" t="e">
        <f t="shared" si="174"/>
        <v>#VALUE!</v>
      </c>
      <c r="V652" s="4" t="str">
        <f t="shared" si="175"/>
        <v/>
      </c>
      <c r="W652" s="33"/>
      <c r="X652" s="24" t="str">
        <f t="shared" si="176"/>
        <v/>
      </c>
      <c r="Y652" s="25"/>
      <c r="Z652" s="25"/>
      <c r="AA652" s="36"/>
      <c r="AB652" s="36"/>
      <c r="AC652" s="37"/>
      <c r="AD652" s="24"/>
      <c r="AE652" s="37"/>
      <c r="AF652" s="40"/>
    </row>
    <row r="653" spans="1:32" ht="45" customHeight="1" x14ac:dyDescent="0.25">
      <c r="A653" s="12">
        <v>652</v>
      </c>
      <c r="D653" s="21" t="str">
        <f t="shared" si="177"/>
        <v/>
      </c>
      <c r="E653" s="22" t="str">
        <f t="shared" si="170"/>
        <v/>
      </c>
      <c r="F653" s="22">
        <f>IF(H653="","",MAX($F$2:F652)+1)</f>
        <v>652</v>
      </c>
      <c r="G653" s="26" t="str">
        <f t="shared" si="178"/>
        <v/>
      </c>
      <c r="H653" s="27" t="str">
        <f t="shared" si="179"/>
        <v xml:space="preserve">
</v>
      </c>
      <c r="I653" s="27" t="str">
        <f t="shared" si="180"/>
        <v xml:space="preserve">
</v>
      </c>
      <c r="J653" s="42">
        <f t="shared" si="181"/>
        <v>0</v>
      </c>
      <c r="K653" s="22">
        <f t="shared" si="186"/>
        <v>0</v>
      </c>
      <c r="L653" s="22">
        <f t="shared" si="184"/>
        <v>0</v>
      </c>
      <c r="M653" s="22">
        <f t="shared" si="182"/>
        <v>0</v>
      </c>
      <c r="N653" s="14" t="str">
        <f t="shared" si="183"/>
        <v/>
      </c>
      <c r="O653" s="14" t="e">
        <f t="shared" si="171"/>
        <v>#VALUE!</v>
      </c>
      <c r="P653" s="14" t="e">
        <f t="shared" si="172"/>
        <v>#VALUE!</v>
      </c>
      <c r="Q653" s="14" t="str">
        <f>IFERROR(IF(AA653="",IF(X653="","Ecole Privée "&amp;TRIM(PROPER(VLOOKUP(MID(V653,1,8),[1]Répertoire!$H$1:$J$65536,3,FALSE))),"Ecole Privée "&amp;TRIM(PROPER(VLOOKUP(X653,[1]Répertoire!$H$1:$J$65536,3,FALSE)))),AA653),"")</f>
        <v/>
      </c>
      <c r="R653" s="14" t="str">
        <f>IFERROR(IF(AB653="",IF(X653="",VLOOKUP(MID(V653,1,8),[1]Répertoire!$H$1:$J$65536,2,FALSE),TRIM(UPPER(VLOOKUP(X653,[1]Répertoire!$H$1:$J$65536,2,FALSE)))),AB653),"")</f>
        <v/>
      </c>
      <c r="S653" s="14" t="str">
        <f t="shared" si="185"/>
        <v/>
      </c>
      <c r="T653" s="15" t="e">
        <f t="shared" si="173"/>
        <v>#VALUE!</v>
      </c>
      <c r="U653" s="14" t="e">
        <f t="shared" si="174"/>
        <v>#VALUE!</v>
      </c>
      <c r="V653" s="6" t="str">
        <f t="shared" si="175"/>
        <v/>
      </c>
      <c r="W653" s="34"/>
      <c r="X653" s="23" t="str">
        <f t="shared" si="176"/>
        <v/>
      </c>
      <c r="Y653" s="35"/>
      <c r="Z653" s="35"/>
      <c r="AA653" s="38"/>
      <c r="AB653" s="38"/>
      <c r="AC653" s="39"/>
      <c r="AD653" s="23"/>
      <c r="AE653" s="39"/>
      <c r="AF653" s="41"/>
    </row>
    <row r="654" spans="1:32" ht="45" customHeight="1" x14ac:dyDescent="0.25">
      <c r="A654" s="12">
        <v>653</v>
      </c>
      <c r="D654" s="21" t="str">
        <f t="shared" si="177"/>
        <v/>
      </c>
      <c r="E654" s="22" t="str">
        <f t="shared" si="170"/>
        <v/>
      </c>
      <c r="F654" s="22">
        <f>IF(H654="","",MAX($F$2:F653)+1)</f>
        <v>653</v>
      </c>
      <c r="G654" s="26" t="str">
        <f t="shared" si="178"/>
        <v/>
      </c>
      <c r="H654" s="27" t="str">
        <f t="shared" si="179"/>
        <v xml:space="preserve">
</v>
      </c>
      <c r="I654" s="27" t="str">
        <f t="shared" si="180"/>
        <v xml:space="preserve">
</v>
      </c>
      <c r="J654" s="42">
        <f t="shared" si="181"/>
        <v>0</v>
      </c>
      <c r="K654" s="22">
        <f t="shared" si="186"/>
        <v>0</v>
      </c>
      <c r="L654" s="22">
        <f t="shared" si="184"/>
        <v>0</v>
      </c>
      <c r="M654" s="22">
        <f t="shared" si="182"/>
        <v>0</v>
      </c>
      <c r="N654" s="14" t="str">
        <f t="shared" si="183"/>
        <v/>
      </c>
      <c r="O654" s="14" t="e">
        <f t="shared" si="171"/>
        <v>#VALUE!</v>
      </c>
      <c r="P654" s="14" t="e">
        <f t="shared" si="172"/>
        <v>#VALUE!</v>
      </c>
      <c r="Q654" s="14" t="str">
        <f>IFERROR(IF(AA654="",IF(X654="","Ecole Privée "&amp;TRIM(PROPER(VLOOKUP(MID(V654,1,8),[1]Répertoire!$H$1:$J$65536,3,FALSE))),"Ecole Privée "&amp;TRIM(PROPER(VLOOKUP(X654,[1]Répertoire!$H$1:$J$65536,3,FALSE)))),AA654),"")</f>
        <v/>
      </c>
      <c r="R654" s="14" t="str">
        <f>IFERROR(IF(AB654="",IF(X654="",VLOOKUP(MID(V654,1,8),[1]Répertoire!$H$1:$J$65536,2,FALSE),TRIM(UPPER(VLOOKUP(X654,[1]Répertoire!$H$1:$J$65536,2,FALSE)))),AB654),"")</f>
        <v/>
      </c>
      <c r="S654" s="14" t="str">
        <f t="shared" si="185"/>
        <v/>
      </c>
      <c r="T654" s="15" t="e">
        <f t="shared" si="173"/>
        <v>#VALUE!</v>
      </c>
      <c r="U654" s="14" t="e">
        <f t="shared" si="174"/>
        <v>#VALUE!</v>
      </c>
      <c r="V654" s="4" t="str">
        <f t="shared" si="175"/>
        <v/>
      </c>
      <c r="W654" s="33"/>
      <c r="X654" s="24" t="str">
        <f t="shared" si="176"/>
        <v/>
      </c>
      <c r="Y654" s="25"/>
      <c r="Z654" s="25"/>
      <c r="AA654" s="36"/>
      <c r="AB654" s="36"/>
      <c r="AC654" s="37"/>
      <c r="AD654" s="24"/>
      <c r="AE654" s="37"/>
      <c r="AF654" s="40"/>
    </row>
    <row r="655" spans="1:32" ht="45" customHeight="1" x14ac:dyDescent="0.25">
      <c r="A655" s="12">
        <v>654</v>
      </c>
      <c r="D655" s="21" t="str">
        <f t="shared" si="177"/>
        <v/>
      </c>
      <c r="E655" s="22" t="str">
        <f t="shared" si="170"/>
        <v/>
      </c>
      <c r="F655" s="22">
        <f>IF(H655="","",MAX($F$2:F654)+1)</f>
        <v>654</v>
      </c>
      <c r="G655" s="26" t="str">
        <f t="shared" si="178"/>
        <v/>
      </c>
      <c r="H655" s="27" t="str">
        <f t="shared" si="179"/>
        <v xml:space="preserve">
</v>
      </c>
      <c r="I655" s="27" t="str">
        <f t="shared" si="180"/>
        <v xml:space="preserve">
</v>
      </c>
      <c r="J655" s="42">
        <f t="shared" si="181"/>
        <v>0</v>
      </c>
      <c r="K655" s="22">
        <f t="shared" si="186"/>
        <v>0</v>
      </c>
      <c r="L655" s="22">
        <f t="shared" si="184"/>
        <v>0</v>
      </c>
      <c r="M655" s="22">
        <f t="shared" si="182"/>
        <v>0</v>
      </c>
      <c r="N655" s="14" t="str">
        <f t="shared" si="183"/>
        <v/>
      </c>
      <c r="O655" s="14" t="e">
        <f t="shared" si="171"/>
        <v>#VALUE!</v>
      </c>
      <c r="P655" s="14" t="e">
        <f t="shared" si="172"/>
        <v>#VALUE!</v>
      </c>
      <c r="Q655" s="14" t="str">
        <f>IFERROR(IF(AA655="",IF(X655="","Ecole Privée "&amp;TRIM(PROPER(VLOOKUP(MID(V655,1,8),[1]Répertoire!$H$1:$J$65536,3,FALSE))),"Ecole Privée "&amp;TRIM(PROPER(VLOOKUP(X655,[1]Répertoire!$H$1:$J$65536,3,FALSE)))),AA655),"")</f>
        <v/>
      </c>
      <c r="R655" s="14" t="str">
        <f>IFERROR(IF(AB655="",IF(X655="",VLOOKUP(MID(V655,1,8),[1]Répertoire!$H$1:$J$65536,2,FALSE),TRIM(UPPER(VLOOKUP(X655,[1]Répertoire!$H$1:$J$65536,2,FALSE)))),AB655),"")</f>
        <v/>
      </c>
      <c r="S655" s="14" t="str">
        <f t="shared" si="185"/>
        <v/>
      </c>
      <c r="T655" s="15" t="e">
        <f t="shared" si="173"/>
        <v>#VALUE!</v>
      </c>
      <c r="U655" s="14" t="e">
        <f t="shared" si="174"/>
        <v>#VALUE!</v>
      </c>
      <c r="V655" s="6" t="str">
        <f t="shared" si="175"/>
        <v/>
      </c>
      <c r="W655" s="34"/>
      <c r="X655" s="23" t="str">
        <f t="shared" si="176"/>
        <v/>
      </c>
      <c r="Y655" s="35"/>
      <c r="Z655" s="35"/>
      <c r="AA655" s="38"/>
      <c r="AB655" s="38"/>
      <c r="AC655" s="39"/>
      <c r="AD655" s="23"/>
      <c r="AE655" s="39"/>
      <c r="AF655" s="41"/>
    </row>
    <row r="656" spans="1:32" ht="45" customHeight="1" x14ac:dyDescent="0.25">
      <c r="A656" s="12">
        <v>655</v>
      </c>
      <c r="D656" s="21" t="str">
        <f t="shared" si="177"/>
        <v/>
      </c>
      <c r="E656" s="22" t="str">
        <f t="shared" si="170"/>
        <v/>
      </c>
      <c r="F656" s="22">
        <f>IF(H656="","",MAX($F$2:F655)+1)</f>
        <v>655</v>
      </c>
      <c r="G656" s="26" t="str">
        <f t="shared" si="178"/>
        <v/>
      </c>
      <c r="H656" s="27" t="str">
        <f t="shared" si="179"/>
        <v xml:space="preserve">
</v>
      </c>
      <c r="I656" s="27" t="str">
        <f t="shared" si="180"/>
        <v xml:space="preserve">
</v>
      </c>
      <c r="J656" s="42">
        <f t="shared" si="181"/>
        <v>0</v>
      </c>
      <c r="K656" s="22">
        <f t="shared" si="186"/>
        <v>0</v>
      </c>
      <c r="L656" s="22">
        <f t="shared" si="184"/>
        <v>0</v>
      </c>
      <c r="M656" s="22">
        <f t="shared" si="182"/>
        <v>0</v>
      </c>
      <c r="N656" s="14" t="str">
        <f t="shared" si="183"/>
        <v/>
      </c>
      <c r="O656" s="14" t="e">
        <f t="shared" si="171"/>
        <v>#VALUE!</v>
      </c>
      <c r="P656" s="14" t="e">
        <f t="shared" si="172"/>
        <v>#VALUE!</v>
      </c>
      <c r="Q656" s="14" t="str">
        <f>IFERROR(IF(AA656="",IF(X656="","Ecole Privée "&amp;TRIM(PROPER(VLOOKUP(MID(V656,1,8),[1]Répertoire!$H$1:$J$65536,3,FALSE))),"Ecole Privée "&amp;TRIM(PROPER(VLOOKUP(X656,[1]Répertoire!$H$1:$J$65536,3,FALSE)))),AA656),"")</f>
        <v/>
      </c>
      <c r="R656" s="14" t="str">
        <f>IFERROR(IF(AB656="",IF(X656="",VLOOKUP(MID(V656,1,8),[1]Répertoire!$H$1:$J$65536,2,FALSE),TRIM(UPPER(VLOOKUP(X656,[1]Répertoire!$H$1:$J$65536,2,FALSE)))),AB656),"")</f>
        <v/>
      </c>
      <c r="S656" s="14" t="str">
        <f t="shared" si="185"/>
        <v/>
      </c>
      <c r="T656" s="15" t="e">
        <f t="shared" si="173"/>
        <v>#VALUE!</v>
      </c>
      <c r="U656" s="14" t="e">
        <f t="shared" si="174"/>
        <v>#VALUE!</v>
      </c>
      <c r="V656" s="4" t="str">
        <f t="shared" si="175"/>
        <v/>
      </c>
      <c r="W656" s="33"/>
      <c r="X656" s="24" t="str">
        <f t="shared" si="176"/>
        <v/>
      </c>
      <c r="Y656" s="25"/>
      <c r="Z656" s="25"/>
      <c r="AA656" s="36"/>
      <c r="AB656" s="36"/>
      <c r="AC656" s="37"/>
      <c r="AD656" s="24"/>
      <c r="AE656" s="37"/>
      <c r="AF656" s="40"/>
    </row>
    <row r="657" spans="1:32" ht="45" customHeight="1" x14ac:dyDescent="0.25">
      <c r="A657" s="12">
        <v>656</v>
      </c>
      <c r="D657" s="21" t="str">
        <f t="shared" si="177"/>
        <v/>
      </c>
      <c r="E657" s="22" t="str">
        <f t="shared" si="170"/>
        <v/>
      </c>
      <c r="F657" s="22">
        <f>IF(H657="","",MAX($F$2:F656)+1)</f>
        <v>656</v>
      </c>
      <c r="G657" s="26" t="str">
        <f t="shared" si="178"/>
        <v/>
      </c>
      <c r="H657" s="27" t="str">
        <f t="shared" si="179"/>
        <v xml:space="preserve">
</v>
      </c>
      <c r="I657" s="27" t="str">
        <f t="shared" si="180"/>
        <v xml:space="preserve">
</v>
      </c>
      <c r="J657" s="42">
        <f t="shared" si="181"/>
        <v>0</v>
      </c>
      <c r="K657" s="22">
        <f t="shared" si="186"/>
        <v>0</v>
      </c>
      <c r="L657" s="22">
        <f t="shared" si="184"/>
        <v>0</v>
      </c>
      <c r="M657" s="22">
        <f t="shared" si="182"/>
        <v>0</v>
      </c>
      <c r="N657" s="14" t="str">
        <f t="shared" si="183"/>
        <v/>
      </c>
      <c r="O657" s="14" t="e">
        <f t="shared" si="171"/>
        <v>#VALUE!</v>
      </c>
      <c r="P657" s="14" t="e">
        <f t="shared" si="172"/>
        <v>#VALUE!</v>
      </c>
      <c r="Q657" s="14" t="str">
        <f>IFERROR(IF(AA657="",IF(X657="","Ecole Privée "&amp;TRIM(PROPER(VLOOKUP(MID(V657,1,8),[1]Répertoire!$H$1:$J$65536,3,FALSE))),"Ecole Privée "&amp;TRIM(PROPER(VLOOKUP(X657,[1]Répertoire!$H$1:$J$65536,3,FALSE)))),AA657),"")</f>
        <v/>
      </c>
      <c r="R657" s="14" t="str">
        <f>IFERROR(IF(AB657="",IF(X657="",VLOOKUP(MID(V657,1,8),[1]Répertoire!$H$1:$J$65536,2,FALSE),TRIM(UPPER(VLOOKUP(X657,[1]Répertoire!$H$1:$J$65536,2,FALSE)))),AB657),"")</f>
        <v/>
      </c>
      <c r="S657" s="14" t="str">
        <f t="shared" si="185"/>
        <v/>
      </c>
      <c r="T657" s="15" t="e">
        <f t="shared" si="173"/>
        <v>#VALUE!</v>
      </c>
      <c r="U657" s="14" t="e">
        <f t="shared" si="174"/>
        <v>#VALUE!</v>
      </c>
      <c r="V657" s="6" t="str">
        <f t="shared" si="175"/>
        <v/>
      </c>
      <c r="W657" s="34"/>
      <c r="X657" s="23" t="str">
        <f t="shared" si="176"/>
        <v/>
      </c>
      <c r="Y657" s="35"/>
      <c r="Z657" s="35"/>
      <c r="AA657" s="38"/>
      <c r="AB657" s="38"/>
      <c r="AC657" s="39"/>
      <c r="AD657" s="23"/>
      <c r="AE657" s="39"/>
      <c r="AF657" s="41"/>
    </row>
    <row r="658" spans="1:32" ht="45" customHeight="1" x14ac:dyDescent="0.25">
      <c r="A658" s="12">
        <v>657</v>
      </c>
      <c r="D658" s="21" t="str">
        <f t="shared" si="177"/>
        <v/>
      </c>
      <c r="E658" s="22" t="str">
        <f t="shared" si="170"/>
        <v/>
      </c>
      <c r="F658" s="22">
        <f>IF(H658="","",MAX($F$2:F657)+1)</f>
        <v>657</v>
      </c>
      <c r="G658" s="26" t="str">
        <f t="shared" si="178"/>
        <v/>
      </c>
      <c r="H658" s="27" t="str">
        <f t="shared" si="179"/>
        <v xml:space="preserve">
</v>
      </c>
      <c r="I658" s="27" t="str">
        <f t="shared" si="180"/>
        <v xml:space="preserve">
</v>
      </c>
      <c r="J658" s="42">
        <f t="shared" si="181"/>
        <v>0</v>
      </c>
      <c r="K658" s="22">
        <f t="shared" si="186"/>
        <v>0</v>
      </c>
      <c r="L658" s="22">
        <f t="shared" si="184"/>
        <v>0</v>
      </c>
      <c r="M658" s="22">
        <f t="shared" si="182"/>
        <v>0</v>
      </c>
      <c r="N658" s="14" t="str">
        <f t="shared" si="183"/>
        <v/>
      </c>
      <c r="O658" s="14" t="e">
        <f t="shared" si="171"/>
        <v>#VALUE!</v>
      </c>
      <c r="P658" s="14" t="e">
        <f t="shared" si="172"/>
        <v>#VALUE!</v>
      </c>
      <c r="Q658" s="14" t="str">
        <f>IFERROR(IF(AA658="",IF(X658="","Ecole Privée "&amp;TRIM(PROPER(VLOOKUP(MID(V658,1,8),[1]Répertoire!$H$1:$J$65536,3,FALSE))),"Ecole Privée "&amp;TRIM(PROPER(VLOOKUP(X658,[1]Répertoire!$H$1:$J$65536,3,FALSE)))),AA658),"")</f>
        <v/>
      </c>
      <c r="R658" s="14" t="str">
        <f>IFERROR(IF(AB658="",IF(X658="",VLOOKUP(MID(V658,1,8),[1]Répertoire!$H$1:$J$65536,2,FALSE),TRIM(UPPER(VLOOKUP(X658,[1]Répertoire!$H$1:$J$65536,2,FALSE)))),AB658),"")</f>
        <v/>
      </c>
      <c r="S658" s="14" t="str">
        <f t="shared" si="185"/>
        <v/>
      </c>
      <c r="T658" s="15" t="e">
        <f t="shared" si="173"/>
        <v>#VALUE!</v>
      </c>
      <c r="U658" s="14" t="e">
        <f t="shared" si="174"/>
        <v>#VALUE!</v>
      </c>
      <c r="V658" s="4" t="str">
        <f t="shared" si="175"/>
        <v/>
      </c>
      <c r="W658" s="33"/>
      <c r="X658" s="24" t="str">
        <f t="shared" si="176"/>
        <v/>
      </c>
      <c r="Y658" s="25"/>
      <c r="Z658" s="25"/>
      <c r="AA658" s="36"/>
      <c r="AB658" s="36"/>
      <c r="AC658" s="37"/>
      <c r="AD658" s="24"/>
      <c r="AE658" s="37"/>
      <c r="AF658" s="40"/>
    </row>
    <row r="659" spans="1:32" ht="45" customHeight="1" x14ac:dyDescent="0.25">
      <c r="A659" s="12">
        <v>658</v>
      </c>
      <c r="D659" s="21" t="str">
        <f t="shared" si="177"/>
        <v/>
      </c>
      <c r="E659" s="22" t="str">
        <f t="shared" si="170"/>
        <v/>
      </c>
      <c r="F659" s="22">
        <f>IF(H659="","",MAX($F$2:F658)+1)</f>
        <v>658</v>
      </c>
      <c r="G659" s="26" t="str">
        <f t="shared" si="178"/>
        <v/>
      </c>
      <c r="H659" s="27" t="str">
        <f t="shared" si="179"/>
        <v xml:space="preserve">
</v>
      </c>
      <c r="I659" s="27" t="str">
        <f t="shared" si="180"/>
        <v xml:space="preserve">
</v>
      </c>
      <c r="J659" s="42">
        <f t="shared" si="181"/>
        <v>0</v>
      </c>
      <c r="K659" s="22">
        <f t="shared" si="186"/>
        <v>0</v>
      </c>
      <c r="L659" s="22">
        <f t="shared" si="184"/>
        <v>0</v>
      </c>
      <c r="M659" s="22">
        <f t="shared" si="182"/>
        <v>0</v>
      </c>
      <c r="N659" s="14" t="str">
        <f t="shared" si="183"/>
        <v/>
      </c>
      <c r="O659" s="14" t="e">
        <f t="shared" si="171"/>
        <v>#VALUE!</v>
      </c>
      <c r="P659" s="14" t="e">
        <f t="shared" si="172"/>
        <v>#VALUE!</v>
      </c>
      <c r="Q659" s="14" t="str">
        <f>IFERROR(IF(AA659="",IF(X659="","Ecole Privée "&amp;TRIM(PROPER(VLOOKUP(MID(V659,1,8),[1]Répertoire!$H$1:$J$65536,3,FALSE))),"Ecole Privée "&amp;TRIM(PROPER(VLOOKUP(X659,[1]Répertoire!$H$1:$J$65536,3,FALSE)))),AA659),"")</f>
        <v/>
      </c>
      <c r="R659" s="14" t="str">
        <f>IFERROR(IF(AB659="",IF(X659="",VLOOKUP(MID(V659,1,8),[1]Répertoire!$H$1:$J$65536,2,FALSE),TRIM(UPPER(VLOOKUP(X659,[1]Répertoire!$H$1:$J$65536,2,FALSE)))),AB659),"")</f>
        <v/>
      </c>
      <c r="S659" s="14" t="str">
        <f t="shared" si="185"/>
        <v/>
      </c>
      <c r="T659" s="15" t="e">
        <f t="shared" si="173"/>
        <v>#VALUE!</v>
      </c>
      <c r="U659" s="14" t="e">
        <f t="shared" si="174"/>
        <v>#VALUE!</v>
      </c>
      <c r="V659" s="6" t="str">
        <f t="shared" si="175"/>
        <v/>
      </c>
      <c r="W659" s="34"/>
      <c r="X659" s="23" t="str">
        <f t="shared" si="176"/>
        <v/>
      </c>
      <c r="Y659" s="35"/>
      <c r="Z659" s="35"/>
      <c r="AA659" s="38"/>
      <c r="AB659" s="38"/>
      <c r="AC659" s="39"/>
      <c r="AD659" s="23"/>
      <c r="AE659" s="39"/>
      <c r="AF659" s="41"/>
    </row>
    <row r="660" spans="1:32" ht="45" customHeight="1" x14ac:dyDescent="0.25">
      <c r="A660" s="12">
        <v>659</v>
      </c>
      <c r="D660" s="21" t="str">
        <f t="shared" si="177"/>
        <v/>
      </c>
      <c r="E660" s="22" t="str">
        <f t="shared" si="170"/>
        <v/>
      </c>
      <c r="F660" s="22">
        <f>IF(H660="","",MAX($F$2:F659)+1)</f>
        <v>659</v>
      </c>
      <c r="G660" s="26" t="str">
        <f t="shared" si="178"/>
        <v/>
      </c>
      <c r="H660" s="27" t="str">
        <f t="shared" si="179"/>
        <v xml:space="preserve">
</v>
      </c>
      <c r="I660" s="27" t="str">
        <f t="shared" si="180"/>
        <v xml:space="preserve">
</v>
      </c>
      <c r="J660" s="42">
        <f t="shared" si="181"/>
        <v>0</v>
      </c>
      <c r="K660" s="22">
        <f t="shared" si="186"/>
        <v>0</v>
      </c>
      <c r="L660" s="22">
        <f t="shared" si="184"/>
        <v>0</v>
      </c>
      <c r="M660" s="22">
        <f t="shared" si="182"/>
        <v>0</v>
      </c>
      <c r="N660" s="14" t="str">
        <f t="shared" si="183"/>
        <v/>
      </c>
      <c r="O660" s="14" t="e">
        <f t="shared" si="171"/>
        <v>#VALUE!</v>
      </c>
      <c r="P660" s="14" t="e">
        <f t="shared" si="172"/>
        <v>#VALUE!</v>
      </c>
      <c r="Q660" s="14" t="str">
        <f>IFERROR(IF(AA660="",IF(X660="","Ecole Privée "&amp;TRIM(PROPER(VLOOKUP(MID(V660,1,8),[1]Répertoire!$H$1:$J$65536,3,FALSE))),"Ecole Privée "&amp;TRIM(PROPER(VLOOKUP(X660,[1]Répertoire!$H$1:$J$65536,3,FALSE)))),AA660),"")</f>
        <v/>
      </c>
      <c r="R660" s="14" t="str">
        <f>IFERROR(IF(AB660="",IF(X660="",VLOOKUP(MID(V660,1,8),[1]Répertoire!$H$1:$J$65536,2,FALSE),TRIM(UPPER(VLOOKUP(X660,[1]Répertoire!$H$1:$J$65536,2,FALSE)))),AB660),"")</f>
        <v/>
      </c>
      <c r="S660" s="14" t="str">
        <f t="shared" si="185"/>
        <v/>
      </c>
      <c r="T660" s="15" t="e">
        <f t="shared" si="173"/>
        <v>#VALUE!</v>
      </c>
      <c r="U660" s="14" t="e">
        <f t="shared" si="174"/>
        <v>#VALUE!</v>
      </c>
      <c r="V660" s="4" t="str">
        <f t="shared" si="175"/>
        <v/>
      </c>
      <c r="W660" s="33"/>
      <c r="X660" s="24" t="str">
        <f t="shared" si="176"/>
        <v/>
      </c>
      <c r="Y660" s="25"/>
      <c r="Z660" s="25"/>
      <c r="AA660" s="36"/>
      <c r="AB660" s="36"/>
      <c r="AC660" s="37"/>
      <c r="AD660" s="24"/>
      <c r="AE660" s="37"/>
      <c r="AF660" s="40"/>
    </row>
    <row r="661" spans="1:32" ht="45" customHeight="1" x14ac:dyDescent="0.25">
      <c r="A661" s="12">
        <v>660</v>
      </c>
      <c r="D661" s="21" t="str">
        <f t="shared" si="177"/>
        <v/>
      </c>
      <c r="E661" s="22" t="str">
        <f t="shared" si="170"/>
        <v/>
      </c>
      <c r="F661" s="22">
        <f>IF(H661="","",MAX($F$2:F660)+1)</f>
        <v>660</v>
      </c>
      <c r="G661" s="26" t="str">
        <f t="shared" si="178"/>
        <v/>
      </c>
      <c r="H661" s="27" t="str">
        <f t="shared" si="179"/>
        <v xml:space="preserve">
</v>
      </c>
      <c r="I661" s="27" t="str">
        <f t="shared" si="180"/>
        <v xml:space="preserve">
</v>
      </c>
      <c r="J661" s="42">
        <f t="shared" si="181"/>
        <v>0</v>
      </c>
      <c r="K661" s="22">
        <f t="shared" si="186"/>
        <v>0</v>
      </c>
      <c r="L661" s="22">
        <f t="shared" si="184"/>
        <v>0</v>
      </c>
      <c r="M661" s="22">
        <f t="shared" si="182"/>
        <v>0</v>
      </c>
      <c r="N661" s="14" t="str">
        <f t="shared" si="183"/>
        <v/>
      </c>
      <c r="O661" s="14" t="e">
        <f t="shared" si="171"/>
        <v>#VALUE!</v>
      </c>
      <c r="P661" s="14" t="e">
        <f t="shared" si="172"/>
        <v>#VALUE!</v>
      </c>
      <c r="Q661" s="14" t="str">
        <f>IFERROR(IF(AA661="",IF(X661="","Ecole Privée "&amp;TRIM(PROPER(VLOOKUP(MID(V661,1,8),[1]Répertoire!$H$1:$J$65536,3,FALSE))),"Ecole Privée "&amp;TRIM(PROPER(VLOOKUP(X661,[1]Répertoire!$H$1:$J$65536,3,FALSE)))),AA661),"")</f>
        <v/>
      </c>
      <c r="R661" s="14" t="str">
        <f>IFERROR(IF(AB661="",IF(X661="",VLOOKUP(MID(V661,1,8),[1]Répertoire!$H$1:$J$65536,2,FALSE),TRIM(UPPER(VLOOKUP(X661,[1]Répertoire!$H$1:$J$65536,2,FALSE)))),AB661),"")</f>
        <v/>
      </c>
      <c r="S661" s="14" t="str">
        <f t="shared" si="185"/>
        <v/>
      </c>
      <c r="T661" s="15" t="e">
        <f t="shared" si="173"/>
        <v>#VALUE!</v>
      </c>
      <c r="U661" s="14" t="e">
        <f t="shared" si="174"/>
        <v>#VALUE!</v>
      </c>
      <c r="V661" s="6" t="str">
        <f t="shared" si="175"/>
        <v/>
      </c>
      <c r="W661" s="34"/>
      <c r="X661" s="23" t="str">
        <f t="shared" si="176"/>
        <v/>
      </c>
      <c r="Y661" s="35"/>
      <c r="Z661" s="35"/>
      <c r="AA661" s="38"/>
      <c r="AB661" s="38"/>
      <c r="AC661" s="39"/>
      <c r="AD661" s="23"/>
      <c r="AE661" s="39"/>
      <c r="AF661" s="41"/>
    </row>
    <row r="662" spans="1:32" ht="45" customHeight="1" x14ac:dyDescent="0.25">
      <c r="A662" s="12">
        <v>661</v>
      </c>
      <c r="D662" s="21" t="str">
        <f t="shared" si="177"/>
        <v/>
      </c>
      <c r="E662" s="22" t="str">
        <f t="shared" si="170"/>
        <v/>
      </c>
      <c r="F662" s="22">
        <f>IF(H662="","",MAX($F$2:F661)+1)</f>
        <v>661</v>
      </c>
      <c r="G662" s="26" t="str">
        <f t="shared" si="178"/>
        <v/>
      </c>
      <c r="H662" s="27" t="str">
        <f t="shared" si="179"/>
        <v xml:space="preserve">
</v>
      </c>
      <c r="I662" s="27" t="str">
        <f t="shared" si="180"/>
        <v xml:space="preserve">
</v>
      </c>
      <c r="J662" s="42">
        <f t="shared" si="181"/>
        <v>0</v>
      </c>
      <c r="K662" s="22">
        <f t="shared" si="186"/>
        <v>0</v>
      </c>
      <c r="L662" s="22">
        <f t="shared" si="184"/>
        <v>0</v>
      </c>
      <c r="M662" s="22">
        <f t="shared" si="182"/>
        <v>0</v>
      </c>
      <c r="N662" s="14" t="str">
        <f t="shared" si="183"/>
        <v/>
      </c>
      <c r="O662" s="14" t="e">
        <f t="shared" si="171"/>
        <v>#VALUE!</v>
      </c>
      <c r="P662" s="14" t="e">
        <f t="shared" si="172"/>
        <v>#VALUE!</v>
      </c>
      <c r="Q662" s="14" t="str">
        <f>IFERROR(IF(AA662="",IF(X662="","Ecole Privée "&amp;TRIM(PROPER(VLOOKUP(MID(V662,1,8),[1]Répertoire!$H$1:$J$65536,3,FALSE))),"Ecole Privée "&amp;TRIM(PROPER(VLOOKUP(X662,[1]Répertoire!$H$1:$J$65536,3,FALSE)))),AA662),"")</f>
        <v/>
      </c>
      <c r="R662" s="14" t="str">
        <f>IFERROR(IF(AB662="",IF(X662="",VLOOKUP(MID(V662,1,8),[1]Répertoire!$H$1:$J$65536,2,FALSE),TRIM(UPPER(VLOOKUP(X662,[1]Répertoire!$H$1:$J$65536,2,FALSE)))),AB662),"")</f>
        <v/>
      </c>
      <c r="S662" s="14" t="str">
        <f t="shared" si="185"/>
        <v/>
      </c>
      <c r="T662" s="15" t="e">
        <f t="shared" si="173"/>
        <v>#VALUE!</v>
      </c>
      <c r="U662" s="14" t="e">
        <f t="shared" si="174"/>
        <v>#VALUE!</v>
      </c>
      <c r="V662" s="4" t="str">
        <f t="shared" si="175"/>
        <v/>
      </c>
      <c r="W662" s="33"/>
      <c r="X662" s="24" t="str">
        <f t="shared" si="176"/>
        <v/>
      </c>
      <c r="Y662" s="25"/>
      <c r="Z662" s="25"/>
      <c r="AA662" s="36"/>
      <c r="AB662" s="36"/>
      <c r="AC662" s="37"/>
      <c r="AD662" s="24"/>
      <c r="AE662" s="37"/>
      <c r="AF662" s="40"/>
    </row>
    <row r="663" spans="1:32" ht="45" customHeight="1" x14ac:dyDescent="0.25">
      <c r="A663" s="12">
        <v>662</v>
      </c>
      <c r="D663" s="21" t="str">
        <f t="shared" si="177"/>
        <v/>
      </c>
      <c r="E663" s="22" t="str">
        <f t="shared" si="170"/>
        <v/>
      </c>
      <c r="F663" s="22">
        <f>IF(H663="","",MAX($F$2:F662)+1)</f>
        <v>662</v>
      </c>
      <c r="G663" s="26" t="str">
        <f t="shared" si="178"/>
        <v/>
      </c>
      <c r="H663" s="27" t="str">
        <f t="shared" si="179"/>
        <v xml:space="preserve">
</v>
      </c>
      <c r="I663" s="27" t="str">
        <f t="shared" si="180"/>
        <v xml:space="preserve">
</v>
      </c>
      <c r="J663" s="42">
        <f t="shared" si="181"/>
        <v>0</v>
      </c>
      <c r="K663" s="22">
        <f t="shared" si="186"/>
        <v>0</v>
      </c>
      <c r="L663" s="22">
        <f t="shared" si="184"/>
        <v>0</v>
      </c>
      <c r="M663" s="22">
        <f t="shared" si="182"/>
        <v>0</v>
      </c>
      <c r="N663" s="14" t="str">
        <f t="shared" si="183"/>
        <v/>
      </c>
      <c r="O663" s="14" t="e">
        <f t="shared" si="171"/>
        <v>#VALUE!</v>
      </c>
      <c r="P663" s="14" t="e">
        <f t="shared" si="172"/>
        <v>#VALUE!</v>
      </c>
      <c r="Q663" s="14" t="str">
        <f>IFERROR(IF(AA663="",IF(X663="","Ecole Privée "&amp;TRIM(PROPER(VLOOKUP(MID(V663,1,8),[1]Répertoire!$H$1:$J$65536,3,FALSE))),"Ecole Privée "&amp;TRIM(PROPER(VLOOKUP(X663,[1]Répertoire!$H$1:$J$65536,3,FALSE)))),AA663),"")</f>
        <v/>
      </c>
      <c r="R663" s="14" t="str">
        <f>IFERROR(IF(AB663="",IF(X663="",VLOOKUP(MID(V663,1,8),[1]Répertoire!$H$1:$J$65536,2,FALSE),TRIM(UPPER(VLOOKUP(X663,[1]Répertoire!$H$1:$J$65536,2,FALSE)))),AB663),"")</f>
        <v/>
      </c>
      <c r="S663" s="14" t="str">
        <f t="shared" si="185"/>
        <v/>
      </c>
      <c r="T663" s="15" t="e">
        <f t="shared" si="173"/>
        <v>#VALUE!</v>
      </c>
      <c r="U663" s="14" t="e">
        <f t="shared" si="174"/>
        <v>#VALUE!</v>
      </c>
      <c r="V663" s="6" t="str">
        <f t="shared" si="175"/>
        <v/>
      </c>
      <c r="W663" s="34"/>
      <c r="X663" s="23" t="str">
        <f t="shared" si="176"/>
        <v/>
      </c>
      <c r="Y663" s="35"/>
      <c r="Z663" s="35"/>
      <c r="AA663" s="38"/>
      <c r="AB663" s="38"/>
      <c r="AC663" s="39"/>
      <c r="AD663" s="23"/>
      <c r="AE663" s="39"/>
      <c r="AF663" s="41"/>
    </row>
    <row r="664" spans="1:32" ht="45" customHeight="1" x14ac:dyDescent="0.25">
      <c r="A664" s="12">
        <v>663</v>
      </c>
      <c r="D664" s="21" t="str">
        <f t="shared" si="177"/>
        <v/>
      </c>
      <c r="E664" s="22" t="str">
        <f t="shared" si="170"/>
        <v/>
      </c>
      <c r="F664" s="22">
        <f>IF(H664="","",MAX($F$2:F663)+1)</f>
        <v>663</v>
      </c>
      <c r="G664" s="26" t="str">
        <f t="shared" si="178"/>
        <v/>
      </c>
      <c r="H664" s="27" t="str">
        <f t="shared" si="179"/>
        <v xml:space="preserve">
</v>
      </c>
      <c r="I664" s="27" t="str">
        <f t="shared" si="180"/>
        <v xml:space="preserve">
</v>
      </c>
      <c r="J664" s="42">
        <f t="shared" si="181"/>
        <v>0</v>
      </c>
      <c r="K664" s="22">
        <f t="shared" si="186"/>
        <v>0</v>
      </c>
      <c r="L664" s="22">
        <f t="shared" si="184"/>
        <v>0</v>
      </c>
      <c r="M664" s="22">
        <f t="shared" si="182"/>
        <v>0</v>
      </c>
      <c r="N664" s="14" t="str">
        <f t="shared" si="183"/>
        <v/>
      </c>
      <c r="O664" s="14" t="e">
        <f t="shared" si="171"/>
        <v>#VALUE!</v>
      </c>
      <c r="P664" s="14" t="e">
        <f t="shared" si="172"/>
        <v>#VALUE!</v>
      </c>
      <c r="Q664" s="14" t="str">
        <f>IFERROR(IF(AA664="",IF(X664="","Ecole Privée "&amp;TRIM(PROPER(VLOOKUP(MID(V664,1,8),[1]Répertoire!$H$1:$J$65536,3,FALSE))),"Ecole Privée "&amp;TRIM(PROPER(VLOOKUP(X664,[1]Répertoire!$H$1:$J$65536,3,FALSE)))),AA664),"")</f>
        <v/>
      </c>
      <c r="R664" s="14" t="str">
        <f>IFERROR(IF(AB664="",IF(X664="",VLOOKUP(MID(V664,1,8),[1]Répertoire!$H$1:$J$65536,2,FALSE),TRIM(UPPER(VLOOKUP(X664,[1]Répertoire!$H$1:$J$65536,2,FALSE)))),AB664),"")</f>
        <v/>
      </c>
      <c r="S664" s="14" t="str">
        <f t="shared" si="185"/>
        <v/>
      </c>
      <c r="T664" s="15" t="e">
        <f t="shared" si="173"/>
        <v>#VALUE!</v>
      </c>
      <c r="U664" s="14" t="e">
        <f t="shared" si="174"/>
        <v>#VALUE!</v>
      </c>
      <c r="V664" s="4" t="str">
        <f t="shared" si="175"/>
        <v/>
      </c>
      <c r="W664" s="33"/>
      <c r="X664" s="24" t="str">
        <f t="shared" si="176"/>
        <v/>
      </c>
      <c r="Y664" s="25"/>
      <c r="Z664" s="25"/>
      <c r="AA664" s="36"/>
      <c r="AB664" s="36"/>
      <c r="AC664" s="37"/>
      <c r="AD664" s="24"/>
      <c r="AE664" s="37"/>
      <c r="AF664" s="40"/>
    </row>
    <row r="665" spans="1:32" ht="45" customHeight="1" x14ac:dyDescent="0.25">
      <c r="A665" s="12">
        <v>664</v>
      </c>
      <c r="D665" s="21" t="str">
        <f t="shared" si="177"/>
        <v/>
      </c>
      <c r="E665" s="22" t="str">
        <f t="shared" si="170"/>
        <v/>
      </c>
      <c r="F665" s="22">
        <f>IF(H665="","",MAX($F$2:F664)+1)</f>
        <v>664</v>
      </c>
      <c r="G665" s="26" t="str">
        <f t="shared" si="178"/>
        <v/>
      </c>
      <c r="H665" s="27" t="str">
        <f t="shared" si="179"/>
        <v xml:space="preserve">
</v>
      </c>
      <c r="I665" s="27" t="str">
        <f t="shared" si="180"/>
        <v xml:space="preserve">
</v>
      </c>
      <c r="J665" s="42">
        <f t="shared" si="181"/>
        <v>0</v>
      </c>
      <c r="K665" s="22">
        <f t="shared" si="186"/>
        <v>0</v>
      </c>
      <c r="L665" s="22">
        <f t="shared" si="184"/>
        <v>0</v>
      </c>
      <c r="M665" s="22">
        <f t="shared" si="182"/>
        <v>0</v>
      </c>
      <c r="N665" s="14" t="str">
        <f t="shared" si="183"/>
        <v/>
      </c>
      <c r="O665" s="14" t="e">
        <f t="shared" si="171"/>
        <v>#VALUE!</v>
      </c>
      <c r="P665" s="14" t="e">
        <f t="shared" si="172"/>
        <v>#VALUE!</v>
      </c>
      <c r="Q665" s="14" t="str">
        <f>IFERROR(IF(AA665="",IF(X665="","Ecole Privée "&amp;TRIM(PROPER(VLOOKUP(MID(V665,1,8),[1]Répertoire!$H$1:$J$65536,3,FALSE))),"Ecole Privée "&amp;TRIM(PROPER(VLOOKUP(X665,[1]Répertoire!$H$1:$J$65536,3,FALSE)))),AA665),"")</f>
        <v/>
      </c>
      <c r="R665" s="14" t="str">
        <f>IFERROR(IF(AB665="",IF(X665="",VLOOKUP(MID(V665,1,8),[1]Répertoire!$H$1:$J$65536,2,FALSE),TRIM(UPPER(VLOOKUP(X665,[1]Répertoire!$H$1:$J$65536,2,FALSE)))),AB665),"")</f>
        <v/>
      </c>
      <c r="S665" s="14" t="str">
        <f t="shared" si="185"/>
        <v/>
      </c>
      <c r="T665" s="15" t="e">
        <f t="shared" si="173"/>
        <v>#VALUE!</v>
      </c>
      <c r="U665" s="14" t="e">
        <f t="shared" si="174"/>
        <v>#VALUE!</v>
      </c>
      <c r="V665" s="6" t="str">
        <f t="shared" si="175"/>
        <v/>
      </c>
      <c r="W665" s="34"/>
      <c r="X665" s="23" t="str">
        <f t="shared" si="176"/>
        <v/>
      </c>
      <c r="Y665" s="35"/>
      <c r="Z665" s="35"/>
      <c r="AA665" s="38"/>
      <c r="AB665" s="38"/>
      <c r="AC665" s="39"/>
      <c r="AD665" s="23"/>
      <c r="AE665" s="39"/>
      <c r="AF665" s="41"/>
    </row>
    <row r="666" spans="1:32" ht="45" customHeight="1" x14ac:dyDescent="0.25">
      <c r="A666" s="12">
        <v>665</v>
      </c>
      <c r="D666" s="21" t="str">
        <f t="shared" si="177"/>
        <v/>
      </c>
      <c r="E666" s="22" t="str">
        <f t="shared" si="170"/>
        <v/>
      </c>
      <c r="F666" s="22">
        <f>IF(H666="","",MAX($F$2:F665)+1)</f>
        <v>665</v>
      </c>
      <c r="G666" s="26" t="str">
        <f t="shared" si="178"/>
        <v/>
      </c>
      <c r="H666" s="27" t="str">
        <f t="shared" si="179"/>
        <v xml:space="preserve">
</v>
      </c>
      <c r="I666" s="27" t="str">
        <f t="shared" si="180"/>
        <v xml:space="preserve">
</v>
      </c>
      <c r="J666" s="42">
        <f t="shared" si="181"/>
        <v>0</v>
      </c>
      <c r="K666" s="22">
        <f t="shared" si="186"/>
        <v>0</v>
      </c>
      <c r="L666" s="22">
        <f t="shared" si="184"/>
        <v>0</v>
      </c>
      <c r="M666" s="22">
        <f t="shared" si="182"/>
        <v>0</v>
      </c>
      <c r="N666" s="14" t="str">
        <f t="shared" si="183"/>
        <v/>
      </c>
      <c r="O666" s="14" t="e">
        <f t="shared" si="171"/>
        <v>#VALUE!</v>
      </c>
      <c r="P666" s="14" t="e">
        <f t="shared" si="172"/>
        <v>#VALUE!</v>
      </c>
      <c r="Q666" s="14" t="str">
        <f>IFERROR(IF(AA666="",IF(X666="","Ecole Privée "&amp;TRIM(PROPER(VLOOKUP(MID(V666,1,8),[1]Répertoire!$H$1:$J$65536,3,FALSE))),"Ecole Privée "&amp;TRIM(PROPER(VLOOKUP(X666,[1]Répertoire!$H$1:$J$65536,3,FALSE)))),AA666),"")</f>
        <v/>
      </c>
      <c r="R666" s="14" t="str">
        <f>IFERROR(IF(AB666="",IF(X666="",VLOOKUP(MID(V666,1,8),[1]Répertoire!$H$1:$J$65536,2,FALSE),TRIM(UPPER(VLOOKUP(X666,[1]Répertoire!$H$1:$J$65536,2,FALSE)))),AB666),"")</f>
        <v/>
      </c>
      <c r="S666" s="14" t="str">
        <f t="shared" si="185"/>
        <v/>
      </c>
      <c r="T666" s="15" t="e">
        <f t="shared" si="173"/>
        <v>#VALUE!</v>
      </c>
      <c r="U666" s="14" t="e">
        <f t="shared" si="174"/>
        <v>#VALUE!</v>
      </c>
      <c r="V666" s="4" t="str">
        <f t="shared" si="175"/>
        <v/>
      </c>
      <c r="W666" s="33"/>
      <c r="X666" s="24" t="str">
        <f t="shared" si="176"/>
        <v/>
      </c>
      <c r="Y666" s="25"/>
      <c r="Z666" s="25"/>
      <c r="AA666" s="36"/>
      <c r="AB666" s="36"/>
      <c r="AC666" s="37"/>
      <c r="AD666" s="24"/>
      <c r="AE666" s="37"/>
      <c r="AF666" s="40"/>
    </row>
    <row r="667" spans="1:32" ht="45" customHeight="1" x14ac:dyDescent="0.25">
      <c r="A667" s="12">
        <v>666</v>
      </c>
      <c r="D667" s="21" t="str">
        <f t="shared" si="177"/>
        <v/>
      </c>
      <c r="E667" s="22" t="str">
        <f t="shared" si="170"/>
        <v/>
      </c>
      <c r="F667" s="22">
        <f>IF(H667="","",MAX($F$2:F666)+1)</f>
        <v>666</v>
      </c>
      <c r="G667" s="26" t="str">
        <f t="shared" si="178"/>
        <v/>
      </c>
      <c r="H667" s="27" t="str">
        <f t="shared" si="179"/>
        <v xml:space="preserve">
</v>
      </c>
      <c r="I667" s="27" t="str">
        <f t="shared" si="180"/>
        <v xml:space="preserve">
</v>
      </c>
      <c r="J667" s="42">
        <f t="shared" si="181"/>
        <v>0</v>
      </c>
      <c r="K667" s="22">
        <f t="shared" si="186"/>
        <v>0</v>
      </c>
      <c r="L667" s="22">
        <f t="shared" si="184"/>
        <v>0</v>
      </c>
      <c r="M667" s="22">
        <f t="shared" si="182"/>
        <v>0</v>
      </c>
      <c r="N667" s="14" t="str">
        <f t="shared" si="183"/>
        <v/>
      </c>
      <c r="O667" s="14" t="e">
        <f t="shared" si="171"/>
        <v>#VALUE!</v>
      </c>
      <c r="P667" s="14" t="e">
        <f t="shared" si="172"/>
        <v>#VALUE!</v>
      </c>
      <c r="Q667" s="14" t="str">
        <f>IFERROR(IF(AA667="",IF(X667="","Ecole Privée "&amp;TRIM(PROPER(VLOOKUP(MID(V667,1,8),[1]Répertoire!$H$1:$J$65536,3,FALSE))),"Ecole Privée "&amp;TRIM(PROPER(VLOOKUP(X667,[1]Répertoire!$H$1:$J$65536,3,FALSE)))),AA667),"")</f>
        <v/>
      </c>
      <c r="R667" s="14" t="str">
        <f>IFERROR(IF(AB667="",IF(X667="",VLOOKUP(MID(V667,1,8),[1]Répertoire!$H$1:$J$65536,2,FALSE),TRIM(UPPER(VLOOKUP(X667,[1]Répertoire!$H$1:$J$65536,2,FALSE)))),AB667),"")</f>
        <v/>
      </c>
      <c r="S667" s="14" t="str">
        <f t="shared" si="185"/>
        <v/>
      </c>
      <c r="T667" s="15" t="e">
        <f t="shared" si="173"/>
        <v>#VALUE!</v>
      </c>
      <c r="U667" s="14" t="e">
        <f t="shared" si="174"/>
        <v>#VALUE!</v>
      </c>
      <c r="V667" s="6" t="str">
        <f t="shared" si="175"/>
        <v/>
      </c>
      <c r="W667" s="34"/>
      <c r="X667" s="23" t="str">
        <f t="shared" si="176"/>
        <v/>
      </c>
      <c r="Y667" s="35"/>
      <c r="Z667" s="35"/>
      <c r="AA667" s="38"/>
      <c r="AB667" s="38"/>
      <c r="AC667" s="39"/>
      <c r="AD667" s="23"/>
      <c r="AE667" s="39"/>
      <c r="AF667" s="41"/>
    </row>
    <row r="668" spans="1:32" ht="45" customHeight="1" x14ac:dyDescent="0.25">
      <c r="A668" s="12">
        <v>667</v>
      </c>
      <c r="D668" s="21" t="str">
        <f t="shared" si="177"/>
        <v/>
      </c>
      <c r="E668" s="22" t="str">
        <f t="shared" si="170"/>
        <v/>
      </c>
      <c r="F668" s="22">
        <f>IF(H668="","",MAX($F$2:F667)+1)</f>
        <v>667</v>
      </c>
      <c r="G668" s="26" t="str">
        <f t="shared" si="178"/>
        <v/>
      </c>
      <c r="H668" s="27" t="str">
        <f t="shared" si="179"/>
        <v xml:space="preserve">
</v>
      </c>
      <c r="I668" s="27" t="str">
        <f t="shared" si="180"/>
        <v xml:space="preserve">
</v>
      </c>
      <c r="J668" s="42">
        <f t="shared" si="181"/>
        <v>0</v>
      </c>
      <c r="K668" s="22">
        <f t="shared" si="186"/>
        <v>0</v>
      </c>
      <c r="L668" s="22">
        <f t="shared" si="184"/>
        <v>0</v>
      </c>
      <c r="M668" s="22">
        <f t="shared" si="182"/>
        <v>0</v>
      </c>
      <c r="N668" s="14" t="str">
        <f t="shared" si="183"/>
        <v/>
      </c>
      <c r="O668" s="14" t="e">
        <f t="shared" si="171"/>
        <v>#VALUE!</v>
      </c>
      <c r="P668" s="14" t="e">
        <f t="shared" si="172"/>
        <v>#VALUE!</v>
      </c>
      <c r="Q668" s="14" t="str">
        <f>IFERROR(IF(AA668="",IF(X668="","Ecole Privée "&amp;TRIM(PROPER(VLOOKUP(MID(V668,1,8),[1]Répertoire!$H$1:$J$65536,3,FALSE))),"Ecole Privée "&amp;TRIM(PROPER(VLOOKUP(X668,[1]Répertoire!$H$1:$J$65536,3,FALSE)))),AA668),"")</f>
        <v/>
      </c>
      <c r="R668" s="14" t="str">
        <f>IFERROR(IF(AB668="",IF(X668="",VLOOKUP(MID(V668,1,8),[1]Répertoire!$H$1:$J$65536,2,FALSE),TRIM(UPPER(VLOOKUP(X668,[1]Répertoire!$H$1:$J$65536,2,FALSE)))),AB668),"")</f>
        <v/>
      </c>
      <c r="S668" s="14" t="str">
        <f t="shared" si="185"/>
        <v/>
      </c>
      <c r="T668" s="15" t="e">
        <f t="shared" si="173"/>
        <v>#VALUE!</v>
      </c>
      <c r="U668" s="14" t="e">
        <f t="shared" si="174"/>
        <v>#VALUE!</v>
      </c>
      <c r="V668" s="4" t="str">
        <f t="shared" si="175"/>
        <v/>
      </c>
      <c r="W668" s="33"/>
      <c r="X668" s="24" t="str">
        <f t="shared" si="176"/>
        <v/>
      </c>
      <c r="Y668" s="25"/>
      <c r="Z668" s="25"/>
      <c r="AA668" s="36"/>
      <c r="AB668" s="36"/>
      <c r="AC668" s="37"/>
      <c r="AD668" s="24"/>
      <c r="AE668" s="37"/>
      <c r="AF668" s="40"/>
    </row>
    <row r="669" spans="1:32" ht="45" customHeight="1" x14ac:dyDescent="0.25">
      <c r="A669" s="12">
        <v>668</v>
      </c>
      <c r="D669" s="21" t="str">
        <f t="shared" si="177"/>
        <v/>
      </c>
      <c r="E669" s="22" t="str">
        <f t="shared" ref="E669:E732" si="187">IF(ISNUMBER(D669),RANK(D669,$D$2:$D$997),"")</f>
        <v/>
      </c>
      <c r="F669" s="22">
        <f>IF(H669="","",MAX($F$2:F668)+1)</f>
        <v>668</v>
      </c>
      <c r="G669" s="26" t="str">
        <f t="shared" si="178"/>
        <v/>
      </c>
      <c r="H669" s="27" t="str">
        <f t="shared" si="179"/>
        <v xml:space="preserve">
</v>
      </c>
      <c r="I669" s="27" t="str">
        <f t="shared" si="180"/>
        <v xml:space="preserve">
</v>
      </c>
      <c r="J669" s="42">
        <f t="shared" si="181"/>
        <v>0</v>
      </c>
      <c r="K669" s="22">
        <f t="shared" si="186"/>
        <v>0</v>
      </c>
      <c r="L669" s="22">
        <f t="shared" si="184"/>
        <v>0</v>
      </c>
      <c r="M669" s="22">
        <f t="shared" si="182"/>
        <v>0</v>
      </c>
      <c r="N669" s="14" t="str">
        <f t="shared" si="183"/>
        <v/>
      </c>
      <c r="O669" s="14" t="e">
        <f t="shared" ref="O669:O732" si="188">IF(Y669="",DATE(YEAR(MID(V669,10,8)),MONTH(MID(V669,10,8)),DAY(MID(V669,10,2))),Y669)</f>
        <v>#VALUE!</v>
      </c>
      <c r="P669" s="14" t="e">
        <f t="shared" ref="P669:P732" si="189">IF(Z669="",DATE(YEAR(MID(V669,19,8)),MONTH(MID(V669,19,8)),DAY(MID(V669,19,8))),Z669)</f>
        <v>#VALUE!</v>
      </c>
      <c r="Q669" s="14" t="str">
        <f>IFERROR(IF(AA669="",IF(X669="","Ecole Privée "&amp;TRIM(PROPER(VLOOKUP(MID(V669,1,8),[1]Répertoire!$H$1:$J$65536,3,FALSE))),"Ecole Privée "&amp;TRIM(PROPER(VLOOKUP(X669,[1]Répertoire!$H$1:$J$65536,3,FALSE)))),AA669),"")</f>
        <v/>
      </c>
      <c r="R669" s="14" t="str">
        <f>IFERROR(IF(AB669="",IF(X669="",VLOOKUP(MID(V669,1,8),[1]Répertoire!$H$1:$J$65536,2,FALSE),TRIM(UPPER(VLOOKUP(X669,[1]Répertoire!$H$1:$J$65536,2,FALSE)))),AB669),"")</f>
        <v/>
      </c>
      <c r="S669" s="14" t="str">
        <f t="shared" si="185"/>
        <v/>
      </c>
      <c r="T669" s="15" t="e">
        <f t="shared" ref="T669:T732" si="190">IF(AC669="",IF(AD669="",U669,TRUNC(AD669*27,0)&amp;"h"&amp;IF((AD669*27)-TRUNC(AD669*27,0)=0,"",(((AD669*27)-TRUNC(AD669*27,0))*60))),AC669)</f>
        <v>#VALUE!</v>
      </c>
      <c r="U669" s="14" t="e">
        <f t="shared" ref="U669:U732" si="191">IF(MID(V669,51,4)="1.00","27h",TRUNC(MID(V669,53,2)*27/100,0)&amp;"h"&amp;((MID(V669,53,2)*27/100)-TRUNC(MID(V669,53,2)*27/100,0))*60)</f>
        <v>#VALUE!</v>
      </c>
      <c r="V669" s="6" t="str">
        <f t="shared" ref="V669:V732" si="192">RIGHT(AF669,69)</f>
        <v/>
      </c>
      <c r="W669" s="34"/>
      <c r="X669" s="23" t="str">
        <f t="shared" ref="X669:X732" si="193">LEFT(V669,8)</f>
        <v/>
      </c>
      <c r="Y669" s="35"/>
      <c r="Z669" s="35"/>
      <c r="AA669" s="38"/>
      <c r="AB669" s="38"/>
      <c r="AC669" s="39"/>
      <c r="AD669" s="23"/>
      <c r="AE669" s="39"/>
      <c r="AF669" s="41"/>
    </row>
    <row r="670" spans="1:32" ht="45" customHeight="1" x14ac:dyDescent="0.25">
      <c r="A670" s="12">
        <v>669</v>
      </c>
      <c r="D670" s="21" t="str">
        <f t="shared" si="177"/>
        <v/>
      </c>
      <c r="E670" s="22" t="str">
        <f t="shared" si="187"/>
        <v/>
      </c>
      <c r="F670" s="22">
        <f>IF(H670="","",MAX($F$2:F669)+1)</f>
        <v>669</v>
      </c>
      <c r="G670" s="26" t="str">
        <f t="shared" si="178"/>
        <v/>
      </c>
      <c r="H670" s="27" t="str">
        <f t="shared" si="179"/>
        <v xml:space="preserve">
</v>
      </c>
      <c r="I670" s="27" t="str">
        <f t="shared" si="180"/>
        <v xml:space="preserve">
</v>
      </c>
      <c r="J670" s="42">
        <f t="shared" si="181"/>
        <v>0</v>
      </c>
      <c r="K670" s="22">
        <f t="shared" si="186"/>
        <v>0</v>
      </c>
      <c r="L670" s="22">
        <f t="shared" si="184"/>
        <v>0</v>
      </c>
      <c r="M670" s="22">
        <f t="shared" si="182"/>
        <v>0</v>
      </c>
      <c r="N670" s="14" t="str">
        <f t="shared" si="183"/>
        <v/>
      </c>
      <c r="O670" s="14" t="e">
        <f t="shared" si="188"/>
        <v>#VALUE!</v>
      </c>
      <c r="P670" s="14" t="e">
        <f t="shared" si="189"/>
        <v>#VALUE!</v>
      </c>
      <c r="Q670" s="14" t="str">
        <f>IFERROR(IF(AA670="",IF(X670="","Ecole Privée "&amp;TRIM(PROPER(VLOOKUP(MID(V670,1,8),[1]Répertoire!$H$1:$J$65536,3,FALSE))),"Ecole Privée "&amp;TRIM(PROPER(VLOOKUP(X670,[1]Répertoire!$H$1:$J$65536,3,FALSE)))),AA670),"")</f>
        <v/>
      </c>
      <c r="R670" s="14" t="str">
        <f>IFERROR(IF(AB670="",IF(X670="",VLOOKUP(MID(V670,1,8),[1]Répertoire!$H$1:$J$65536,2,FALSE),TRIM(UPPER(VLOOKUP(X670,[1]Répertoire!$H$1:$J$65536,2,FALSE)))),AB670),"")</f>
        <v/>
      </c>
      <c r="S670" s="14" t="str">
        <f t="shared" si="185"/>
        <v/>
      </c>
      <c r="T670" s="15" t="e">
        <f t="shared" si="190"/>
        <v>#VALUE!</v>
      </c>
      <c r="U670" s="14" t="e">
        <f t="shared" si="191"/>
        <v>#VALUE!</v>
      </c>
      <c r="V670" s="4" t="str">
        <f t="shared" si="192"/>
        <v/>
      </c>
      <c r="W670" s="33"/>
      <c r="X670" s="24" t="str">
        <f t="shared" si="193"/>
        <v/>
      </c>
      <c r="Y670" s="25"/>
      <c r="Z670" s="25"/>
      <c r="AA670" s="36"/>
      <c r="AB670" s="36"/>
      <c r="AC670" s="37"/>
      <c r="AD670" s="24"/>
      <c r="AE670" s="37"/>
      <c r="AF670" s="40"/>
    </row>
    <row r="671" spans="1:32" ht="45" customHeight="1" x14ac:dyDescent="0.25">
      <c r="A671" s="12">
        <v>670</v>
      </c>
      <c r="D671" s="21" t="str">
        <f t="shared" si="177"/>
        <v/>
      </c>
      <c r="E671" s="22" t="str">
        <f t="shared" si="187"/>
        <v/>
      </c>
      <c r="F671" s="22">
        <f>IF(H671="","",MAX($F$2:F670)+1)</f>
        <v>670</v>
      </c>
      <c r="G671" s="26" t="str">
        <f t="shared" si="178"/>
        <v/>
      </c>
      <c r="H671" s="27" t="str">
        <f t="shared" si="179"/>
        <v xml:space="preserve">
</v>
      </c>
      <c r="I671" s="27" t="str">
        <f t="shared" si="180"/>
        <v xml:space="preserve">
</v>
      </c>
      <c r="J671" s="42">
        <f t="shared" si="181"/>
        <v>0</v>
      </c>
      <c r="K671" s="22">
        <f t="shared" si="186"/>
        <v>0</v>
      </c>
      <c r="L671" s="22">
        <f t="shared" si="184"/>
        <v>0</v>
      </c>
      <c r="M671" s="22">
        <f t="shared" si="182"/>
        <v>0</v>
      </c>
      <c r="N671" s="14" t="str">
        <f t="shared" si="183"/>
        <v/>
      </c>
      <c r="O671" s="14" t="e">
        <f t="shared" si="188"/>
        <v>#VALUE!</v>
      </c>
      <c r="P671" s="14" t="e">
        <f t="shared" si="189"/>
        <v>#VALUE!</v>
      </c>
      <c r="Q671" s="14" t="str">
        <f>IFERROR(IF(AA671="",IF(X671="","Ecole Privée "&amp;TRIM(PROPER(VLOOKUP(MID(V671,1,8),[1]Répertoire!$H$1:$J$65536,3,FALSE))),"Ecole Privée "&amp;TRIM(PROPER(VLOOKUP(X671,[1]Répertoire!$H$1:$J$65536,3,FALSE)))),AA671),"")</f>
        <v/>
      </c>
      <c r="R671" s="14" t="str">
        <f>IFERROR(IF(AB671="",IF(X671="",VLOOKUP(MID(V671,1,8),[1]Répertoire!$H$1:$J$65536,2,FALSE),TRIM(UPPER(VLOOKUP(X671,[1]Répertoire!$H$1:$J$65536,2,FALSE)))),AB671),"")</f>
        <v/>
      </c>
      <c r="S671" s="14" t="str">
        <f t="shared" si="185"/>
        <v/>
      </c>
      <c r="T671" s="15" t="e">
        <f t="shared" si="190"/>
        <v>#VALUE!</v>
      </c>
      <c r="U671" s="14" t="e">
        <f t="shared" si="191"/>
        <v>#VALUE!</v>
      </c>
      <c r="V671" s="6" t="str">
        <f t="shared" si="192"/>
        <v/>
      </c>
      <c r="W671" s="34"/>
      <c r="X671" s="23" t="str">
        <f t="shared" si="193"/>
        <v/>
      </c>
      <c r="Y671" s="35"/>
      <c r="Z671" s="35"/>
      <c r="AA671" s="38"/>
      <c r="AB671" s="38"/>
      <c r="AC671" s="39"/>
      <c r="AD671" s="23"/>
      <c r="AE671" s="39"/>
      <c r="AF671" s="41"/>
    </row>
    <row r="672" spans="1:32" ht="45" customHeight="1" x14ac:dyDescent="0.25">
      <c r="A672" s="12">
        <v>671</v>
      </c>
      <c r="D672" s="21" t="str">
        <f t="shared" si="177"/>
        <v/>
      </c>
      <c r="E672" s="22" t="str">
        <f t="shared" si="187"/>
        <v/>
      </c>
      <c r="F672" s="22">
        <f>IF(H672="","",MAX($F$2:F671)+1)</f>
        <v>671</v>
      </c>
      <c r="G672" s="26" t="str">
        <f t="shared" si="178"/>
        <v/>
      </c>
      <c r="H672" s="27" t="str">
        <f t="shared" si="179"/>
        <v xml:space="preserve">
</v>
      </c>
      <c r="I672" s="27" t="str">
        <f t="shared" si="180"/>
        <v xml:space="preserve">
</v>
      </c>
      <c r="J672" s="42">
        <f t="shared" si="181"/>
        <v>0</v>
      </c>
      <c r="K672" s="22">
        <f t="shared" si="186"/>
        <v>0</v>
      </c>
      <c r="L672" s="22">
        <f t="shared" si="184"/>
        <v>0</v>
      </c>
      <c r="M672" s="22">
        <f t="shared" si="182"/>
        <v>0</v>
      </c>
      <c r="N672" s="14" t="str">
        <f t="shared" si="183"/>
        <v/>
      </c>
      <c r="O672" s="14" t="e">
        <f t="shared" si="188"/>
        <v>#VALUE!</v>
      </c>
      <c r="P672" s="14" t="e">
        <f t="shared" si="189"/>
        <v>#VALUE!</v>
      </c>
      <c r="Q672" s="14" t="str">
        <f>IFERROR(IF(AA672="",IF(X672="","Ecole Privée "&amp;TRIM(PROPER(VLOOKUP(MID(V672,1,8),[1]Répertoire!$H$1:$J$65536,3,FALSE))),"Ecole Privée "&amp;TRIM(PROPER(VLOOKUP(X672,[1]Répertoire!$H$1:$J$65536,3,FALSE)))),AA672),"")</f>
        <v/>
      </c>
      <c r="R672" s="14" t="str">
        <f>IFERROR(IF(AB672="",IF(X672="",VLOOKUP(MID(V672,1,8),[1]Répertoire!$H$1:$J$65536,2,FALSE),TRIM(UPPER(VLOOKUP(X672,[1]Répertoire!$H$1:$J$65536,2,FALSE)))),AB672),"")</f>
        <v/>
      </c>
      <c r="S672" s="14" t="str">
        <f t="shared" si="185"/>
        <v/>
      </c>
      <c r="T672" s="15" t="e">
        <f t="shared" si="190"/>
        <v>#VALUE!</v>
      </c>
      <c r="U672" s="14" t="e">
        <f t="shared" si="191"/>
        <v>#VALUE!</v>
      </c>
      <c r="V672" s="4" t="str">
        <f t="shared" si="192"/>
        <v/>
      </c>
      <c r="W672" s="33"/>
      <c r="X672" s="24" t="str">
        <f t="shared" si="193"/>
        <v/>
      </c>
      <c r="Y672" s="25"/>
      <c r="Z672" s="25"/>
      <c r="AA672" s="36"/>
      <c r="AB672" s="36"/>
      <c r="AC672" s="37"/>
      <c r="AD672" s="24"/>
      <c r="AE672" s="37"/>
      <c r="AF672" s="40"/>
    </row>
    <row r="673" spans="1:32" ht="45" customHeight="1" x14ac:dyDescent="0.25">
      <c r="A673" s="12">
        <v>672</v>
      </c>
      <c r="D673" s="21" t="str">
        <f t="shared" si="177"/>
        <v/>
      </c>
      <c r="E673" s="22" t="str">
        <f t="shared" si="187"/>
        <v/>
      </c>
      <c r="F673" s="22">
        <f>IF(H673="","",MAX($F$2:F672)+1)</f>
        <v>672</v>
      </c>
      <c r="G673" s="26" t="str">
        <f t="shared" si="178"/>
        <v/>
      </c>
      <c r="H673" s="27" t="str">
        <f t="shared" si="179"/>
        <v xml:space="preserve">
</v>
      </c>
      <c r="I673" s="27" t="str">
        <f t="shared" si="180"/>
        <v xml:space="preserve">
</v>
      </c>
      <c r="J673" s="42">
        <f t="shared" si="181"/>
        <v>0</v>
      </c>
      <c r="K673" s="22">
        <f t="shared" si="186"/>
        <v>0</v>
      </c>
      <c r="L673" s="22">
        <f t="shared" si="184"/>
        <v>0</v>
      </c>
      <c r="M673" s="22">
        <f t="shared" si="182"/>
        <v>0</v>
      </c>
      <c r="N673" s="14" t="str">
        <f t="shared" si="183"/>
        <v/>
      </c>
      <c r="O673" s="14" t="e">
        <f t="shared" si="188"/>
        <v>#VALUE!</v>
      </c>
      <c r="P673" s="14" t="e">
        <f t="shared" si="189"/>
        <v>#VALUE!</v>
      </c>
      <c r="Q673" s="14" t="str">
        <f>IFERROR(IF(AA673="",IF(X673="","Ecole Privée "&amp;TRIM(PROPER(VLOOKUP(MID(V673,1,8),[1]Répertoire!$H$1:$J$65536,3,FALSE))),"Ecole Privée "&amp;TRIM(PROPER(VLOOKUP(X673,[1]Répertoire!$H$1:$J$65536,3,FALSE)))),AA673),"")</f>
        <v/>
      </c>
      <c r="R673" s="14" t="str">
        <f>IFERROR(IF(AB673="",IF(X673="",VLOOKUP(MID(V673,1,8),[1]Répertoire!$H$1:$J$65536,2,FALSE),TRIM(UPPER(VLOOKUP(X673,[1]Répertoire!$H$1:$J$65536,2,FALSE)))),AB673),"")</f>
        <v/>
      </c>
      <c r="S673" s="14" t="str">
        <f t="shared" si="185"/>
        <v/>
      </c>
      <c r="T673" s="15" t="e">
        <f t="shared" si="190"/>
        <v>#VALUE!</v>
      </c>
      <c r="U673" s="14" t="e">
        <f t="shared" si="191"/>
        <v>#VALUE!</v>
      </c>
      <c r="V673" s="6" t="str">
        <f t="shared" si="192"/>
        <v/>
      </c>
      <c r="W673" s="34"/>
      <c r="X673" s="23" t="str">
        <f t="shared" si="193"/>
        <v/>
      </c>
      <c r="Y673" s="35"/>
      <c r="Z673" s="35"/>
      <c r="AA673" s="38"/>
      <c r="AB673" s="38"/>
      <c r="AC673" s="39"/>
      <c r="AD673" s="23"/>
      <c r="AE673" s="39"/>
      <c r="AF673" s="41"/>
    </row>
    <row r="674" spans="1:32" ht="45" customHeight="1" x14ac:dyDescent="0.25">
      <c r="A674" s="12">
        <v>673</v>
      </c>
      <c r="D674" s="21" t="str">
        <f t="shared" si="177"/>
        <v/>
      </c>
      <c r="E674" s="22" t="str">
        <f t="shared" si="187"/>
        <v/>
      </c>
      <c r="F674" s="22">
        <f>IF(H674="","",MAX($F$2:F673)+1)</f>
        <v>673</v>
      </c>
      <c r="G674" s="26" t="str">
        <f t="shared" si="178"/>
        <v/>
      </c>
      <c r="H674" s="27" t="str">
        <f t="shared" si="179"/>
        <v xml:space="preserve">
</v>
      </c>
      <c r="I674" s="27" t="str">
        <f t="shared" si="180"/>
        <v xml:space="preserve">
</v>
      </c>
      <c r="J674" s="42">
        <f t="shared" si="181"/>
        <v>0</v>
      </c>
      <c r="K674" s="22">
        <f t="shared" si="186"/>
        <v>0</v>
      </c>
      <c r="L674" s="22">
        <f t="shared" si="184"/>
        <v>0</v>
      </c>
      <c r="M674" s="22">
        <f t="shared" si="182"/>
        <v>0</v>
      </c>
      <c r="N674" s="14" t="str">
        <f t="shared" si="183"/>
        <v/>
      </c>
      <c r="O674" s="14" t="e">
        <f t="shared" si="188"/>
        <v>#VALUE!</v>
      </c>
      <c r="P674" s="14" t="e">
        <f t="shared" si="189"/>
        <v>#VALUE!</v>
      </c>
      <c r="Q674" s="14" t="str">
        <f>IFERROR(IF(AA674="",IF(X674="","Ecole Privée "&amp;TRIM(PROPER(VLOOKUP(MID(V674,1,8),[1]Répertoire!$H$1:$J$65536,3,FALSE))),"Ecole Privée "&amp;TRIM(PROPER(VLOOKUP(X674,[1]Répertoire!$H$1:$J$65536,3,FALSE)))),AA674),"")</f>
        <v/>
      </c>
      <c r="R674" s="14" t="str">
        <f>IFERROR(IF(AB674="",IF(X674="",VLOOKUP(MID(V674,1,8),[1]Répertoire!$H$1:$J$65536,2,FALSE),TRIM(UPPER(VLOOKUP(X674,[1]Répertoire!$H$1:$J$65536,2,FALSE)))),AB674),"")</f>
        <v/>
      </c>
      <c r="S674" s="14" t="str">
        <f t="shared" si="185"/>
        <v/>
      </c>
      <c r="T674" s="15" t="e">
        <f t="shared" si="190"/>
        <v>#VALUE!</v>
      </c>
      <c r="U674" s="14" t="e">
        <f t="shared" si="191"/>
        <v>#VALUE!</v>
      </c>
      <c r="V674" s="4" t="str">
        <f t="shared" si="192"/>
        <v/>
      </c>
      <c r="W674" s="33"/>
      <c r="X674" s="24" t="str">
        <f t="shared" si="193"/>
        <v/>
      </c>
      <c r="Y674" s="25"/>
      <c r="Z674" s="25"/>
      <c r="AA674" s="36"/>
      <c r="AB674" s="36"/>
      <c r="AC674" s="37"/>
      <c r="AD674" s="24"/>
      <c r="AE674" s="37"/>
      <c r="AF674" s="40"/>
    </row>
    <row r="675" spans="1:32" ht="45" customHeight="1" x14ac:dyDescent="0.25">
      <c r="A675" s="12">
        <v>674</v>
      </c>
      <c r="D675" s="21" t="str">
        <f t="shared" si="177"/>
        <v/>
      </c>
      <c r="E675" s="22" t="str">
        <f t="shared" si="187"/>
        <v/>
      </c>
      <c r="F675" s="22">
        <f>IF(H675="","",MAX($F$2:F674)+1)</f>
        <v>674</v>
      </c>
      <c r="G675" s="26" t="str">
        <f t="shared" si="178"/>
        <v/>
      </c>
      <c r="H675" s="27" t="str">
        <f t="shared" si="179"/>
        <v xml:space="preserve">
</v>
      </c>
      <c r="I675" s="27" t="str">
        <f t="shared" si="180"/>
        <v xml:space="preserve">
</v>
      </c>
      <c r="J675" s="42">
        <f t="shared" si="181"/>
        <v>0</v>
      </c>
      <c r="K675" s="22">
        <f t="shared" si="186"/>
        <v>0</v>
      </c>
      <c r="L675" s="22">
        <f t="shared" si="184"/>
        <v>0</v>
      </c>
      <c r="M675" s="22">
        <f t="shared" si="182"/>
        <v>0</v>
      </c>
      <c r="N675" s="14" t="str">
        <f t="shared" si="183"/>
        <v/>
      </c>
      <c r="O675" s="14" t="e">
        <f t="shared" si="188"/>
        <v>#VALUE!</v>
      </c>
      <c r="P675" s="14" t="e">
        <f t="shared" si="189"/>
        <v>#VALUE!</v>
      </c>
      <c r="Q675" s="14" t="str">
        <f>IFERROR(IF(AA675="",IF(X675="","Ecole Privée "&amp;TRIM(PROPER(VLOOKUP(MID(V675,1,8),[1]Répertoire!$H$1:$J$65536,3,FALSE))),"Ecole Privée "&amp;TRIM(PROPER(VLOOKUP(X675,[1]Répertoire!$H$1:$J$65536,3,FALSE)))),AA675),"")</f>
        <v/>
      </c>
      <c r="R675" s="14" t="str">
        <f>IFERROR(IF(AB675="",IF(X675="",VLOOKUP(MID(V675,1,8),[1]Répertoire!$H$1:$J$65536,2,FALSE),TRIM(UPPER(VLOOKUP(X675,[1]Répertoire!$H$1:$J$65536,2,FALSE)))),AB675),"")</f>
        <v/>
      </c>
      <c r="S675" s="14" t="str">
        <f t="shared" si="185"/>
        <v/>
      </c>
      <c r="T675" s="15" t="e">
        <f t="shared" si="190"/>
        <v>#VALUE!</v>
      </c>
      <c r="U675" s="14" t="e">
        <f t="shared" si="191"/>
        <v>#VALUE!</v>
      </c>
      <c r="V675" s="6" t="str">
        <f t="shared" si="192"/>
        <v/>
      </c>
      <c r="W675" s="34"/>
      <c r="X675" s="23" t="str">
        <f t="shared" si="193"/>
        <v/>
      </c>
      <c r="Y675" s="35"/>
      <c r="Z675" s="35"/>
      <c r="AA675" s="38"/>
      <c r="AB675" s="38"/>
      <c r="AC675" s="39"/>
      <c r="AD675" s="23"/>
      <c r="AE675" s="39"/>
      <c r="AF675" s="41"/>
    </row>
    <row r="676" spans="1:32" ht="45" customHeight="1" x14ac:dyDescent="0.25">
      <c r="A676" s="12">
        <v>675</v>
      </c>
      <c r="D676" s="21" t="str">
        <f t="shared" si="177"/>
        <v/>
      </c>
      <c r="E676" s="22" t="str">
        <f t="shared" si="187"/>
        <v/>
      </c>
      <c r="F676" s="22">
        <f>IF(H676="","",MAX($F$2:F675)+1)</f>
        <v>675</v>
      </c>
      <c r="G676" s="26" t="str">
        <f t="shared" si="178"/>
        <v/>
      </c>
      <c r="H676" s="27" t="str">
        <f t="shared" si="179"/>
        <v xml:space="preserve">
</v>
      </c>
      <c r="I676" s="27" t="str">
        <f t="shared" si="180"/>
        <v xml:space="preserve">
</v>
      </c>
      <c r="J676" s="42">
        <f t="shared" si="181"/>
        <v>0</v>
      </c>
      <c r="K676" s="22">
        <f t="shared" si="186"/>
        <v>0</v>
      </c>
      <c r="L676" s="22">
        <f t="shared" si="184"/>
        <v>0</v>
      </c>
      <c r="M676" s="22">
        <f t="shared" si="182"/>
        <v>0</v>
      </c>
      <c r="N676" s="14" t="str">
        <f t="shared" si="183"/>
        <v/>
      </c>
      <c r="O676" s="14" t="e">
        <f t="shared" si="188"/>
        <v>#VALUE!</v>
      </c>
      <c r="P676" s="14" t="e">
        <f t="shared" si="189"/>
        <v>#VALUE!</v>
      </c>
      <c r="Q676" s="14" t="str">
        <f>IFERROR(IF(AA676="",IF(X676="","Ecole Privée "&amp;TRIM(PROPER(VLOOKUP(MID(V676,1,8),[1]Répertoire!$H$1:$J$65536,3,FALSE))),"Ecole Privée "&amp;TRIM(PROPER(VLOOKUP(X676,[1]Répertoire!$H$1:$J$65536,3,FALSE)))),AA676),"")</f>
        <v/>
      </c>
      <c r="R676" s="14" t="str">
        <f>IFERROR(IF(AB676="",IF(X676="",VLOOKUP(MID(V676,1,8),[1]Répertoire!$H$1:$J$65536,2,FALSE),TRIM(UPPER(VLOOKUP(X676,[1]Répertoire!$H$1:$J$65536,2,FALSE)))),AB676),"")</f>
        <v/>
      </c>
      <c r="S676" s="14" t="str">
        <f t="shared" si="185"/>
        <v/>
      </c>
      <c r="T676" s="15" t="e">
        <f t="shared" si="190"/>
        <v>#VALUE!</v>
      </c>
      <c r="U676" s="14" t="e">
        <f t="shared" si="191"/>
        <v>#VALUE!</v>
      </c>
      <c r="V676" s="4" t="str">
        <f t="shared" si="192"/>
        <v/>
      </c>
      <c r="W676" s="33"/>
      <c r="X676" s="24" t="str">
        <f t="shared" si="193"/>
        <v/>
      </c>
      <c r="Y676" s="25"/>
      <c r="Z676" s="25"/>
      <c r="AA676" s="36"/>
      <c r="AB676" s="36"/>
      <c r="AC676" s="37"/>
      <c r="AD676" s="24"/>
      <c r="AE676" s="37"/>
      <c r="AF676" s="40"/>
    </row>
    <row r="677" spans="1:32" ht="45" customHeight="1" x14ac:dyDescent="0.25">
      <c r="A677" s="12">
        <v>676</v>
      </c>
      <c r="D677" s="21" t="str">
        <f t="shared" si="177"/>
        <v/>
      </c>
      <c r="E677" s="22" t="str">
        <f t="shared" si="187"/>
        <v/>
      </c>
      <c r="F677" s="22">
        <f>IF(H677="","",MAX($F$2:F676)+1)</f>
        <v>676</v>
      </c>
      <c r="G677" s="26" t="str">
        <f t="shared" si="178"/>
        <v/>
      </c>
      <c r="H677" s="27" t="str">
        <f t="shared" si="179"/>
        <v xml:space="preserve">
</v>
      </c>
      <c r="I677" s="27" t="str">
        <f t="shared" si="180"/>
        <v xml:space="preserve">
</v>
      </c>
      <c r="J677" s="42">
        <f t="shared" si="181"/>
        <v>0</v>
      </c>
      <c r="K677" s="22">
        <f t="shared" si="186"/>
        <v>0</v>
      </c>
      <c r="L677" s="22">
        <f t="shared" si="184"/>
        <v>0</v>
      </c>
      <c r="M677" s="22">
        <f t="shared" si="182"/>
        <v>0</v>
      </c>
      <c r="N677" s="14" t="str">
        <f t="shared" si="183"/>
        <v/>
      </c>
      <c r="O677" s="14" t="e">
        <f t="shared" si="188"/>
        <v>#VALUE!</v>
      </c>
      <c r="P677" s="14" t="e">
        <f t="shared" si="189"/>
        <v>#VALUE!</v>
      </c>
      <c r="Q677" s="14" t="str">
        <f>IFERROR(IF(AA677="",IF(X677="","Ecole Privée "&amp;TRIM(PROPER(VLOOKUP(MID(V677,1,8),[1]Répertoire!$H$1:$J$65536,3,FALSE))),"Ecole Privée "&amp;TRIM(PROPER(VLOOKUP(X677,[1]Répertoire!$H$1:$J$65536,3,FALSE)))),AA677),"")</f>
        <v/>
      </c>
      <c r="R677" s="14" t="str">
        <f>IFERROR(IF(AB677="",IF(X677="",VLOOKUP(MID(V677,1,8),[1]Répertoire!$H$1:$J$65536,2,FALSE),TRIM(UPPER(VLOOKUP(X677,[1]Répertoire!$H$1:$J$65536,2,FALSE)))),AB677),"")</f>
        <v/>
      </c>
      <c r="S677" s="14" t="str">
        <f t="shared" si="185"/>
        <v/>
      </c>
      <c r="T677" s="15" t="e">
        <f t="shared" si="190"/>
        <v>#VALUE!</v>
      </c>
      <c r="U677" s="14" t="e">
        <f t="shared" si="191"/>
        <v>#VALUE!</v>
      </c>
      <c r="V677" s="6" t="str">
        <f t="shared" si="192"/>
        <v/>
      </c>
      <c r="W677" s="34"/>
      <c r="X677" s="23" t="str">
        <f t="shared" si="193"/>
        <v/>
      </c>
      <c r="Y677" s="35"/>
      <c r="Z677" s="35"/>
      <c r="AA677" s="38"/>
      <c r="AB677" s="38"/>
      <c r="AC677" s="39"/>
      <c r="AD677" s="23"/>
      <c r="AE677" s="39"/>
      <c r="AF677" s="41"/>
    </row>
    <row r="678" spans="1:32" ht="45" customHeight="1" x14ac:dyDescent="0.25">
      <c r="A678" s="12">
        <v>677</v>
      </c>
      <c r="D678" s="21" t="str">
        <f t="shared" si="177"/>
        <v/>
      </c>
      <c r="E678" s="22" t="str">
        <f t="shared" si="187"/>
        <v/>
      </c>
      <c r="F678" s="22">
        <f>IF(H678="","",MAX($F$2:F677)+1)</f>
        <v>677</v>
      </c>
      <c r="G678" s="26" t="str">
        <f t="shared" si="178"/>
        <v/>
      </c>
      <c r="H678" s="27" t="str">
        <f t="shared" si="179"/>
        <v xml:space="preserve">
</v>
      </c>
      <c r="I678" s="27" t="str">
        <f t="shared" si="180"/>
        <v xml:space="preserve">
</v>
      </c>
      <c r="J678" s="42">
        <f t="shared" si="181"/>
        <v>0</v>
      </c>
      <c r="K678" s="22">
        <f t="shared" si="186"/>
        <v>0</v>
      </c>
      <c r="L678" s="22">
        <f t="shared" si="184"/>
        <v>0</v>
      </c>
      <c r="M678" s="22">
        <f t="shared" si="182"/>
        <v>0</v>
      </c>
      <c r="N678" s="14" t="str">
        <f t="shared" si="183"/>
        <v/>
      </c>
      <c r="O678" s="14" t="e">
        <f t="shared" si="188"/>
        <v>#VALUE!</v>
      </c>
      <c r="P678" s="14" t="e">
        <f t="shared" si="189"/>
        <v>#VALUE!</v>
      </c>
      <c r="Q678" s="14" t="str">
        <f>IFERROR(IF(AA678="",IF(X678="","Ecole Privée "&amp;TRIM(PROPER(VLOOKUP(MID(V678,1,8),[1]Répertoire!$H$1:$J$65536,3,FALSE))),"Ecole Privée "&amp;TRIM(PROPER(VLOOKUP(X678,[1]Répertoire!$H$1:$J$65536,3,FALSE)))),AA678),"")</f>
        <v/>
      </c>
      <c r="R678" s="14" t="str">
        <f>IFERROR(IF(AB678="",IF(X678="",VLOOKUP(MID(V678,1,8),[1]Répertoire!$H$1:$J$65536,2,FALSE),TRIM(UPPER(VLOOKUP(X678,[1]Répertoire!$H$1:$J$65536,2,FALSE)))),AB678),"")</f>
        <v/>
      </c>
      <c r="S678" s="14" t="str">
        <f t="shared" si="185"/>
        <v/>
      </c>
      <c r="T678" s="15" t="e">
        <f t="shared" si="190"/>
        <v>#VALUE!</v>
      </c>
      <c r="U678" s="14" t="e">
        <f t="shared" si="191"/>
        <v>#VALUE!</v>
      </c>
      <c r="V678" s="4" t="str">
        <f t="shared" si="192"/>
        <v/>
      </c>
      <c r="W678" s="33"/>
      <c r="X678" s="24" t="str">
        <f t="shared" si="193"/>
        <v/>
      </c>
      <c r="Y678" s="25"/>
      <c r="Z678" s="25"/>
      <c r="AA678" s="36"/>
      <c r="AB678" s="36"/>
      <c r="AC678" s="37"/>
      <c r="AD678" s="24"/>
      <c r="AE678" s="37"/>
      <c r="AF678" s="40"/>
    </row>
    <row r="679" spans="1:32" ht="45" customHeight="1" x14ac:dyDescent="0.25">
      <c r="A679" s="12">
        <v>678</v>
      </c>
      <c r="D679" s="21" t="str">
        <f t="shared" si="177"/>
        <v/>
      </c>
      <c r="E679" s="22" t="str">
        <f t="shared" si="187"/>
        <v/>
      </c>
      <c r="F679" s="22">
        <f>IF(H679="","",MAX($F$2:F678)+1)</f>
        <v>678</v>
      </c>
      <c r="G679" s="26" t="str">
        <f t="shared" si="178"/>
        <v/>
      </c>
      <c r="H679" s="27" t="str">
        <f t="shared" si="179"/>
        <v xml:space="preserve">
</v>
      </c>
      <c r="I679" s="27" t="str">
        <f t="shared" si="180"/>
        <v xml:space="preserve">
</v>
      </c>
      <c r="J679" s="42">
        <f t="shared" si="181"/>
        <v>0</v>
      </c>
      <c r="K679" s="22">
        <f t="shared" si="186"/>
        <v>0</v>
      </c>
      <c r="L679" s="22">
        <f t="shared" si="184"/>
        <v>0</v>
      </c>
      <c r="M679" s="22">
        <f t="shared" si="182"/>
        <v>0</v>
      </c>
      <c r="N679" s="14" t="str">
        <f t="shared" si="183"/>
        <v/>
      </c>
      <c r="O679" s="14" t="e">
        <f t="shared" si="188"/>
        <v>#VALUE!</v>
      </c>
      <c r="P679" s="14" t="e">
        <f t="shared" si="189"/>
        <v>#VALUE!</v>
      </c>
      <c r="Q679" s="14" t="str">
        <f>IFERROR(IF(AA679="",IF(X679="","Ecole Privée "&amp;TRIM(PROPER(VLOOKUP(MID(V679,1,8),[1]Répertoire!$H$1:$J$65536,3,FALSE))),"Ecole Privée "&amp;TRIM(PROPER(VLOOKUP(X679,[1]Répertoire!$H$1:$J$65536,3,FALSE)))),AA679),"")</f>
        <v/>
      </c>
      <c r="R679" s="14" t="str">
        <f>IFERROR(IF(AB679="",IF(X679="",VLOOKUP(MID(V679,1,8),[1]Répertoire!$H$1:$J$65536,2,FALSE),TRIM(UPPER(VLOOKUP(X679,[1]Répertoire!$H$1:$J$65536,2,FALSE)))),AB679),"")</f>
        <v/>
      </c>
      <c r="S679" s="14" t="str">
        <f t="shared" si="185"/>
        <v/>
      </c>
      <c r="T679" s="15" t="e">
        <f t="shared" si="190"/>
        <v>#VALUE!</v>
      </c>
      <c r="U679" s="14" t="e">
        <f t="shared" si="191"/>
        <v>#VALUE!</v>
      </c>
      <c r="V679" s="6" t="str">
        <f t="shared" si="192"/>
        <v/>
      </c>
      <c r="W679" s="34"/>
      <c r="X679" s="23" t="str">
        <f t="shared" si="193"/>
        <v/>
      </c>
      <c r="Y679" s="35"/>
      <c r="Z679" s="35"/>
      <c r="AA679" s="38"/>
      <c r="AB679" s="38"/>
      <c r="AC679" s="39"/>
      <c r="AD679" s="23"/>
      <c r="AE679" s="39"/>
      <c r="AF679" s="41"/>
    </row>
    <row r="680" spans="1:32" ht="45" customHeight="1" x14ac:dyDescent="0.25">
      <c r="A680" s="12">
        <v>679</v>
      </c>
      <c r="D680" s="21" t="str">
        <f t="shared" si="177"/>
        <v/>
      </c>
      <c r="E680" s="22" t="str">
        <f t="shared" si="187"/>
        <v/>
      </c>
      <c r="F680" s="22">
        <f>IF(H680="","",MAX($F$2:F679)+1)</f>
        <v>679</v>
      </c>
      <c r="G680" s="26" t="str">
        <f t="shared" si="178"/>
        <v/>
      </c>
      <c r="H680" s="27" t="str">
        <f t="shared" si="179"/>
        <v xml:space="preserve">
</v>
      </c>
      <c r="I680" s="27" t="str">
        <f t="shared" si="180"/>
        <v xml:space="preserve">
</v>
      </c>
      <c r="J680" s="42">
        <f t="shared" si="181"/>
        <v>0</v>
      </c>
      <c r="K680" s="22">
        <f t="shared" si="186"/>
        <v>0</v>
      </c>
      <c r="L680" s="22">
        <f t="shared" si="184"/>
        <v>0</v>
      </c>
      <c r="M680" s="22">
        <f t="shared" si="182"/>
        <v>0</v>
      </c>
      <c r="N680" s="14" t="str">
        <f t="shared" si="183"/>
        <v/>
      </c>
      <c r="O680" s="14" t="e">
        <f t="shared" si="188"/>
        <v>#VALUE!</v>
      </c>
      <c r="P680" s="14" t="e">
        <f t="shared" si="189"/>
        <v>#VALUE!</v>
      </c>
      <c r="Q680" s="14" t="str">
        <f>IFERROR(IF(AA680="",IF(X680="","Ecole Privée "&amp;TRIM(PROPER(VLOOKUP(MID(V680,1,8),[1]Répertoire!$H$1:$J$65536,3,FALSE))),"Ecole Privée "&amp;TRIM(PROPER(VLOOKUP(X680,[1]Répertoire!$H$1:$J$65536,3,FALSE)))),AA680),"")</f>
        <v/>
      </c>
      <c r="R680" s="14" t="str">
        <f>IFERROR(IF(AB680="",IF(X680="",VLOOKUP(MID(V680,1,8),[1]Répertoire!$H$1:$J$65536,2,FALSE),TRIM(UPPER(VLOOKUP(X680,[1]Répertoire!$H$1:$J$65536,2,FALSE)))),AB680),"")</f>
        <v/>
      </c>
      <c r="S680" s="14" t="str">
        <f t="shared" si="185"/>
        <v/>
      </c>
      <c r="T680" s="15" t="e">
        <f t="shared" si="190"/>
        <v>#VALUE!</v>
      </c>
      <c r="U680" s="14" t="e">
        <f t="shared" si="191"/>
        <v>#VALUE!</v>
      </c>
      <c r="V680" s="4" t="str">
        <f t="shared" si="192"/>
        <v/>
      </c>
      <c r="W680" s="33"/>
      <c r="X680" s="24" t="str">
        <f t="shared" si="193"/>
        <v/>
      </c>
      <c r="Y680" s="25"/>
      <c r="Z680" s="25"/>
      <c r="AA680" s="36"/>
      <c r="AB680" s="36"/>
      <c r="AC680" s="37"/>
      <c r="AD680" s="24"/>
      <c r="AE680" s="37"/>
      <c r="AF680" s="40"/>
    </row>
    <row r="681" spans="1:32" ht="45" customHeight="1" x14ac:dyDescent="0.25">
      <c r="A681" s="12">
        <v>680</v>
      </c>
      <c r="D681" s="21" t="str">
        <f t="shared" si="177"/>
        <v/>
      </c>
      <c r="E681" s="22" t="str">
        <f t="shared" si="187"/>
        <v/>
      </c>
      <c r="F681" s="22">
        <f>IF(H681="","",MAX($F$2:F680)+1)</f>
        <v>680</v>
      </c>
      <c r="G681" s="26" t="str">
        <f t="shared" si="178"/>
        <v/>
      </c>
      <c r="H681" s="27" t="str">
        <f t="shared" si="179"/>
        <v xml:space="preserve">
</v>
      </c>
      <c r="I681" s="27" t="str">
        <f t="shared" si="180"/>
        <v xml:space="preserve">
</v>
      </c>
      <c r="J681" s="42">
        <f t="shared" si="181"/>
        <v>0</v>
      </c>
      <c r="K681" s="22">
        <f t="shared" si="186"/>
        <v>0</v>
      </c>
      <c r="L681" s="22">
        <f t="shared" si="184"/>
        <v>0</v>
      </c>
      <c r="M681" s="22">
        <f t="shared" si="182"/>
        <v>0</v>
      </c>
      <c r="N681" s="14" t="str">
        <f t="shared" si="183"/>
        <v/>
      </c>
      <c r="O681" s="14" t="e">
        <f t="shared" si="188"/>
        <v>#VALUE!</v>
      </c>
      <c r="P681" s="14" t="e">
        <f t="shared" si="189"/>
        <v>#VALUE!</v>
      </c>
      <c r="Q681" s="14" t="str">
        <f>IFERROR(IF(AA681="",IF(X681="","Ecole Privée "&amp;TRIM(PROPER(VLOOKUP(MID(V681,1,8),[1]Répertoire!$H$1:$J$65536,3,FALSE))),"Ecole Privée "&amp;TRIM(PROPER(VLOOKUP(X681,[1]Répertoire!$H$1:$J$65536,3,FALSE)))),AA681),"")</f>
        <v/>
      </c>
      <c r="R681" s="14" t="str">
        <f>IFERROR(IF(AB681="",IF(X681="",VLOOKUP(MID(V681,1,8),[1]Répertoire!$H$1:$J$65536,2,FALSE),TRIM(UPPER(VLOOKUP(X681,[1]Répertoire!$H$1:$J$65536,2,FALSE)))),AB681),"")</f>
        <v/>
      </c>
      <c r="S681" s="14" t="str">
        <f t="shared" si="185"/>
        <v/>
      </c>
      <c r="T681" s="15" t="e">
        <f t="shared" si="190"/>
        <v>#VALUE!</v>
      </c>
      <c r="U681" s="14" t="e">
        <f t="shared" si="191"/>
        <v>#VALUE!</v>
      </c>
      <c r="V681" s="6" t="str">
        <f t="shared" si="192"/>
        <v/>
      </c>
      <c r="W681" s="34"/>
      <c r="X681" s="23" t="str">
        <f t="shared" si="193"/>
        <v/>
      </c>
      <c r="Y681" s="35"/>
      <c r="Z681" s="35"/>
      <c r="AA681" s="38"/>
      <c r="AB681" s="38"/>
      <c r="AC681" s="39"/>
      <c r="AD681" s="23"/>
      <c r="AE681" s="39"/>
      <c r="AF681" s="41"/>
    </row>
    <row r="682" spans="1:32" ht="45" customHeight="1" x14ac:dyDescent="0.25">
      <c r="A682" s="12">
        <v>681</v>
      </c>
      <c r="D682" s="21" t="str">
        <f t="shared" si="177"/>
        <v/>
      </c>
      <c r="E682" s="22" t="str">
        <f t="shared" si="187"/>
        <v/>
      </c>
      <c r="F682" s="22">
        <f>IF(H682="","",MAX($F$2:F681)+1)</f>
        <v>681</v>
      </c>
      <c r="G682" s="26" t="str">
        <f t="shared" si="178"/>
        <v/>
      </c>
      <c r="H682" s="27" t="str">
        <f t="shared" si="179"/>
        <v xml:space="preserve">
</v>
      </c>
      <c r="I682" s="27" t="str">
        <f t="shared" si="180"/>
        <v xml:space="preserve">
</v>
      </c>
      <c r="J682" s="42">
        <f t="shared" si="181"/>
        <v>0</v>
      </c>
      <c r="K682" s="22">
        <f t="shared" si="186"/>
        <v>0</v>
      </c>
      <c r="L682" s="22">
        <f t="shared" si="184"/>
        <v>0</v>
      </c>
      <c r="M682" s="22">
        <f t="shared" si="182"/>
        <v>0</v>
      </c>
      <c r="N682" s="14" t="str">
        <f t="shared" si="183"/>
        <v/>
      </c>
      <c r="O682" s="14" t="e">
        <f t="shared" si="188"/>
        <v>#VALUE!</v>
      </c>
      <c r="P682" s="14" t="e">
        <f t="shared" si="189"/>
        <v>#VALUE!</v>
      </c>
      <c r="Q682" s="14" t="str">
        <f>IFERROR(IF(AA682="",IF(X682="","Ecole Privée "&amp;TRIM(PROPER(VLOOKUP(MID(V682,1,8),[1]Répertoire!$H$1:$J$65536,3,FALSE))),"Ecole Privée "&amp;TRIM(PROPER(VLOOKUP(X682,[1]Répertoire!$H$1:$J$65536,3,FALSE)))),AA682),"")</f>
        <v/>
      </c>
      <c r="R682" s="14" t="str">
        <f>IFERROR(IF(AB682="",IF(X682="",VLOOKUP(MID(V682,1,8),[1]Répertoire!$H$1:$J$65536,2,FALSE),TRIM(UPPER(VLOOKUP(X682,[1]Répertoire!$H$1:$J$65536,2,FALSE)))),AB682),"")</f>
        <v/>
      </c>
      <c r="S682" s="14" t="str">
        <f t="shared" si="185"/>
        <v/>
      </c>
      <c r="T682" s="15" t="e">
        <f t="shared" si="190"/>
        <v>#VALUE!</v>
      </c>
      <c r="U682" s="14" t="e">
        <f t="shared" si="191"/>
        <v>#VALUE!</v>
      </c>
      <c r="V682" s="4" t="str">
        <f t="shared" si="192"/>
        <v/>
      </c>
      <c r="W682" s="33"/>
      <c r="X682" s="24" t="str">
        <f t="shared" si="193"/>
        <v/>
      </c>
      <c r="Y682" s="25"/>
      <c r="Z682" s="25"/>
      <c r="AA682" s="36"/>
      <c r="AB682" s="36"/>
      <c r="AC682" s="37"/>
      <c r="AD682" s="24"/>
      <c r="AE682" s="37"/>
      <c r="AF682" s="40"/>
    </row>
    <row r="683" spans="1:32" ht="45" customHeight="1" x14ac:dyDescent="0.25">
      <c r="A683" s="12">
        <v>682</v>
      </c>
      <c r="D683" s="21" t="str">
        <f t="shared" si="177"/>
        <v/>
      </c>
      <c r="E683" s="22" t="str">
        <f t="shared" si="187"/>
        <v/>
      </c>
      <c r="F683" s="22">
        <f>IF(H683="","",MAX($F$2:F682)+1)</f>
        <v>682</v>
      </c>
      <c r="G683" s="26" t="str">
        <f t="shared" si="178"/>
        <v/>
      </c>
      <c r="H683" s="27" t="str">
        <f t="shared" si="179"/>
        <v xml:space="preserve">
</v>
      </c>
      <c r="I683" s="27" t="str">
        <f t="shared" si="180"/>
        <v xml:space="preserve">
</v>
      </c>
      <c r="J683" s="42">
        <f t="shared" si="181"/>
        <v>0</v>
      </c>
      <c r="K683" s="22">
        <f t="shared" si="186"/>
        <v>0</v>
      </c>
      <c r="L683" s="22">
        <f t="shared" si="184"/>
        <v>0</v>
      </c>
      <c r="M683" s="22">
        <f t="shared" si="182"/>
        <v>0</v>
      </c>
      <c r="N683" s="14" t="str">
        <f t="shared" si="183"/>
        <v/>
      </c>
      <c r="O683" s="14" t="e">
        <f t="shared" si="188"/>
        <v>#VALUE!</v>
      </c>
      <c r="P683" s="14" t="e">
        <f t="shared" si="189"/>
        <v>#VALUE!</v>
      </c>
      <c r="Q683" s="14" t="str">
        <f>IFERROR(IF(AA683="",IF(X683="","Ecole Privée "&amp;TRIM(PROPER(VLOOKUP(MID(V683,1,8),[1]Répertoire!$H$1:$J$65536,3,FALSE))),"Ecole Privée "&amp;TRIM(PROPER(VLOOKUP(X683,[1]Répertoire!$H$1:$J$65536,3,FALSE)))),AA683),"")</f>
        <v/>
      </c>
      <c r="R683" s="14" t="str">
        <f>IFERROR(IF(AB683="",IF(X683="",VLOOKUP(MID(V683,1,8),[1]Répertoire!$H$1:$J$65536,2,FALSE),TRIM(UPPER(VLOOKUP(X683,[1]Répertoire!$H$1:$J$65536,2,FALSE)))),AB683),"")</f>
        <v/>
      </c>
      <c r="S683" s="14" t="str">
        <f t="shared" si="185"/>
        <v/>
      </c>
      <c r="T683" s="15" t="e">
        <f t="shared" si="190"/>
        <v>#VALUE!</v>
      </c>
      <c r="U683" s="14" t="e">
        <f t="shared" si="191"/>
        <v>#VALUE!</v>
      </c>
      <c r="V683" s="6" t="str">
        <f t="shared" si="192"/>
        <v/>
      </c>
      <c r="W683" s="34"/>
      <c r="X683" s="23" t="str">
        <f t="shared" si="193"/>
        <v/>
      </c>
      <c r="Y683" s="35"/>
      <c r="Z683" s="35"/>
      <c r="AA683" s="38"/>
      <c r="AB683" s="38"/>
      <c r="AC683" s="39"/>
      <c r="AD683" s="23"/>
      <c r="AE683" s="39"/>
      <c r="AF683" s="41"/>
    </row>
    <row r="684" spans="1:32" ht="45" customHeight="1" x14ac:dyDescent="0.25">
      <c r="A684" s="12">
        <v>683</v>
      </c>
      <c r="D684" s="21" t="str">
        <f t="shared" si="177"/>
        <v/>
      </c>
      <c r="E684" s="22" t="str">
        <f t="shared" si="187"/>
        <v/>
      </c>
      <c r="F684" s="22">
        <f>IF(H684="","",MAX($F$2:F683)+1)</f>
        <v>683</v>
      </c>
      <c r="G684" s="26" t="str">
        <f t="shared" si="178"/>
        <v/>
      </c>
      <c r="H684" s="27" t="str">
        <f t="shared" si="179"/>
        <v xml:space="preserve">
</v>
      </c>
      <c r="I684" s="27" t="str">
        <f t="shared" si="180"/>
        <v xml:space="preserve">
</v>
      </c>
      <c r="J684" s="42">
        <f t="shared" si="181"/>
        <v>0</v>
      </c>
      <c r="K684" s="22">
        <f t="shared" si="186"/>
        <v>0</v>
      </c>
      <c r="L684" s="22">
        <f t="shared" si="184"/>
        <v>0</v>
      </c>
      <c r="M684" s="22">
        <f t="shared" si="182"/>
        <v>0</v>
      </c>
      <c r="N684" s="14" t="str">
        <f t="shared" si="183"/>
        <v/>
      </c>
      <c r="O684" s="14" t="e">
        <f t="shared" si="188"/>
        <v>#VALUE!</v>
      </c>
      <c r="P684" s="14" t="e">
        <f t="shared" si="189"/>
        <v>#VALUE!</v>
      </c>
      <c r="Q684" s="14" t="str">
        <f>IFERROR(IF(AA684="",IF(X684="","Ecole Privée "&amp;TRIM(PROPER(VLOOKUP(MID(V684,1,8),[1]Répertoire!$H$1:$J$65536,3,FALSE))),"Ecole Privée "&amp;TRIM(PROPER(VLOOKUP(X684,[1]Répertoire!$H$1:$J$65536,3,FALSE)))),AA684),"")</f>
        <v/>
      </c>
      <c r="R684" s="14" t="str">
        <f>IFERROR(IF(AB684="",IF(X684="",VLOOKUP(MID(V684,1,8),[1]Répertoire!$H$1:$J$65536,2,FALSE),TRIM(UPPER(VLOOKUP(X684,[1]Répertoire!$H$1:$J$65536,2,FALSE)))),AB684),"")</f>
        <v/>
      </c>
      <c r="S684" s="14" t="str">
        <f t="shared" si="185"/>
        <v/>
      </c>
      <c r="T684" s="15" t="e">
        <f t="shared" si="190"/>
        <v>#VALUE!</v>
      </c>
      <c r="U684" s="14" t="e">
        <f t="shared" si="191"/>
        <v>#VALUE!</v>
      </c>
      <c r="V684" s="4" t="str">
        <f t="shared" si="192"/>
        <v/>
      </c>
      <c r="W684" s="33"/>
      <c r="X684" s="24" t="str">
        <f t="shared" si="193"/>
        <v/>
      </c>
      <c r="Y684" s="25"/>
      <c r="Z684" s="25"/>
      <c r="AA684" s="36"/>
      <c r="AB684" s="36"/>
      <c r="AC684" s="37"/>
      <c r="AD684" s="24"/>
      <c r="AE684" s="37"/>
      <c r="AF684" s="40"/>
    </row>
    <row r="685" spans="1:32" ht="45" customHeight="1" x14ac:dyDescent="0.25">
      <c r="A685" s="12">
        <v>684</v>
      </c>
      <c r="D685" s="21" t="str">
        <f t="shared" si="177"/>
        <v/>
      </c>
      <c r="E685" s="22" t="str">
        <f t="shared" si="187"/>
        <v/>
      </c>
      <c r="F685" s="22">
        <f>IF(H685="","",MAX($F$2:F684)+1)</f>
        <v>684</v>
      </c>
      <c r="G685" s="26" t="str">
        <f t="shared" si="178"/>
        <v/>
      </c>
      <c r="H685" s="27" t="str">
        <f t="shared" si="179"/>
        <v xml:space="preserve">
</v>
      </c>
      <c r="I685" s="27" t="str">
        <f t="shared" si="180"/>
        <v xml:space="preserve">
</v>
      </c>
      <c r="J685" s="42">
        <f t="shared" si="181"/>
        <v>0</v>
      </c>
      <c r="K685" s="22">
        <f t="shared" si="186"/>
        <v>0</v>
      </c>
      <c r="L685" s="22">
        <f t="shared" si="184"/>
        <v>0</v>
      </c>
      <c r="M685" s="22">
        <f t="shared" si="182"/>
        <v>0</v>
      </c>
      <c r="N685" s="14" t="str">
        <f t="shared" si="183"/>
        <v/>
      </c>
      <c r="O685" s="14" t="e">
        <f t="shared" si="188"/>
        <v>#VALUE!</v>
      </c>
      <c r="P685" s="14" t="e">
        <f t="shared" si="189"/>
        <v>#VALUE!</v>
      </c>
      <c r="Q685" s="14" t="str">
        <f>IFERROR(IF(AA685="",IF(X685="","Ecole Privée "&amp;TRIM(PROPER(VLOOKUP(MID(V685,1,8),[1]Répertoire!$H$1:$J$65536,3,FALSE))),"Ecole Privée "&amp;TRIM(PROPER(VLOOKUP(X685,[1]Répertoire!$H$1:$J$65536,3,FALSE)))),AA685),"")</f>
        <v/>
      </c>
      <c r="R685" s="14" t="str">
        <f>IFERROR(IF(AB685="",IF(X685="",VLOOKUP(MID(V685,1,8),[1]Répertoire!$H$1:$J$65536,2,FALSE),TRIM(UPPER(VLOOKUP(X685,[1]Répertoire!$H$1:$J$65536,2,FALSE)))),AB685),"")</f>
        <v/>
      </c>
      <c r="S685" s="14" t="str">
        <f t="shared" si="185"/>
        <v/>
      </c>
      <c r="T685" s="15" t="e">
        <f t="shared" si="190"/>
        <v>#VALUE!</v>
      </c>
      <c r="U685" s="14" t="e">
        <f t="shared" si="191"/>
        <v>#VALUE!</v>
      </c>
      <c r="V685" s="6" t="str">
        <f t="shared" si="192"/>
        <v/>
      </c>
      <c r="W685" s="34"/>
      <c r="X685" s="23" t="str">
        <f t="shared" si="193"/>
        <v/>
      </c>
      <c r="Y685" s="35"/>
      <c r="Z685" s="35"/>
      <c r="AA685" s="38"/>
      <c r="AB685" s="38"/>
      <c r="AC685" s="39"/>
      <c r="AD685" s="23"/>
      <c r="AE685" s="39"/>
      <c r="AF685" s="41"/>
    </row>
    <row r="686" spans="1:32" ht="45" customHeight="1" x14ac:dyDescent="0.25">
      <c r="A686" s="12">
        <v>685</v>
      </c>
      <c r="D686" s="21" t="str">
        <f t="shared" si="177"/>
        <v/>
      </c>
      <c r="E686" s="22" t="str">
        <f t="shared" si="187"/>
        <v/>
      </c>
      <c r="F686" s="22">
        <f>IF(H686="","",MAX($F$2:F685)+1)</f>
        <v>685</v>
      </c>
      <c r="G686" s="26" t="str">
        <f t="shared" si="178"/>
        <v/>
      </c>
      <c r="H686" s="27" t="str">
        <f t="shared" si="179"/>
        <v xml:space="preserve">
</v>
      </c>
      <c r="I686" s="27" t="str">
        <f t="shared" si="180"/>
        <v xml:space="preserve">
</v>
      </c>
      <c r="J686" s="42">
        <f t="shared" si="181"/>
        <v>0</v>
      </c>
      <c r="K686" s="22">
        <f t="shared" si="186"/>
        <v>0</v>
      </c>
      <c r="L686" s="22">
        <f t="shared" si="184"/>
        <v>0</v>
      </c>
      <c r="M686" s="22">
        <f t="shared" si="182"/>
        <v>0</v>
      </c>
      <c r="N686" s="14" t="str">
        <f t="shared" si="183"/>
        <v/>
      </c>
      <c r="O686" s="14" t="e">
        <f t="shared" si="188"/>
        <v>#VALUE!</v>
      </c>
      <c r="P686" s="14" t="e">
        <f t="shared" si="189"/>
        <v>#VALUE!</v>
      </c>
      <c r="Q686" s="14" t="str">
        <f>IFERROR(IF(AA686="",IF(X686="","Ecole Privée "&amp;TRIM(PROPER(VLOOKUP(MID(V686,1,8),[1]Répertoire!$H$1:$J$65536,3,FALSE))),"Ecole Privée "&amp;TRIM(PROPER(VLOOKUP(X686,[1]Répertoire!$H$1:$J$65536,3,FALSE)))),AA686),"")</f>
        <v/>
      </c>
      <c r="R686" s="14" t="str">
        <f>IFERROR(IF(AB686="",IF(X686="",VLOOKUP(MID(V686,1,8),[1]Répertoire!$H$1:$J$65536,2,FALSE),TRIM(UPPER(VLOOKUP(X686,[1]Répertoire!$H$1:$J$65536,2,FALSE)))),AB686),"")</f>
        <v/>
      </c>
      <c r="S686" s="14" t="str">
        <f t="shared" si="185"/>
        <v/>
      </c>
      <c r="T686" s="15" t="e">
        <f t="shared" si="190"/>
        <v>#VALUE!</v>
      </c>
      <c r="U686" s="14" t="e">
        <f t="shared" si="191"/>
        <v>#VALUE!</v>
      </c>
      <c r="V686" s="4" t="str">
        <f t="shared" si="192"/>
        <v/>
      </c>
      <c r="W686" s="33"/>
      <c r="X686" s="24" t="str">
        <f t="shared" si="193"/>
        <v/>
      </c>
      <c r="Y686" s="25"/>
      <c r="Z686" s="25"/>
      <c r="AA686" s="36"/>
      <c r="AB686" s="36"/>
      <c r="AC686" s="37"/>
      <c r="AD686" s="24"/>
      <c r="AE686" s="37"/>
      <c r="AF686" s="40"/>
    </row>
    <row r="687" spans="1:32" ht="45" customHeight="1" x14ac:dyDescent="0.25">
      <c r="A687" s="12">
        <v>686</v>
      </c>
      <c r="D687" s="21" t="str">
        <f t="shared" si="177"/>
        <v/>
      </c>
      <c r="E687" s="22" t="str">
        <f t="shared" si="187"/>
        <v/>
      </c>
      <c r="F687" s="22">
        <f>IF(H687="","",MAX($F$2:F686)+1)</f>
        <v>686</v>
      </c>
      <c r="G687" s="26" t="str">
        <f t="shared" si="178"/>
        <v/>
      </c>
      <c r="H687" s="27" t="str">
        <f t="shared" si="179"/>
        <v xml:space="preserve">
</v>
      </c>
      <c r="I687" s="27" t="str">
        <f t="shared" si="180"/>
        <v xml:space="preserve">
</v>
      </c>
      <c r="J687" s="42">
        <f t="shared" si="181"/>
        <v>0</v>
      </c>
      <c r="K687" s="22">
        <f t="shared" si="186"/>
        <v>0</v>
      </c>
      <c r="L687" s="22">
        <f t="shared" si="184"/>
        <v>0</v>
      </c>
      <c r="M687" s="22">
        <f t="shared" si="182"/>
        <v>0</v>
      </c>
      <c r="N687" s="14" t="str">
        <f t="shared" si="183"/>
        <v/>
      </c>
      <c r="O687" s="14" t="e">
        <f t="shared" si="188"/>
        <v>#VALUE!</v>
      </c>
      <c r="P687" s="14" t="e">
        <f t="shared" si="189"/>
        <v>#VALUE!</v>
      </c>
      <c r="Q687" s="14" t="str">
        <f>IFERROR(IF(AA687="",IF(X687="","Ecole Privée "&amp;TRIM(PROPER(VLOOKUP(MID(V687,1,8),[1]Répertoire!$H$1:$J$65536,3,FALSE))),"Ecole Privée "&amp;TRIM(PROPER(VLOOKUP(X687,[1]Répertoire!$H$1:$J$65536,3,FALSE)))),AA687),"")</f>
        <v/>
      </c>
      <c r="R687" s="14" t="str">
        <f>IFERROR(IF(AB687="",IF(X687="",VLOOKUP(MID(V687,1,8),[1]Répertoire!$H$1:$J$65536,2,FALSE),TRIM(UPPER(VLOOKUP(X687,[1]Répertoire!$H$1:$J$65536,2,FALSE)))),AB687),"")</f>
        <v/>
      </c>
      <c r="S687" s="14" t="str">
        <f t="shared" si="185"/>
        <v/>
      </c>
      <c r="T687" s="15" t="e">
        <f t="shared" si="190"/>
        <v>#VALUE!</v>
      </c>
      <c r="U687" s="14" t="e">
        <f t="shared" si="191"/>
        <v>#VALUE!</v>
      </c>
      <c r="V687" s="6" t="str">
        <f t="shared" si="192"/>
        <v/>
      </c>
      <c r="W687" s="34"/>
      <c r="X687" s="23" t="str">
        <f t="shared" si="193"/>
        <v/>
      </c>
      <c r="Y687" s="35"/>
      <c r="Z687" s="35"/>
      <c r="AA687" s="38"/>
      <c r="AB687" s="38"/>
      <c r="AC687" s="39"/>
      <c r="AD687" s="23"/>
      <c r="AE687" s="39"/>
      <c r="AF687" s="41"/>
    </row>
    <row r="688" spans="1:32" ht="45" customHeight="1" x14ac:dyDescent="0.25">
      <c r="A688" s="12">
        <v>687</v>
      </c>
      <c r="D688" s="21" t="str">
        <f t="shared" si="177"/>
        <v/>
      </c>
      <c r="E688" s="22" t="str">
        <f t="shared" si="187"/>
        <v/>
      </c>
      <c r="F688" s="22">
        <f>IF(H688="","",MAX($F$2:F687)+1)</f>
        <v>687</v>
      </c>
      <c r="G688" s="26" t="str">
        <f t="shared" si="178"/>
        <v/>
      </c>
      <c r="H688" s="27" t="str">
        <f t="shared" si="179"/>
        <v xml:space="preserve">
</v>
      </c>
      <c r="I688" s="27" t="str">
        <f t="shared" si="180"/>
        <v xml:space="preserve">
</v>
      </c>
      <c r="J688" s="42">
        <f t="shared" si="181"/>
        <v>0</v>
      </c>
      <c r="K688" s="22">
        <f t="shared" si="186"/>
        <v>0</v>
      </c>
      <c r="L688" s="22">
        <f t="shared" si="184"/>
        <v>0</v>
      </c>
      <c r="M688" s="22">
        <f t="shared" si="182"/>
        <v>0</v>
      </c>
      <c r="N688" s="14" t="str">
        <f t="shared" si="183"/>
        <v/>
      </c>
      <c r="O688" s="14" t="e">
        <f t="shared" si="188"/>
        <v>#VALUE!</v>
      </c>
      <c r="P688" s="14" t="e">
        <f t="shared" si="189"/>
        <v>#VALUE!</v>
      </c>
      <c r="Q688" s="14" t="str">
        <f>IFERROR(IF(AA688="",IF(X688="","Ecole Privée "&amp;TRIM(PROPER(VLOOKUP(MID(V688,1,8),[1]Répertoire!$H$1:$J$65536,3,FALSE))),"Ecole Privée "&amp;TRIM(PROPER(VLOOKUP(X688,[1]Répertoire!$H$1:$J$65536,3,FALSE)))),AA688),"")</f>
        <v/>
      </c>
      <c r="R688" s="14" t="str">
        <f>IFERROR(IF(AB688="",IF(X688="",VLOOKUP(MID(V688,1,8),[1]Répertoire!$H$1:$J$65536,2,FALSE),TRIM(UPPER(VLOOKUP(X688,[1]Répertoire!$H$1:$J$65536,2,FALSE)))),AB688),"")</f>
        <v/>
      </c>
      <c r="S688" s="14" t="str">
        <f t="shared" si="185"/>
        <v/>
      </c>
      <c r="T688" s="15" t="e">
        <f t="shared" si="190"/>
        <v>#VALUE!</v>
      </c>
      <c r="U688" s="14" t="e">
        <f t="shared" si="191"/>
        <v>#VALUE!</v>
      </c>
      <c r="V688" s="4" t="str">
        <f t="shared" si="192"/>
        <v/>
      </c>
      <c r="W688" s="33"/>
      <c r="X688" s="24" t="str">
        <f t="shared" si="193"/>
        <v/>
      </c>
      <c r="Y688" s="25"/>
      <c r="Z688" s="25"/>
      <c r="AA688" s="36"/>
      <c r="AB688" s="36"/>
      <c r="AC688" s="37"/>
      <c r="AD688" s="24"/>
      <c r="AE688" s="37"/>
      <c r="AF688" s="40"/>
    </row>
    <row r="689" spans="1:32" ht="45" customHeight="1" x14ac:dyDescent="0.25">
      <c r="A689" s="12">
        <v>688</v>
      </c>
      <c r="D689" s="21" t="str">
        <f t="shared" si="177"/>
        <v/>
      </c>
      <c r="E689" s="22" t="str">
        <f t="shared" si="187"/>
        <v/>
      </c>
      <c r="F689" s="22">
        <f>IF(H689="","",MAX($F$2:F688)+1)</f>
        <v>688</v>
      </c>
      <c r="G689" s="26" t="str">
        <f t="shared" si="178"/>
        <v/>
      </c>
      <c r="H689" s="27" t="str">
        <f t="shared" si="179"/>
        <v xml:space="preserve">
</v>
      </c>
      <c r="I689" s="27" t="str">
        <f t="shared" si="180"/>
        <v xml:space="preserve">
</v>
      </c>
      <c r="J689" s="42">
        <f t="shared" si="181"/>
        <v>0</v>
      </c>
      <c r="K689" s="22">
        <f t="shared" si="186"/>
        <v>0</v>
      </c>
      <c r="L689" s="22">
        <f t="shared" si="184"/>
        <v>0</v>
      </c>
      <c r="M689" s="22">
        <f t="shared" si="182"/>
        <v>0</v>
      </c>
      <c r="N689" s="14" t="str">
        <f t="shared" si="183"/>
        <v/>
      </c>
      <c r="O689" s="14" t="e">
        <f t="shared" si="188"/>
        <v>#VALUE!</v>
      </c>
      <c r="P689" s="14" t="e">
        <f t="shared" si="189"/>
        <v>#VALUE!</v>
      </c>
      <c r="Q689" s="14" t="str">
        <f>IFERROR(IF(AA689="",IF(X689="","Ecole Privée "&amp;TRIM(PROPER(VLOOKUP(MID(V689,1,8),[1]Répertoire!$H$1:$J$65536,3,FALSE))),"Ecole Privée "&amp;TRIM(PROPER(VLOOKUP(X689,[1]Répertoire!$H$1:$J$65536,3,FALSE)))),AA689),"")</f>
        <v/>
      </c>
      <c r="R689" s="14" t="str">
        <f>IFERROR(IF(AB689="",IF(X689="",VLOOKUP(MID(V689,1,8),[1]Répertoire!$H$1:$J$65536,2,FALSE),TRIM(UPPER(VLOOKUP(X689,[1]Répertoire!$H$1:$J$65536,2,FALSE)))),AB689),"")</f>
        <v/>
      </c>
      <c r="S689" s="14" t="str">
        <f t="shared" si="185"/>
        <v/>
      </c>
      <c r="T689" s="15" t="e">
        <f t="shared" si="190"/>
        <v>#VALUE!</v>
      </c>
      <c r="U689" s="14" t="e">
        <f t="shared" si="191"/>
        <v>#VALUE!</v>
      </c>
      <c r="V689" s="6" t="str">
        <f t="shared" si="192"/>
        <v/>
      </c>
      <c r="W689" s="34"/>
      <c r="X689" s="23" t="str">
        <f t="shared" si="193"/>
        <v/>
      </c>
      <c r="Y689" s="35"/>
      <c r="Z689" s="35"/>
      <c r="AA689" s="38"/>
      <c r="AB689" s="38"/>
      <c r="AC689" s="39"/>
      <c r="AD689" s="23"/>
      <c r="AE689" s="39"/>
      <c r="AF689" s="41"/>
    </row>
    <row r="690" spans="1:32" ht="45" customHeight="1" x14ac:dyDescent="0.25">
      <c r="A690" s="12">
        <v>689</v>
      </c>
      <c r="D690" s="21" t="str">
        <f t="shared" si="177"/>
        <v/>
      </c>
      <c r="E690" s="22" t="str">
        <f t="shared" si="187"/>
        <v/>
      </c>
      <c r="F690" s="22">
        <f>IF(H690="","",MAX($F$2:F689)+1)</f>
        <v>689</v>
      </c>
      <c r="G690" s="26" t="str">
        <f t="shared" si="178"/>
        <v/>
      </c>
      <c r="H690" s="27" t="str">
        <f t="shared" si="179"/>
        <v xml:space="preserve">
</v>
      </c>
      <c r="I690" s="27" t="str">
        <f t="shared" si="180"/>
        <v xml:space="preserve">
</v>
      </c>
      <c r="J690" s="42">
        <f t="shared" si="181"/>
        <v>0</v>
      </c>
      <c r="K690" s="22">
        <f t="shared" si="186"/>
        <v>0</v>
      </c>
      <c r="L690" s="22">
        <f t="shared" si="184"/>
        <v>0</v>
      </c>
      <c r="M690" s="22">
        <f t="shared" si="182"/>
        <v>0</v>
      </c>
      <c r="N690" s="14" t="str">
        <f t="shared" si="183"/>
        <v/>
      </c>
      <c r="O690" s="14" t="e">
        <f t="shared" si="188"/>
        <v>#VALUE!</v>
      </c>
      <c r="P690" s="14" t="e">
        <f t="shared" si="189"/>
        <v>#VALUE!</v>
      </c>
      <c r="Q690" s="14" t="str">
        <f>IFERROR(IF(AA690="",IF(X690="","Ecole Privée "&amp;TRIM(PROPER(VLOOKUP(MID(V690,1,8),[1]Répertoire!$H$1:$J$65536,3,FALSE))),"Ecole Privée "&amp;TRIM(PROPER(VLOOKUP(X690,[1]Répertoire!$H$1:$J$65536,3,FALSE)))),AA690),"")</f>
        <v/>
      </c>
      <c r="R690" s="14" t="str">
        <f>IFERROR(IF(AB690="",IF(X690="",VLOOKUP(MID(V690,1,8),[1]Répertoire!$H$1:$J$65536,2,FALSE),TRIM(UPPER(VLOOKUP(X690,[1]Répertoire!$H$1:$J$65536,2,FALSE)))),AB690),"")</f>
        <v/>
      </c>
      <c r="S690" s="14" t="str">
        <f t="shared" si="185"/>
        <v/>
      </c>
      <c r="T690" s="15" t="e">
        <f t="shared" si="190"/>
        <v>#VALUE!</v>
      </c>
      <c r="U690" s="14" t="e">
        <f t="shared" si="191"/>
        <v>#VALUE!</v>
      </c>
      <c r="V690" s="4" t="str">
        <f t="shared" si="192"/>
        <v/>
      </c>
      <c r="W690" s="33"/>
      <c r="X690" s="24" t="str">
        <f t="shared" si="193"/>
        <v/>
      </c>
      <c r="Y690" s="25"/>
      <c r="Z690" s="25"/>
      <c r="AA690" s="36"/>
      <c r="AB690" s="36"/>
      <c r="AC690" s="37"/>
      <c r="AD690" s="24"/>
      <c r="AE690" s="37"/>
      <c r="AF690" s="40"/>
    </row>
    <row r="691" spans="1:32" ht="45" customHeight="1" x14ac:dyDescent="0.25">
      <c r="A691" s="12">
        <v>690</v>
      </c>
      <c r="D691" s="21" t="str">
        <f t="shared" si="177"/>
        <v/>
      </c>
      <c r="E691" s="22" t="str">
        <f t="shared" si="187"/>
        <v/>
      </c>
      <c r="F691" s="22">
        <f>IF(H691="","",MAX($F$2:F690)+1)</f>
        <v>690</v>
      </c>
      <c r="G691" s="26" t="str">
        <f t="shared" si="178"/>
        <v/>
      </c>
      <c r="H691" s="27" t="str">
        <f t="shared" si="179"/>
        <v xml:space="preserve">
</v>
      </c>
      <c r="I691" s="27" t="str">
        <f t="shared" si="180"/>
        <v xml:space="preserve">
</v>
      </c>
      <c r="J691" s="42">
        <f t="shared" si="181"/>
        <v>0</v>
      </c>
      <c r="K691" s="22">
        <f t="shared" si="186"/>
        <v>0</v>
      </c>
      <c r="L691" s="22">
        <f t="shared" si="184"/>
        <v>0</v>
      </c>
      <c r="M691" s="22">
        <f t="shared" si="182"/>
        <v>0</v>
      </c>
      <c r="N691" s="14" t="str">
        <f t="shared" si="183"/>
        <v/>
      </c>
      <c r="O691" s="14" t="e">
        <f t="shared" si="188"/>
        <v>#VALUE!</v>
      </c>
      <c r="P691" s="14" t="e">
        <f t="shared" si="189"/>
        <v>#VALUE!</v>
      </c>
      <c r="Q691" s="14" t="str">
        <f>IFERROR(IF(AA691="",IF(X691="","Ecole Privée "&amp;TRIM(PROPER(VLOOKUP(MID(V691,1,8),[1]Répertoire!$H$1:$J$65536,3,FALSE))),"Ecole Privée "&amp;TRIM(PROPER(VLOOKUP(X691,[1]Répertoire!$H$1:$J$65536,3,FALSE)))),AA691),"")</f>
        <v/>
      </c>
      <c r="R691" s="14" t="str">
        <f>IFERROR(IF(AB691="",IF(X691="",VLOOKUP(MID(V691,1,8),[1]Répertoire!$H$1:$J$65536,2,FALSE),TRIM(UPPER(VLOOKUP(X691,[1]Répertoire!$H$1:$J$65536,2,FALSE)))),AB691),"")</f>
        <v/>
      </c>
      <c r="S691" s="14" t="str">
        <f t="shared" si="185"/>
        <v/>
      </c>
      <c r="T691" s="15" t="e">
        <f t="shared" si="190"/>
        <v>#VALUE!</v>
      </c>
      <c r="U691" s="14" t="e">
        <f t="shared" si="191"/>
        <v>#VALUE!</v>
      </c>
      <c r="V691" s="6" t="str">
        <f t="shared" si="192"/>
        <v/>
      </c>
      <c r="W691" s="34"/>
      <c r="X691" s="23" t="str">
        <f t="shared" si="193"/>
        <v/>
      </c>
      <c r="Y691" s="35"/>
      <c r="Z691" s="35"/>
      <c r="AA691" s="38"/>
      <c r="AB691" s="38"/>
      <c r="AC691" s="39"/>
      <c r="AD691" s="23"/>
      <c r="AE691" s="39"/>
      <c r="AF691" s="41"/>
    </row>
    <row r="692" spans="1:32" ht="45" customHeight="1" x14ac:dyDescent="0.25">
      <c r="A692" s="12">
        <v>691</v>
      </c>
      <c r="D692" s="21" t="str">
        <f t="shared" si="177"/>
        <v/>
      </c>
      <c r="E692" s="22" t="str">
        <f t="shared" si="187"/>
        <v/>
      </c>
      <c r="F692" s="22">
        <f>IF(H692="","",MAX($F$2:F691)+1)</f>
        <v>691</v>
      </c>
      <c r="G692" s="26" t="str">
        <f t="shared" si="178"/>
        <v/>
      </c>
      <c r="H692" s="27" t="str">
        <f t="shared" si="179"/>
        <v xml:space="preserve">
</v>
      </c>
      <c r="I692" s="27" t="str">
        <f t="shared" si="180"/>
        <v xml:space="preserve">
</v>
      </c>
      <c r="J692" s="42">
        <f t="shared" si="181"/>
        <v>0</v>
      </c>
      <c r="K692" s="22">
        <f t="shared" si="186"/>
        <v>0</v>
      </c>
      <c r="L692" s="22">
        <f t="shared" si="184"/>
        <v>0</v>
      </c>
      <c r="M692" s="22">
        <f t="shared" si="182"/>
        <v>0</v>
      </c>
      <c r="N692" s="14" t="str">
        <f t="shared" si="183"/>
        <v/>
      </c>
      <c r="O692" s="14" t="e">
        <f t="shared" si="188"/>
        <v>#VALUE!</v>
      </c>
      <c r="P692" s="14" t="e">
        <f t="shared" si="189"/>
        <v>#VALUE!</v>
      </c>
      <c r="Q692" s="14" t="str">
        <f>IFERROR(IF(AA692="",IF(X692="","Ecole Privée "&amp;TRIM(PROPER(VLOOKUP(MID(V692,1,8),[1]Répertoire!$H$1:$J$65536,3,FALSE))),"Ecole Privée "&amp;TRIM(PROPER(VLOOKUP(X692,[1]Répertoire!$H$1:$J$65536,3,FALSE)))),AA692),"")</f>
        <v/>
      </c>
      <c r="R692" s="14" t="str">
        <f>IFERROR(IF(AB692="",IF(X692="",VLOOKUP(MID(V692,1,8),[1]Répertoire!$H$1:$J$65536,2,FALSE),TRIM(UPPER(VLOOKUP(X692,[1]Répertoire!$H$1:$J$65536,2,FALSE)))),AB692),"")</f>
        <v/>
      </c>
      <c r="S692" s="14" t="str">
        <f t="shared" si="185"/>
        <v/>
      </c>
      <c r="T692" s="15" t="e">
        <f t="shared" si="190"/>
        <v>#VALUE!</v>
      </c>
      <c r="U692" s="14" t="e">
        <f t="shared" si="191"/>
        <v>#VALUE!</v>
      </c>
      <c r="V692" s="4" t="str">
        <f t="shared" si="192"/>
        <v/>
      </c>
      <c r="W692" s="33"/>
      <c r="X692" s="24" t="str">
        <f t="shared" si="193"/>
        <v/>
      </c>
      <c r="Y692" s="25"/>
      <c r="Z692" s="25"/>
      <c r="AA692" s="36"/>
      <c r="AB692" s="36"/>
      <c r="AC692" s="37"/>
      <c r="AD692" s="24"/>
      <c r="AE692" s="37"/>
      <c r="AF692" s="40"/>
    </row>
    <row r="693" spans="1:32" ht="45" customHeight="1" x14ac:dyDescent="0.25">
      <c r="A693" s="12">
        <v>692</v>
      </c>
      <c r="D693" s="21" t="str">
        <f t="shared" si="177"/>
        <v/>
      </c>
      <c r="E693" s="22" t="str">
        <f t="shared" si="187"/>
        <v/>
      </c>
      <c r="F693" s="22">
        <f>IF(H693="","",MAX($F$2:F692)+1)</f>
        <v>692</v>
      </c>
      <c r="G693" s="26" t="str">
        <f t="shared" si="178"/>
        <v/>
      </c>
      <c r="H693" s="27" t="str">
        <f t="shared" si="179"/>
        <v xml:space="preserve">
</v>
      </c>
      <c r="I693" s="27" t="str">
        <f t="shared" si="180"/>
        <v xml:space="preserve">
</v>
      </c>
      <c r="J693" s="42">
        <f t="shared" si="181"/>
        <v>0</v>
      </c>
      <c r="K693" s="22">
        <f t="shared" si="186"/>
        <v>0</v>
      </c>
      <c r="L693" s="22">
        <f t="shared" si="184"/>
        <v>0</v>
      </c>
      <c r="M693" s="22">
        <f t="shared" si="182"/>
        <v>0</v>
      </c>
      <c r="N693" s="14" t="str">
        <f t="shared" si="183"/>
        <v/>
      </c>
      <c r="O693" s="14" t="e">
        <f t="shared" si="188"/>
        <v>#VALUE!</v>
      </c>
      <c r="P693" s="14" t="e">
        <f t="shared" si="189"/>
        <v>#VALUE!</v>
      </c>
      <c r="Q693" s="14" t="str">
        <f>IFERROR(IF(AA693="",IF(X693="","Ecole Privée "&amp;TRIM(PROPER(VLOOKUP(MID(V693,1,8),[1]Répertoire!$H$1:$J$65536,3,FALSE))),"Ecole Privée "&amp;TRIM(PROPER(VLOOKUP(X693,[1]Répertoire!$H$1:$J$65536,3,FALSE)))),AA693),"")</f>
        <v/>
      </c>
      <c r="R693" s="14" t="str">
        <f>IFERROR(IF(AB693="",IF(X693="",VLOOKUP(MID(V693,1,8),[1]Répertoire!$H$1:$J$65536,2,FALSE),TRIM(UPPER(VLOOKUP(X693,[1]Répertoire!$H$1:$J$65536,2,FALSE)))),AB693),"")</f>
        <v/>
      </c>
      <c r="S693" s="14" t="str">
        <f t="shared" si="185"/>
        <v/>
      </c>
      <c r="T693" s="15" t="e">
        <f t="shared" si="190"/>
        <v>#VALUE!</v>
      </c>
      <c r="U693" s="14" t="e">
        <f t="shared" si="191"/>
        <v>#VALUE!</v>
      </c>
      <c r="V693" s="6" t="str">
        <f t="shared" si="192"/>
        <v/>
      </c>
      <c r="W693" s="34"/>
      <c r="X693" s="23" t="str">
        <f t="shared" si="193"/>
        <v/>
      </c>
      <c r="Y693" s="35"/>
      <c r="Z693" s="35"/>
      <c r="AA693" s="38"/>
      <c r="AB693" s="38"/>
      <c r="AC693" s="39"/>
      <c r="AD693" s="23"/>
      <c r="AE693" s="39"/>
      <c r="AF693" s="41"/>
    </row>
    <row r="694" spans="1:32" ht="45" customHeight="1" x14ac:dyDescent="0.25">
      <c r="A694" s="12">
        <v>693</v>
      </c>
      <c r="D694" s="21" t="str">
        <f t="shared" si="177"/>
        <v/>
      </c>
      <c r="E694" s="22" t="str">
        <f t="shared" si="187"/>
        <v/>
      </c>
      <c r="F694" s="22">
        <f>IF(H694="","",MAX($F$2:F693)+1)</f>
        <v>693</v>
      </c>
      <c r="G694" s="26" t="str">
        <f t="shared" si="178"/>
        <v/>
      </c>
      <c r="H694" s="27" t="str">
        <f t="shared" si="179"/>
        <v xml:space="preserve">
</v>
      </c>
      <c r="I694" s="27" t="str">
        <f t="shared" si="180"/>
        <v xml:space="preserve">
</v>
      </c>
      <c r="J694" s="42">
        <f t="shared" si="181"/>
        <v>0</v>
      </c>
      <c r="K694" s="22">
        <f t="shared" si="186"/>
        <v>0</v>
      </c>
      <c r="L694" s="22">
        <f t="shared" si="184"/>
        <v>0</v>
      </c>
      <c r="M694" s="22">
        <f t="shared" si="182"/>
        <v>0</v>
      </c>
      <c r="N694" s="14" t="str">
        <f t="shared" si="183"/>
        <v/>
      </c>
      <c r="O694" s="14" t="e">
        <f t="shared" si="188"/>
        <v>#VALUE!</v>
      </c>
      <c r="P694" s="14" t="e">
        <f t="shared" si="189"/>
        <v>#VALUE!</v>
      </c>
      <c r="Q694" s="14" t="str">
        <f>IFERROR(IF(AA694="",IF(X694="","Ecole Privée "&amp;TRIM(PROPER(VLOOKUP(MID(V694,1,8),[1]Répertoire!$H$1:$J$65536,3,FALSE))),"Ecole Privée "&amp;TRIM(PROPER(VLOOKUP(X694,[1]Répertoire!$H$1:$J$65536,3,FALSE)))),AA694),"")</f>
        <v/>
      </c>
      <c r="R694" s="14" t="str">
        <f>IFERROR(IF(AB694="",IF(X694="",VLOOKUP(MID(V694,1,8),[1]Répertoire!$H$1:$J$65536,2,FALSE),TRIM(UPPER(VLOOKUP(X694,[1]Répertoire!$H$1:$J$65536,2,FALSE)))),AB694),"")</f>
        <v/>
      </c>
      <c r="S694" s="14" t="str">
        <f t="shared" si="185"/>
        <v/>
      </c>
      <c r="T694" s="15" t="e">
        <f t="shared" si="190"/>
        <v>#VALUE!</v>
      </c>
      <c r="U694" s="14" t="e">
        <f t="shared" si="191"/>
        <v>#VALUE!</v>
      </c>
      <c r="V694" s="4" t="str">
        <f t="shared" si="192"/>
        <v/>
      </c>
      <c r="W694" s="33"/>
      <c r="X694" s="24" t="str">
        <f t="shared" si="193"/>
        <v/>
      </c>
      <c r="Y694" s="25"/>
      <c r="Z694" s="25"/>
      <c r="AA694" s="36"/>
      <c r="AB694" s="36"/>
      <c r="AC694" s="37"/>
      <c r="AD694" s="24"/>
      <c r="AE694" s="37"/>
      <c r="AF694" s="40"/>
    </row>
    <row r="695" spans="1:32" ht="45" customHeight="1" x14ac:dyDescent="0.25">
      <c r="A695" s="12">
        <v>694</v>
      </c>
      <c r="D695" s="21" t="str">
        <f t="shared" si="177"/>
        <v/>
      </c>
      <c r="E695" s="22" t="str">
        <f t="shared" si="187"/>
        <v/>
      </c>
      <c r="F695" s="22">
        <f>IF(H695="","",MAX($F$2:F694)+1)</f>
        <v>694</v>
      </c>
      <c r="G695" s="26" t="str">
        <f t="shared" si="178"/>
        <v/>
      </c>
      <c r="H695" s="27" t="str">
        <f t="shared" si="179"/>
        <v xml:space="preserve">
</v>
      </c>
      <c r="I695" s="27" t="str">
        <f t="shared" si="180"/>
        <v xml:space="preserve">
</v>
      </c>
      <c r="J695" s="42">
        <f t="shared" si="181"/>
        <v>0</v>
      </c>
      <c r="K695" s="22">
        <f t="shared" si="186"/>
        <v>0</v>
      </c>
      <c r="L695" s="22">
        <f t="shared" si="184"/>
        <v>0</v>
      </c>
      <c r="M695" s="22">
        <f t="shared" si="182"/>
        <v>0</v>
      </c>
      <c r="N695" s="14" t="str">
        <f t="shared" si="183"/>
        <v/>
      </c>
      <c r="O695" s="14" t="e">
        <f t="shared" si="188"/>
        <v>#VALUE!</v>
      </c>
      <c r="P695" s="14" t="e">
        <f t="shared" si="189"/>
        <v>#VALUE!</v>
      </c>
      <c r="Q695" s="14" t="str">
        <f>IFERROR(IF(AA695="",IF(X695="","Ecole Privée "&amp;TRIM(PROPER(VLOOKUP(MID(V695,1,8),[1]Répertoire!$H$1:$J$65536,3,FALSE))),"Ecole Privée "&amp;TRIM(PROPER(VLOOKUP(X695,[1]Répertoire!$H$1:$J$65536,3,FALSE)))),AA695),"")</f>
        <v/>
      </c>
      <c r="R695" s="14" t="str">
        <f>IFERROR(IF(AB695="",IF(X695="",VLOOKUP(MID(V695,1,8),[1]Répertoire!$H$1:$J$65536,2,FALSE),TRIM(UPPER(VLOOKUP(X695,[1]Répertoire!$H$1:$J$65536,2,FALSE)))),AB695),"")</f>
        <v/>
      </c>
      <c r="S695" s="14" t="str">
        <f t="shared" si="185"/>
        <v/>
      </c>
      <c r="T695" s="15" t="e">
        <f t="shared" si="190"/>
        <v>#VALUE!</v>
      </c>
      <c r="U695" s="14" t="e">
        <f t="shared" si="191"/>
        <v>#VALUE!</v>
      </c>
      <c r="V695" s="6" t="str">
        <f t="shared" si="192"/>
        <v/>
      </c>
      <c r="W695" s="34"/>
      <c r="X695" s="23" t="str">
        <f t="shared" si="193"/>
        <v/>
      </c>
      <c r="Y695" s="35"/>
      <c r="Z695" s="35"/>
      <c r="AA695" s="38"/>
      <c r="AB695" s="38"/>
      <c r="AC695" s="39"/>
      <c r="AD695" s="23"/>
      <c r="AE695" s="39"/>
      <c r="AF695" s="41"/>
    </row>
    <row r="696" spans="1:32" ht="45" customHeight="1" x14ac:dyDescent="0.25">
      <c r="A696" s="12">
        <v>695</v>
      </c>
      <c r="D696" s="21" t="str">
        <f t="shared" si="177"/>
        <v/>
      </c>
      <c r="E696" s="22" t="str">
        <f t="shared" si="187"/>
        <v/>
      </c>
      <c r="F696" s="22">
        <f>IF(H696="","",MAX($F$2:F695)+1)</f>
        <v>695</v>
      </c>
      <c r="G696" s="26" t="str">
        <f t="shared" si="178"/>
        <v/>
      </c>
      <c r="H696" s="27" t="str">
        <f t="shared" si="179"/>
        <v xml:space="preserve">
</v>
      </c>
      <c r="I696" s="27" t="str">
        <f t="shared" si="180"/>
        <v xml:space="preserve">
</v>
      </c>
      <c r="J696" s="42">
        <f t="shared" si="181"/>
        <v>0</v>
      </c>
      <c r="K696" s="22">
        <f t="shared" si="186"/>
        <v>0</v>
      </c>
      <c r="L696" s="22">
        <f t="shared" si="184"/>
        <v>0</v>
      </c>
      <c r="M696" s="22">
        <f t="shared" si="182"/>
        <v>0</v>
      </c>
      <c r="N696" s="14" t="str">
        <f t="shared" si="183"/>
        <v/>
      </c>
      <c r="O696" s="14" t="e">
        <f t="shared" si="188"/>
        <v>#VALUE!</v>
      </c>
      <c r="P696" s="14" t="e">
        <f t="shared" si="189"/>
        <v>#VALUE!</v>
      </c>
      <c r="Q696" s="14" t="str">
        <f>IFERROR(IF(AA696="",IF(X696="","Ecole Privée "&amp;TRIM(PROPER(VLOOKUP(MID(V696,1,8),[1]Répertoire!$H$1:$J$65536,3,FALSE))),"Ecole Privée "&amp;TRIM(PROPER(VLOOKUP(X696,[1]Répertoire!$H$1:$J$65536,3,FALSE)))),AA696),"")</f>
        <v/>
      </c>
      <c r="R696" s="14" t="str">
        <f>IFERROR(IF(AB696="",IF(X696="",VLOOKUP(MID(V696,1,8),[1]Répertoire!$H$1:$J$65536,2,FALSE),TRIM(UPPER(VLOOKUP(X696,[1]Répertoire!$H$1:$J$65536,2,FALSE)))),AB696),"")</f>
        <v/>
      </c>
      <c r="S696" s="14" t="str">
        <f t="shared" si="185"/>
        <v/>
      </c>
      <c r="T696" s="15" t="e">
        <f t="shared" si="190"/>
        <v>#VALUE!</v>
      </c>
      <c r="U696" s="14" t="e">
        <f t="shared" si="191"/>
        <v>#VALUE!</v>
      </c>
      <c r="V696" s="4" t="str">
        <f t="shared" si="192"/>
        <v/>
      </c>
      <c r="W696" s="33"/>
      <c r="X696" s="24" t="str">
        <f t="shared" si="193"/>
        <v/>
      </c>
      <c r="Y696" s="25"/>
      <c r="Z696" s="25"/>
      <c r="AA696" s="36"/>
      <c r="AB696" s="36"/>
      <c r="AC696" s="37"/>
      <c r="AD696" s="24"/>
      <c r="AE696" s="37"/>
      <c r="AF696" s="40"/>
    </row>
    <row r="697" spans="1:32" ht="45" customHeight="1" x14ac:dyDescent="0.25">
      <c r="A697" s="12">
        <v>696</v>
      </c>
      <c r="D697" s="21" t="str">
        <f t="shared" si="177"/>
        <v/>
      </c>
      <c r="E697" s="22" t="str">
        <f t="shared" si="187"/>
        <v/>
      </c>
      <c r="F697" s="22">
        <f>IF(H697="","",MAX($F$2:F696)+1)</f>
        <v>696</v>
      </c>
      <c r="G697" s="26" t="str">
        <f t="shared" si="178"/>
        <v/>
      </c>
      <c r="H697" s="27" t="str">
        <f t="shared" si="179"/>
        <v xml:space="preserve">
</v>
      </c>
      <c r="I697" s="27" t="str">
        <f t="shared" si="180"/>
        <v xml:space="preserve">
</v>
      </c>
      <c r="J697" s="42">
        <f t="shared" si="181"/>
        <v>0</v>
      </c>
      <c r="K697" s="22">
        <f t="shared" si="186"/>
        <v>0</v>
      </c>
      <c r="L697" s="22">
        <f t="shared" si="184"/>
        <v>0</v>
      </c>
      <c r="M697" s="22">
        <f t="shared" si="182"/>
        <v>0</v>
      </c>
      <c r="N697" s="14" t="str">
        <f t="shared" si="183"/>
        <v/>
      </c>
      <c r="O697" s="14" t="e">
        <f t="shared" si="188"/>
        <v>#VALUE!</v>
      </c>
      <c r="P697" s="14" t="e">
        <f t="shared" si="189"/>
        <v>#VALUE!</v>
      </c>
      <c r="Q697" s="14" t="str">
        <f>IFERROR(IF(AA697="",IF(X697="","Ecole Privée "&amp;TRIM(PROPER(VLOOKUP(MID(V697,1,8),[1]Répertoire!$H$1:$J$65536,3,FALSE))),"Ecole Privée "&amp;TRIM(PROPER(VLOOKUP(X697,[1]Répertoire!$H$1:$J$65536,3,FALSE)))),AA697),"")</f>
        <v/>
      </c>
      <c r="R697" s="14" t="str">
        <f>IFERROR(IF(AB697="",IF(X697="",VLOOKUP(MID(V697,1,8),[1]Répertoire!$H$1:$J$65536,2,FALSE),TRIM(UPPER(VLOOKUP(X697,[1]Répertoire!$H$1:$J$65536,2,FALSE)))),AB697),"")</f>
        <v/>
      </c>
      <c r="S697" s="14" t="str">
        <f t="shared" si="185"/>
        <v/>
      </c>
      <c r="T697" s="15" t="e">
        <f t="shared" si="190"/>
        <v>#VALUE!</v>
      </c>
      <c r="U697" s="14" t="e">
        <f t="shared" si="191"/>
        <v>#VALUE!</v>
      </c>
      <c r="V697" s="6" t="str">
        <f t="shared" si="192"/>
        <v/>
      </c>
      <c r="W697" s="34"/>
      <c r="X697" s="23" t="str">
        <f t="shared" si="193"/>
        <v/>
      </c>
      <c r="Y697" s="35"/>
      <c r="Z697" s="35"/>
      <c r="AA697" s="38"/>
      <c r="AB697" s="38"/>
      <c r="AC697" s="39"/>
      <c r="AD697" s="23"/>
      <c r="AE697" s="39"/>
      <c r="AF697" s="41"/>
    </row>
    <row r="698" spans="1:32" ht="45" customHeight="1" x14ac:dyDescent="0.25">
      <c r="A698" s="12">
        <v>697</v>
      </c>
      <c r="D698" s="21" t="str">
        <f t="shared" si="177"/>
        <v/>
      </c>
      <c r="E698" s="22" t="str">
        <f t="shared" si="187"/>
        <v/>
      </c>
      <c r="F698" s="22">
        <f>IF(H698="","",MAX($F$2:F697)+1)</f>
        <v>697</v>
      </c>
      <c r="G698" s="26" t="str">
        <f t="shared" si="178"/>
        <v/>
      </c>
      <c r="H698" s="27" t="str">
        <f t="shared" si="179"/>
        <v xml:space="preserve">
</v>
      </c>
      <c r="I698" s="27" t="str">
        <f t="shared" si="180"/>
        <v xml:space="preserve">
</v>
      </c>
      <c r="J698" s="42">
        <f t="shared" si="181"/>
        <v>0</v>
      </c>
      <c r="K698" s="22">
        <f t="shared" si="186"/>
        <v>0</v>
      </c>
      <c r="L698" s="22">
        <f t="shared" si="184"/>
        <v>0</v>
      </c>
      <c r="M698" s="22">
        <f t="shared" si="182"/>
        <v>0</v>
      </c>
      <c r="N698" s="14" t="str">
        <f t="shared" si="183"/>
        <v/>
      </c>
      <c r="O698" s="14" t="e">
        <f t="shared" si="188"/>
        <v>#VALUE!</v>
      </c>
      <c r="P698" s="14" t="e">
        <f t="shared" si="189"/>
        <v>#VALUE!</v>
      </c>
      <c r="Q698" s="14" t="str">
        <f>IFERROR(IF(AA698="",IF(X698="","Ecole Privée "&amp;TRIM(PROPER(VLOOKUP(MID(V698,1,8),[1]Répertoire!$H$1:$J$65536,3,FALSE))),"Ecole Privée "&amp;TRIM(PROPER(VLOOKUP(X698,[1]Répertoire!$H$1:$J$65536,3,FALSE)))),AA698),"")</f>
        <v/>
      </c>
      <c r="R698" s="14" t="str">
        <f>IFERROR(IF(AB698="",IF(X698="",VLOOKUP(MID(V698,1,8),[1]Répertoire!$H$1:$J$65536,2,FALSE),TRIM(UPPER(VLOOKUP(X698,[1]Répertoire!$H$1:$J$65536,2,FALSE)))),AB698),"")</f>
        <v/>
      </c>
      <c r="S698" s="14" t="str">
        <f t="shared" si="185"/>
        <v/>
      </c>
      <c r="T698" s="15" t="e">
        <f t="shared" si="190"/>
        <v>#VALUE!</v>
      </c>
      <c r="U698" s="14" t="e">
        <f t="shared" si="191"/>
        <v>#VALUE!</v>
      </c>
      <c r="V698" s="4" t="str">
        <f t="shared" si="192"/>
        <v/>
      </c>
      <c r="W698" s="33"/>
      <c r="X698" s="24" t="str">
        <f t="shared" si="193"/>
        <v/>
      </c>
      <c r="Y698" s="25"/>
      <c r="Z698" s="25"/>
      <c r="AA698" s="36"/>
      <c r="AB698" s="36"/>
      <c r="AC698" s="37"/>
      <c r="AD698" s="24"/>
      <c r="AE698" s="37"/>
      <c r="AF698" s="40"/>
    </row>
    <row r="699" spans="1:32" ht="45" customHeight="1" x14ac:dyDescent="0.25">
      <c r="A699" s="12">
        <v>698</v>
      </c>
      <c r="D699" s="21" t="str">
        <f t="shared" si="177"/>
        <v/>
      </c>
      <c r="E699" s="22" t="str">
        <f t="shared" si="187"/>
        <v/>
      </c>
      <c r="F699" s="22">
        <f>IF(H699="","",MAX($F$2:F698)+1)</f>
        <v>698</v>
      </c>
      <c r="G699" s="26" t="str">
        <f t="shared" si="178"/>
        <v/>
      </c>
      <c r="H699" s="27" t="str">
        <f t="shared" si="179"/>
        <v xml:space="preserve">
</v>
      </c>
      <c r="I699" s="27" t="str">
        <f t="shared" si="180"/>
        <v xml:space="preserve">
</v>
      </c>
      <c r="J699" s="42">
        <f t="shared" si="181"/>
        <v>0</v>
      </c>
      <c r="K699" s="22">
        <f t="shared" si="186"/>
        <v>0</v>
      </c>
      <c r="L699" s="22">
        <f t="shared" si="184"/>
        <v>0</v>
      </c>
      <c r="M699" s="22">
        <f t="shared" si="182"/>
        <v>0</v>
      </c>
      <c r="N699" s="14" t="str">
        <f t="shared" si="183"/>
        <v/>
      </c>
      <c r="O699" s="14" t="e">
        <f t="shared" si="188"/>
        <v>#VALUE!</v>
      </c>
      <c r="P699" s="14" t="e">
        <f t="shared" si="189"/>
        <v>#VALUE!</v>
      </c>
      <c r="Q699" s="14" t="str">
        <f>IFERROR(IF(AA699="",IF(X699="","Ecole Privée "&amp;TRIM(PROPER(VLOOKUP(MID(V699,1,8),[1]Répertoire!$H$1:$J$65536,3,FALSE))),"Ecole Privée "&amp;TRIM(PROPER(VLOOKUP(X699,[1]Répertoire!$H$1:$J$65536,3,FALSE)))),AA699),"")</f>
        <v/>
      </c>
      <c r="R699" s="14" t="str">
        <f>IFERROR(IF(AB699="",IF(X699="",VLOOKUP(MID(V699,1,8),[1]Répertoire!$H$1:$J$65536,2,FALSE),TRIM(UPPER(VLOOKUP(X699,[1]Répertoire!$H$1:$J$65536,2,FALSE)))),AB699),"")</f>
        <v/>
      </c>
      <c r="S699" s="14" t="str">
        <f t="shared" si="185"/>
        <v/>
      </c>
      <c r="T699" s="15" t="e">
        <f t="shared" si="190"/>
        <v>#VALUE!</v>
      </c>
      <c r="U699" s="14" t="e">
        <f t="shared" si="191"/>
        <v>#VALUE!</v>
      </c>
      <c r="V699" s="6" t="str">
        <f t="shared" si="192"/>
        <v/>
      </c>
      <c r="W699" s="34"/>
      <c r="X699" s="23" t="str">
        <f t="shared" si="193"/>
        <v/>
      </c>
      <c r="Y699" s="35"/>
      <c r="Z699" s="35"/>
      <c r="AA699" s="38"/>
      <c r="AB699" s="38"/>
      <c r="AC699" s="39"/>
      <c r="AD699" s="23"/>
      <c r="AE699" s="39"/>
      <c r="AF699" s="41"/>
    </row>
    <row r="700" spans="1:32" ht="45" customHeight="1" x14ac:dyDescent="0.25">
      <c r="A700" s="12">
        <v>699</v>
      </c>
      <c r="D700" s="21" t="str">
        <f t="shared" si="177"/>
        <v/>
      </c>
      <c r="E700" s="22" t="str">
        <f t="shared" si="187"/>
        <v/>
      </c>
      <c r="F700" s="22">
        <f>IF(H700="","",MAX($F$2:F699)+1)</f>
        <v>699</v>
      </c>
      <c r="G700" s="26" t="str">
        <f t="shared" si="178"/>
        <v/>
      </c>
      <c r="H700" s="27" t="str">
        <f t="shared" si="179"/>
        <v xml:space="preserve">
</v>
      </c>
      <c r="I700" s="27" t="str">
        <f t="shared" si="180"/>
        <v xml:space="preserve">
</v>
      </c>
      <c r="J700" s="42">
        <f t="shared" si="181"/>
        <v>0</v>
      </c>
      <c r="K700" s="22">
        <f t="shared" si="186"/>
        <v>0</v>
      </c>
      <c r="L700" s="22">
        <f t="shared" si="184"/>
        <v>0</v>
      </c>
      <c r="M700" s="22">
        <f t="shared" si="182"/>
        <v>0</v>
      </c>
      <c r="N700" s="14" t="str">
        <f t="shared" si="183"/>
        <v/>
      </c>
      <c r="O700" s="14" t="e">
        <f t="shared" si="188"/>
        <v>#VALUE!</v>
      </c>
      <c r="P700" s="14" t="e">
        <f t="shared" si="189"/>
        <v>#VALUE!</v>
      </c>
      <c r="Q700" s="14" t="str">
        <f>IFERROR(IF(AA700="",IF(X700="","Ecole Privée "&amp;TRIM(PROPER(VLOOKUP(MID(V700,1,8),[1]Répertoire!$H$1:$J$65536,3,FALSE))),"Ecole Privée "&amp;TRIM(PROPER(VLOOKUP(X700,[1]Répertoire!$H$1:$J$65536,3,FALSE)))),AA700),"")</f>
        <v/>
      </c>
      <c r="R700" s="14" t="str">
        <f>IFERROR(IF(AB700="",IF(X700="",VLOOKUP(MID(V700,1,8),[1]Répertoire!$H$1:$J$65536,2,FALSE),TRIM(UPPER(VLOOKUP(X700,[1]Répertoire!$H$1:$J$65536,2,FALSE)))),AB700),"")</f>
        <v/>
      </c>
      <c r="S700" s="14" t="str">
        <f t="shared" si="185"/>
        <v/>
      </c>
      <c r="T700" s="15" t="e">
        <f t="shared" si="190"/>
        <v>#VALUE!</v>
      </c>
      <c r="U700" s="14" t="e">
        <f t="shared" si="191"/>
        <v>#VALUE!</v>
      </c>
      <c r="V700" s="4" t="str">
        <f t="shared" si="192"/>
        <v/>
      </c>
      <c r="W700" s="33"/>
      <c r="X700" s="24" t="str">
        <f t="shared" si="193"/>
        <v/>
      </c>
      <c r="Y700" s="25"/>
      <c r="Z700" s="25"/>
      <c r="AA700" s="36"/>
      <c r="AB700" s="36"/>
      <c r="AC700" s="37"/>
      <c r="AD700" s="24"/>
      <c r="AE700" s="37"/>
      <c r="AF700" s="40"/>
    </row>
    <row r="701" spans="1:32" ht="45" customHeight="1" x14ac:dyDescent="0.25">
      <c r="A701" s="12">
        <v>700</v>
      </c>
      <c r="D701" s="21" t="str">
        <f t="shared" si="177"/>
        <v/>
      </c>
      <c r="E701" s="22" t="str">
        <f t="shared" si="187"/>
        <v/>
      </c>
      <c r="F701" s="22">
        <f>IF(H701="","",MAX($F$2:F700)+1)</f>
        <v>700</v>
      </c>
      <c r="G701" s="26" t="str">
        <f t="shared" si="178"/>
        <v/>
      </c>
      <c r="H701" s="27" t="str">
        <f t="shared" si="179"/>
        <v xml:space="preserve">
</v>
      </c>
      <c r="I701" s="27" t="str">
        <f t="shared" si="180"/>
        <v xml:space="preserve">
</v>
      </c>
      <c r="J701" s="42">
        <f t="shared" si="181"/>
        <v>0</v>
      </c>
      <c r="K701" s="22">
        <f t="shared" si="186"/>
        <v>0</v>
      </c>
      <c r="L701" s="22">
        <f t="shared" si="184"/>
        <v>0</v>
      </c>
      <c r="M701" s="22">
        <f t="shared" si="182"/>
        <v>0</v>
      </c>
      <c r="N701" s="14" t="str">
        <f t="shared" si="183"/>
        <v/>
      </c>
      <c r="O701" s="14" t="e">
        <f t="shared" si="188"/>
        <v>#VALUE!</v>
      </c>
      <c r="P701" s="14" t="e">
        <f t="shared" si="189"/>
        <v>#VALUE!</v>
      </c>
      <c r="Q701" s="14" t="str">
        <f>IFERROR(IF(AA701="",IF(X701="","Ecole Privée "&amp;TRIM(PROPER(VLOOKUP(MID(V701,1,8),[1]Répertoire!$H$1:$J$65536,3,FALSE))),"Ecole Privée "&amp;TRIM(PROPER(VLOOKUP(X701,[1]Répertoire!$H$1:$J$65536,3,FALSE)))),AA701),"")</f>
        <v/>
      </c>
      <c r="R701" s="14" t="str">
        <f>IFERROR(IF(AB701="",IF(X701="",VLOOKUP(MID(V701,1,8),[1]Répertoire!$H$1:$J$65536,2,FALSE),TRIM(UPPER(VLOOKUP(X701,[1]Répertoire!$H$1:$J$65536,2,FALSE)))),AB701),"")</f>
        <v/>
      </c>
      <c r="S701" s="14" t="str">
        <f t="shared" si="185"/>
        <v/>
      </c>
      <c r="T701" s="15" t="e">
        <f t="shared" si="190"/>
        <v>#VALUE!</v>
      </c>
      <c r="U701" s="14" t="e">
        <f t="shared" si="191"/>
        <v>#VALUE!</v>
      </c>
      <c r="V701" s="6" t="str">
        <f t="shared" si="192"/>
        <v/>
      </c>
      <c r="W701" s="34"/>
      <c r="X701" s="23" t="str">
        <f t="shared" si="193"/>
        <v/>
      </c>
      <c r="Y701" s="35"/>
      <c r="Z701" s="35"/>
      <c r="AA701" s="38"/>
      <c r="AB701" s="38"/>
      <c r="AC701" s="39"/>
      <c r="AD701" s="23"/>
      <c r="AE701" s="39"/>
      <c r="AF701" s="41"/>
    </row>
    <row r="702" spans="1:32" ht="45" customHeight="1" x14ac:dyDescent="0.25">
      <c r="A702" s="12">
        <v>701</v>
      </c>
      <c r="D702" s="21" t="str">
        <f t="shared" si="177"/>
        <v/>
      </c>
      <c r="E702" s="22" t="str">
        <f t="shared" si="187"/>
        <v/>
      </c>
      <c r="F702" s="22">
        <f>IF(H702="","",MAX($F$2:F701)+1)</f>
        <v>701</v>
      </c>
      <c r="G702" s="26" t="str">
        <f t="shared" si="178"/>
        <v/>
      </c>
      <c r="H702" s="27" t="str">
        <f t="shared" si="179"/>
        <v xml:space="preserve">
</v>
      </c>
      <c r="I702" s="27" t="str">
        <f t="shared" si="180"/>
        <v xml:space="preserve">
</v>
      </c>
      <c r="J702" s="42">
        <f t="shared" si="181"/>
        <v>0</v>
      </c>
      <c r="K702" s="22">
        <f t="shared" si="186"/>
        <v>0</v>
      </c>
      <c r="L702" s="22">
        <f t="shared" si="184"/>
        <v>0</v>
      </c>
      <c r="M702" s="22">
        <f t="shared" si="182"/>
        <v>0</v>
      </c>
      <c r="N702" s="14" t="str">
        <f t="shared" si="183"/>
        <v/>
      </c>
      <c r="O702" s="14" t="e">
        <f t="shared" si="188"/>
        <v>#VALUE!</v>
      </c>
      <c r="P702" s="14" t="e">
        <f t="shared" si="189"/>
        <v>#VALUE!</v>
      </c>
      <c r="Q702" s="14" t="str">
        <f>IFERROR(IF(AA702="",IF(X702="","Ecole Privée "&amp;TRIM(PROPER(VLOOKUP(MID(V702,1,8),[1]Répertoire!$H$1:$J$65536,3,FALSE))),"Ecole Privée "&amp;TRIM(PROPER(VLOOKUP(X702,[1]Répertoire!$H$1:$J$65536,3,FALSE)))),AA702),"")</f>
        <v/>
      </c>
      <c r="R702" s="14" t="str">
        <f>IFERROR(IF(AB702="",IF(X702="",VLOOKUP(MID(V702,1,8),[1]Répertoire!$H$1:$J$65536,2,FALSE),TRIM(UPPER(VLOOKUP(X702,[1]Répertoire!$H$1:$J$65536,2,FALSE)))),AB702),"")</f>
        <v/>
      </c>
      <c r="S702" s="14" t="str">
        <f t="shared" si="185"/>
        <v/>
      </c>
      <c r="T702" s="15" t="e">
        <f t="shared" si="190"/>
        <v>#VALUE!</v>
      </c>
      <c r="U702" s="14" t="e">
        <f t="shared" si="191"/>
        <v>#VALUE!</v>
      </c>
      <c r="V702" s="4" t="str">
        <f t="shared" si="192"/>
        <v/>
      </c>
      <c r="W702" s="33"/>
      <c r="X702" s="24" t="str">
        <f t="shared" si="193"/>
        <v/>
      </c>
      <c r="Y702" s="25"/>
      <c r="Z702" s="25"/>
      <c r="AA702" s="36"/>
      <c r="AB702" s="36"/>
      <c r="AC702" s="37"/>
      <c r="AD702" s="24"/>
      <c r="AE702" s="37"/>
      <c r="AF702" s="40"/>
    </row>
    <row r="703" spans="1:32" ht="45" customHeight="1" x14ac:dyDescent="0.25">
      <c r="A703" s="12">
        <v>702</v>
      </c>
      <c r="D703" s="21" t="str">
        <f t="shared" si="177"/>
        <v/>
      </c>
      <c r="E703" s="22" t="str">
        <f t="shared" si="187"/>
        <v/>
      </c>
      <c r="F703" s="22">
        <f>IF(H703="","",MAX($F$2:F702)+1)</f>
        <v>702</v>
      </c>
      <c r="G703" s="26" t="str">
        <f t="shared" si="178"/>
        <v/>
      </c>
      <c r="H703" s="27" t="str">
        <f t="shared" si="179"/>
        <v xml:space="preserve">
</v>
      </c>
      <c r="I703" s="27" t="str">
        <f t="shared" si="180"/>
        <v xml:space="preserve">
</v>
      </c>
      <c r="J703" s="42">
        <f t="shared" si="181"/>
        <v>0</v>
      </c>
      <c r="K703" s="22">
        <f t="shared" si="186"/>
        <v>0</v>
      </c>
      <c r="L703" s="22">
        <f t="shared" si="184"/>
        <v>0</v>
      </c>
      <c r="M703" s="22">
        <f t="shared" si="182"/>
        <v>0</v>
      </c>
      <c r="N703" s="14" t="str">
        <f t="shared" si="183"/>
        <v/>
      </c>
      <c r="O703" s="14" t="e">
        <f t="shared" si="188"/>
        <v>#VALUE!</v>
      </c>
      <c r="P703" s="14" t="e">
        <f t="shared" si="189"/>
        <v>#VALUE!</v>
      </c>
      <c r="Q703" s="14" t="str">
        <f>IFERROR(IF(AA703="",IF(X703="","Ecole Privée "&amp;TRIM(PROPER(VLOOKUP(MID(V703,1,8),[1]Répertoire!$H$1:$J$65536,3,FALSE))),"Ecole Privée "&amp;TRIM(PROPER(VLOOKUP(X703,[1]Répertoire!$H$1:$J$65536,3,FALSE)))),AA703),"")</f>
        <v/>
      </c>
      <c r="R703" s="14" t="str">
        <f>IFERROR(IF(AB703="",IF(X703="",VLOOKUP(MID(V703,1,8),[1]Répertoire!$H$1:$J$65536,2,FALSE),TRIM(UPPER(VLOOKUP(X703,[1]Répertoire!$H$1:$J$65536,2,FALSE)))),AB703),"")</f>
        <v/>
      </c>
      <c r="S703" s="14" t="str">
        <f t="shared" si="185"/>
        <v/>
      </c>
      <c r="T703" s="15" t="e">
        <f t="shared" si="190"/>
        <v>#VALUE!</v>
      </c>
      <c r="U703" s="14" t="e">
        <f t="shared" si="191"/>
        <v>#VALUE!</v>
      </c>
      <c r="V703" s="6" t="str">
        <f t="shared" si="192"/>
        <v/>
      </c>
      <c r="W703" s="34"/>
      <c r="X703" s="23" t="str">
        <f t="shared" si="193"/>
        <v/>
      </c>
      <c r="Y703" s="35"/>
      <c r="Z703" s="35"/>
      <c r="AA703" s="38"/>
      <c r="AB703" s="38"/>
      <c r="AC703" s="39"/>
      <c r="AD703" s="23"/>
      <c r="AE703" s="39"/>
      <c r="AF703" s="41"/>
    </row>
    <row r="704" spans="1:32" ht="45" customHeight="1" x14ac:dyDescent="0.25">
      <c r="A704" s="12">
        <v>703</v>
      </c>
      <c r="D704" s="21" t="str">
        <f t="shared" si="177"/>
        <v/>
      </c>
      <c r="E704" s="22" t="str">
        <f t="shared" si="187"/>
        <v/>
      </c>
      <c r="F704" s="22">
        <f>IF(H704="","",MAX($F$2:F703)+1)</f>
        <v>703</v>
      </c>
      <c r="G704" s="26" t="str">
        <f t="shared" si="178"/>
        <v/>
      </c>
      <c r="H704" s="27" t="str">
        <f t="shared" si="179"/>
        <v xml:space="preserve">
</v>
      </c>
      <c r="I704" s="27" t="str">
        <f t="shared" si="180"/>
        <v xml:space="preserve">
</v>
      </c>
      <c r="J704" s="42">
        <f t="shared" si="181"/>
        <v>0</v>
      </c>
      <c r="K704" s="22">
        <f t="shared" si="186"/>
        <v>0</v>
      </c>
      <c r="L704" s="22">
        <f t="shared" si="184"/>
        <v>0</v>
      </c>
      <c r="M704" s="22">
        <f t="shared" si="182"/>
        <v>0</v>
      </c>
      <c r="N704" s="14" t="str">
        <f t="shared" si="183"/>
        <v/>
      </c>
      <c r="O704" s="14" t="e">
        <f t="shared" si="188"/>
        <v>#VALUE!</v>
      </c>
      <c r="P704" s="14" t="e">
        <f t="shared" si="189"/>
        <v>#VALUE!</v>
      </c>
      <c r="Q704" s="14" t="str">
        <f>IFERROR(IF(AA704="",IF(X704="","Ecole Privée "&amp;TRIM(PROPER(VLOOKUP(MID(V704,1,8),[1]Répertoire!$H$1:$J$65536,3,FALSE))),"Ecole Privée "&amp;TRIM(PROPER(VLOOKUP(X704,[1]Répertoire!$H$1:$J$65536,3,FALSE)))),AA704),"")</f>
        <v/>
      </c>
      <c r="R704" s="14" t="str">
        <f>IFERROR(IF(AB704="",IF(X704="",VLOOKUP(MID(V704,1,8),[1]Répertoire!$H$1:$J$65536,2,FALSE),TRIM(UPPER(VLOOKUP(X704,[1]Répertoire!$H$1:$J$65536,2,FALSE)))),AB704),"")</f>
        <v/>
      </c>
      <c r="S704" s="14" t="str">
        <f t="shared" si="185"/>
        <v/>
      </c>
      <c r="T704" s="15" t="e">
        <f t="shared" si="190"/>
        <v>#VALUE!</v>
      </c>
      <c r="U704" s="14" t="e">
        <f t="shared" si="191"/>
        <v>#VALUE!</v>
      </c>
      <c r="V704" s="4" t="str">
        <f t="shared" si="192"/>
        <v/>
      </c>
      <c r="W704" s="33"/>
      <c r="X704" s="24" t="str">
        <f t="shared" si="193"/>
        <v/>
      </c>
      <c r="Y704" s="25"/>
      <c r="Z704" s="25"/>
      <c r="AA704" s="36"/>
      <c r="AB704" s="36"/>
      <c r="AC704" s="37"/>
      <c r="AD704" s="24"/>
      <c r="AE704" s="37"/>
      <c r="AF704" s="40"/>
    </row>
    <row r="705" spans="1:32" ht="45" customHeight="1" x14ac:dyDescent="0.25">
      <c r="A705" s="12">
        <v>704</v>
      </c>
      <c r="D705" s="21" t="str">
        <f t="shared" si="177"/>
        <v/>
      </c>
      <c r="E705" s="22" t="str">
        <f t="shared" si="187"/>
        <v/>
      </c>
      <c r="F705" s="22">
        <f>IF(H705="","",MAX($F$2:F704)+1)</f>
        <v>704</v>
      </c>
      <c r="G705" s="26" t="str">
        <f t="shared" si="178"/>
        <v/>
      </c>
      <c r="H705" s="27" t="str">
        <f t="shared" si="179"/>
        <v xml:space="preserve">
</v>
      </c>
      <c r="I705" s="27" t="str">
        <f t="shared" si="180"/>
        <v xml:space="preserve">
</v>
      </c>
      <c r="J705" s="42">
        <f t="shared" si="181"/>
        <v>0</v>
      </c>
      <c r="K705" s="22">
        <f t="shared" si="186"/>
        <v>0</v>
      </c>
      <c r="L705" s="22">
        <f t="shared" si="184"/>
        <v>0</v>
      </c>
      <c r="M705" s="22">
        <f t="shared" si="182"/>
        <v>0</v>
      </c>
      <c r="N705" s="14" t="str">
        <f t="shared" si="183"/>
        <v/>
      </c>
      <c r="O705" s="14" t="e">
        <f t="shared" si="188"/>
        <v>#VALUE!</v>
      </c>
      <c r="P705" s="14" t="e">
        <f t="shared" si="189"/>
        <v>#VALUE!</v>
      </c>
      <c r="Q705" s="14" t="str">
        <f>IFERROR(IF(AA705="",IF(X705="","Ecole Privée "&amp;TRIM(PROPER(VLOOKUP(MID(V705,1,8),[1]Répertoire!$H$1:$J$65536,3,FALSE))),"Ecole Privée "&amp;TRIM(PROPER(VLOOKUP(X705,[1]Répertoire!$H$1:$J$65536,3,FALSE)))),AA705),"")</f>
        <v/>
      </c>
      <c r="R705" s="14" t="str">
        <f>IFERROR(IF(AB705="",IF(X705="",VLOOKUP(MID(V705,1,8),[1]Répertoire!$H$1:$J$65536,2,FALSE),TRIM(UPPER(VLOOKUP(X705,[1]Répertoire!$H$1:$J$65536,2,FALSE)))),AB705),"")</f>
        <v/>
      </c>
      <c r="S705" s="14" t="str">
        <f t="shared" si="185"/>
        <v/>
      </c>
      <c r="T705" s="15" t="e">
        <f t="shared" si="190"/>
        <v>#VALUE!</v>
      </c>
      <c r="U705" s="14" t="e">
        <f t="shared" si="191"/>
        <v>#VALUE!</v>
      </c>
      <c r="V705" s="6" t="str">
        <f t="shared" si="192"/>
        <v/>
      </c>
      <c r="W705" s="34"/>
      <c r="X705" s="23" t="str">
        <f t="shared" si="193"/>
        <v/>
      </c>
      <c r="Y705" s="35"/>
      <c r="Z705" s="35"/>
      <c r="AA705" s="38"/>
      <c r="AB705" s="38"/>
      <c r="AC705" s="39"/>
      <c r="AD705" s="23"/>
      <c r="AE705" s="39"/>
      <c r="AF705" s="41"/>
    </row>
    <row r="706" spans="1:32" ht="45" customHeight="1" x14ac:dyDescent="0.25">
      <c r="A706" s="12">
        <v>705</v>
      </c>
      <c r="D706" s="21" t="str">
        <f t="shared" ref="D706:D769" si="194">IF(ISNUMBER(SEARCH("Service",G706)),TEXT(MID(V706,10,8),"JJ/MM/AAAA")+TEXT(MID(V706,19,8),"JJ/MM/AAAA")-F706,"")</f>
        <v/>
      </c>
      <c r="E706" s="22" t="str">
        <f t="shared" si="187"/>
        <v/>
      </c>
      <c r="F706" s="22">
        <f>IF(H706="","",MAX($F$2:F705)+1)</f>
        <v>705</v>
      </c>
      <c r="G706" s="26" t="str">
        <f t="shared" si="178"/>
        <v/>
      </c>
      <c r="H706" s="27" t="str">
        <f t="shared" si="179"/>
        <v xml:space="preserve">
</v>
      </c>
      <c r="I706" s="27" t="str">
        <f t="shared" si="180"/>
        <v xml:space="preserve">
</v>
      </c>
      <c r="J706" s="42">
        <f t="shared" si="181"/>
        <v>0</v>
      </c>
      <c r="K706" s="22">
        <f t="shared" si="186"/>
        <v>0</v>
      </c>
      <c r="L706" s="22">
        <f t="shared" si="184"/>
        <v>0</v>
      </c>
      <c r="M706" s="22">
        <f t="shared" si="182"/>
        <v>0</v>
      </c>
      <c r="N706" s="14" t="str">
        <f t="shared" si="183"/>
        <v/>
      </c>
      <c r="O706" s="14" t="e">
        <f t="shared" si="188"/>
        <v>#VALUE!</v>
      </c>
      <c r="P706" s="14" t="e">
        <f t="shared" si="189"/>
        <v>#VALUE!</v>
      </c>
      <c r="Q706" s="14" t="str">
        <f>IFERROR(IF(AA706="",IF(X706="","Ecole Privée "&amp;TRIM(PROPER(VLOOKUP(MID(V706,1,8),[1]Répertoire!$H$1:$J$65536,3,FALSE))),"Ecole Privée "&amp;TRIM(PROPER(VLOOKUP(X706,[1]Répertoire!$H$1:$J$65536,3,FALSE)))),AA706),"")</f>
        <v/>
      </c>
      <c r="R706" s="14" t="str">
        <f>IFERROR(IF(AB706="",IF(X706="",VLOOKUP(MID(V706,1,8),[1]Répertoire!$H$1:$J$65536,2,FALSE),TRIM(UPPER(VLOOKUP(X706,[1]Répertoire!$H$1:$J$65536,2,FALSE)))),AB706),"")</f>
        <v/>
      </c>
      <c r="S706" s="14" t="str">
        <f t="shared" si="185"/>
        <v/>
      </c>
      <c r="T706" s="15" t="e">
        <f t="shared" si="190"/>
        <v>#VALUE!</v>
      </c>
      <c r="U706" s="14" t="e">
        <f t="shared" si="191"/>
        <v>#VALUE!</v>
      </c>
      <c r="V706" s="4" t="str">
        <f t="shared" si="192"/>
        <v/>
      </c>
      <c r="W706" s="33"/>
      <c r="X706" s="24" t="str">
        <f t="shared" si="193"/>
        <v/>
      </c>
      <c r="Y706" s="25"/>
      <c r="Z706" s="25"/>
      <c r="AA706" s="36"/>
      <c r="AB706" s="36"/>
      <c r="AC706" s="37"/>
      <c r="AD706" s="24"/>
      <c r="AE706" s="37"/>
      <c r="AF706" s="40"/>
    </row>
    <row r="707" spans="1:32" ht="45" customHeight="1" x14ac:dyDescent="0.25">
      <c r="A707" s="12">
        <v>706</v>
      </c>
      <c r="D707" s="21" t="str">
        <f t="shared" si="194"/>
        <v/>
      </c>
      <c r="E707" s="22" t="str">
        <f t="shared" si="187"/>
        <v/>
      </c>
      <c r="F707" s="22">
        <f>IF(H707="","",MAX($F$2:F706)+1)</f>
        <v>706</v>
      </c>
      <c r="G707" s="26" t="str">
        <f t="shared" ref="G707:G770" si="195">IF(W707="",IF(N707="","",F707&amp;IF(F707=1,"er","ème")&amp;" service"&amp;CHAR(10)&amp;N707),"")</f>
        <v/>
      </c>
      <c r="H707" s="27" t="str">
        <f t="shared" ref="H707:H770" si="196">IF(W707="",Q707&amp;CHAR(10)&amp;R707&amp;CHAR(10)&amp;S707,"")</f>
        <v xml:space="preserve">
</v>
      </c>
      <c r="I707" s="27" t="str">
        <f t="shared" ref="I707:I770" si="197">IF(N707="","",N707)&amp;CHAR(10)&amp;IF(Q707="","",Q707)&amp;CHAR(10)&amp;IF(R707="","",R707)</f>
        <v xml:space="preserve">
</v>
      </c>
      <c r="J707" s="42">
        <f t="shared" ref="J707:J770" si="198">SUM(K707:M707)</f>
        <v>0</v>
      </c>
      <c r="K707" s="22">
        <f t="shared" si="186"/>
        <v>0</v>
      </c>
      <c r="L707" s="22">
        <f t="shared" si="184"/>
        <v>0</v>
      </c>
      <c r="M707" s="22">
        <f t="shared" ref="M707:M770" si="199">IFERROR(IF(AND(P707&lt;P706,P707&gt;O706),1,0),0)</f>
        <v>0</v>
      </c>
      <c r="N707" s="14" t="str">
        <f t="shared" ref="N707:N770" si="200">IF(ISNUMBER(O707),TEXT(O707,"jj/MM/aaaa")&amp;" au "&amp;TEXT(P707,"jj/MM/aaaa"),"")</f>
        <v/>
      </c>
      <c r="O707" s="14" t="e">
        <f t="shared" si="188"/>
        <v>#VALUE!</v>
      </c>
      <c r="P707" s="14" t="e">
        <f t="shared" si="189"/>
        <v>#VALUE!</v>
      </c>
      <c r="Q707" s="14" t="str">
        <f>IFERROR(IF(AA707="",IF(X707="","Ecole Privée "&amp;TRIM(PROPER(VLOOKUP(MID(V707,1,8),[1]Répertoire!$H$1:$J$65536,3,FALSE))),"Ecole Privée "&amp;TRIM(PROPER(VLOOKUP(X707,[1]Répertoire!$H$1:$J$65536,3,FALSE)))),AA707),"")</f>
        <v/>
      </c>
      <c r="R707" s="14" t="str">
        <f>IFERROR(IF(AB707="",IF(X707="",VLOOKUP(MID(V707,1,8),[1]Répertoire!$H$1:$J$65536,2,FALSE),TRIM(UPPER(VLOOKUP(X707,[1]Répertoire!$H$1:$J$65536,2,FALSE)))),AB707),"")</f>
        <v/>
      </c>
      <c r="S707" s="14" t="str">
        <f t="shared" si="185"/>
        <v/>
      </c>
      <c r="T707" s="15" t="e">
        <f t="shared" si="190"/>
        <v>#VALUE!</v>
      </c>
      <c r="U707" s="14" t="e">
        <f t="shared" si="191"/>
        <v>#VALUE!</v>
      </c>
      <c r="V707" s="6" t="str">
        <f t="shared" si="192"/>
        <v/>
      </c>
      <c r="W707" s="34"/>
      <c r="X707" s="23" t="str">
        <f t="shared" si="193"/>
        <v/>
      </c>
      <c r="Y707" s="35"/>
      <c r="Z707" s="35"/>
      <c r="AA707" s="38"/>
      <c r="AB707" s="38"/>
      <c r="AC707" s="39"/>
      <c r="AD707" s="23"/>
      <c r="AE707" s="39"/>
      <c r="AF707" s="41"/>
    </row>
    <row r="708" spans="1:32" ht="45" customHeight="1" x14ac:dyDescent="0.25">
      <c r="A708" s="12">
        <v>707</v>
      </c>
      <c r="D708" s="21" t="str">
        <f t="shared" si="194"/>
        <v/>
      </c>
      <c r="E708" s="22" t="str">
        <f t="shared" si="187"/>
        <v/>
      </c>
      <c r="F708" s="22">
        <f>IF(H708="","",MAX($F$2:F707)+1)</f>
        <v>707</v>
      </c>
      <c r="G708" s="26" t="str">
        <f t="shared" si="195"/>
        <v/>
      </c>
      <c r="H708" s="27" t="str">
        <f t="shared" si="196"/>
        <v xml:space="preserve">
</v>
      </c>
      <c r="I708" s="27" t="str">
        <f t="shared" si="197"/>
        <v xml:space="preserve">
</v>
      </c>
      <c r="J708" s="42">
        <f t="shared" si="198"/>
        <v>0</v>
      </c>
      <c r="K708" s="22">
        <f t="shared" si="186"/>
        <v>0</v>
      </c>
      <c r="L708" s="22">
        <f t="shared" ref="L708:L771" si="201">IFERROR(IF(AND(O708&lt;P707,O708&gt;O707),1,0),0)</f>
        <v>0</v>
      </c>
      <c r="M708" s="22">
        <f t="shared" si="199"/>
        <v>0</v>
      </c>
      <c r="N708" s="14" t="str">
        <f t="shared" si="200"/>
        <v/>
      </c>
      <c r="O708" s="14" t="e">
        <f t="shared" si="188"/>
        <v>#VALUE!</v>
      </c>
      <c r="P708" s="14" t="e">
        <f t="shared" si="189"/>
        <v>#VALUE!</v>
      </c>
      <c r="Q708" s="14" t="str">
        <f>IFERROR(IF(AA708="",IF(X708="","Ecole Privée "&amp;TRIM(PROPER(VLOOKUP(MID(V708,1,8),[1]Répertoire!$H$1:$J$65536,3,FALSE))),"Ecole Privée "&amp;TRIM(PROPER(VLOOKUP(X708,[1]Répertoire!$H$1:$J$65536,3,FALSE)))),AA708),"")</f>
        <v/>
      </c>
      <c r="R708" s="14" t="str">
        <f>IFERROR(IF(AB708="",IF(X708="",VLOOKUP(MID(V708,1,8),[1]Répertoire!$H$1:$J$65536,2,FALSE),TRIM(UPPER(VLOOKUP(X708,[1]Répertoire!$H$1:$J$65536,2,FALSE)))),AB708),"")</f>
        <v/>
      </c>
      <c r="S708" s="14" t="str">
        <f t="shared" si="185"/>
        <v/>
      </c>
      <c r="T708" s="15" t="e">
        <f t="shared" si="190"/>
        <v>#VALUE!</v>
      </c>
      <c r="U708" s="14" t="e">
        <f t="shared" si="191"/>
        <v>#VALUE!</v>
      </c>
      <c r="V708" s="4" t="str">
        <f t="shared" si="192"/>
        <v/>
      </c>
      <c r="W708" s="33"/>
      <c r="X708" s="24" t="str">
        <f t="shared" si="193"/>
        <v/>
      </c>
      <c r="Y708" s="25"/>
      <c r="Z708" s="25"/>
      <c r="AA708" s="36"/>
      <c r="AB708" s="36"/>
      <c r="AC708" s="37"/>
      <c r="AD708" s="24"/>
      <c r="AE708" s="37"/>
      <c r="AF708" s="40"/>
    </row>
    <row r="709" spans="1:32" ht="45" customHeight="1" x14ac:dyDescent="0.25">
      <c r="A709" s="12">
        <v>708</v>
      </c>
      <c r="D709" s="21" t="str">
        <f t="shared" si="194"/>
        <v/>
      </c>
      <c r="E709" s="22" t="str">
        <f t="shared" si="187"/>
        <v/>
      </c>
      <c r="F709" s="22">
        <f>IF(H709="","",MAX($F$2:F708)+1)</f>
        <v>708</v>
      </c>
      <c r="G709" s="26" t="str">
        <f t="shared" si="195"/>
        <v/>
      </c>
      <c r="H709" s="27" t="str">
        <f t="shared" si="196"/>
        <v xml:space="preserve">
</v>
      </c>
      <c r="I709" s="27" t="str">
        <f t="shared" si="197"/>
        <v xml:space="preserve">
</v>
      </c>
      <c r="J709" s="42">
        <f t="shared" si="198"/>
        <v>0</v>
      </c>
      <c r="K709" s="22">
        <f t="shared" si="186"/>
        <v>0</v>
      </c>
      <c r="L709" s="22">
        <f t="shared" si="201"/>
        <v>0</v>
      </c>
      <c r="M709" s="22">
        <f t="shared" si="199"/>
        <v>0</v>
      </c>
      <c r="N709" s="14" t="str">
        <f t="shared" si="200"/>
        <v/>
      </c>
      <c r="O709" s="14" t="e">
        <f t="shared" si="188"/>
        <v>#VALUE!</v>
      </c>
      <c r="P709" s="14" t="e">
        <f t="shared" si="189"/>
        <v>#VALUE!</v>
      </c>
      <c r="Q709" s="14" t="str">
        <f>IFERROR(IF(AA709="",IF(X709="","Ecole Privée "&amp;TRIM(PROPER(VLOOKUP(MID(V709,1,8),[1]Répertoire!$H$1:$J$65536,3,FALSE))),"Ecole Privée "&amp;TRIM(PROPER(VLOOKUP(X709,[1]Répertoire!$H$1:$J$65536,3,FALSE)))),AA709),"")</f>
        <v/>
      </c>
      <c r="R709" s="14" t="str">
        <f>IFERROR(IF(AB709="",IF(X709="",VLOOKUP(MID(V709,1,8),[1]Répertoire!$H$1:$J$65536,2,FALSE),TRIM(UPPER(VLOOKUP(X709,[1]Répertoire!$H$1:$J$65536,2,FALSE)))),AB709),"")</f>
        <v/>
      </c>
      <c r="S709" s="14" t="str">
        <f t="shared" si="185"/>
        <v/>
      </c>
      <c r="T709" s="15" t="e">
        <f t="shared" si="190"/>
        <v>#VALUE!</v>
      </c>
      <c r="U709" s="14" t="e">
        <f t="shared" si="191"/>
        <v>#VALUE!</v>
      </c>
      <c r="V709" s="6" t="str">
        <f t="shared" si="192"/>
        <v/>
      </c>
      <c r="W709" s="34"/>
      <c r="X709" s="23" t="str">
        <f t="shared" si="193"/>
        <v/>
      </c>
      <c r="Y709" s="35"/>
      <c r="Z709" s="35"/>
      <c r="AA709" s="38"/>
      <c r="AB709" s="38"/>
      <c r="AC709" s="39"/>
      <c r="AD709" s="23"/>
      <c r="AE709" s="39"/>
      <c r="AF709" s="41"/>
    </row>
    <row r="710" spans="1:32" ht="45" customHeight="1" x14ac:dyDescent="0.25">
      <c r="A710" s="12">
        <v>709</v>
      </c>
      <c r="D710" s="21" t="str">
        <f t="shared" si="194"/>
        <v/>
      </c>
      <c r="E710" s="22" t="str">
        <f t="shared" si="187"/>
        <v/>
      </c>
      <c r="F710" s="22">
        <f>IF(H710="","",MAX($F$2:F709)+1)</f>
        <v>709</v>
      </c>
      <c r="G710" s="26" t="str">
        <f t="shared" si="195"/>
        <v/>
      </c>
      <c r="H710" s="27" t="str">
        <f t="shared" si="196"/>
        <v xml:space="preserve">
</v>
      </c>
      <c r="I710" s="27" t="str">
        <f t="shared" si="197"/>
        <v xml:space="preserve">
</v>
      </c>
      <c r="J710" s="42">
        <f t="shared" si="198"/>
        <v>0</v>
      </c>
      <c r="K710" s="22">
        <f t="shared" si="186"/>
        <v>0</v>
      </c>
      <c r="L710" s="22">
        <f t="shared" si="201"/>
        <v>0</v>
      </c>
      <c r="M710" s="22">
        <f t="shared" si="199"/>
        <v>0</v>
      </c>
      <c r="N710" s="14" t="str">
        <f t="shared" si="200"/>
        <v/>
      </c>
      <c r="O710" s="14" t="e">
        <f t="shared" si="188"/>
        <v>#VALUE!</v>
      </c>
      <c r="P710" s="14" t="e">
        <f t="shared" si="189"/>
        <v>#VALUE!</v>
      </c>
      <c r="Q710" s="14" t="str">
        <f>IFERROR(IF(AA710="",IF(X710="","Ecole Privée "&amp;TRIM(PROPER(VLOOKUP(MID(V710,1,8),[1]Répertoire!$H$1:$J$65536,3,FALSE))),"Ecole Privée "&amp;TRIM(PROPER(VLOOKUP(X710,[1]Répertoire!$H$1:$J$65536,3,FALSE)))),AA710),"")</f>
        <v/>
      </c>
      <c r="R710" s="14" t="str">
        <f>IFERROR(IF(AB710="",IF(X710="",VLOOKUP(MID(V710,1,8),[1]Répertoire!$H$1:$J$65536,2,FALSE),TRIM(UPPER(VLOOKUP(X710,[1]Répertoire!$H$1:$J$65536,2,FALSE)))),AB710),"")</f>
        <v/>
      </c>
      <c r="S710" s="14" t="str">
        <f t="shared" si="185"/>
        <v/>
      </c>
      <c r="T710" s="15" t="e">
        <f t="shared" si="190"/>
        <v>#VALUE!</v>
      </c>
      <c r="U710" s="14" t="e">
        <f t="shared" si="191"/>
        <v>#VALUE!</v>
      </c>
      <c r="V710" s="4" t="str">
        <f t="shared" si="192"/>
        <v/>
      </c>
      <c r="W710" s="33"/>
      <c r="X710" s="24" t="str">
        <f t="shared" si="193"/>
        <v/>
      </c>
      <c r="Y710" s="25"/>
      <c r="Z710" s="25"/>
      <c r="AA710" s="36"/>
      <c r="AB710" s="36"/>
      <c r="AC710" s="37"/>
      <c r="AD710" s="24"/>
      <c r="AE710" s="37"/>
      <c r="AF710" s="40"/>
    </row>
    <row r="711" spans="1:32" ht="45" customHeight="1" x14ac:dyDescent="0.25">
      <c r="A711" s="12">
        <v>710</v>
      </c>
      <c r="D711" s="21" t="str">
        <f t="shared" si="194"/>
        <v/>
      </c>
      <c r="E711" s="22" t="str">
        <f t="shared" si="187"/>
        <v/>
      </c>
      <c r="F711" s="22">
        <f>IF(H711="","",MAX($F$2:F710)+1)</f>
        <v>710</v>
      </c>
      <c r="G711" s="26" t="str">
        <f t="shared" si="195"/>
        <v/>
      </c>
      <c r="H711" s="27" t="str">
        <f t="shared" si="196"/>
        <v xml:space="preserve">
</v>
      </c>
      <c r="I711" s="27" t="str">
        <f t="shared" si="197"/>
        <v xml:space="preserve">
</v>
      </c>
      <c r="J711" s="42">
        <f t="shared" si="198"/>
        <v>0</v>
      </c>
      <c r="K711" s="22">
        <f t="shared" si="186"/>
        <v>0</v>
      </c>
      <c r="L711" s="22">
        <f t="shared" si="201"/>
        <v>0</v>
      </c>
      <c r="M711" s="22">
        <f t="shared" si="199"/>
        <v>0</v>
      </c>
      <c r="N711" s="14" t="str">
        <f t="shared" si="200"/>
        <v/>
      </c>
      <c r="O711" s="14" t="e">
        <f t="shared" si="188"/>
        <v>#VALUE!</v>
      </c>
      <c r="P711" s="14" t="e">
        <f t="shared" si="189"/>
        <v>#VALUE!</v>
      </c>
      <c r="Q711" s="14" t="str">
        <f>IFERROR(IF(AA711="",IF(X711="","Ecole Privée "&amp;TRIM(PROPER(VLOOKUP(MID(V711,1,8),[1]Répertoire!$H$1:$J$65536,3,FALSE))),"Ecole Privée "&amp;TRIM(PROPER(VLOOKUP(X711,[1]Répertoire!$H$1:$J$65536,3,FALSE)))),AA711),"")</f>
        <v/>
      </c>
      <c r="R711" s="14" t="str">
        <f>IFERROR(IF(AB711="",IF(X711="",VLOOKUP(MID(V711,1,8),[1]Répertoire!$H$1:$J$65536,2,FALSE),TRIM(UPPER(VLOOKUP(X711,[1]Répertoire!$H$1:$J$65536,2,FALSE)))),AB711),"")</f>
        <v/>
      </c>
      <c r="S711" s="14" t="str">
        <f t="shared" ref="S711:S774" si="202">IFERROR(T711&amp;IF(W711=""," base horaire: 27h ("&amp;IF(W711="",IF(ISNUMBER(SEARCH("SUP",AF711)),"suppléance","remplacement"),""),"")&amp;IF(W711="",")",""),"")</f>
        <v/>
      </c>
      <c r="T711" s="15" t="e">
        <f t="shared" si="190"/>
        <v>#VALUE!</v>
      </c>
      <c r="U711" s="14" t="e">
        <f t="shared" si="191"/>
        <v>#VALUE!</v>
      </c>
      <c r="V711" s="6" t="str">
        <f t="shared" si="192"/>
        <v/>
      </c>
      <c r="W711" s="34"/>
      <c r="X711" s="23" t="str">
        <f t="shared" si="193"/>
        <v/>
      </c>
      <c r="Y711" s="35"/>
      <c r="Z711" s="35"/>
      <c r="AA711" s="38"/>
      <c r="AB711" s="38"/>
      <c r="AC711" s="39"/>
      <c r="AD711" s="23"/>
      <c r="AE711" s="39"/>
      <c r="AF711" s="41"/>
    </row>
    <row r="712" spans="1:32" ht="45" customHeight="1" x14ac:dyDescent="0.25">
      <c r="A712" s="12">
        <v>711</v>
      </c>
      <c r="D712" s="21" t="str">
        <f t="shared" si="194"/>
        <v/>
      </c>
      <c r="E712" s="22" t="str">
        <f t="shared" si="187"/>
        <v/>
      </c>
      <c r="F712" s="22">
        <f>IF(H712="","",MAX($F$2:F711)+1)</f>
        <v>711</v>
      </c>
      <c r="G712" s="26" t="str">
        <f t="shared" si="195"/>
        <v/>
      </c>
      <c r="H712" s="27" t="str">
        <f t="shared" si="196"/>
        <v xml:space="preserve">
</v>
      </c>
      <c r="I712" s="27" t="str">
        <f t="shared" si="197"/>
        <v xml:space="preserve">
</v>
      </c>
      <c r="J712" s="42">
        <f t="shared" si="198"/>
        <v>0</v>
      </c>
      <c r="K712" s="22">
        <f t="shared" si="186"/>
        <v>0</v>
      </c>
      <c r="L712" s="22">
        <f t="shared" si="201"/>
        <v>0</v>
      </c>
      <c r="M712" s="22">
        <f t="shared" si="199"/>
        <v>0</v>
      </c>
      <c r="N712" s="14" t="str">
        <f t="shared" si="200"/>
        <v/>
      </c>
      <c r="O712" s="14" t="e">
        <f t="shared" si="188"/>
        <v>#VALUE!</v>
      </c>
      <c r="P712" s="14" t="e">
        <f t="shared" si="189"/>
        <v>#VALUE!</v>
      </c>
      <c r="Q712" s="14" t="str">
        <f>IFERROR(IF(AA712="",IF(X712="","Ecole Privée "&amp;TRIM(PROPER(VLOOKUP(MID(V712,1,8),[1]Répertoire!$H$1:$J$65536,3,FALSE))),"Ecole Privée "&amp;TRIM(PROPER(VLOOKUP(X712,[1]Répertoire!$H$1:$J$65536,3,FALSE)))),AA712),"")</f>
        <v/>
      </c>
      <c r="R712" s="14" t="str">
        <f>IFERROR(IF(AB712="",IF(X712="",VLOOKUP(MID(V712,1,8),[1]Répertoire!$H$1:$J$65536,2,FALSE),TRIM(UPPER(VLOOKUP(X712,[1]Répertoire!$H$1:$J$65536,2,FALSE)))),AB712),"")</f>
        <v/>
      </c>
      <c r="S712" s="14" t="str">
        <f t="shared" si="202"/>
        <v/>
      </c>
      <c r="T712" s="15" t="e">
        <f t="shared" si="190"/>
        <v>#VALUE!</v>
      </c>
      <c r="U712" s="14" t="e">
        <f t="shared" si="191"/>
        <v>#VALUE!</v>
      </c>
      <c r="V712" s="4" t="str">
        <f t="shared" si="192"/>
        <v/>
      </c>
      <c r="W712" s="33"/>
      <c r="X712" s="24" t="str">
        <f t="shared" si="193"/>
        <v/>
      </c>
      <c r="Y712" s="25"/>
      <c r="Z712" s="25"/>
      <c r="AA712" s="36"/>
      <c r="AB712" s="36"/>
      <c r="AC712" s="37"/>
      <c r="AD712" s="24"/>
      <c r="AE712" s="37"/>
      <c r="AF712" s="40"/>
    </row>
    <row r="713" spans="1:32" ht="45" customHeight="1" x14ac:dyDescent="0.25">
      <c r="A713" s="12">
        <v>712</v>
      </c>
      <c r="D713" s="21" t="str">
        <f t="shared" si="194"/>
        <v/>
      </c>
      <c r="E713" s="22" t="str">
        <f t="shared" si="187"/>
        <v/>
      </c>
      <c r="F713" s="22">
        <f>IF(H713="","",MAX($F$2:F712)+1)</f>
        <v>712</v>
      </c>
      <c r="G713" s="26" t="str">
        <f t="shared" si="195"/>
        <v/>
      </c>
      <c r="H713" s="27" t="str">
        <f t="shared" si="196"/>
        <v xml:space="preserve">
</v>
      </c>
      <c r="I713" s="27" t="str">
        <f t="shared" si="197"/>
        <v xml:space="preserve">
</v>
      </c>
      <c r="J713" s="42">
        <f t="shared" si="198"/>
        <v>0</v>
      </c>
      <c r="K713" s="22">
        <f t="shared" si="186"/>
        <v>0</v>
      </c>
      <c r="L713" s="22">
        <f t="shared" si="201"/>
        <v>0</v>
      </c>
      <c r="M713" s="22">
        <f t="shared" si="199"/>
        <v>0</v>
      </c>
      <c r="N713" s="14" t="str">
        <f t="shared" si="200"/>
        <v/>
      </c>
      <c r="O713" s="14" t="e">
        <f t="shared" si="188"/>
        <v>#VALUE!</v>
      </c>
      <c r="P713" s="14" t="e">
        <f t="shared" si="189"/>
        <v>#VALUE!</v>
      </c>
      <c r="Q713" s="14" t="str">
        <f>IFERROR(IF(AA713="",IF(X713="","Ecole Privée "&amp;TRIM(PROPER(VLOOKUP(MID(V713,1,8),[1]Répertoire!$H$1:$J$65536,3,FALSE))),"Ecole Privée "&amp;TRIM(PROPER(VLOOKUP(X713,[1]Répertoire!$H$1:$J$65536,3,FALSE)))),AA713),"")</f>
        <v/>
      </c>
      <c r="R713" s="14" t="str">
        <f>IFERROR(IF(AB713="",IF(X713="",VLOOKUP(MID(V713,1,8),[1]Répertoire!$H$1:$J$65536,2,FALSE),TRIM(UPPER(VLOOKUP(X713,[1]Répertoire!$H$1:$J$65536,2,FALSE)))),AB713),"")</f>
        <v/>
      </c>
      <c r="S713" s="14" t="str">
        <f t="shared" si="202"/>
        <v/>
      </c>
      <c r="T713" s="15" t="e">
        <f t="shared" si="190"/>
        <v>#VALUE!</v>
      </c>
      <c r="U713" s="14" t="e">
        <f t="shared" si="191"/>
        <v>#VALUE!</v>
      </c>
      <c r="V713" s="6" t="str">
        <f t="shared" si="192"/>
        <v/>
      </c>
      <c r="W713" s="34"/>
      <c r="X713" s="23" t="str">
        <f t="shared" si="193"/>
        <v/>
      </c>
      <c r="Y713" s="35"/>
      <c r="Z713" s="35"/>
      <c r="AA713" s="38"/>
      <c r="AB713" s="38"/>
      <c r="AC713" s="39"/>
      <c r="AD713" s="23"/>
      <c r="AE713" s="39"/>
      <c r="AF713" s="41"/>
    </row>
    <row r="714" spans="1:32" ht="45" customHeight="1" x14ac:dyDescent="0.25">
      <c r="A714" s="12">
        <v>713</v>
      </c>
      <c r="D714" s="21" t="str">
        <f t="shared" si="194"/>
        <v/>
      </c>
      <c r="E714" s="22" t="str">
        <f t="shared" si="187"/>
        <v/>
      </c>
      <c r="F714" s="22">
        <f>IF(H714="","",MAX($F$2:F713)+1)</f>
        <v>713</v>
      </c>
      <c r="G714" s="26" t="str">
        <f t="shared" si="195"/>
        <v/>
      </c>
      <c r="H714" s="27" t="str">
        <f t="shared" si="196"/>
        <v xml:space="preserve">
</v>
      </c>
      <c r="I714" s="27" t="str">
        <f t="shared" si="197"/>
        <v xml:space="preserve">
</v>
      </c>
      <c r="J714" s="42">
        <f t="shared" si="198"/>
        <v>0</v>
      </c>
      <c r="K714" s="22">
        <f t="shared" ref="K714:K777" si="203">IFERROR(IF(P714=O713-1,1,0),0)</f>
        <v>0</v>
      </c>
      <c r="L714" s="22">
        <f t="shared" si="201"/>
        <v>0</v>
      </c>
      <c r="M714" s="22">
        <f t="shared" si="199"/>
        <v>0</v>
      </c>
      <c r="N714" s="14" t="str">
        <f t="shared" si="200"/>
        <v/>
      </c>
      <c r="O714" s="14" t="e">
        <f t="shared" si="188"/>
        <v>#VALUE!</v>
      </c>
      <c r="P714" s="14" t="e">
        <f t="shared" si="189"/>
        <v>#VALUE!</v>
      </c>
      <c r="Q714" s="14" t="str">
        <f>IFERROR(IF(AA714="",IF(X714="","Ecole Privée "&amp;TRIM(PROPER(VLOOKUP(MID(V714,1,8),[1]Répertoire!$H$1:$J$65536,3,FALSE))),"Ecole Privée "&amp;TRIM(PROPER(VLOOKUP(X714,[1]Répertoire!$H$1:$J$65536,3,FALSE)))),AA714),"")</f>
        <v/>
      </c>
      <c r="R714" s="14" t="str">
        <f>IFERROR(IF(AB714="",IF(X714="",VLOOKUP(MID(V714,1,8),[1]Répertoire!$H$1:$J$65536,2,FALSE),TRIM(UPPER(VLOOKUP(X714,[1]Répertoire!$H$1:$J$65536,2,FALSE)))),AB714),"")</f>
        <v/>
      </c>
      <c r="S714" s="14" t="str">
        <f t="shared" si="202"/>
        <v/>
      </c>
      <c r="T714" s="15" t="e">
        <f t="shared" si="190"/>
        <v>#VALUE!</v>
      </c>
      <c r="U714" s="14" t="e">
        <f t="shared" si="191"/>
        <v>#VALUE!</v>
      </c>
      <c r="V714" s="4" t="str">
        <f t="shared" si="192"/>
        <v/>
      </c>
      <c r="W714" s="33"/>
      <c r="X714" s="24" t="str">
        <f t="shared" si="193"/>
        <v/>
      </c>
      <c r="Y714" s="25"/>
      <c r="Z714" s="25"/>
      <c r="AA714" s="36"/>
      <c r="AB714" s="36"/>
      <c r="AC714" s="37"/>
      <c r="AD714" s="24"/>
      <c r="AE714" s="37"/>
      <c r="AF714" s="40"/>
    </row>
    <row r="715" spans="1:32" ht="45" customHeight="1" x14ac:dyDescent="0.25">
      <c r="A715" s="12">
        <v>714</v>
      </c>
      <c r="D715" s="21" t="str">
        <f t="shared" si="194"/>
        <v/>
      </c>
      <c r="E715" s="22" t="str">
        <f t="shared" si="187"/>
        <v/>
      </c>
      <c r="F715" s="22">
        <f>IF(H715="","",MAX($F$2:F714)+1)</f>
        <v>714</v>
      </c>
      <c r="G715" s="26" t="str">
        <f t="shared" si="195"/>
        <v/>
      </c>
      <c r="H715" s="27" t="str">
        <f t="shared" si="196"/>
        <v xml:space="preserve">
</v>
      </c>
      <c r="I715" s="27" t="str">
        <f t="shared" si="197"/>
        <v xml:space="preserve">
</v>
      </c>
      <c r="J715" s="42">
        <f t="shared" si="198"/>
        <v>0</v>
      </c>
      <c r="K715" s="22">
        <f t="shared" si="203"/>
        <v>0</v>
      </c>
      <c r="L715" s="22">
        <f t="shared" si="201"/>
        <v>0</v>
      </c>
      <c r="M715" s="22">
        <f t="shared" si="199"/>
        <v>0</v>
      </c>
      <c r="N715" s="14" t="str">
        <f t="shared" si="200"/>
        <v/>
      </c>
      <c r="O715" s="14" t="e">
        <f t="shared" si="188"/>
        <v>#VALUE!</v>
      </c>
      <c r="P715" s="14" t="e">
        <f t="shared" si="189"/>
        <v>#VALUE!</v>
      </c>
      <c r="Q715" s="14" t="str">
        <f>IFERROR(IF(AA715="",IF(X715="","Ecole Privée "&amp;TRIM(PROPER(VLOOKUP(MID(V715,1,8),[1]Répertoire!$H$1:$J$65536,3,FALSE))),"Ecole Privée "&amp;TRIM(PROPER(VLOOKUP(X715,[1]Répertoire!$H$1:$J$65536,3,FALSE)))),AA715),"")</f>
        <v/>
      </c>
      <c r="R715" s="14" t="str">
        <f>IFERROR(IF(AB715="",IF(X715="",VLOOKUP(MID(V715,1,8),[1]Répertoire!$H$1:$J$65536,2,FALSE),TRIM(UPPER(VLOOKUP(X715,[1]Répertoire!$H$1:$J$65536,2,FALSE)))),AB715),"")</f>
        <v/>
      </c>
      <c r="S715" s="14" t="str">
        <f t="shared" si="202"/>
        <v/>
      </c>
      <c r="T715" s="15" t="e">
        <f t="shared" si="190"/>
        <v>#VALUE!</v>
      </c>
      <c r="U715" s="14" t="e">
        <f t="shared" si="191"/>
        <v>#VALUE!</v>
      </c>
      <c r="V715" s="6" t="str">
        <f t="shared" si="192"/>
        <v/>
      </c>
      <c r="W715" s="34"/>
      <c r="X715" s="23" t="str">
        <f t="shared" si="193"/>
        <v/>
      </c>
      <c r="Y715" s="35"/>
      <c r="Z715" s="35"/>
      <c r="AA715" s="38"/>
      <c r="AB715" s="38"/>
      <c r="AC715" s="39"/>
      <c r="AD715" s="23"/>
      <c r="AE715" s="39"/>
      <c r="AF715" s="41"/>
    </row>
    <row r="716" spans="1:32" ht="45" customHeight="1" x14ac:dyDescent="0.25">
      <c r="A716" s="12">
        <v>715</v>
      </c>
      <c r="D716" s="21" t="str">
        <f t="shared" si="194"/>
        <v/>
      </c>
      <c r="E716" s="22" t="str">
        <f t="shared" si="187"/>
        <v/>
      </c>
      <c r="F716" s="22">
        <f>IF(H716="","",MAX($F$2:F715)+1)</f>
        <v>715</v>
      </c>
      <c r="G716" s="26" t="str">
        <f t="shared" si="195"/>
        <v/>
      </c>
      <c r="H716" s="27" t="str">
        <f t="shared" si="196"/>
        <v xml:space="preserve">
</v>
      </c>
      <c r="I716" s="27" t="str">
        <f t="shared" si="197"/>
        <v xml:space="preserve">
</v>
      </c>
      <c r="J716" s="42">
        <f t="shared" si="198"/>
        <v>0</v>
      </c>
      <c r="K716" s="22">
        <f t="shared" si="203"/>
        <v>0</v>
      </c>
      <c r="L716" s="22">
        <f t="shared" si="201"/>
        <v>0</v>
      </c>
      <c r="M716" s="22">
        <f t="shared" si="199"/>
        <v>0</v>
      </c>
      <c r="N716" s="14" t="str">
        <f t="shared" si="200"/>
        <v/>
      </c>
      <c r="O716" s="14" t="e">
        <f t="shared" si="188"/>
        <v>#VALUE!</v>
      </c>
      <c r="P716" s="14" t="e">
        <f t="shared" si="189"/>
        <v>#VALUE!</v>
      </c>
      <c r="Q716" s="14" t="str">
        <f>IFERROR(IF(AA716="",IF(X716="","Ecole Privée "&amp;TRIM(PROPER(VLOOKUP(MID(V716,1,8),[1]Répertoire!$H$1:$J$65536,3,FALSE))),"Ecole Privée "&amp;TRIM(PROPER(VLOOKUP(X716,[1]Répertoire!$H$1:$J$65536,3,FALSE)))),AA716),"")</f>
        <v/>
      </c>
      <c r="R716" s="14" t="str">
        <f>IFERROR(IF(AB716="",IF(X716="",VLOOKUP(MID(V716,1,8),[1]Répertoire!$H$1:$J$65536,2,FALSE),TRIM(UPPER(VLOOKUP(X716,[1]Répertoire!$H$1:$J$65536,2,FALSE)))),AB716),"")</f>
        <v/>
      </c>
      <c r="S716" s="14" t="str">
        <f t="shared" si="202"/>
        <v/>
      </c>
      <c r="T716" s="15" t="e">
        <f t="shared" si="190"/>
        <v>#VALUE!</v>
      </c>
      <c r="U716" s="14" t="e">
        <f t="shared" si="191"/>
        <v>#VALUE!</v>
      </c>
      <c r="V716" s="4" t="str">
        <f t="shared" si="192"/>
        <v/>
      </c>
      <c r="W716" s="33"/>
      <c r="X716" s="24" t="str">
        <f t="shared" si="193"/>
        <v/>
      </c>
      <c r="Y716" s="25"/>
      <c r="Z716" s="25"/>
      <c r="AA716" s="36"/>
      <c r="AB716" s="36"/>
      <c r="AC716" s="37"/>
      <c r="AD716" s="24"/>
      <c r="AE716" s="37"/>
      <c r="AF716" s="40"/>
    </row>
    <row r="717" spans="1:32" ht="45" customHeight="1" x14ac:dyDescent="0.25">
      <c r="A717" s="12">
        <v>716</v>
      </c>
      <c r="D717" s="21" t="str">
        <f t="shared" si="194"/>
        <v/>
      </c>
      <c r="E717" s="22" t="str">
        <f t="shared" si="187"/>
        <v/>
      </c>
      <c r="F717" s="22">
        <f>IF(H717="","",MAX($F$2:F716)+1)</f>
        <v>716</v>
      </c>
      <c r="G717" s="26" t="str">
        <f t="shared" si="195"/>
        <v/>
      </c>
      <c r="H717" s="27" t="str">
        <f t="shared" si="196"/>
        <v xml:space="preserve">
</v>
      </c>
      <c r="I717" s="27" t="str">
        <f t="shared" si="197"/>
        <v xml:space="preserve">
</v>
      </c>
      <c r="J717" s="42">
        <f t="shared" si="198"/>
        <v>0</v>
      </c>
      <c r="K717" s="22">
        <f t="shared" si="203"/>
        <v>0</v>
      </c>
      <c r="L717" s="22">
        <f t="shared" si="201"/>
        <v>0</v>
      </c>
      <c r="M717" s="22">
        <f t="shared" si="199"/>
        <v>0</v>
      </c>
      <c r="N717" s="14" t="str">
        <f t="shared" si="200"/>
        <v/>
      </c>
      <c r="O717" s="14" t="e">
        <f t="shared" si="188"/>
        <v>#VALUE!</v>
      </c>
      <c r="P717" s="14" t="e">
        <f t="shared" si="189"/>
        <v>#VALUE!</v>
      </c>
      <c r="Q717" s="14" t="str">
        <f>IFERROR(IF(AA717="",IF(X717="","Ecole Privée "&amp;TRIM(PROPER(VLOOKUP(MID(V717,1,8),[1]Répertoire!$H$1:$J$65536,3,FALSE))),"Ecole Privée "&amp;TRIM(PROPER(VLOOKUP(X717,[1]Répertoire!$H$1:$J$65536,3,FALSE)))),AA717),"")</f>
        <v/>
      </c>
      <c r="R717" s="14" t="str">
        <f>IFERROR(IF(AB717="",IF(X717="",VLOOKUP(MID(V717,1,8),[1]Répertoire!$H$1:$J$65536,2,FALSE),TRIM(UPPER(VLOOKUP(X717,[1]Répertoire!$H$1:$J$65536,2,FALSE)))),AB717),"")</f>
        <v/>
      </c>
      <c r="S717" s="14" t="str">
        <f t="shared" si="202"/>
        <v/>
      </c>
      <c r="T717" s="15" t="e">
        <f t="shared" si="190"/>
        <v>#VALUE!</v>
      </c>
      <c r="U717" s="14" t="e">
        <f t="shared" si="191"/>
        <v>#VALUE!</v>
      </c>
      <c r="V717" s="6" t="str">
        <f t="shared" si="192"/>
        <v/>
      </c>
      <c r="W717" s="34"/>
      <c r="X717" s="23" t="str">
        <f t="shared" si="193"/>
        <v/>
      </c>
      <c r="Y717" s="35"/>
      <c r="Z717" s="35"/>
      <c r="AA717" s="38"/>
      <c r="AB717" s="38"/>
      <c r="AC717" s="39"/>
      <c r="AD717" s="23"/>
      <c r="AE717" s="39"/>
      <c r="AF717" s="41"/>
    </row>
    <row r="718" spans="1:32" ht="45" customHeight="1" x14ac:dyDescent="0.25">
      <c r="A718" s="12">
        <v>717</v>
      </c>
      <c r="D718" s="21" t="str">
        <f t="shared" si="194"/>
        <v/>
      </c>
      <c r="E718" s="22" t="str">
        <f t="shared" si="187"/>
        <v/>
      </c>
      <c r="F718" s="22">
        <f>IF(H718="","",MAX($F$2:F717)+1)</f>
        <v>717</v>
      </c>
      <c r="G718" s="26" t="str">
        <f t="shared" si="195"/>
        <v/>
      </c>
      <c r="H718" s="27" t="str">
        <f t="shared" si="196"/>
        <v xml:space="preserve">
</v>
      </c>
      <c r="I718" s="27" t="str">
        <f t="shared" si="197"/>
        <v xml:space="preserve">
</v>
      </c>
      <c r="J718" s="42">
        <f t="shared" si="198"/>
        <v>0</v>
      </c>
      <c r="K718" s="22">
        <f t="shared" si="203"/>
        <v>0</v>
      </c>
      <c r="L718" s="22">
        <f t="shared" si="201"/>
        <v>0</v>
      </c>
      <c r="M718" s="22">
        <f t="shared" si="199"/>
        <v>0</v>
      </c>
      <c r="N718" s="14" t="str">
        <f t="shared" si="200"/>
        <v/>
      </c>
      <c r="O718" s="14" t="e">
        <f t="shared" si="188"/>
        <v>#VALUE!</v>
      </c>
      <c r="P718" s="14" t="e">
        <f t="shared" si="189"/>
        <v>#VALUE!</v>
      </c>
      <c r="Q718" s="14" t="str">
        <f>IFERROR(IF(AA718="",IF(X718="","Ecole Privée "&amp;TRIM(PROPER(VLOOKUP(MID(V718,1,8),[1]Répertoire!$H$1:$J$65536,3,FALSE))),"Ecole Privée "&amp;TRIM(PROPER(VLOOKUP(X718,[1]Répertoire!$H$1:$J$65536,3,FALSE)))),AA718),"")</f>
        <v/>
      </c>
      <c r="R718" s="14" t="str">
        <f>IFERROR(IF(AB718="",IF(X718="",VLOOKUP(MID(V718,1,8),[1]Répertoire!$H$1:$J$65536,2,FALSE),TRIM(UPPER(VLOOKUP(X718,[1]Répertoire!$H$1:$J$65536,2,FALSE)))),AB718),"")</f>
        <v/>
      </c>
      <c r="S718" s="14" t="str">
        <f t="shared" si="202"/>
        <v/>
      </c>
      <c r="T718" s="15" t="e">
        <f t="shared" si="190"/>
        <v>#VALUE!</v>
      </c>
      <c r="U718" s="14" t="e">
        <f t="shared" si="191"/>
        <v>#VALUE!</v>
      </c>
      <c r="V718" s="4" t="str">
        <f t="shared" si="192"/>
        <v/>
      </c>
      <c r="W718" s="33"/>
      <c r="X718" s="24" t="str">
        <f t="shared" si="193"/>
        <v/>
      </c>
      <c r="Y718" s="25"/>
      <c r="Z718" s="25"/>
      <c r="AA718" s="36"/>
      <c r="AB718" s="36"/>
      <c r="AC718" s="37"/>
      <c r="AD718" s="24"/>
      <c r="AE718" s="37"/>
      <c r="AF718" s="40"/>
    </row>
    <row r="719" spans="1:32" ht="45" customHeight="1" x14ac:dyDescent="0.25">
      <c r="A719" s="12">
        <v>718</v>
      </c>
      <c r="D719" s="21" t="str">
        <f t="shared" si="194"/>
        <v/>
      </c>
      <c r="E719" s="22" t="str">
        <f t="shared" si="187"/>
        <v/>
      </c>
      <c r="F719" s="22">
        <f>IF(H719="","",MAX($F$2:F718)+1)</f>
        <v>718</v>
      </c>
      <c r="G719" s="26" t="str">
        <f t="shared" si="195"/>
        <v/>
      </c>
      <c r="H719" s="27" t="str">
        <f t="shared" si="196"/>
        <v xml:space="preserve">
</v>
      </c>
      <c r="I719" s="27" t="str">
        <f t="shared" si="197"/>
        <v xml:space="preserve">
</v>
      </c>
      <c r="J719" s="42">
        <f t="shared" si="198"/>
        <v>0</v>
      </c>
      <c r="K719" s="22">
        <f t="shared" si="203"/>
        <v>0</v>
      </c>
      <c r="L719" s="22">
        <f t="shared" si="201"/>
        <v>0</v>
      </c>
      <c r="M719" s="22">
        <f t="shared" si="199"/>
        <v>0</v>
      </c>
      <c r="N719" s="14" t="str">
        <f t="shared" si="200"/>
        <v/>
      </c>
      <c r="O719" s="14" t="e">
        <f t="shared" si="188"/>
        <v>#VALUE!</v>
      </c>
      <c r="P719" s="14" t="e">
        <f t="shared" si="189"/>
        <v>#VALUE!</v>
      </c>
      <c r="Q719" s="14" t="str">
        <f>IFERROR(IF(AA719="",IF(X719="","Ecole Privée "&amp;TRIM(PROPER(VLOOKUP(MID(V719,1,8),[1]Répertoire!$H$1:$J$65536,3,FALSE))),"Ecole Privée "&amp;TRIM(PROPER(VLOOKUP(X719,[1]Répertoire!$H$1:$J$65536,3,FALSE)))),AA719),"")</f>
        <v/>
      </c>
      <c r="R719" s="14" t="str">
        <f>IFERROR(IF(AB719="",IF(X719="",VLOOKUP(MID(V719,1,8),[1]Répertoire!$H$1:$J$65536,2,FALSE),TRIM(UPPER(VLOOKUP(X719,[1]Répertoire!$H$1:$J$65536,2,FALSE)))),AB719),"")</f>
        <v/>
      </c>
      <c r="S719" s="14" t="str">
        <f t="shared" si="202"/>
        <v/>
      </c>
      <c r="T719" s="15" t="e">
        <f t="shared" si="190"/>
        <v>#VALUE!</v>
      </c>
      <c r="U719" s="14" t="e">
        <f t="shared" si="191"/>
        <v>#VALUE!</v>
      </c>
      <c r="V719" s="6" t="str">
        <f t="shared" si="192"/>
        <v/>
      </c>
      <c r="W719" s="34"/>
      <c r="X719" s="23" t="str">
        <f t="shared" si="193"/>
        <v/>
      </c>
      <c r="Y719" s="35"/>
      <c r="Z719" s="35"/>
      <c r="AA719" s="38"/>
      <c r="AB719" s="38"/>
      <c r="AC719" s="39"/>
      <c r="AD719" s="23"/>
      <c r="AE719" s="39"/>
      <c r="AF719" s="41"/>
    </row>
    <row r="720" spans="1:32" ht="45" customHeight="1" x14ac:dyDescent="0.25">
      <c r="A720" s="12">
        <v>719</v>
      </c>
      <c r="D720" s="21" t="str">
        <f t="shared" si="194"/>
        <v/>
      </c>
      <c r="E720" s="22" t="str">
        <f t="shared" si="187"/>
        <v/>
      </c>
      <c r="F720" s="22">
        <f>IF(H720="","",MAX($F$2:F719)+1)</f>
        <v>719</v>
      </c>
      <c r="G720" s="26" t="str">
        <f t="shared" si="195"/>
        <v/>
      </c>
      <c r="H720" s="27" t="str">
        <f t="shared" si="196"/>
        <v xml:space="preserve">
</v>
      </c>
      <c r="I720" s="27" t="str">
        <f t="shared" si="197"/>
        <v xml:space="preserve">
</v>
      </c>
      <c r="J720" s="42">
        <f t="shared" si="198"/>
        <v>0</v>
      </c>
      <c r="K720" s="22">
        <f t="shared" si="203"/>
        <v>0</v>
      </c>
      <c r="L720" s="22">
        <f t="shared" si="201"/>
        <v>0</v>
      </c>
      <c r="M720" s="22">
        <f t="shared" si="199"/>
        <v>0</v>
      </c>
      <c r="N720" s="14" t="str">
        <f t="shared" si="200"/>
        <v/>
      </c>
      <c r="O720" s="14" t="e">
        <f t="shared" si="188"/>
        <v>#VALUE!</v>
      </c>
      <c r="P720" s="14" t="e">
        <f t="shared" si="189"/>
        <v>#VALUE!</v>
      </c>
      <c r="Q720" s="14" t="str">
        <f>IFERROR(IF(AA720="",IF(X720="","Ecole Privée "&amp;TRIM(PROPER(VLOOKUP(MID(V720,1,8),[1]Répertoire!$H$1:$J$65536,3,FALSE))),"Ecole Privée "&amp;TRIM(PROPER(VLOOKUP(X720,[1]Répertoire!$H$1:$J$65536,3,FALSE)))),AA720),"")</f>
        <v/>
      </c>
      <c r="R720" s="14" t="str">
        <f>IFERROR(IF(AB720="",IF(X720="",VLOOKUP(MID(V720,1,8),[1]Répertoire!$H$1:$J$65536,2,FALSE),TRIM(UPPER(VLOOKUP(X720,[1]Répertoire!$H$1:$J$65536,2,FALSE)))),AB720),"")</f>
        <v/>
      </c>
      <c r="S720" s="14" t="str">
        <f t="shared" si="202"/>
        <v/>
      </c>
      <c r="T720" s="15" t="e">
        <f t="shared" si="190"/>
        <v>#VALUE!</v>
      </c>
      <c r="U720" s="14" t="e">
        <f t="shared" si="191"/>
        <v>#VALUE!</v>
      </c>
      <c r="V720" s="4" t="str">
        <f t="shared" si="192"/>
        <v/>
      </c>
      <c r="W720" s="33"/>
      <c r="X720" s="24" t="str">
        <f t="shared" si="193"/>
        <v/>
      </c>
      <c r="Y720" s="25"/>
      <c r="Z720" s="25"/>
      <c r="AA720" s="36"/>
      <c r="AB720" s="36"/>
      <c r="AC720" s="37"/>
      <c r="AD720" s="24"/>
      <c r="AE720" s="37"/>
      <c r="AF720" s="40"/>
    </row>
    <row r="721" spans="1:32" ht="45" customHeight="1" x14ac:dyDescent="0.25">
      <c r="A721" s="12">
        <v>720</v>
      </c>
      <c r="D721" s="21" t="str">
        <f t="shared" si="194"/>
        <v/>
      </c>
      <c r="E721" s="22" t="str">
        <f t="shared" si="187"/>
        <v/>
      </c>
      <c r="F721" s="22">
        <f>IF(H721="","",MAX($F$2:F720)+1)</f>
        <v>720</v>
      </c>
      <c r="G721" s="26" t="str">
        <f t="shared" si="195"/>
        <v/>
      </c>
      <c r="H721" s="27" t="str">
        <f t="shared" si="196"/>
        <v xml:space="preserve">
</v>
      </c>
      <c r="I721" s="27" t="str">
        <f t="shared" si="197"/>
        <v xml:space="preserve">
</v>
      </c>
      <c r="J721" s="42">
        <f t="shared" si="198"/>
        <v>0</v>
      </c>
      <c r="K721" s="22">
        <f t="shared" si="203"/>
        <v>0</v>
      </c>
      <c r="L721" s="22">
        <f t="shared" si="201"/>
        <v>0</v>
      </c>
      <c r="M721" s="22">
        <f t="shared" si="199"/>
        <v>0</v>
      </c>
      <c r="N721" s="14" t="str">
        <f t="shared" si="200"/>
        <v/>
      </c>
      <c r="O721" s="14" t="e">
        <f t="shared" si="188"/>
        <v>#VALUE!</v>
      </c>
      <c r="P721" s="14" t="e">
        <f t="shared" si="189"/>
        <v>#VALUE!</v>
      </c>
      <c r="Q721" s="14" t="str">
        <f>IFERROR(IF(AA721="",IF(X721="","Ecole Privée "&amp;TRIM(PROPER(VLOOKUP(MID(V721,1,8),[1]Répertoire!$H$1:$J$65536,3,FALSE))),"Ecole Privée "&amp;TRIM(PROPER(VLOOKUP(X721,[1]Répertoire!$H$1:$J$65536,3,FALSE)))),AA721),"")</f>
        <v/>
      </c>
      <c r="R721" s="14" t="str">
        <f>IFERROR(IF(AB721="",IF(X721="",VLOOKUP(MID(V721,1,8),[1]Répertoire!$H$1:$J$65536,2,FALSE),TRIM(UPPER(VLOOKUP(X721,[1]Répertoire!$H$1:$J$65536,2,FALSE)))),AB721),"")</f>
        <v/>
      </c>
      <c r="S721" s="14" t="str">
        <f t="shared" si="202"/>
        <v/>
      </c>
      <c r="T721" s="15" t="e">
        <f t="shared" si="190"/>
        <v>#VALUE!</v>
      </c>
      <c r="U721" s="14" t="e">
        <f t="shared" si="191"/>
        <v>#VALUE!</v>
      </c>
      <c r="V721" s="6" t="str">
        <f t="shared" si="192"/>
        <v/>
      </c>
      <c r="W721" s="34"/>
      <c r="X721" s="23" t="str">
        <f t="shared" si="193"/>
        <v/>
      </c>
      <c r="Y721" s="35"/>
      <c r="Z721" s="35"/>
      <c r="AA721" s="38"/>
      <c r="AB721" s="38"/>
      <c r="AC721" s="39"/>
      <c r="AD721" s="23"/>
      <c r="AE721" s="39"/>
      <c r="AF721" s="41"/>
    </row>
    <row r="722" spans="1:32" ht="45" customHeight="1" x14ac:dyDescent="0.25">
      <c r="A722" s="12">
        <v>721</v>
      </c>
      <c r="D722" s="21" t="str">
        <f t="shared" si="194"/>
        <v/>
      </c>
      <c r="E722" s="22" t="str">
        <f t="shared" si="187"/>
        <v/>
      </c>
      <c r="F722" s="22">
        <f>IF(H722="","",MAX($F$2:F721)+1)</f>
        <v>721</v>
      </c>
      <c r="G722" s="26" t="str">
        <f t="shared" si="195"/>
        <v/>
      </c>
      <c r="H722" s="27" t="str">
        <f t="shared" si="196"/>
        <v xml:space="preserve">
</v>
      </c>
      <c r="I722" s="27" t="str">
        <f t="shared" si="197"/>
        <v xml:space="preserve">
</v>
      </c>
      <c r="J722" s="42">
        <f t="shared" si="198"/>
        <v>0</v>
      </c>
      <c r="K722" s="22">
        <f t="shared" si="203"/>
        <v>0</v>
      </c>
      <c r="L722" s="22">
        <f t="shared" si="201"/>
        <v>0</v>
      </c>
      <c r="M722" s="22">
        <f t="shared" si="199"/>
        <v>0</v>
      </c>
      <c r="N722" s="14" t="str">
        <f t="shared" si="200"/>
        <v/>
      </c>
      <c r="O722" s="14" t="e">
        <f t="shared" si="188"/>
        <v>#VALUE!</v>
      </c>
      <c r="P722" s="14" t="e">
        <f t="shared" si="189"/>
        <v>#VALUE!</v>
      </c>
      <c r="Q722" s="14" t="str">
        <f>IFERROR(IF(AA722="",IF(X722="","Ecole Privée "&amp;TRIM(PROPER(VLOOKUP(MID(V722,1,8),[1]Répertoire!$H$1:$J$65536,3,FALSE))),"Ecole Privée "&amp;TRIM(PROPER(VLOOKUP(X722,[1]Répertoire!$H$1:$J$65536,3,FALSE)))),AA722),"")</f>
        <v/>
      </c>
      <c r="R722" s="14" t="str">
        <f>IFERROR(IF(AB722="",IF(X722="",VLOOKUP(MID(V722,1,8),[1]Répertoire!$H$1:$J$65536,2,FALSE),TRIM(UPPER(VLOOKUP(X722,[1]Répertoire!$H$1:$J$65536,2,FALSE)))),AB722),"")</f>
        <v/>
      </c>
      <c r="S722" s="14" t="str">
        <f t="shared" si="202"/>
        <v/>
      </c>
      <c r="T722" s="15" t="e">
        <f t="shared" si="190"/>
        <v>#VALUE!</v>
      </c>
      <c r="U722" s="14" t="e">
        <f t="shared" si="191"/>
        <v>#VALUE!</v>
      </c>
      <c r="V722" s="4" t="str">
        <f t="shared" si="192"/>
        <v/>
      </c>
      <c r="W722" s="33"/>
      <c r="X722" s="24" t="str">
        <f t="shared" si="193"/>
        <v/>
      </c>
      <c r="Y722" s="25"/>
      <c r="Z722" s="25"/>
      <c r="AA722" s="36"/>
      <c r="AB722" s="36"/>
      <c r="AC722" s="37"/>
      <c r="AD722" s="24"/>
      <c r="AE722" s="37"/>
      <c r="AF722" s="40"/>
    </row>
    <row r="723" spans="1:32" ht="45" customHeight="1" x14ac:dyDescent="0.25">
      <c r="A723" s="12">
        <v>722</v>
      </c>
      <c r="D723" s="21" t="str">
        <f t="shared" si="194"/>
        <v/>
      </c>
      <c r="E723" s="22" t="str">
        <f t="shared" si="187"/>
        <v/>
      </c>
      <c r="F723" s="22">
        <f>IF(H723="","",MAX($F$2:F722)+1)</f>
        <v>722</v>
      </c>
      <c r="G723" s="26" t="str">
        <f t="shared" si="195"/>
        <v/>
      </c>
      <c r="H723" s="27" t="str">
        <f t="shared" si="196"/>
        <v xml:space="preserve">
</v>
      </c>
      <c r="I723" s="27" t="str">
        <f t="shared" si="197"/>
        <v xml:space="preserve">
</v>
      </c>
      <c r="J723" s="42">
        <f t="shared" si="198"/>
        <v>0</v>
      </c>
      <c r="K723" s="22">
        <f t="shared" si="203"/>
        <v>0</v>
      </c>
      <c r="L723" s="22">
        <f t="shared" si="201"/>
        <v>0</v>
      </c>
      <c r="M723" s="22">
        <f t="shared" si="199"/>
        <v>0</v>
      </c>
      <c r="N723" s="14" t="str">
        <f t="shared" si="200"/>
        <v/>
      </c>
      <c r="O723" s="14" t="e">
        <f t="shared" si="188"/>
        <v>#VALUE!</v>
      </c>
      <c r="P723" s="14" t="e">
        <f t="shared" si="189"/>
        <v>#VALUE!</v>
      </c>
      <c r="Q723" s="14" t="str">
        <f>IFERROR(IF(AA723="",IF(X723="","Ecole Privée "&amp;TRIM(PROPER(VLOOKUP(MID(V723,1,8),[1]Répertoire!$H$1:$J$65536,3,FALSE))),"Ecole Privée "&amp;TRIM(PROPER(VLOOKUP(X723,[1]Répertoire!$H$1:$J$65536,3,FALSE)))),AA723),"")</f>
        <v/>
      </c>
      <c r="R723" s="14" t="str">
        <f>IFERROR(IF(AB723="",IF(X723="",VLOOKUP(MID(V723,1,8),[1]Répertoire!$H$1:$J$65536,2,FALSE),TRIM(UPPER(VLOOKUP(X723,[1]Répertoire!$H$1:$J$65536,2,FALSE)))),AB723),"")</f>
        <v/>
      </c>
      <c r="S723" s="14" t="str">
        <f t="shared" si="202"/>
        <v/>
      </c>
      <c r="T723" s="15" t="e">
        <f t="shared" si="190"/>
        <v>#VALUE!</v>
      </c>
      <c r="U723" s="14" t="e">
        <f t="shared" si="191"/>
        <v>#VALUE!</v>
      </c>
      <c r="V723" s="6" t="str">
        <f t="shared" si="192"/>
        <v/>
      </c>
      <c r="W723" s="34"/>
      <c r="X723" s="23" t="str">
        <f t="shared" si="193"/>
        <v/>
      </c>
      <c r="Y723" s="35"/>
      <c r="Z723" s="35"/>
      <c r="AA723" s="38"/>
      <c r="AB723" s="38"/>
      <c r="AC723" s="39"/>
      <c r="AD723" s="23"/>
      <c r="AE723" s="39"/>
      <c r="AF723" s="41"/>
    </row>
    <row r="724" spans="1:32" ht="45" customHeight="1" x14ac:dyDescent="0.25">
      <c r="A724" s="12">
        <v>723</v>
      </c>
      <c r="D724" s="21" t="str">
        <f t="shared" si="194"/>
        <v/>
      </c>
      <c r="E724" s="22" t="str">
        <f t="shared" si="187"/>
        <v/>
      </c>
      <c r="F724" s="22">
        <f>IF(H724="","",MAX($F$2:F723)+1)</f>
        <v>723</v>
      </c>
      <c r="G724" s="26" t="str">
        <f t="shared" si="195"/>
        <v/>
      </c>
      <c r="H724" s="27" t="str">
        <f t="shared" si="196"/>
        <v xml:space="preserve">
</v>
      </c>
      <c r="I724" s="27" t="str">
        <f t="shared" si="197"/>
        <v xml:space="preserve">
</v>
      </c>
      <c r="J724" s="42">
        <f t="shared" si="198"/>
        <v>0</v>
      </c>
      <c r="K724" s="22">
        <f t="shared" si="203"/>
        <v>0</v>
      </c>
      <c r="L724" s="22">
        <f t="shared" si="201"/>
        <v>0</v>
      </c>
      <c r="M724" s="22">
        <f t="shared" si="199"/>
        <v>0</v>
      </c>
      <c r="N724" s="14" t="str">
        <f t="shared" si="200"/>
        <v/>
      </c>
      <c r="O724" s="14" t="e">
        <f t="shared" si="188"/>
        <v>#VALUE!</v>
      </c>
      <c r="P724" s="14" t="e">
        <f t="shared" si="189"/>
        <v>#VALUE!</v>
      </c>
      <c r="Q724" s="14" t="str">
        <f>IFERROR(IF(AA724="",IF(X724="","Ecole Privée "&amp;TRIM(PROPER(VLOOKUP(MID(V724,1,8),[1]Répertoire!$H$1:$J$65536,3,FALSE))),"Ecole Privée "&amp;TRIM(PROPER(VLOOKUP(X724,[1]Répertoire!$H$1:$J$65536,3,FALSE)))),AA724),"")</f>
        <v/>
      </c>
      <c r="R724" s="14" t="str">
        <f>IFERROR(IF(AB724="",IF(X724="",VLOOKUP(MID(V724,1,8),[1]Répertoire!$H$1:$J$65536,2,FALSE),TRIM(UPPER(VLOOKUP(X724,[1]Répertoire!$H$1:$J$65536,2,FALSE)))),AB724),"")</f>
        <v/>
      </c>
      <c r="S724" s="14" t="str">
        <f t="shared" si="202"/>
        <v/>
      </c>
      <c r="T724" s="15" t="e">
        <f t="shared" si="190"/>
        <v>#VALUE!</v>
      </c>
      <c r="U724" s="14" t="e">
        <f t="shared" si="191"/>
        <v>#VALUE!</v>
      </c>
      <c r="V724" s="4" t="str">
        <f t="shared" si="192"/>
        <v/>
      </c>
      <c r="W724" s="33"/>
      <c r="X724" s="24" t="str">
        <f t="shared" si="193"/>
        <v/>
      </c>
      <c r="Y724" s="25"/>
      <c r="Z724" s="25"/>
      <c r="AA724" s="36"/>
      <c r="AB724" s="36"/>
      <c r="AC724" s="37"/>
      <c r="AD724" s="24"/>
      <c r="AE724" s="37"/>
      <c r="AF724" s="40"/>
    </row>
    <row r="725" spans="1:32" ht="45" customHeight="1" x14ac:dyDescent="0.25">
      <c r="A725" s="12">
        <v>724</v>
      </c>
      <c r="D725" s="21" t="str">
        <f t="shared" si="194"/>
        <v/>
      </c>
      <c r="E725" s="22" t="str">
        <f t="shared" si="187"/>
        <v/>
      </c>
      <c r="F725" s="22">
        <f>IF(H725="","",MAX($F$2:F724)+1)</f>
        <v>724</v>
      </c>
      <c r="G725" s="26" t="str">
        <f t="shared" si="195"/>
        <v/>
      </c>
      <c r="H725" s="27" t="str">
        <f t="shared" si="196"/>
        <v xml:space="preserve">
</v>
      </c>
      <c r="I725" s="27" t="str">
        <f t="shared" si="197"/>
        <v xml:space="preserve">
</v>
      </c>
      <c r="J725" s="42">
        <f t="shared" si="198"/>
        <v>0</v>
      </c>
      <c r="K725" s="22">
        <f t="shared" si="203"/>
        <v>0</v>
      </c>
      <c r="L725" s="22">
        <f t="shared" si="201"/>
        <v>0</v>
      </c>
      <c r="M725" s="22">
        <f t="shared" si="199"/>
        <v>0</v>
      </c>
      <c r="N725" s="14" t="str">
        <f t="shared" si="200"/>
        <v/>
      </c>
      <c r="O725" s="14" t="e">
        <f t="shared" si="188"/>
        <v>#VALUE!</v>
      </c>
      <c r="P725" s="14" t="e">
        <f t="shared" si="189"/>
        <v>#VALUE!</v>
      </c>
      <c r="Q725" s="14" t="str">
        <f>IFERROR(IF(AA725="",IF(X725="","Ecole Privée "&amp;TRIM(PROPER(VLOOKUP(MID(V725,1,8),[1]Répertoire!$H$1:$J$65536,3,FALSE))),"Ecole Privée "&amp;TRIM(PROPER(VLOOKUP(X725,[1]Répertoire!$H$1:$J$65536,3,FALSE)))),AA725),"")</f>
        <v/>
      </c>
      <c r="R725" s="14" t="str">
        <f>IFERROR(IF(AB725="",IF(X725="",VLOOKUP(MID(V725,1,8),[1]Répertoire!$H$1:$J$65536,2,FALSE),TRIM(UPPER(VLOOKUP(X725,[1]Répertoire!$H$1:$J$65536,2,FALSE)))),AB725),"")</f>
        <v/>
      </c>
      <c r="S725" s="14" t="str">
        <f t="shared" si="202"/>
        <v/>
      </c>
      <c r="T725" s="15" t="e">
        <f t="shared" si="190"/>
        <v>#VALUE!</v>
      </c>
      <c r="U725" s="14" t="e">
        <f t="shared" si="191"/>
        <v>#VALUE!</v>
      </c>
      <c r="V725" s="6" t="str">
        <f t="shared" si="192"/>
        <v/>
      </c>
      <c r="W725" s="34"/>
      <c r="X725" s="23" t="str">
        <f t="shared" si="193"/>
        <v/>
      </c>
      <c r="Y725" s="35"/>
      <c r="Z725" s="35"/>
      <c r="AA725" s="38"/>
      <c r="AB725" s="38"/>
      <c r="AC725" s="39"/>
      <c r="AD725" s="23"/>
      <c r="AE725" s="39"/>
      <c r="AF725" s="41"/>
    </row>
    <row r="726" spans="1:32" ht="45" customHeight="1" x14ac:dyDescent="0.25">
      <c r="A726" s="12">
        <v>725</v>
      </c>
      <c r="D726" s="21" t="str">
        <f t="shared" si="194"/>
        <v/>
      </c>
      <c r="E726" s="22" t="str">
        <f t="shared" si="187"/>
        <v/>
      </c>
      <c r="F726" s="22">
        <f>IF(H726="","",MAX($F$2:F725)+1)</f>
        <v>725</v>
      </c>
      <c r="G726" s="26" t="str">
        <f t="shared" si="195"/>
        <v/>
      </c>
      <c r="H726" s="27" t="str">
        <f t="shared" si="196"/>
        <v xml:space="preserve">
</v>
      </c>
      <c r="I726" s="27" t="str">
        <f t="shared" si="197"/>
        <v xml:space="preserve">
</v>
      </c>
      <c r="J726" s="42">
        <f t="shared" si="198"/>
        <v>0</v>
      </c>
      <c r="K726" s="22">
        <f t="shared" si="203"/>
        <v>0</v>
      </c>
      <c r="L726" s="22">
        <f t="shared" si="201"/>
        <v>0</v>
      </c>
      <c r="M726" s="22">
        <f t="shared" si="199"/>
        <v>0</v>
      </c>
      <c r="N726" s="14" t="str">
        <f t="shared" si="200"/>
        <v/>
      </c>
      <c r="O726" s="14" t="e">
        <f t="shared" si="188"/>
        <v>#VALUE!</v>
      </c>
      <c r="P726" s="14" t="e">
        <f t="shared" si="189"/>
        <v>#VALUE!</v>
      </c>
      <c r="Q726" s="14" t="str">
        <f>IFERROR(IF(AA726="",IF(X726="","Ecole Privée "&amp;TRIM(PROPER(VLOOKUP(MID(V726,1,8),[1]Répertoire!$H$1:$J$65536,3,FALSE))),"Ecole Privée "&amp;TRIM(PROPER(VLOOKUP(X726,[1]Répertoire!$H$1:$J$65536,3,FALSE)))),AA726),"")</f>
        <v/>
      </c>
      <c r="R726" s="14" t="str">
        <f>IFERROR(IF(AB726="",IF(X726="",VLOOKUP(MID(V726,1,8),[1]Répertoire!$H$1:$J$65536,2,FALSE),TRIM(UPPER(VLOOKUP(X726,[1]Répertoire!$H$1:$J$65536,2,FALSE)))),AB726),"")</f>
        <v/>
      </c>
      <c r="S726" s="14" t="str">
        <f t="shared" si="202"/>
        <v/>
      </c>
      <c r="T726" s="15" t="e">
        <f t="shared" si="190"/>
        <v>#VALUE!</v>
      </c>
      <c r="U726" s="14" t="e">
        <f t="shared" si="191"/>
        <v>#VALUE!</v>
      </c>
      <c r="V726" s="4" t="str">
        <f t="shared" si="192"/>
        <v/>
      </c>
      <c r="W726" s="33"/>
      <c r="X726" s="24" t="str">
        <f t="shared" si="193"/>
        <v/>
      </c>
      <c r="Y726" s="25"/>
      <c r="Z726" s="25"/>
      <c r="AA726" s="36"/>
      <c r="AB726" s="36"/>
      <c r="AC726" s="37"/>
      <c r="AD726" s="24"/>
      <c r="AE726" s="37"/>
      <c r="AF726" s="40"/>
    </row>
    <row r="727" spans="1:32" ht="45" customHeight="1" x14ac:dyDescent="0.25">
      <c r="A727" s="12">
        <v>726</v>
      </c>
      <c r="D727" s="21" t="str">
        <f t="shared" si="194"/>
        <v/>
      </c>
      <c r="E727" s="22" t="str">
        <f t="shared" si="187"/>
        <v/>
      </c>
      <c r="F727" s="22">
        <f>IF(H727="","",MAX($F$2:F726)+1)</f>
        <v>726</v>
      </c>
      <c r="G727" s="26" t="str">
        <f t="shared" si="195"/>
        <v/>
      </c>
      <c r="H727" s="27" t="str">
        <f t="shared" si="196"/>
        <v xml:space="preserve">
</v>
      </c>
      <c r="I727" s="27" t="str">
        <f t="shared" si="197"/>
        <v xml:space="preserve">
</v>
      </c>
      <c r="J727" s="42">
        <f t="shared" si="198"/>
        <v>0</v>
      </c>
      <c r="K727" s="22">
        <f t="shared" si="203"/>
        <v>0</v>
      </c>
      <c r="L727" s="22">
        <f t="shared" si="201"/>
        <v>0</v>
      </c>
      <c r="M727" s="22">
        <f t="shared" si="199"/>
        <v>0</v>
      </c>
      <c r="N727" s="14" t="str">
        <f t="shared" si="200"/>
        <v/>
      </c>
      <c r="O727" s="14" t="e">
        <f t="shared" si="188"/>
        <v>#VALUE!</v>
      </c>
      <c r="P727" s="14" t="e">
        <f t="shared" si="189"/>
        <v>#VALUE!</v>
      </c>
      <c r="Q727" s="14" t="str">
        <f>IFERROR(IF(AA727="",IF(X727="","Ecole Privée "&amp;TRIM(PROPER(VLOOKUP(MID(V727,1,8),[1]Répertoire!$H$1:$J$65536,3,FALSE))),"Ecole Privée "&amp;TRIM(PROPER(VLOOKUP(X727,[1]Répertoire!$H$1:$J$65536,3,FALSE)))),AA727),"")</f>
        <v/>
      </c>
      <c r="R727" s="14" t="str">
        <f>IFERROR(IF(AB727="",IF(X727="",VLOOKUP(MID(V727,1,8),[1]Répertoire!$H$1:$J$65536,2,FALSE),TRIM(UPPER(VLOOKUP(X727,[1]Répertoire!$H$1:$J$65536,2,FALSE)))),AB727),"")</f>
        <v/>
      </c>
      <c r="S727" s="14" t="str">
        <f t="shared" si="202"/>
        <v/>
      </c>
      <c r="T727" s="15" t="e">
        <f t="shared" si="190"/>
        <v>#VALUE!</v>
      </c>
      <c r="U727" s="14" t="e">
        <f t="shared" si="191"/>
        <v>#VALUE!</v>
      </c>
      <c r="V727" s="6" t="str">
        <f t="shared" si="192"/>
        <v/>
      </c>
      <c r="W727" s="34"/>
      <c r="X727" s="23" t="str">
        <f t="shared" si="193"/>
        <v/>
      </c>
      <c r="Y727" s="35"/>
      <c r="Z727" s="35"/>
      <c r="AA727" s="38"/>
      <c r="AB727" s="38"/>
      <c r="AC727" s="39"/>
      <c r="AD727" s="23"/>
      <c r="AE727" s="39"/>
      <c r="AF727" s="41"/>
    </row>
    <row r="728" spans="1:32" ht="45" customHeight="1" x14ac:dyDescent="0.25">
      <c r="A728" s="12">
        <v>727</v>
      </c>
      <c r="D728" s="21" t="str">
        <f t="shared" si="194"/>
        <v/>
      </c>
      <c r="E728" s="22" t="str">
        <f t="shared" si="187"/>
        <v/>
      </c>
      <c r="F728" s="22">
        <f>IF(H728="","",MAX($F$2:F727)+1)</f>
        <v>727</v>
      </c>
      <c r="G728" s="26" t="str">
        <f t="shared" si="195"/>
        <v/>
      </c>
      <c r="H728" s="27" t="str">
        <f t="shared" si="196"/>
        <v xml:space="preserve">
</v>
      </c>
      <c r="I728" s="27" t="str">
        <f t="shared" si="197"/>
        <v xml:space="preserve">
</v>
      </c>
      <c r="J728" s="42">
        <f t="shared" si="198"/>
        <v>0</v>
      </c>
      <c r="K728" s="22">
        <f t="shared" si="203"/>
        <v>0</v>
      </c>
      <c r="L728" s="22">
        <f t="shared" si="201"/>
        <v>0</v>
      </c>
      <c r="M728" s="22">
        <f t="shared" si="199"/>
        <v>0</v>
      </c>
      <c r="N728" s="14" t="str">
        <f t="shared" si="200"/>
        <v/>
      </c>
      <c r="O728" s="14" t="e">
        <f t="shared" si="188"/>
        <v>#VALUE!</v>
      </c>
      <c r="P728" s="14" t="e">
        <f t="shared" si="189"/>
        <v>#VALUE!</v>
      </c>
      <c r="Q728" s="14" t="str">
        <f>IFERROR(IF(AA728="",IF(X728="","Ecole Privée "&amp;TRIM(PROPER(VLOOKUP(MID(V728,1,8),[1]Répertoire!$H$1:$J$65536,3,FALSE))),"Ecole Privée "&amp;TRIM(PROPER(VLOOKUP(X728,[1]Répertoire!$H$1:$J$65536,3,FALSE)))),AA728),"")</f>
        <v/>
      </c>
      <c r="R728" s="14" t="str">
        <f>IFERROR(IF(AB728="",IF(X728="",VLOOKUP(MID(V728,1,8),[1]Répertoire!$H$1:$J$65536,2,FALSE),TRIM(UPPER(VLOOKUP(X728,[1]Répertoire!$H$1:$J$65536,2,FALSE)))),AB728),"")</f>
        <v/>
      </c>
      <c r="S728" s="14" t="str">
        <f t="shared" si="202"/>
        <v/>
      </c>
      <c r="T728" s="15" t="e">
        <f t="shared" si="190"/>
        <v>#VALUE!</v>
      </c>
      <c r="U728" s="14" t="e">
        <f t="shared" si="191"/>
        <v>#VALUE!</v>
      </c>
      <c r="V728" s="4" t="str">
        <f t="shared" si="192"/>
        <v/>
      </c>
      <c r="W728" s="33"/>
      <c r="X728" s="24" t="str">
        <f t="shared" si="193"/>
        <v/>
      </c>
      <c r="Y728" s="25"/>
      <c r="Z728" s="25"/>
      <c r="AA728" s="36"/>
      <c r="AB728" s="36"/>
      <c r="AC728" s="37"/>
      <c r="AD728" s="24"/>
      <c r="AE728" s="37"/>
      <c r="AF728" s="40"/>
    </row>
    <row r="729" spans="1:32" ht="45" customHeight="1" x14ac:dyDescent="0.25">
      <c r="A729" s="12">
        <v>728</v>
      </c>
      <c r="D729" s="21" t="str">
        <f t="shared" si="194"/>
        <v/>
      </c>
      <c r="E729" s="22" t="str">
        <f t="shared" si="187"/>
        <v/>
      </c>
      <c r="F729" s="22">
        <f>IF(H729="","",MAX($F$2:F728)+1)</f>
        <v>728</v>
      </c>
      <c r="G729" s="26" t="str">
        <f t="shared" si="195"/>
        <v/>
      </c>
      <c r="H729" s="27" t="str">
        <f t="shared" si="196"/>
        <v xml:space="preserve">
</v>
      </c>
      <c r="I729" s="27" t="str">
        <f t="shared" si="197"/>
        <v xml:space="preserve">
</v>
      </c>
      <c r="J729" s="42">
        <f t="shared" si="198"/>
        <v>0</v>
      </c>
      <c r="K729" s="22">
        <f t="shared" si="203"/>
        <v>0</v>
      </c>
      <c r="L729" s="22">
        <f t="shared" si="201"/>
        <v>0</v>
      </c>
      <c r="M729" s="22">
        <f t="shared" si="199"/>
        <v>0</v>
      </c>
      <c r="N729" s="14" t="str">
        <f t="shared" si="200"/>
        <v/>
      </c>
      <c r="O729" s="14" t="e">
        <f t="shared" si="188"/>
        <v>#VALUE!</v>
      </c>
      <c r="P729" s="14" t="e">
        <f t="shared" si="189"/>
        <v>#VALUE!</v>
      </c>
      <c r="Q729" s="14" t="str">
        <f>IFERROR(IF(AA729="",IF(X729="","Ecole Privée "&amp;TRIM(PROPER(VLOOKUP(MID(V729,1,8),[1]Répertoire!$H$1:$J$65536,3,FALSE))),"Ecole Privée "&amp;TRIM(PROPER(VLOOKUP(X729,[1]Répertoire!$H$1:$J$65536,3,FALSE)))),AA729),"")</f>
        <v/>
      </c>
      <c r="R729" s="14" t="str">
        <f>IFERROR(IF(AB729="",IF(X729="",VLOOKUP(MID(V729,1,8),[1]Répertoire!$H$1:$J$65536,2,FALSE),TRIM(UPPER(VLOOKUP(X729,[1]Répertoire!$H$1:$J$65536,2,FALSE)))),AB729),"")</f>
        <v/>
      </c>
      <c r="S729" s="14" t="str">
        <f t="shared" si="202"/>
        <v/>
      </c>
      <c r="T729" s="15" t="e">
        <f t="shared" si="190"/>
        <v>#VALUE!</v>
      </c>
      <c r="U729" s="14" t="e">
        <f t="shared" si="191"/>
        <v>#VALUE!</v>
      </c>
      <c r="V729" s="6" t="str">
        <f t="shared" si="192"/>
        <v/>
      </c>
      <c r="W729" s="34"/>
      <c r="X729" s="23" t="str">
        <f t="shared" si="193"/>
        <v/>
      </c>
      <c r="Y729" s="35"/>
      <c r="Z729" s="35"/>
      <c r="AA729" s="38"/>
      <c r="AB729" s="38"/>
      <c r="AC729" s="39"/>
      <c r="AD729" s="23"/>
      <c r="AE729" s="39"/>
      <c r="AF729" s="41"/>
    </row>
    <row r="730" spans="1:32" ht="45" customHeight="1" x14ac:dyDescent="0.25">
      <c r="A730" s="12">
        <v>729</v>
      </c>
      <c r="D730" s="21" t="str">
        <f t="shared" si="194"/>
        <v/>
      </c>
      <c r="E730" s="22" t="str">
        <f t="shared" si="187"/>
        <v/>
      </c>
      <c r="F730" s="22">
        <f>IF(H730="","",MAX($F$2:F729)+1)</f>
        <v>729</v>
      </c>
      <c r="G730" s="26" t="str">
        <f t="shared" si="195"/>
        <v/>
      </c>
      <c r="H730" s="27" t="str">
        <f t="shared" si="196"/>
        <v xml:space="preserve">
</v>
      </c>
      <c r="I730" s="27" t="str">
        <f t="shared" si="197"/>
        <v xml:space="preserve">
</v>
      </c>
      <c r="J730" s="42">
        <f t="shared" si="198"/>
        <v>0</v>
      </c>
      <c r="K730" s="22">
        <f t="shared" si="203"/>
        <v>0</v>
      </c>
      <c r="L730" s="22">
        <f t="shared" si="201"/>
        <v>0</v>
      </c>
      <c r="M730" s="22">
        <f t="shared" si="199"/>
        <v>0</v>
      </c>
      <c r="N730" s="14" t="str">
        <f t="shared" si="200"/>
        <v/>
      </c>
      <c r="O730" s="14" t="e">
        <f t="shared" si="188"/>
        <v>#VALUE!</v>
      </c>
      <c r="P730" s="14" t="e">
        <f t="shared" si="189"/>
        <v>#VALUE!</v>
      </c>
      <c r="Q730" s="14" t="str">
        <f>IFERROR(IF(AA730="",IF(X730="","Ecole Privée "&amp;TRIM(PROPER(VLOOKUP(MID(V730,1,8),[1]Répertoire!$H$1:$J$65536,3,FALSE))),"Ecole Privée "&amp;TRIM(PROPER(VLOOKUP(X730,[1]Répertoire!$H$1:$J$65536,3,FALSE)))),AA730),"")</f>
        <v/>
      </c>
      <c r="R730" s="14" t="str">
        <f>IFERROR(IF(AB730="",IF(X730="",VLOOKUP(MID(V730,1,8),[1]Répertoire!$H$1:$J$65536,2,FALSE),TRIM(UPPER(VLOOKUP(X730,[1]Répertoire!$H$1:$J$65536,2,FALSE)))),AB730),"")</f>
        <v/>
      </c>
      <c r="S730" s="14" t="str">
        <f t="shared" si="202"/>
        <v/>
      </c>
      <c r="T730" s="15" t="e">
        <f t="shared" si="190"/>
        <v>#VALUE!</v>
      </c>
      <c r="U730" s="14" t="e">
        <f t="shared" si="191"/>
        <v>#VALUE!</v>
      </c>
      <c r="V730" s="4" t="str">
        <f t="shared" si="192"/>
        <v/>
      </c>
      <c r="W730" s="33"/>
      <c r="X730" s="24" t="str">
        <f t="shared" si="193"/>
        <v/>
      </c>
      <c r="Y730" s="25"/>
      <c r="Z730" s="25"/>
      <c r="AA730" s="36"/>
      <c r="AB730" s="36"/>
      <c r="AC730" s="37"/>
      <c r="AD730" s="24"/>
      <c r="AE730" s="37"/>
      <c r="AF730" s="40"/>
    </row>
    <row r="731" spans="1:32" ht="45" customHeight="1" x14ac:dyDescent="0.25">
      <c r="A731" s="12">
        <v>730</v>
      </c>
      <c r="D731" s="21" t="str">
        <f t="shared" si="194"/>
        <v/>
      </c>
      <c r="E731" s="22" t="str">
        <f t="shared" si="187"/>
        <v/>
      </c>
      <c r="F731" s="22">
        <f>IF(H731="","",MAX($F$2:F730)+1)</f>
        <v>730</v>
      </c>
      <c r="G731" s="26" t="str">
        <f t="shared" si="195"/>
        <v/>
      </c>
      <c r="H731" s="27" t="str">
        <f t="shared" si="196"/>
        <v xml:space="preserve">
</v>
      </c>
      <c r="I731" s="27" t="str">
        <f t="shared" si="197"/>
        <v xml:space="preserve">
</v>
      </c>
      <c r="J731" s="42">
        <f t="shared" si="198"/>
        <v>0</v>
      </c>
      <c r="K731" s="22">
        <f t="shared" si="203"/>
        <v>0</v>
      </c>
      <c r="L731" s="22">
        <f t="shared" si="201"/>
        <v>0</v>
      </c>
      <c r="M731" s="22">
        <f t="shared" si="199"/>
        <v>0</v>
      </c>
      <c r="N731" s="14" t="str">
        <f t="shared" si="200"/>
        <v/>
      </c>
      <c r="O731" s="14" t="e">
        <f t="shared" si="188"/>
        <v>#VALUE!</v>
      </c>
      <c r="P731" s="14" t="e">
        <f t="shared" si="189"/>
        <v>#VALUE!</v>
      </c>
      <c r="Q731" s="14" t="str">
        <f>IFERROR(IF(AA731="",IF(X731="","Ecole Privée "&amp;TRIM(PROPER(VLOOKUP(MID(V731,1,8),[1]Répertoire!$H$1:$J$65536,3,FALSE))),"Ecole Privée "&amp;TRIM(PROPER(VLOOKUP(X731,[1]Répertoire!$H$1:$J$65536,3,FALSE)))),AA731),"")</f>
        <v/>
      </c>
      <c r="R731" s="14" t="str">
        <f>IFERROR(IF(AB731="",IF(X731="",VLOOKUP(MID(V731,1,8),[1]Répertoire!$H$1:$J$65536,2,FALSE),TRIM(UPPER(VLOOKUP(X731,[1]Répertoire!$H$1:$J$65536,2,FALSE)))),AB731),"")</f>
        <v/>
      </c>
      <c r="S731" s="14" t="str">
        <f t="shared" si="202"/>
        <v/>
      </c>
      <c r="T731" s="15" t="e">
        <f t="shared" si="190"/>
        <v>#VALUE!</v>
      </c>
      <c r="U731" s="14" t="e">
        <f t="shared" si="191"/>
        <v>#VALUE!</v>
      </c>
      <c r="V731" s="6" t="str">
        <f t="shared" si="192"/>
        <v/>
      </c>
      <c r="W731" s="34"/>
      <c r="X731" s="23" t="str">
        <f t="shared" si="193"/>
        <v/>
      </c>
      <c r="Y731" s="35"/>
      <c r="Z731" s="35"/>
      <c r="AA731" s="38"/>
      <c r="AB731" s="38"/>
      <c r="AC731" s="39"/>
      <c r="AD731" s="23"/>
      <c r="AE731" s="39"/>
      <c r="AF731" s="41"/>
    </row>
    <row r="732" spans="1:32" ht="45" customHeight="1" x14ac:dyDescent="0.25">
      <c r="A732" s="12">
        <v>731</v>
      </c>
      <c r="D732" s="21" t="str">
        <f t="shared" si="194"/>
        <v/>
      </c>
      <c r="E732" s="22" t="str">
        <f t="shared" si="187"/>
        <v/>
      </c>
      <c r="F732" s="22">
        <f>IF(H732="","",MAX($F$2:F731)+1)</f>
        <v>731</v>
      </c>
      <c r="G732" s="26" t="str">
        <f t="shared" si="195"/>
        <v/>
      </c>
      <c r="H732" s="27" t="str">
        <f t="shared" si="196"/>
        <v xml:space="preserve">
</v>
      </c>
      <c r="I732" s="27" t="str">
        <f t="shared" si="197"/>
        <v xml:space="preserve">
</v>
      </c>
      <c r="J732" s="42">
        <f t="shared" si="198"/>
        <v>0</v>
      </c>
      <c r="K732" s="22">
        <f t="shared" si="203"/>
        <v>0</v>
      </c>
      <c r="L732" s="22">
        <f t="shared" si="201"/>
        <v>0</v>
      </c>
      <c r="M732" s="22">
        <f t="shared" si="199"/>
        <v>0</v>
      </c>
      <c r="N732" s="14" t="str">
        <f t="shared" si="200"/>
        <v/>
      </c>
      <c r="O732" s="14" t="e">
        <f t="shared" si="188"/>
        <v>#VALUE!</v>
      </c>
      <c r="P732" s="14" t="e">
        <f t="shared" si="189"/>
        <v>#VALUE!</v>
      </c>
      <c r="Q732" s="14" t="str">
        <f>IFERROR(IF(AA732="",IF(X732="","Ecole Privée "&amp;TRIM(PROPER(VLOOKUP(MID(V732,1,8),[1]Répertoire!$H$1:$J$65536,3,FALSE))),"Ecole Privée "&amp;TRIM(PROPER(VLOOKUP(X732,[1]Répertoire!$H$1:$J$65536,3,FALSE)))),AA732),"")</f>
        <v/>
      </c>
      <c r="R732" s="14" t="str">
        <f>IFERROR(IF(AB732="",IF(X732="",VLOOKUP(MID(V732,1,8),[1]Répertoire!$H$1:$J$65536,2,FALSE),TRIM(UPPER(VLOOKUP(X732,[1]Répertoire!$H$1:$J$65536,2,FALSE)))),AB732),"")</f>
        <v/>
      </c>
      <c r="S732" s="14" t="str">
        <f t="shared" si="202"/>
        <v/>
      </c>
      <c r="T732" s="15" t="e">
        <f t="shared" si="190"/>
        <v>#VALUE!</v>
      </c>
      <c r="U732" s="14" t="e">
        <f t="shared" si="191"/>
        <v>#VALUE!</v>
      </c>
      <c r="V732" s="4" t="str">
        <f t="shared" si="192"/>
        <v/>
      </c>
      <c r="W732" s="33"/>
      <c r="X732" s="24" t="str">
        <f t="shared" si="193"/>
        <v/>
      </c>
      <c r="Y732" s="25"/>
      <c r="Z732" s="25"/>
      <c r="AA732" s="36"/>
      <c r="AB732" s="36"/>
      <c r="AC732" s="37"/>
      <c r="AD732" s="24"/>
      <c r="AE732" s="37"/>
      <c r="AF732" s="40"/>
    </row>
    <row r="733" spans="1:32" ht="45" customHeight="1" x14ac:dyDescent="0.25">
      <c r="A733" s="12">
        <v>732</v>
      </c>
      <c r="D733" s="21" t="str">
        <f t="shared" si="194"/>
        <v/>
      </c>
      <c r="E733" s="22" t="str">
        <f t="shared" ref="E733:E796" si="204">IF(ISNUMBER(D733),RANK(D733,$D$2:$D$997),"")</f>
        <v/>
      </c>
      <c r="F733" s="22">
        <f>IF(H733="","",MAX($F$2:F732)+1)</f>
        <v>732</v>
      </c>
      <c r="G733" s="26" t="str">
        <f t="shared" si="195"/>
        <v/>
      </c>
      <c r="H733" s="27" t="str">
        <f t="shared" si="196"/>
        <v xml:space="preserve">
</v>
      </c>
      <c r="I733" s="27" t="str">
        <f t="shared" si="197"/>
        <v xml:space="preserve">
</v>
      </c>
      <c r="J733" s="42">
        <f t="shared" si="198"/>
        <v>0</v>
      </c>
      <c r="K733" s="22">
        <f t="shared" si="203"/>
        <v>0</v>
      </c>
      <c r="L733" s="22">
        <f t="shared" si="201"/>
        <v>0</v>
      </c>
      <c r="M733" s="22">
        <f t="shared" si="199"/>
        <v>0</v>
      </c>
      <c r="N733" s="14" t="str">
        <f t="shared" si="200"/>
        <v/>
      </c>
      <c r="O733" s="14" t="e">
        <f t="shared" ref="O733:O796" si="205">IF(Y733="",DATE(YEAR(MID(V733,10,8)),MONTH(MID(V733,10,8)),DAY(MID(V733,10,2))),Y733)</f>
        <v>#VALUE!</v>
      </c>
      <c r="P733" s="14" t="e">
        <f t="shared" ref="P733:P796" si="206">IF(Z733="",DATE(YEAR(MID(V733,19,8)),MONTH(MID(V733,19,8)),DAY(MID(V733,19,8))),Z733)</f>
        <v>#VALUE!</v>
      </c>
      <c r="Q733" s="14" t="str">
        <f>IFERROR(IF(AA733="",IF(X733="","Ecole Privée "&amp;TRIM(PROPER(VLOOKUP(MID(V733,1,8),[1]Répertoire!$H$1:$J$65536,3,FALSE))),"Ecole Privée "&amp;TRIM(PROPER(VLOOKUP(X733,[1]Répertoire!$H$1:$J$65536,3,FALSE)))),AA733),"")</f>
        <v/>
      </c>
      <c r="R733" s="14" t="str">
        <f>IFERROR(IF(AB733="",IF(X733="",VLOOKUP(MID(V733,1,8),[1]Répertoire!$H$1:$J$65536,2,FALSE),TRIM(UPPER(VLOOKUP(X733,[1]Répertoire!$H$1:$J$65536,2,FALSE)))),AB733),"")</f>
        <v/>
      </c>
      <c r="S733" s="14" t="str">
        <f t="shared" si="202"/>
        <v/>
      </c>
      <c r="T733" s="15" t="e">
        <f t="shared" ref="T733:T796" si="207">IF(AC733="",IF(AD733="",U733,TRUNC(AD733*27,0)&amp;"h"&amp;IF((AD733*27)-TRUNC(AD733*27,0)=0,"",(((AD733*27)-TRUNC(AD733*27,0))*60))),AC733)</f>
        <v>#VALUE!</v>
      </c>
      <c r="U733" s="14" t="e">
        <f t="shared" ref="U733:U796" si="208">IF(MID(V733,51,4)="1.00","27h",TRUNC(MID(V733,53,2)*27/100,0)&amp;"h"&amp;((MID(V733,53,2)*27/100)-TRUNC(MID(V733,53,2)*27/100,0))*60)</f>
        <v>#VALUE!</v>
      </c>
      <c r="V733" s="6" t="str">
        <f t="shared" ref="V733:V796" si="209">RIGHT(AF733,69)</f>
        <v/>
      </c>
      <c r="W733" s="34"/>
      <c r="X733" s="23" t="str">
        <f t="shared" ref="X733:X796" si="210">LEFT(V733,8)</f>
        <v/>
      </c>
      <c r="Y733" s="35"/>
      <c r="Z733" s="35"/>
      <c r="AA733" s="38"/>
      <c r="AB733" s="38"/>
      <c r="AC733" s="39"/>
      <c r="AD733" s="23"/>
      <c r="AE733" s="39"/>
      <c r="AF733" s="41"/>
    </row>
    <row r="734" spans="1:32" ht="45" customHeight="1" x14ac:dyDescent="0.25">
      <c r="A734" s="12">
        <v>733</v>
      </c>
      <c r="D734" s="21" t="str">
        <f t="shared" si="194"/>
        <v/>
      </c>
      <c r="E734" s="22" t="str">
        <f t="shared" si="204"/>
        <v/>
      </c>
      <c r="F734" s="22">
        <f>IF(H734="","",MAX($F$2:F733)+1)</f>
        <v>733</v>
      </c>
      <c r="G734" s="26" t="str">
        <f t="shared" si="195"/>
        <v/>
      </c>
      <c r="H734" s="27" t="str">
        <f t="shared" si="196"/>
        <v xml:space="preserve">
</v>
      </c>
      <c r="I734" s="27" t="str">
        <f t="shared" si="197"/>
        <v xml:space="preserve">
</v>
      </c>
      <c r="J734" s="42">
        <f t="shared" si="198"/>
        <v>0</v>
      </c>
      <c r="K734" s="22">
        <f t="shared" si="203"/>
        <v>0</v>
      </c>
      <c r="L734" s="22">
        <f t="shared" si="201"/>
        <v>0</v>
      </c>
      <c r="M734" s="22">
        <f t="shared" si="199"/>
        <v>0</v>
      </c>
      <c r="N734" s="14" t="str">
        <f t="shared" si="200"/>
        <v/>
      </c>
      <c r="O734" s="14" t="e">
        <f t="shared" si="205"/>
        <v>#VALUE!</v>
      </c>
      <c r="P734" s="14" t="e">
        <f t="shared" si="206"/>
        <v>#VALUE!</v>
      </c>
      <c r="Q734" s="14" t="str">
        <f>IFERROR(IF(AA734="",IF(X734="","Ecole Privée "&amp;TRIM(PROPER(VLOOKUP(MID(V734,1,8),[1]Répertoire!$H$1:$J$65536,3,FALSE))),"Ecole Privée "&amp;TRIM(PROPER(VLOOKUP(X734,[1]Répertoire!$H$1:$J$65536,3,FALSE)))),AA734),"")</f>
        <v/>
      </c>
      <c r="R734" s="14" t="str">
        <f>IFERROR(IF(AB734="",IF(X734="",VLOOKUP(MID(V734,1,8),[1]Répertoire!$H$1:$J$65536,2,FALSE),TRIM(UPPER(VLOOKUP(X734,[1]Répertoire!$H$1:$J$65536,2,FALSE)))),AB734),"")</f>
        <v/>
      </c>
      <c r="S734" s="14" t="str">
        <f t="shared" si="202"/>
        <v/>
      </c>
      <c r="T734" s="15" t="e">
        <f t="shared" si="207"/>
        <v>#VALUE!</v>
      </c>
      <c r="U734" s="14" t="e">
        <f t="shared" si="208"/>
        <v>#VALUE!</v>
      </c>
      <c r="V734" s="4" t="str">
        <f t="shared" si="209"/>
        <v/>
      </c>
      <c r="W734" s="33"/>
      <c r="X734" s="24" t="str">
        <f t="shared" si="210"/>
        <v/>
      </c>
      <c r="Y734" s="25"/>
      <c r="Z734" s="25"/>
      <c r="AA734" s="36"/>
      <c r="AB734" s="36"/>
      <c r="AC734" s="37"/>
      <c r="AD734" s="24"/>
      <c r="AE734" s="37"/>
      <c r="AF734" s="40"/>
    </row>
    <row r="735" spans="1:32" ht="45" customHeight="1" x14ac:dyDescent="0.25">
      <c r="A735" s="12">
        <v>734</v>
      </c>
      <c r="D735" s="21" t="str">
        <f t="shared" si="194"/>
        <v/>
      </c>
      <c r="E735" s="22" t="str">
        <f t="shared" si="204"/>
        <v/>
      </c>
      <c r="F735" s="22">
        <f>IF(H735="","",MAX($F$2:F734)+1)</f>
        <v>734</v>
      </c>
      <c r="G735" s="26" t="str">
        <f t="shared" si="195"/>
        <v/>
      </c>
      <c r="H735" s="27" t="str">
        <f t="shared" si="196"/>
        <v xml:space="preserve">
</v>
      </c>
      <c r="I735" s="27" t="str">
        <f t="shared" si="197"/>
        <v xml:space="preserve">
</v>
      </c>
      <c r="J735" s="42">
        <f t="shared" si="198"/>
        <v>0</v>
      </c>
      <c r="K735" s="22">
        <f t="shared" si="203"/>
        <v>0</v>
      </c>
      <c r="L735" s="22">
        <f t="shared" si="201"/>
        <v>0</v>
      </c>
      <c r="M735" s="22">
        <f t="shared" si="199"/>
        <v>0</v>
      </c>
      <c r="N735" s="14" t="str">
        <f t="shared" si="200"/>
        <v/>
      </c>
      <c r="O735" s="14" t="e">
        <f t="shared" si="205"/>
        <v>#VALUE!</v>
      </c>
      <c r="P735" s="14" t="e">
        <f t="shared" si="206"/>
        <v>#VALUE!</v>
      </c>
      <c r="Q735" s="14" t="str">
        <f>IFERROR(IF(AA735="",IF(X735="","Ecole Privée "&amp;TRIM(PROPER(VLOOKUP(MID(V735,1,8),[1]Répertoire!$H$1:$J$65536,3,FALSE))),"Ecole Privée "&amp;TRIM(PROPER(VLOOKUP(X735,[1]Répertoire!$H$1:$J$65536,3,FALSE)))),AA735),"")</f>
        <v/>
      </c>
      <c r="R735" s="14" t="str">
        <f>IFERROR(IF(AB735="",IF(X735="",VLOOKUP(MID(V735,1,8),[1]Répertoire!$H$1:$J$65536,2,FALSE),TRIM(UPPER(VLOOKUP(X735,[1]Répertoire!$H$1:$J$65536,2,FALSE)))),AB735),"")</f>
        <v/>
      </c>
      <c r="S735" s="14" t="str">
        <f t="shared" si="202"/>
        <v/>
      </c>
      <c r="T735" s="15" t="e">
        <f t="shared" si="207"/>
        <v>#VALUE!</v>
      </c>
      <c r="U735" s="14" t="e">
        <f t="shared" si="208"/>
        <v>#VALUE!</v>
      </c>
      <c r="V735" s="6" t="str">
        <f t="shared" si="209"/>
        <v/>
      </c>
      <c r="W735" s="34"/>
      <c r="X735" s="23" t="str">
        <f t="shared" si="210"/>
        <v/>
      </c>
      <c r="Y735" s="35"/>
      <c r="Z735" s="35"/>
      <c r="AA735" s="38"/>
      <c r="AB735" s="38"/>
      <c r="AC735" s="39"/>
      <c r="AD735" s="23"/>
      <c r="AE735" s="39"/>
      <c r="AF735" s="41"/>
    </row>
    <row r="736" spans="1:32" ht="45" customHeight="1" x14ac:dyDescent="0.25">
      <c r="A736" s="12">
        <v>735</v>
      </c>
      <c r="D736" s="21" t="str">
        <f t="shared" si="194"/>
        <v/>
      </c>
      <c r="E736" s="22" t="str">
        <f t="shared" si="204"/>
        <v/>
      </c>
      <c r="F736" s="22">
        <f>IF(H736="","",MAX($F$2:F735)+1)</f>
        <v>735</v>
      </c>
      <c r="G736" s="26" t="str">
        <f t="shared" si="195"/>
        <v/>
      </c>
      <c r="H736" s="27" t="str">
        <f t="shared" si="196"/>
        <v xml:space="preserve">
</v>
      </c>
      <c r="I736" s="27" t="str">
        <f t="shared" si="197"/>
        <v xml:space="preserve">
</v>
      </c>
      <c r="J736" s="42">
        <f t="shared" si="198"/>
        <v>0</v>
      </c>
      <c r="K736" s="22">
        <f t="shared" si="203"/>
        <v>0</v>
      </c>
      <c r="L736" s="22">
        <f t="shared" si="201"/>
        <v>0</v>
      </c>
      <c r="M736" s="22">
        <f t="shared" si="199"/>
        <v>0</v>
      </c>
      <c r="N736" s="14" t="str">
        <f t="shared" si="200"/>
        <v/>
      </c>
      <c r="O736" s="14" t="e">
        <f t="shared" si="205"/>
        <v>#VALUE!</v>
      </c>
      <c r="P736" s="14" t="e">
        <f t="shared" si="206"/>
        <v>#VALUE!</v>
      </c>
      <c r="Q736" s="14" t="str">
        <f>IFERROR(IF(AA736="",IF(X736="","Ecole Privée "&amp;TRIM(PROPER(VLOOKUP(MID(V736,1,8),[1]Répertoire!$H$1:$J$65536,3,FALSE))),"Ecole Privée "&amp;TRIM(PROPER(VLOOKUP(X736,[1]Répertoire!$H$1:$J$65536,3,FALSE)))),AA736),"")</f>
        <v/>
      </c>
      <c r="R736" s="14" t="str">
        <f>IFERROR(IF(AB736="",IF(X736="",VLOOKUP(MID(V736,1,8),[1]Répertoire!$H$1:$J$65536,2,FALSE),TRIM(UPPER(VLOOKUP(X736,[1]Répertoire!$H$1:$J$65536,2,FALSE)))),AB736),"")</f>
        <v/>
      </c>
      <c r="S736" s="14" t="str">
        <f t="shared" si="202"/>
        <v/>
      </c>
      <c r="T736" s="15" t="e">
        <f t="shared" si="207"/>
        <v>#VALUE!</v>
      </c>
      <c r="U736" s="14" t="e">
        <f t="shared" si="208"/>
        <v>#VALUE!</v>
      </c>
      <c r="V736" s="4" t="str">
        <f t="shared" si="209"/>
        <v/>
      </c>
      <c r="W736" s="33"/>
      <c r="X736" s="24" t="str">
        <f t="shared" si="210"/>
        <v/>
      </c>
      <c r="Y736" s="25"/>
      <c r="Z736" s="25"/>
      <c r="AA736" s="36"/>
      <c r="AB736" s="36"/>
      <c r="AC736" s="37"/>
      <c r="AD736" s="24"/>
      <c r="AE736" s="37"/>
      <c r="AF736" s="40"/>
    </row>
    <row r="737" spans="1:32" ht="45" customHeight="1" x14ac:dyDescent="0.25">
      <c r="A737" s="12">
        <v>736</v>
      </c>
      <c r="D737" s="21" t="str">
        <f t="shared" si="194"/>
        <v/>
      </c>
      <c r="E737" s="22" t="str">
        <f t="shared" si="204"/>
        <v/>
      </c>
      <c r="F737" s="22">
        <f>IF(H737="","",MAX($F$2:F736)+1)</f>
        <v>736</v>
      </c>
      <c r="G737" s="26" t="str">
        <f t="shared" si="195"/>
        <v/>
      </c>
      <c r="H737" s="27" t="str">
        <f t="shared" si="196"/>
        <v xml:space="preserve">
</v>
      </c>
      <c r="I737" s="27" t="str">
        <f t="shared" si="197"/>
        <v xml:space="preserve">
</v>
      </c>
      <c r="J737" s="42">
        <f t="shared" si="198"/>
        <v>0</v>
      </c>
      <c r="K737" s="22">
        <f t="shared" si="203"/>
        <v>0</v>
      </c>
      <c r="L737" s="22">
        <f t="shared" si="201"/>
        <v>0</v>
      </c>
      <c r="M737" s="22">
        <f t="shared" si="199"/>
        <v>0</v>
      </c>
      <c r="N737" s="14" t="str">
        <f t="shared" si="200"/>
        <v/>
      </c>
      <c r="O737" s="14" t="e">
        <f t="shared" si="205"/>
        <v>#VALUE!</v>
      </c>
      <c r="P737" s="14" t="e">
        <f t="shared" si="206"/>
        <v>#VALUE!</v>
      </c>
      <c r="Q737" s="14" t="str">
        <f>IFERROR(IF(AA737="",IF(X737="","Ecole Privée "&amp;TRIM(PROPER(VLOOKUP(MID(V737,1,8),[1]Répertoire!$H$1:$J$65536,3,FALSE))),"Ecole Privée "&amp;TRIM(PROPER(VLOOKUP(X737,[1]Répertoire!$H$1:$J$65536,3,FALSE)))),AA737),"")</f>
        <v/>
      </c>
      <c r="R737" s="14" t="str">
        <f>IFERROR(IF(AB737="",IF(X737="",VLOOKUP(MID(V737,1,8),[1]Répertoire!$H$1:$J$65536,2,FALSE),TRIM(UPPER(VLOOKUP(X737,[1]Répertoire!$H$1:$J$65536,2,FALSE)))),AB737),"")</f>
        <v/>
      </c>
      <c r="S737" s="14" t="str">
        <f t="shared" si="202"/>
        <v/>
      </c>
      <c r="T737" s="15" t="e">
        <f t="shared" si="207"/>
        <v>#VALUE!</v>
      </c>
      <c r="U737" s="14" t="e">
        <f t="shared" si="208"/>
        <v>#VALUE!</v>
      </c>
      <c r="V737" s="6" t="str">
        <f t="shared" si="209"/>
        <v/>
      </c>
      <c r="W737" s="34"/>
      <c r="X737" s="23" t="str">
        <f t="shared" si="210"/>
        <v/>
      </c>
      <c r="Y737" s="35"/>
      <c r="Z737" s="35"/>
      <c r="AA737" s="38"/>
      <c r="AB737" s="38"/>
      <c r="AC737" s="39"/>
      <c r="AD737" s="23"/>
      <c r="AE737" s="39"/>
      <c r="AF737" s="41"/>
    </row>
    <row r="738" spans="1:32" ht="45" customHeight="1" x14ac:dyDescent="0.25">
      <c r="A738" s="12">
        <v>737</v>
      </c>
      <c r="D738" s="21" t="str">
        <f t="shared" si="194"/>
        <v/>
      </c>
      <c r="E738" s="22" t="str">
        <f t="shared" si="204"/>
        <v/>
      </c>
      <c r="F738" s="22">
        <f>IF(H738="","",MAX($F$2:F737)+1)</f>
        <v>737</v>
      </c>
      <c r="G738" s="26" t="str">
        <f t="shared" si="195"/>
        <v/>
      </c>
      <c r="H738" s="27" t="str">
        <f t="shared" si="196"/>
        <v xml:space="preserve">
</v>
      </c>
      <c r="I738" s="27" t="str">
        <f t="shared" si="197"/>
        <v xml:space="preserve">
</v>
      </c>
      <c r="J738" s="42">
        <f t="shared" si="198"/>
        <v>0</v>
      </c>
      <c r="K738" s="22">
        <f t="shared" si="203"/>
        <v>0</v>
      </c>
      <c r="L738" s="22">
        <f t="shared" si="201"/>
        <v>0</v>
      </c>
      <c r="M738" s="22">
        <f t="shared" si="199"/>
        <v>0</v>
      </c>
      <c r="N738" s="14" t="str">
        <f t="shared" si="200"/>
        <v/>
      </c>
      <c r="O738" s="14" t="e">
        <f t="shared" si="205"/>
        <v>#VALUE!</v>
      </c>
      <c r="P738" s="14" t="e">
        <f t="shared" si="206"/>
        <v>#VALUE!</v>
      </c>
      <c r="Q738" s="14" t="str">
        <f>IFERROR(IF(AA738="",IF(X738="","Ecole Privée "&amp;TRIM(PROPER(VLOOKUP(MID(V738,1,8),[1]Répertoire!$H$1:$J$65536,3,FALSE))),"Ecole Privée "&amp;TRIM(PROPER(VLOOKUP(X738,[1]Répertoire!$H$1:$J$65536,3,FALSE)))),AA738),"")</f>
        <v/>
      </c>
      <c r="R738" s="14" t="str">
        <f>IFERROR(IF(AB738="",IF(X738="",VLOOKUP(MID(V738,1,8),[1]Répertoire!$H$1:$J$65536,2,FALSE),TRIM(UPPER(VLOOKUP(X738,[1]Répertoire!$H$1:$J$65536,2,FALSE)))),AB738),"")</f>
        <v/>
      </c>
      <c r="S738" s="14" t="str">
        <f t="shared" si="202"/>
        <v/>
      </c>
      <c r="T738" s="15" t="e">
        <f t="shared" si="207"/>
        <v>#VALUE!</v>
      </c>
      <c r="U738" s="14" t="e">
        <f t="shared" si="208"/>
        <v>#VALUE!</v>
      </c>
      <c r="V738" s="4" t="str">
        <f t="shared" si="209"/>
        <v/>
      </c>
      <c r="W738" s="33"/>
      <c r="X738" s="24" t="str">
        <f t="shared" si="210"/>
        <v/>
      </c>
      <c r="Y738" s="25"/>
      <c r="Z738" s="25"/>
      <c r="AA738" s="36"/>
      <c r="AB738" s="36"/>
      <c r="AC738" s="37"/>
      <c r="AD738" s="24"/>
      <c r="AE738" s="37"/>
      <c r="AF738" s="40"/>
    </row>
    <row r="739" spans="1:32" ht="45" customHeight="1" x14ac:dyDescent="0.25">
      <c r="A739" s="12">
        <v>738</v>
      </c>
      <c r="D739" s="21" t="str">
        <f t="shared" si="194"/>
        <v/>
      </c>
      <c r="E739" s="22" t="str">
        <f t="shared" si="204"/>
        <v/>
      </c>
      <c r="F739" s="22">
        <f>IF(H739="","",MAX($F$2:F738)+1)</f>
        <v>738</v>
      </c>
      <c r="G739" s="26" t="str">
        <f t="shared" si="195"/>
        <v/>
      </c>
      <c r="H739" s="27" t="str">
        <f t="shared" si="196"/>
        <v xml:space="preserve">
</v>
      </c>
      <c r="I739" s="27" t="str">
        <f t="shared" si="197"/>
        <v xml:space="preserve">
</v>
      </c>
      <c r="J739" s="42">
        <f t="shared" si="198"/>
        <v>0</v>
      </c>
      <c r="K739" s="22">
        <f t="shared" si="203"/>
        <v>0</v>
      </c>
      <c r="L739" s="22">
        <f t="shared" si="201"/>
        <v>0</v>
      </c>
      <c r="M739" s="22">
        <f t="shared" si="199"/>
        <v>0</v>
      </c>
      <c r="N739" s="14" t="str">
        <f t="shared" si="200"/>
        <v/>
      </c>
      <c r="O739" s="14" t="e">
        <f t="shared" si="205"/>
        <v>#VALUE!</v>
      </c>
      <c r="P739" s="14" t="e">
        <f t="shared" si="206"/>
        <v>#VALUE!</v>
      </c>
      <c r="Q739" s="14" t="str">
        <f>IFERROR(IF(AA739="",IF(X739="","Ecole Privée "&amp;TRIM(PROPER(VLOOKUP(MID(V739,1,8),[1]Répertoire!$H$1:$J$65536,3,FALSE))),"Ecole Privée "&amp;TRIM(PROPER(VLOOKUP(X739,[1]Répertoire!$H$1:$J$65536,3,FALSE)))),AA739),"")</f>
        <v/>
      </c>
      <c r="R739" s="14" t="str">
        <f>IFERROR(IF(AB739="",IF(X739="",VLOOKUP(MID(V739,1,8),[1]Répertoire!$H$1:$J$65536,2,FALSE),TRIM(UPPER(VLOOKUP(X739,[1]Répertoire!$H$1:$J$65536,2,FALSE)))),AB739),"")</f>
        <v/>
      </c>
      <c r="S739" s="14" t="str">
        <f t="shared" si="202"/>
        <v/>
      </c>
      <c r="T739" s="15" t="e">
        <f t="shared" si="207"/>
        <v>#VALUE!</v>
      </c>
      <c r="U739" s="14" t="e">
        <f t="shared" si="208"/>
        <v>#VALUE!</v>
      </c>
      <c r="V739" s="6" t="str">
        <f t="shared" si="209"/>
        <v/>
      </c>
      <c r="W739" s="34"/>
      <c r="X739" s="23" t="str">
        <f t="shared" si="210"/>
        <v/>
      </c>
      <c r="Y739" s="35"/>
      <c r="Z739" s="35"/>
      <c r="AA739" s="38"/>
      <c r="AB739" s="38"/>
      <c r="AC739" s="39"/>
      <c r="AD739" s="23"/>
      <c r="AE739" s="39"/>
      <c r="AF739" s="41"/>
    </row>
    <row r="740" spans="1:32" ht="45" customHeight="1" x14ac:dyDescent="0.25">
      <c r="A740" s="12">
        <v>739</v>
      </c>
      <c r="D740" s="21" t="str">
        <f t="shared" si="194"/>
        <v/>
      </c>
      <c r="E740" s="22" t="str">
        <f t="shared" si="204"/>
        <v/>
      </c>
      <c r="F740" s="22">
        <f>IF(H740="","",MAX($F$2:F739)+1)</f>
        <v>739</v>
      </c>
      <c r="G740" s="26" t="str">
        <f t="shared" si="195"/>
        <v/>
      </c>
      <c r="H740" s="27" t="str">
        <f t="shared" si="196"/>
        <v xml:space="preserve">
</v>
      </c>
      <c r="I740" s="27" t="str">
        <f t="shared" si="197"/>
        <v xml:space="preserve">
</v>
      </c>
      <c r="J740" s="42">
        <f t="shared" si="198"/>
        <v>0</v>
      </c>
      <c r="K740" s="22">
        <f t="shared" si="203"/>
        <v>0</v>
      </c>
      <c r="L740" s="22">
        <f t="shared" si="201"/>
        <v>0</v>
      </c>
      <c r="M740" s="22">
        <f t="shared" si="199"/>
        <v>0</v>
      </c>
      <c r="N740" s="14" t="str">
        <f t="shared" si="200"/>
        <v/>
      </c>
      <c r="O740" s="14" t="e">
        <f t="shared" si="205"/>
        <v>#VALUE!</v>
      </c>
      <c r="P740" s="14" t="e">
        <f t="shared" si="206"/>
        <v>#VALUE!</v>
      </c>
      <c r="Q740" s="14" t="str">
        <f>IFERROR(IF(AA740="",IF(X740="","Ecole Privée "&amp;TRIM(PROPER(VLOOKUP(MID(V740,1,8),[1]Répertoire!$H$1:$J$65536,3,FALSE))),"Ecole Privée "&amp;TRIM(PROPER(VLOOKUP(X740,[1]Répertoire!$H$1:$J$65536,3,FALSE)))),AA740),"")</f>
        <v/>
      </c>
      <c r="R740" s="14" t="str">
        <f>IFERROR(IF(AB740="",IF(X740="",VLOOKUP(MID(V740,1,8),[1]Répertoire!$H$1:$J$65536,2,FALSE),TRIM(UPPER(VLOOKUP(X740,[1]Répertoire!$H$1:$J$65536,2,FALSE)))),AB740),"")</f>
        <v/>
      </c>
      <c r="S740" s="14" t="str">
        <f t="shared" si="202"/>
        <v/>
      </c>
      <c r="T740" s="15" t="e">
        <f t="shared" si="207"/>
        <v>#VALUE!</v>
      </c>
      <c r="U740" s="14" t="e">
        <f t="shared" si="208"/>
        <v>#VALUE!</v>
      </c>
      <c r="V740" s="4" t="str">
        <f t="shared" si="209"/>
        <v/>
      </c>
      <c r="W740" s="33"/>
      <c r="X740" s="24" t="str">
        <f t="shared" si="210"/>
        <v/>
      </c>
      <c r="Y740" s="25"/>
      <c r="Z740" s="25"/>
      <c r="AA740" s="36"/>
      <c r="AB740" s="36"/>
      <c r="AC740" s="37"/>
      <c r="AD740" s="24"/>
      <c r="AE740" s="37"/>
      <c r="AF740" s="40"/>
    </row>
    <row r="741" spans="1:32" ht="45" customHeight="1" x14ac:dyDescent="0.25">
      <c r="A741" s="12">
        <v>740</v>
      </c>
      <c r="D741" s="21" t="str">
        <f t="shared" si="194"/>
        <v/>
      </c>
      <c r="E741" s="22" t="str">
        <f t="shared" si="204"/>
        <v/>
      </c>
      <c r="F741" s="22">
        <f>IF(H741="","",MAX($F$2:F740)+1)</f>
        <v>740</v>
      </c>
      <c r="G741" s="26" t="str">
        <f t="shared" si="195"/>
        <v/>
      </c>
      <c r="H741" s="27" t="str">
        <f t="shared" si="196"/>
        <v xml:space="preserve">
</v>
      </c>
      <c r="I741" s="27" t="str">
        <f t="shared" si="197"/>
        <v xml:space="preserve">
</v>
      </c>
      <c r="J741" s="42">
        <f t="shared" si="198"/>
        <v>0</v>
      </c>
      <c r="K741" s="22">
        <f t="shared" si="203"/>
        <v>0</v>
      </c>
      <c r="L741" s="22">
        <f t="shared" si="201"/>
        <v>0</v>
      </c>
      <c r="M741" s="22">
        <f t="shared" si="199"/>
        <v>0</v>
      </c>
      <c r="N741" s="14" t="str">
        <f t="shared" si="200"/>
        <v/>
      </c>
      <c r="O741" s="14" t="e">
        <f t="shared" si="205"/>
        <v>#VALUE!</v>
      </c>
      <c r="P741" s="14" t="e">
        <f t="shared" si="206"/>
        <v>#VALUE!</v>
      </c>
      <c r="Q741" s="14" t="str">
        <f>IFERROR(IF(AA741="",IF(X741="","Ecole Privée "&amp;TRIM(PROPER(VLOOKUP(MID(V741,1,8),[1]Répertoire!$H$1:$J$65536,3,FALSE))),"Ecole Privée "&amp;TRIM(PROPER(VLOOKUP(X741,[1]Répertoire!$H$1:$J$65536,3,FALSE)))),AA741),"")</f>
        <v/>
      </c>
      <c r="R741" s="14" t="str">
        <f>IFERROR(IF(AB741="",IF(X741="",VLOOKUP(MID(V741,1,8),[1]Répertoire!$H$1:$J$65536,2,FALSE),TRIM(UPPER(VLOOKUP(X741,[1]Répertoire!$H$1:$J$65536,2,FALSE)))),AB741),"")</f>
        <v/>
      </c>
      <c r="S741" s="14" t="str">
        <f t="shared" si="202"/>
        <v/>
      </c>
      <c r="T741" s="15" t="e">
        <f t="shared" si="207"/>
        <v>#VALUE!</v>
      </c>
      <c r="U741" s="14" t="e">
        <f t="shared" si="208"/>
        <v>#VALUE!</v>
      </c>
      <c r="V741" s="6" t="str">
        <f t="shared" si="209"/>
        <v/>
      </c>
      <c r="W741" s="34"/>
      <c r="X741" s="23" t="str">
        <f t="shared" si="210"/>
        <v/>
      </c>
      <c r="Y741" s="35"/>
      <c r="Z741" s="35"/>
      <c r="AA741" s="38"/>
      <c r="AB741" s="38"/>
      <c r="AC741" s="39"/>
      <c r="AD741" s="23"/>
      <c r="AE741" s="39"/>
      <c r="AF741" s="41"/>
    </row>
    <row r="742" spans="1:32" ht="45" customHeight="1" x14ac:dyDescent="0.25">
      <c r="A742" s="12">
        <v>741</v>
      </c>
      <c r="D742" s="21" t="str">
        <f t="shared" si="194"/>
        <v/>
      </c>
      <c r="E742" s="22" t="str">
        <f t="shared" si="204"/>
        <v/>
      </c>
      <c r="F742" s="22">
        <f>IF(H742="","",MAX($F$2:F741)+1)</f>
        <v>741</v>
      </c>
      <c r="G742" s="26" t="str">
        <f t="shared" si="195"/>
        <v/>
      </c>
      <c r="H742" s="27" t="str">
        <f t="shared" si="196"/>
        <v xml:space="preserve">
</v>
      </c>
      <c r="I742" s="27" t="str">
        <f t="shared" si="197"/>
        <v xml:space="preserve">
</v>
      </c>
      <c r="J742" s="42">
        <f t="shared" si="198"/>
        <v>0</v>
      </c>
      <c r="K742" s="22">
        <f t="shared" si="203"/>
        <v>0</v>
      </c>
      <c r="L742" s="22">
        <f t="shared" si="201"/>
        <v>0</v>
      </c>
      <c r="M742" s="22">
        <f t="shared" si="199"/>
        <v>0</v>
      </c>
      <c r="N742" s="14" t="str">
        <f t="shared" si="200"/>
        <v/>
      </c>
      <c r="O742" s="14" t="e">
        <f t="shared" si="205"/>
        <v>#VALUE!</v>
      </c>
      <c r="P742" s="14" t="e">
        <f t="shared" si="206"/>
        <v>#VALUE!</v>
      </c>
      <c r="Q742" s="14" t="str">
        <f>IFERROR(IF(AA742="",IF(X742="","Ecole Privée "&amp;TRIM(PROPER(VLOOKUP(MID(V742,1,8),[1]Répertoire!$H$1:$J$65536,3,FALSE))),"Ecole Privée "&amp;TRIM(PROPER(VLOOKUP(X742,[1]Répertoire!$H$1:$J$65536,3,FALSE)))),AA742),"")</f>
        <v/>
      </c>
      <c r="R742" s="14" t="str">
        <f>IFERROR(IF(AB742="",IF(X742="",VLOOKUP(MID(V742,1,8),[1]Répertoire!$H$1:$J$65536,2,FALSE),TRIM(UPPER(VLOOKUP(X742,[1]Répertoire!$H$1:$J$65536,2,FALSE)))),AB742),"")</f>
        <v/>
      </c>
      <c r="S742" s="14" t="str">
        <f t="shared" si="202"/>
        <v/>
      </c>
      <c r="T742" s="15" t="e">
        <f t="shared" si="207"/>
        <v>#VALUE!</v>
      </c>
      <c r="U742" s="14" t="e">
        <f t="shared" si="208"/>
        <v>#VALUE!</v>
      </c>
      <c r="V742" s="4" t="str">
        <f t="shared" si="209"/>
        <v/>
      </c>
      <c r="W742" s="33"/>
      <c r="X742" s="24" t="str">
        <f t="shared" si="210"/>
        <v/>
      </c>
      <c r="Y742" s="25"/>
      <c r="Z742" s="25"/>
      <c r="AA742" s="36"/>
      <c r="AB742" s="36"/>
      <c r="AC742" s="37"/>
      <c r="AD742" s="24"/>
      <c r="AE742" s="37"/>
      <c r="AF742" s="40"/>
    </row>
    <row r="743" spans="1:32" ht="45" customHeight="1" x14ac:dyDescent="0.25">
      <c r="A743" s="12">
        <v>742</v>
      </c>
      <c r="D743" s="21" t="str">
        <f t="shared" si="194"/>
        <v/>
      </c>
      <c r="E743" s="22" t="str">
        <f t="shared" si="204"/>
        <v/>
      </c>
      <c r="F743" s="22">
        <f>IF(H743="","",MAX($F$2:F742)+1)</f>
        <v>742</v>
      </c>
      <c r="G743" s="26" t="str">
        <f t="shared" si="195"/>
        <v/>
      </c>
      <c r="H743" s="27" t="str">
        <f t="shared" si="196"/>
        <v xml:space="preserve">
</v>
      </c>
      <c r="I743" s="27" t="str">
        <f t="shared" si="197"/>
        <v xml:space="preserve">
</v>
      </c>
      <c r="J743" s="42">
        <f t="shared" si="198"/>
        <v>0</v>
      </c>
      <c r="K743" s="22">
        <f t="shared" si="203"/>
        <v>0</v>
      </c>
      <c r="L743" s="22">
        <f t="shared" si="201"/>
        <v>0</v>
      </c>
      <c r="M743" s="22">
        <f t="shared" si="199"/>
        <v>0</v>
      </c>
      <c r="N743" s="14" t="str">
        <f t="shared" si="200"/>
        <v/>
      </c>
      <c r="O743" s="14" t="e">
        <f t="shared" si="205"/>
        <v>#VALUE!</v>
      </c>
      <c r="P743" s="14" t="e">
        <f t="shared" si="206"/>
        <v>#VALUE!</v>
      </c>
      <c r="Q743" s="14" t="str">
        <f>IFERROR(IF(AA743="",IF(X743="","Ecole Privée "&amp;TRIM(PROPER(VLOOKUP(MID(V743,1,8),[1]Répertoire!$H$1:$J$65536,3,FALSE))),"Ecole Privée "&amp;TRIM(PROPER(VLOOKUP(X743,[1]Répertoire!$H$1:$J$65536,3,FALSE)))),AA743),"")</f>
        <v/>
      </c>
      <c r="R743" s="14" t="str">
        <f>IFERROR(IF(AB743="",IF(X743="",VLOOKUP(MID(V743,1,8),[1]Répertoire!$H$1:$J$65536,2,FALSE),TRIM(UPPER(VLOOKUP(X743,[1]Répertoire!$H$1:$J$65536,2,FALSE)))),AB743),"")</f>
        <v/>
      </c>
      <c r="S743" s="14" t="str">
        <f t="shared" si="202"/>
        <v/>
      </c>
      <c r="T743" s="15" t="e">
        <f t="shared" si="207"/>
        <v>#VALUE!</v>
      </c>
      <c r="U743" s="14" t="e">
        <f t="shared" si="208"/>
        <v>#VALUE!</v>
      </c>
      <c r="V743" s="6" t="str">
        <f t="shared" si="209"/>
        <v/>
      </c>
      <c r="W743" s="34"/>
      <c r="X743" s="23" t="str">
        <f t="shared" si="210"/>
        <v/>
      </c>
      <c r="Y743" s="35"/>
      <c r="Z743" s="35"/>
      <c r="AA743" s="38"/>
      <c r="AB743" s="38"/>
      <c r="AC743" s="39"/>
      <c r="AD743" s="23"/>
      <c r="AE743" s="39"/>
      <c r="AF743" s="41"/>
    </row>
    <row r="744" spans="1:32" ht="45" customHeight="1" x14ac:dyDescent="0.25">
      <c r="A744" s="12">
        <v>743</v>
      </c>
      <c r="D744" s="21" t="str">
        <f t="shared" si="194"/>
        <v/>
      </c>
      <c r="E744" s="22" t="str">
        <f t="shared" si="204"/>
        <v/>
      </c>
      <c r="F744" s="22">
        <f>IF(H744="","",MAX($F$2:F743)+1)</f>
        <v>743</v>
      </c>
      <c r="G744" s="26" t="str">
        <f t="shared" si="195"/>
        <v/>
      </c>
      <c r="H744" s="27" t="str">
        <f t="shared" si="196"/>
        <v xml:space="preserve">
</v>
      </c>
      <c r="I744" s="27" t="str">
        <f t="shared" si="197"/>
        <v xml:space="preserve">
</v>
      </c>
      <c r="J744" s="42">
        <f t="shared" si="198"/>
        <v>0</v>
      </c>
      <c r="K744" s="22">
        <f t="shared" si="203"/>
        <v>0</v>
      </c>
      <c r="L744" s="22">
        <f t="shared" si="201"/>
        <v>0</v>
      </c>
      <c r="M744" s="22">
        <f t="shared" si="199"/>
        <v>0</v>
      </c>
      <c r="N744" s="14" t="str">
        <f t="shared" si="200"/>
        <v/>
      </c>
      <c r="O744" s="14" t="e">
        <f t="shared" si="205"/>
        <v>#VALUE!</v>
      </c>
      <c r="P744" s="14" t="e">
        <f t="shared" si="206"/>
        <v>#VALUE!</v>
      </c>
      <c r="Q744" s="14" t="str">
        <f>IFERROR(IF(AA744="",IF(X744="","Ecole Privée "&amp;TRIM(PROPER(VLOOKUP(MID(V744,1,8),[1]Répertoire!$H$1:$J$65536,3,FALSE))),"Ecole Privée "&amp;TRIM(PROPER(VLOOKUP(X744,[1]Répertoire!$H$1:$J$65536,3,FALSE)))),AA744),"")</f>
        <v/>
      </c>
      <c r="R744" s="14" t="str">
        <f>IFERROR(IF(AB744="",IF(X744="",VLOOKUP(MID(V744,1,8),[1]Répertoire!$H$1:$J$65536,2,FALSE),TRIM(UPPER(VLOOKUP(X744,[1]Répertoire!$H$1:$J$65536,2,FALSE)))),AB744),"")</f>
        <v/>
      </c>
      <c r="S744" s="14" t="str">
        <f t="shared" si="202"/>
        <v/>
      </c>
      <c r="T744" s="15" t="e">
        <f t="shared" si="207"/>
        <v>#VALUE!</v>
      </c>
      <c r="U744" s="14" t="e">
        <f t="shared" si="208"/>
        <v>#VALUE!</v>
      </c>
      <c r="V744" s="4" t="str">
        <f t="shared" si="209"/>
        <v/>
      </c>
      <c r="W744" s="33"/>
      <c r="X744" s="24" t="str">
        <f t="shared" si="210"/>
        <v/>
      </c>
      <c r="Y744" s="25"/>
      <c r="Z744" s="25"/>
      <c r="AA744" s="36"/>
      <c r="AB744" s="36"/>
      <c r="AC744" s="37"/>
      <c r="AD744" s="24"/>
      <c r="AE744" s="37"/>
      <c r="AF744" s="40"/>
    </row>
    <row r="745" spans="1:32" ht="45" customHeight="1" x14ac:dyDescent="0.25">
      <c r="A745" s="12">
        <v>744</v>
      </c>
      <c r="D745" s="21" t="str">
        <f t="shared" si="194"/>
        <v/>
      </c>
      <c r="E745" s="22" t="str">
        <f t="shared" si="204"/>
        <v/>
      </c>
      <c r="F745" s="22">
        <f>IF(H745="","",MAX($F$2:F744)+1)</f>
        <v>744</v>
      </c>
      <c r="G745" s="26" t="str">
        <f t="shared" si="195"/>
        <v/>
      </c>
      <c r="H745" s="27" t="str">
        <f t="shared" si="196"/>
        <v xml:space="preserve">
</v>
      </c>
      <c r="I745" s="27" t="str">
        <f t="shared" si="197"/>
        <v xml:space="preserve">
</v>
      </c>
      <c r="J745" s="42">
        <f t="shared" si="198"/>
        <v>0</v>
      </c>
      <c r="K745" s="22">
        <f t="shared" si="203"/>
        <v>0</v>
      </c>
      <c r="L745" s="22">
        <f t="shared" si="201"/>
        <v>0</v>
      </c>
      <c r="M745" s="22">
        <f t="shared" si="199"/>
        <v>0</v>
      </c>
      <c r="N745" s="14" t="str">
        <f t="shared" si="200"/>
        <v/>
      </c>
      <c r="O745" s="14" t="e">
        <f t="shared" si="205"/>
        <v>#VALUE!</v>
      </c>
      <c r="P745" s="14" t="e">
        <f t="shared" si="206"/>
        <v>#VALUE!</v>
      </c>
      <c r="Q745" s="14" t="str">
        <f>IFERROR(IF(AA745="",IF(X745="","Ecole Privée "&amp;TRIM(PROPER(VLOOKUP(MID(V745,1,8),[1]Répertoire!$H$1:$J$65536,3,FALSE))),"Ecole Privée "&amp;TRIM(PROPER(VLOOKUP(X745,[1]Répertoire!$H$1:$J$65536,3,FALSE)))),AA745),"")</f>
        <v/>
      </c>
      <c r="R745" s="14" t="str">
        <f>IFERROR(IF(AB745="",IF(X745="",VLOOKUP(MID(V745,1,8),[1]Répertoire!$H$1:$J$65536,2,FALSE),TRIM(UPPER(VLOOKUP(X745,[1]Répertoire!$H$1:$J$65536,2,FALSE)))),AB745),"")</f>
        <v/>
      </c>
      <c r="S745" s="14" t="str">
        <f t="shared" si="202"/>
        <v/>
      </c>
      <c r="T745" s="15" t="e">
        <f t="shared" si="207"/>
        <v>#VALUE!</v>
      </c>
      <c r="U745" s="14" t="e">
        <f t="shared" si="208"/>
        <v>#VALUE!</v>
      </c>
      <c r="V745" s="6" t="str">
        <f t="shared" si="209"/>
        <v/>
      </c>
      <c r="W745" s="34"/>
      <c r="X745" s="23" t="str">
        <f t="shared" si="210"/>
        <v/>
      </c>
      <c r="Y745" s="35"/>
      <c r="Z745" s="35"/>
      <c r="AA745" s="38"/>
      <c r="AB745" s="38"/>
      <c r="AC745" s="39"/>
      <c r="AD745" s="23"/>
      <c r="AE745" s="39"/>
      <c r="AF745" s="41"/>
    </row>
    <row r="746" spans="1:32" ht="45" customHeight="1" x14ac:dyDescent="0.25">
      <c r="A746" s="12">
        <v>745</v>
      </c>
      <c r="D746" s="21" t="str">
        <f t="shared" si="194"/>
        <v/>
      </c>
      <c r="E746" s="22" t="str">
        <f t="shared" si="204"/>
        <v/>
      </c>
      <c r="F746" s="22">
        <f>IF(H746="","",MAX($F$2:F745)+1)</f>
        <v>745</v>
      </c>
      <c r="G746" s="26" t="str">
        <f t="shared" si="195"/>
        <v/>
      </c>
      <c r="H746" s="27" t="str">
        <f t="shared" si="196"/>
        <v xml:space="preserve">
</v>
      </c>
      <c r="I746" s="27" t="str">
        <f t="shared" si="197"/>
        <v xml:space="preserve">
</v>
      </c>
      <c r="J746" s="42">
        <f t="shared" si="198"/>
        <v>0</v>
      </c>
      <c r="K746" s="22">
        <f t="shared" si="203"/>
        <v>0</v>
      </c>
      <c r="L746" s="22">
        <f t="shared" si="201"/>
        <v>0</v>
      </c>
      <c r="M746" s="22">
        <f t="shared" si="199"/>
        <v>0</v>
      </c>
      <c r="N746" s="14" t="str">
        <f t="shared" si="200"/>
        <v/>
      </c>
      <c r="O746" s="14" t="e">
        <f t="shared" si="205"/>
        <v>#VALUE!</v>
      </c>
      <c r="P746" s="14" t="e">
        <f t="shared" si="206"/>
        <v>#VALUE!</v>
      </c>
      <c r="Q746" s="14" t="str">
        <f>IFERROR(IF(AA746="",IF(X746="","Ecole Privée "&amp;TRIM(PROPER(VLOOKUP(MID(V746,1,8),[1]Répertoire!$H$1:$J$65536,3,FALSE))),"Ecole Privée "&amp;TRIM(PROPER(VLOOKUP(X746,[1]Répertoire!$H$1:$J$65536,3,FALSE)))),AA746),"")</f>
        <v/>
      </c>
      <c r="R746" s="14" t="str">
        <f>IFERROR(IF(AB746="",IF(X746="",VLOOKUP(MID(V746,1,8),[1]Répertoire!$H$1:$J$65536,2,FALSE),TRIM(UPPER(VLOOKUP(X746,[1]Répertoire!$H$1:$J$65536,2,FALSE)))),AB746),"")</f>
        <v/>
      </c>
      <c r="S746" s="14" t="str">
        <f t="shared" si="202"/>
        <v/>
      </c>
      <c r="T746" s="15" t="e">
        <f t="shared" si="207"/>
        <v>#VALUE!</v>
      </c>
      <c r="U746" s="14" t="e">
        <f t="shared" si="208"/>
        <v>#VALUE!</v>
      </c>
      <c r="V746" s="4" t="str">
        <f t="shared" si="209"/>
        <v/>
      </c>
      <c r="W746" s="33"/>
      <c r="X746" s="24" t="str">
        <f t="shared" si="210"/>
        <v/>
      </c>
      <c r="Y746" s="25"/>
      <c r="Z746" s="25"/>
      <c r="AA746" s="36"/>
      <c r="AB746" s="36"/>
      <c r="AC746" s="37"/>
      <c r="AD746" s="24"/>
      <c r="AE746" s="37"/>
      <c r="AF746" s="40"/>
    </row>
    <row r="747" spans="1:32" ht="45" customHeight="1" x14ac:dyDescent="0.25">
      <c r="A747" s="12">
        <v>746</v>
      </c>
      <c r="D747" s="21" t="str">
        <f t="shared" si="194"/>
        <v/>
      </c>
      <c r="E747" s="22" t="str">
        <f t="shared" si="204"/>
        <v/>
      </c>
      <c r="F747" s="22">
        <f>IF(H747="","",MAX($F$2:F746)+1)</f>
        <v>746</v>
      </c>
      <c r="G747" s="26" t="str">
        <f t="shared" si="195"/>
        <v/>
      </c>
      <c r="H747" s="27" t="str">
        <f t="shared" si="196"/>
        <v xml:space="preserve">
</v>
      </c>
      <c r="I747" s="27" t="str">
        <f t="shared" si="197"/>
        <v xml:space="preserve">
</v>
      </c>
      <c r="J747" s="42">
        <f t="shared" si="198"/>
        <v>0</v>
      </c>
      <c r="K747" s="22">
        <f t="shared" si="203"/>
        <v>0</v>
      </c>
      <c r="L747" s="22">
        <f t="shared" si="201"/>
        <v>0</v>
      </c>
      <c r="M747" s="22">
        <f t="shared" si="199"/>
        <v>0</v>
      </c>
      <c r="N747" s="14" t="str">
        <f t="shared" si="200"/>
        <v/>
      </c>
      <c r="O747" s="14" t="e">
        <f t="shared" si="205"/>
        <v>#VALUE!</v>
      </c>
      <c r="P747" s="14" t="e">
        <f t="shared" si="206"/>
        <v>#VALUE!</v>
      </c>
      <c r="Q747" s="14" t="str">
        <f>IFERROR(IF(AA747="",IF(X747="","Ecole Privée "&amp;TRIM(PROPER(VLOOKUP(MID(V747,1,8),[1]Répertoire!$H$1:$J$65536,3,FALSE))),"Ecole Privée "&amp;TRIM(PROPER(VLOOKUP(X747,[1]Répertoire!$H$1:$J$65536,3,FALSE)))),AA747),"")</f>
        <v/>
      </c>
      <c r="R747" s="14" t="str">
        <f>IFERROR(IF(AB747="",IF(X747="",VLOOKUP(MID(V747,1,8),[1]Répertoire!$H$1:$J$65536,2,FALSE),TRIM(UPPER(VLOOKUP(X747,[1]Répertoire!$H$1:$J$65536,2,FALSE)))),AB747),"")</f>
        <v/>
      </c>
      <c r="S747" s="14" t="str">
        <f t="shared" si="202"/>
        <v/>
      </c>
      <c r="T747" s="15" t="e">
        <f t="shared" si="207"/>
        <v>#VALUE!</v>
      </c>
      <c r="U747" s="14" t="e">
        <f t="shared" si="208"/>
        <v>#VALUE!</v>
      </c>
      <c r="V747" s="6" t="str">
        <f t="shared" si="209"/>
        <v/>
      </c>
      <c r="W747" s="34"/>
      <c r="X747" s="23" t="str">
        <f t="shared" si="210"/>
        <v/>
      </c>
      <c r="Y747" s="35"/>
      <c r="Z747" s="35"/>
      <c r="AA747" s="38"/>
      <c r="AB747" s="38"/>
      <c r="AC747" s="39"/>
      <c r="AD747" s="23"/>
      <c r="AE747" s="39"/>
      <c r="AF747" s="41"/>
    </row>
    <row r="748" spans="1:32" ht="45" customHeight="1" x14ac:dyDescent="0.25">
      <c r="A748" s="12">
        <v>747</v>
      </c>
      <c r="D748" s="21" t="str">
        <f t="shared" si="194"/>
        <v/>
      </c>
      <c r="E748" s="22" t="str">
        <f t="shared" si="204"/>
        <v/>
      </c>
      <c r="F748" s="22">
        <f>IF(H748="","",MAX($F$2:F747)+1)</f>
        <v>747</v>
      </c>
      <c r="G748" s="26" t="str">
        <f t="shared" si="195"/>
        <v/>
      </c>
      <c r="H748" s="27" t="str">
        <f t="shared" si="196"/>
        <v xml:space="preserve">
</v>
      </c>
      <c r="I748" s="27" t="str">
        <f t="shared" si="197"/>
        <v xml:space="preserve">
</v>
      </c>
      <c r="J748" s="42">
        <f t="shared" si="198"/>
        <v>0</v>
      </c>
      <c r="K748" s="22">
        <f t="shared" si="203"/>
        <v>0</v>
      </c>
      <c r="L748" s="22">
        <f t="shared" si="201"/>
        <v>0</v>
      </c>
      <c r="M748" s="22">
        <f t="shared" si="199"/>
        <v>0</v>
      </c>
      <c r="N748" s="14" t="str">
        <f t="shared" si="200"/>
        <v/>
      </c>
      <c r="O748" s="14" t="e">
        <f t="shared" si="205"/>
        <v>#VALUE!</v>
      </c>
      <c r="P748" s="14" t="e">
        <f t="shared" si="206"/>
        <v>#VALUE!</v>
      </c>
      <c r="Q748" s="14" t="str">
        <f>IFERROR(IF(AA748="",IF(X748="","Ecole Privée "&amp;TRIM(PROPER(VLOOKUP(MID(V748,1,8),[1]Répertoire!$H$1:$J$65536,3,FALSE))),"Ecole Privée "&amp;TRIM(PROPER(VLOOKUP(X748,[1]Répertoire!$H$1:$J$65536,3,FALSE)))),AA748),"")</f>
        <v/>
      </c>
      <c r="R748" s="14" t="str">
        <f>IFERROR(IF(AB748="",IF(X748="",VLOOKUP(MID(V748,1,8),[1]Répertoire!$H$1:$J$65536,2,FALSE),TRIM(UPPER(VLOOKUP(X748,[1]Répertoire!$H$1:$J$65536,2,FALSE)))),AB748),"")</f>
        <v/>
      </c>
      <c r="S748" s="14" t="str">
        <f t="shared" si="202"/>
        <v/>
      </c>
      <c r="T748" s="15" t="e">
        <f t="shared" si="207"/>
        <v>#VALUE!</v>
      </c>
      <c r="U748" s="14" t="e">
        <f t="shared" si="208"/>
        <v>#VALUE!</v>
      </c>
      <c r="V748" s="4" t="str">
        <f t="shared" si="209"/>
        <v/>
      </c>
      <c r="W748" s="33"/>
      <c r="X748" s="24" t="str">
        <f t="shared" si="210"/>
        <v/>
      </c>
      <c r="Y748" s="25"/>
      <c r="Z748" s="25"/>
      <c r="AA748" s="36"/>
      <c r="AB748" s="36"/>
      <c r="AC748" s="37"/>
      <c r="AD748" s="24"/>
      <c r="AE748" s="37"/>
      <c r="AF748" s="40"/>
    </row>
    <row r="749" spans="1:32" ht="45" customHeight="1" x14ac:dyDescent="0.25">
      <c r="A749" s="12">
        <v>748</v>
      </c>
      <c r="D749" s="21" t="str">
        <f t="shared" si="194"/>
        <v/>
      </c>
      <c r="E749" s="22" t="str">
        <f t="shared" si="204"/>
        <v/>
      </c>
      <c r="F749" s="22">
        <f>IF(H749="","",MAX($F$2:F748)+1)</f>
        <v>748</v>
      </c>
      <c r="G749" s="26" t="str">
        <f t="shared" si="195"/>
        <v/>
      </c>
      <c r="H749" s="27" t="str">
        <f t="shared" si="196"/>
        <v xml:space="preserve">
</v>
      </c>
      <c r="I749" s="27" t="str">
        <f t="shared" si="197"/>
        <v xml:space="preserve">
</v>
      </c>
      <c r="J749" s="42">
        <f t="shared" si="198"/>
        <v>0</v>
      </c>
      <c r="K749" s="22">
        <f t="shared" si="203"/>
        <v>0</v>
      </c>
      <c r="L749" s="22">
        <f t="shared" si="201"/>
        <v>0</v>
      </c>
      <c r="M749" s="22">
        <f t="shared" si="199"/>
        <v>0</v>
      </c>
      <c r="N749" s="14" t="str">
        <f t="shared" si="200"/>
        <v/>
      </c>
      <c r="O749" s="14" t="e">
        <f t="shared" si="205"/>
        <v>#VALUE!</v>
      </c>
      <c r="P749" s="14" t="e">
        <f t="shared" si="206"/>
        <v>#VALUE!</v>
      </c>
      <c r="Q749" s="14" t="str">
        <f>IFERROR(IF(AA749="",IF(X749="","Ecole Privée "&amp;TRIM(PROPER(VLOOKUP(MID(V749,1,8),[1]Répertoire!$H$1:$J$65536,3,FALSE))),"Ecole Privée "&amp;TRIM(PROPER(VLOOKUP(X749,[1]Répertoire!$H$1:$J$65536,3,FALSE)))),AA749),"")</f>
        <v/>
      </c>
      <c r="R749" s="14" t="str">
        <f>IFERROR(IF(AB749="",IF(X749="",VLOOKUP(MID(V749,1,8),[1]Répertoire!$H$1:$J$65536,2,FALSE),TRIM(UPPER(VLOOKUP(X749,[1]Répertoire!$H$1:$J$65536,2,FALSE)))),AB749),"")</f>
        <v/>
      </c>
      <c r="S749" s="14" t="str">
        <f t="shared" si="202"/>
        <v/>
      </c>
      <c r="T749" s="15" t="e">
        <f t="shared" si="207"/>
        <v>#VALUE!</v>
      </c>
      <c r="U749" s="14" t="e">
        <f t="shared" si="208"/>
        <v>#VALUE!</v>
      </c>
      <c r="V749" s="6" t="str">
        <f t="shared" si="209"/>
        <v/>
      </c>
      <c r="W749" s="34"/>
      <c r="X749" s="23" t="str">
        <f t="shared" si="210"/>
        <v/>
      </c>
      <c r="Y749" s="35"/>
      <c r="Z749" s="35"/>
      <c r="AA749" s="38"/>
      <c r="AB749" s="38"/>
      <c r="AC749" s="39"/>
      <c r="AD749" s="23"/>
      <c r="AE749" s="39"/>
      <c r="AF749" s="41"/>
    </row>
    <row r="750" spans="1:32" ht="45" customHeight="1" x14ac:dyDescent="0.25">
      <c r="A750" s="12">
        <v>749</v>
      </c>
      <c r="D750" s="21" t="str">
        <f t="shared" si="194"/>
        <v/>
      </c>
      <c r="E750" s="22" t="str">
        <f t="shared" si="204"/>
        <v/>
      </c>
      <c r="F750" s="22">
        <f>IF(H750="","",MAX($F$2:F749)+1)</f>
        <v>749</v>
      </c>
      <c r="G750" s="26" t="str">
        <f t="shared" si="195"/>
        <v/>
      </c>
      <c r="H750" s="27" t="str">
        <f t="shared" si="196"/>
        <v xml:space="preserve">
</v>
      </c>
      <c r="I750" s="27" t="str">
        <f t="shared" si="197"/>
        <v xml:space="preserve">
</v>
      </c>
      <c r="J750" s="42">
        <f t="shared" si="198"/>
        <v>0</v>
      </c>
      <c r="K750" s="22">
        <f t="shared" si="203"/>
        <v>0</v>
      </c>
      <c r="L750" s="22">
        <f t="shared" si="201"/>
        <v>0</v>
      </c>
      <c r="M750" s="22">
        <f t="shared" si="199"/>
        <v>0</v>
      </c>
      <c r="N750" s="14" t="str">
        <f t="shared" si="200"/>
        <v/>
      </c>
      <c r="O750" s="14" t="e">
        <f t="shared" si="205"/>
        <v>#VALUE!</v>
      </c>
      <c r="P750" s="14" t="e">
        <f t="shared" si="206"/>
        <v>#VALUE!</v>
      </c>
      <c r="Q750" s="14" t="str">
        <f>IFERROR(IF(AA750="",IF(X750="","Ecole Privée "&amp;TRIM(PROPER(VLOOKUP(MID(V750,1,8),[1]Répertoire!$H$1:$J$65536,3,FALSE))),"Ecole Privée "&amp;TRIM(PROPER(VLOOKUP(X750,[1]Répertoire!$H$1:$J$65536,3,FALSE)))),AA750),"")</f>
        <v/>
      </c>
      <c r="R750" s="14" t="str">
        <f>IFERROR(IF(AB750="",IF(X750="",VLOOKUP(MID(V750,1,8),[1]Répertoire!$H$1:$J$65536,2,FALSE),TRIM(UPPER(VLOOKUP(X750,[1]Répertoire!$H$1:$J$65536,2,FALSE)))),AB750),"")</f>
        <v/>
      </c>
      <c r="S750" s="14" t="str">
        <f t="shared" si="202"/>
        <v/>
      </c>
      <c r="T750" s="15" t="e">
        <f t="shared" si="207"/>
        <v>#VALUE!</v>
      </c>
      <c r="U750" s="14" t="e">
        <f t="shared" si="208"/>
        <v>#VALUE!</v>
      </c>
      <c r="V750" s="4" t="str">
        <f t="shared" si="209"/>
        <v/>
      </c>
      <c r="W750" s="33"/>
      <c r="X750" s="24" t="str">
        <f t="shared" si="210"/>
        <v/>
      </c>
      <c r="Y750" s="25"/>
      <c r="Z750" s="25"/>
      <c r="AA750" s="36"/>
      <c r="AB750" s="36"/>
      <c r="AC750" s="37"/>
      <c r="AD750" s="24"/>
      <c r="AE750" s="37"/>
      <c r="AF750" s="40"/>
    </row>
    <row r="751" spans="1:32" ht="45" customHeight="1" x14ac:dyDescent="0.25">
      <c r="A751" s="12">
        <v>750</v>
      </c>
      <c r="D751" s="21" t="str">
        <f t="shared" si="194"/>
        <v/>
      </c>
      <c r="E751" s="22" t="str">
        <f t="shared" si="204"/>
        <v/>
      </c>
      <c r="F751" s="22">
        <f>IF(H751="","",MAX($F$2:F750)+1)</f>
        <v>750</v>
      </c>
      <c r="G751" s="26" t="str">
        <f t="shared" si="195"/>
        <v/>
      </c>
      <c r="H751" s="27" t="str">
        <f t="shared" si="196"/>
        <v xml:space="preserve">
</v>
      </c>
      <c r="I751" s="27" t="str">
        <f t="shared" si="197"/>
        <v xml:space="preserve">
</v>
      </c>
      <c r="J751" s="42">
        <f t="shared" si="198"/>
        <v>0</v>
      </c>
      <c r="K751" s="22">
        <f t="shared" si="203"/>
        <v>0</v>
      </c>
      <c r="L751" s="22">
        <f t="shared" si="201"/>
        <v>0</v>
      </c>
      <c r="M751" s="22">
        <f t="shared" si="199"/>
        <v>0</v>
      </c>
      <c r="N751" s="14" t="str">
        <f t="shared" si="200"/>
        <v/>
      </c>
      <c r="O751" s="14" t="e">
        <f t="shared" si="205"/>
        <v>#VALUE!</v>
      </c>
      <c r="P751" s="14" t="e">
        <f t="shared" si="206"/>
        <v>#VALUE!</v>
      </c>
      <c r="Q751" s="14" t="str">
        <f>IFERROR(IF(AA751="",IF(X751="","Ecole Privée "&amp;TRIM(PROPER(VLOOKUP(MID(V751,1,8),[1]Répertoire!$H$1:$J$65536,3,FALSE))),"Ecole Privée "&amp;TRIM(PROPER(VLOOKUP(X751,[1]Répertoire!$H$1:$J$65536,3,FALSE)))),AA751),"")</f>
        <v/>
      </c>
      <c r="R751" s="14" t="str">
        <f>IFERROR(IF(AB751="",IF(X751="",VLOOKUP(MID(V751,1,8),[1]Répertoire!$H$1:$J$65536,2,FALSE),TRIM(UPPER(VLOOKUP(X751,[1]Répertoire!$H$1:$J$65536,2,FALSE)))),AB751),"")</f>
        <v/>
      </c>
      <c r="S751" s="14" t="str">
        <f t="shared" si="202"/>
        <v/>
      </c>
      <c r="T751" s="15" t="e">
        <f t="shared" si="207"/>
        <v>#VALUE!</v>
      </c>
      <c r="U751" s="14" t="e">
        <f t="shared" si="208"/>
        <v>#VALUE!</v>
      </c>
      <c r="V751" s="6" t="str">
        <f t="shared" si="209"/>
        <v/>
      </c>
      <c r="W751" s="34"/>
      <c r="X751" s="23" t="str">
        <f t="shared" si="210"/>
        <v/>
      </c>
      <c r="Y751" s="35"/>
      <c r="Z751" s="35"/>
      <c r="AA751" s="38"/>
      <c r="AB751" s="38"/>
      <c r="AC751" s="39"/>
      <c r="AD751" s="23"/>
      <c r="AE751" s="39"/>
      <c r="AF751" s="41"/>
    </row>
    <row r="752" spans="1:32" ht="45" customHeight="1" x14ac:dyDescent="0.25">
      <c r="A752" s="12">
        <v>751</v>
      </c>
      <c r="D752" s="21" t="str">
        <f t="shared" si="194"/>
        <v/>
      </c>
      <c r="E752" s="22" t="str">
        <f t="shared" si="204"/>
        <v/>
      </c>
      <c r="F752" s="22">
        <f>IF(H752="","",MAX($F$2:F751)+1)</f>
        <v>751</v>
      </c>
      <c r="G752" s="26" t="str">
        <f t="shared" si="195"/>
        <v/>
      </c>
      <c r="H752" s="27" t="str">
        <f t="shared" si="196"/>
        <v xml:space="preserve">
</v>
      </c>
      <c r="I752" s="27" t="str">
        <f t="shared" si="197"/>
        <v xml:space="preserve">
</v>
      </c>
      <c r="J752" s="42">
        <f t="shared" si="198"/>
        <v>0</v>
      </c>
      <c r="K752" s="22">
        <f t="shared" si="203"/>
        <v>0</v>
      </c>
      <c r="L752" s="22">
        <f t="shared" si="201"/>
        <v>0</v>
      </c>
      <c r="M752" s="22">
        <f t="shared" si="199"/>
        <v>0</v>
      </c>
      <c r="N752" s="14" t="str">
        <f t="shared" si="200"/>
        <v/>
      </c>
      <c r="O752" s="14" t="e">
        <f t="shared" si="205"/>
        <v>#VALUE!</v>
      </c>
      <c r="P752" s="14" t="e">
        <f t="shared" si="206"/>
        <v>#VALUE!</v>
      </c>
      <c r="Q752" s="14" t="str">
        <f>IFERROR(IF(AA752="",IF(X752="","Ecole Privée "&amp;TRIM(PROPER(VLOOKUP(MID(V752,1,8),[1]Répertoire!$H$1:$J$65536,3,FALSE))),"Ecole Privée "&amp;TRIM(PROPER(VLOOKUP(X752,[1]Répertoire!$H$1:$J$65536,3,FALSE)))),AA752),"")</f>
        <v/>
      </c>
      <c r="R752" s="14" t="str">
        <f>IFERROR(IF(AB752="",IF(X752="",VLOOKUP(MID(V752,1,8),[1]Répertoire!$H$1:$J$65536,2,FALSE),TRIM(UPPER(VLOOKUP(X752,[1]Répertoire!$H$1:$J$65536,2,FALSE)))),AB752),"")</f>
        <v/>
      </c>
      <c r="S752" s="14" t="str">
        <f t="shared" si="202"/>
        <v/>
      </c>
      <c r="T752" s="15" t="e">
        <f t="shared" si="207"/>
        <v>#VALUE!</v>
      </c>
      <c r="U752" s="14" t="e">
        <f t="shared" si="208"/>
        <v>#VALUE!</v>
      </c>
      <c r="V752" s="4" t="str">
        <f t="shared" si="209"/>
        <v/>
      </c>
      <c r="W752" s="33"/>
      <c r="X752" s="24" t="str">
        <f t="shared" si="210"/>
        <v/>
      </c>
      <c r="Y752" s="25"/>
      <c r="Z752" s="25"/>
      <c r="AA752" s="36"/>
      <c r="AB752" s="36"/>
      <c r="AC752" s="37"/>
      <c r="AD752" s="24"/>
      <c r="AE752" s="37"/>
      <c r="AF752" s="40"/>
    </row>
    <row r="753" spans="1:32" ht="45" customHeight="1" x14ac:dyDescent="0.25">
      <c r="A753" s="12">
        <v>752</v>
      </c>
      <c r="D753" s="21" t="str">
        <f t="shared" si="194"/>
        <v/>
      </c>
      <c r="E753" s="22" t="str">
        <f t="shared" si="204"/>
        <v/>
      </c>
      <c r="F753" s="22">
        <f>IF(H753="","",MAX($F$2:F752)+1)</f>
        <v>752</v>
      </c>
      <c r="G753" s="26" t="str">
        <f t="shared" si="195"/>
        <v/>
      </c>
      <c r="H753" s="27" t="str">
        <f t="shared" si="196"/>
        <v xml:space="preserve">
</v>
      </c>
      <c r="I753" s="27" t="str">
        <f t="shared" si="197"/>
        <v xml:space="preserve">
</v>
      </c>
      <c r="J753" s="42">
        <f t="shared" si="198"/>
        <v>0</v>
      </c>
      <c r="K753" s="22">
        <f t="shared" si="203"/>
        <v>0</v>
      </c>
      <c r="L753" s="22">
        <f t="shared" si="201"/>
        <v>0</v>
      </c>
      <c r="M753" s="22">
        <f t="shared" si="199"/>
        <v>0</v>
      </c>
      <c r="N753" s="14" t="str">
        <f t="shared" si="200"/>
        <v/>
      </c>
      <c r="O753" s="14" t="e">
        <f t="shared" si="205"/>
        <v>#VALUE!</v>
      </c>
      <c r="P753" s="14" t="e">
        <f t="shared" si="206"/>
        <v>#VALUE!</v>
      </c>
      <c r="Q753" s="14" t="str">
        <f>IFERROR(IF(AA753="",IF(X753="","Ecole Privée "&amp;TRIM(PROPER(VLOOKUP(MID(V753,1,8),[1]Répertoire!$H$1:$J$65536,3,FALSE))),"Ecole Privée "&amp;TRIM(PROPER(VLOOKUP(X753,[1]Répertoire!$H$1:$J$65536,3,FALSE)))),AA753),"")</f>
        <v/>
      </c>
      <c r="R753" s="14" t="str">
        <f>IFERROR(IF(AB753="",IF(X753="",VLOOKUP(MID(V753,1,8),[1]Répertoire!$H$1:$J$65536,2,FALSE),TRIM(UPPER(VLOOKUP(X753,[1]Répertoire!$H$1:$J$65536,2,FALSE)))),AB753),"")</f>
        <v/>
      </c>
      <c r="S753" s="14" t="str">
        <f t="shared" si="202"/>
        <v/>
      </c>
      <c r="T753" s="15" t="e">
        <f t="shared" si="207"/>
        <v>#VALUE!</v>
      </c>
      <c r="U753" s="14" t="e">
        <f t="shared" si="208"/>
        <v>#VALUE!</v>
      </c>
      <c r="V753" s="6" t="str">
        <f t="shared" si="209"/>
        <v/>
      </c>
      <c r="W753" s="34"/>
      <c r="X753" s="23" t="str">
        <f t="shared" si="210"/>
        <v/>
      </c>
      <c r="Y753" s="35"/>
      <c r="Z753" s="35"/>
      <c r="AA753" s="38"/>
      <c r="AB753" s="38"/>
      <c r="AC753" s="39"/>
      <c r="AD753" s="23"/>
      <c r="AE753" s="39"/>
      <c r="AF753" s="41"/>
    </row>
    <row r="754" spans="1:32" ht="45" customHeight="1" x14ac:dyDescent="0.25">
      <c r="A754" s="12">
        <v>753</v>
      </c>
      <c r="D754" s="21" t="str">
        <f t="shared" si="194"/>
        <v/>
      </c>
      <c r="E754" s="22" t="str">
        <f t="shared" si="204"/>
        <v/>
      </c>
      <c r="F754" s="22">
        <f>IF(H754="","",MAX($F$2:F753)+1)</f>
        <v>753</v>
      </c>
      <c r="G754" s="26" t="str">
        <f t="shared" si="195"/>
        <v/>
      </c>
      <c r="H754" s="27" t="str">
        <f t="shared" si="196"/>
        <v xml:space="preserve">
</v>
      </c>
      <c r="I754" s="27" t="str">
        <f t="shared" si="197"/>
        <v xml:space="preserve">
</v>
      </c>
      <c r="J754" s="42">
        <f t="shared" si="198"/>
        <v>0</v>
      </c>
      <c r="K754" s="22">
        <f t="shared" si="203"/>
        <v>0</v>
      </c>
      <c r="L754" s="22">
        <f t="shared" si="201"/>
        <v>0</v>
      </c>
      <c r="M754" s="22">
        <f t="shared" si="199"/>
        <v>0</v>
      </c>
      <c r="N754" s="14" t="str">
        <f t="shared" si="200"/>
        <v/>
      </c>
      <c r="O754" s="14" t="e">
        <f t="shared" si="205"/>
        <v>#VALUE!</v>
      </c>
      <c r="P754" s="14" t="e">
        <f t="shared" si="206"/>
        <v>#VALUE!</v>
      </c>
      <c r="Q754" s="14" t="str">
        <f>IFERROR(IF(AA754="",IF(X754="","Ecole Privée "&amp;TRIM(PROPER(VLOOKUP(MID(V754,1,8),[1]Répertoire!$H$1:$J$65536,3,FALSE))),"Ecole Privée "&amp;TRIM(PROPER(VLOOKUP(X754,[1]Répertoire!$H$1:$J$65536,3,FALSE)))),AA754),"")</f>
        <v/>
      </c>
      <c r="R754" s="14" t="str">
        <f>IFERROR(IF(AB754="",IF(X754="",VLOOKUP(MID(V754,1,8),[1]Répertoire!$H$1:$J$65536,2,FALSE),TRIM(UPPER(VLOOKUP(X754,[1]Répertoire!$H$1:$J$65536,2,FALSE)))),AB754),"")</f>
        <v/>
      </c>
      <c r="S754" s="14" t="str">
        <f t="shared" si="202"/>
        <v/>
      </c>
      <c r="T754" s="15" t="e">
        <f t="shared" si="207"/>
        <v>#VALUE!</v>
      </c>
      <c r="U754" s="14" t="e">
        <f t="shared" si="208"/>
        <v>#VALUE!</v>
      </c>
      <c r="V754" s="4" t="str">
        <f t="shared" si="209"/>
        <v/>
      </c>
      <c r="W754" s="33"/>
      <c r="X754" s="24" t="str">
        <f t="shared" si="210"/>
        <v/>
      </c>
      <c r="Y754" s="25"/>
      <c r="Z754" s="25"/>
      <c r="AA754" s="36"/>
      <c r="AB754" s="36"/>
      <c r="AC754" s="37"/>
      <c r="AD754" s="24"/>
      <c r="AE754" s="37"/>
      <c r="AF754" s="40"/>
    </row>
    <row r="755" spans="1:32" ht="45" customHeight="1" x14ac:dyDescent="0.25">
      <c r="A755" s="12">
        <v>754</v>
      </c>
      <c r="D755" s="21" t="str">
        <f t="shared" si="194"/>
        <v/>
      </c>
      <c r="E755" s="22" t="str">
        <f t="shared" si="204"/>
        <v/>
      </c>
      <c r="F755" s="22">
        <f>IF(H755="","",MAX($F$2:F754)+1)</f>
        <v>754</v>
      </c>
      <c r="G755" s="26" t="str">
        <f t="shared" si="195"/>
        <v/>
      </c>
      <c r="H755" s="27" t="str">
        <f t="shared" si="196"/>
        <v xml:space="preserve">
</v>
      </c>
      <c r="I755" s="27" t="str">
        <f t="shared" si="197"/>
        <v xml:space="preserve">
</v>
      </c>
      <c r="J755" s="42">
        <f t="shared" si="198"/>
        <v>0</v>
      </c>
      <c r="K755" s="22">
        <f t="shared" si="203"/>
        <v>0</v>
      </c>
      <c r="L755" s="22">
        <f t="shared" si="201"/>
        <v>0</v>
      </c>
      <c r="M755" s="22">
        <f t="shared" si="199"/>
        <v>0</v>
      </c>
      <c r="N755" s="14" t="str">
        <f t="shared" si="200"/>
        <v/>
      </c>
      <c r="O755" s="14" t="e">
        <f t="shared" si="205"/>
        <v>#VALUE!</v>
      </c>
      <c r="P755" s="14" t="e">
        <f t="shared" si="206"/>
        <v>#VALUE!</v>
      </c>
      <c r="Q755" s="14" t="str">
        <f>IFERROR(IF(AA755="",IF(X755="","Ecole Privée "&amp;TRIM(PROPER(VLOOKUP(MID(V755,1,8),[1]Répertoire!$H$1:$J$65536,3,FALSE))),"Ecole Privée "&amp;TRIM(PROPER(VLOOKUP(X755,[1]Répertoire!$H$1:$J$65536,3,FALSE)))),AA755),"")</f>
        <v/>
      </c>
      <c r="R755" s="14" t="str">
        <f>IFERROR(IF(AB755="",IF(X755="",VLOOKUP(MID(V755,1,8),[1]Répertoire!$H$1:$J$65536,2,FALSE),TRIM(UPPER(VLOOKUP(X755,[1]Répertoire!$H$1:$J$65536,2,FALSE)))),AB755),"")</f>
        <v/>
      </c>
      <c r="S755" s="14" t="str">
        <f t="shared" si="202"/>
        <v/>
      </c>
      <c r="T755" s="15" t="e">
        <f t="shared" si="207"/>
        <v>#VALUE!</v>
      </c>
      <c r="U755" s="14" t="e">
        <f t="shared" si="208"/>
        <v>#VALUE!</v>
      </c>
      <c r="V755" s="6" t="str">
        <f t="shared" si="209"/>
        <v/>
      </c>
      <c r="W755" s="34"/>
      <c r="X755" s="23" t="str">
        <f t="shared" si="210"/>
        <v/>
      </c>
      <c r="Y755" s="35"/>
      <c r="Z755" s="35"/>
      <c r="AA755" s="38"/>
      <c r="AB755" s="38"/>
      <c r="AC755" s="39"/>
      <c r="AD755" s="23"/>
      <c r="AE755" s="39"/>
      <c r="AF755" s="41"/>
    </row>
    <row r="756" spans="1:32" ht="45" customHeight="1" x14ac:dyDescent="0.25">
      <c r="A756" s="12">
        <v>755</v>
      </c>
      <c r="D756" s="21" t="str">
        <f t="shared" si="194"/>
        <v/>
      </c>
      <c r="E756" s="22" t="str">
        <f t="shared" si="204"/>
        <v/>
      </c>
      <c r="F756" s="22">
        <f>IF(H756="","",MAX($F$2:F755)+1)</f>
        <v>755</v>
      </c>
      <c r="G756" s="26" t="str">
        <f t="shared" si="195"/>
        <v/>
      </c>
      <c r="H756" s="27" t="str">
        <f t="shared" si="196"/>
        <v xml:space="preserve">
</v>
      </c>
      <c r="I756" s="27" t="str">
        <f t="shared" si="197"/>
        <v xml:space="preserve">
</v>
      </c>
      <c r="J756" s="42">
        <f t="shared" si="198"/>
        <v>0</v>
      </c>
      <c r="K756" s="22">
        <f t="shared" si="203"/>
        <v>0</v>
      </c>
      <c r="L756" s="22">
        <f t="shared" si="201"/>
        <v>0</v>
      </c>
      <c r="M756" s="22">
        <f t="shared" si="199"/>
        <v>0</v>
      </c>
      <c r="N756" s="14" t="str">
        <f t="shared" si="200"/>
        <v/>
      </c>
      <c r="O756" s="14" t="e">
        <f t="shared" si="205"/>
        <v>#VALUE!</v>
      </c>
      <c r="P756" s="14" t="e">
        <f t="shared" si="206"/>
        <v>#VALUE!</v>
      </c>
      <c r="Q756" s="14" t="str">
        <f>IFERROR(IF(AA756="",IF(X756="","Ecole Privée "&amp;TRIM(PROPER(VLOOKUP(MID(V756,1,8),[1]Répertoire!$H$1:$J$65536,3,FALSE))),"Ecole Privée "&amp;TRIM(PROPER(VLOOKUP(X756,[1]Répertoire!$H$1:$J$65536,3,FALSE)))),AA756),"")</f>
        <v/>
      </c>
      <c r="R756" s="14" t="str">
        <f>IFERROR(IF(AB756="",IF(X756="",VLOOKUP(MID(V756,1,8),[1]Répertoire!$H$1:$J$65536,2,FALSE),TRIM(UPPER(VLOOKUP(X756,[1]Répertoire!$H$1:$J$65536,2,FALSE)))),AB756),"")</f>
        <v/>
      </c>
      <c r="S756" s="14" t="str">
        <f t="shared" si="202"/>
        <v/>
      </c>
      <c r="T756" s="15" t="e">
        <f t="shared" si="207"/>
        <v>#VALUE!</v>
      </c>
      <c r="U756" s="14" t="e">
        <f t="shared" si="208"/>
        <v>#VALUE!</v>
      </c>
      <c r="V756" s="4" t="str">
        <f t="shared" si="209"/>
        <v/>
      </c>
      <c r="W756" s="33"/>
      <c r="X756" s="24" t="str">
        <f t="shared" si="210"/>
        <v/>
      </c>
      <c r="Y756" s="25"/>
      <c r="Z756" s="25"/>
      <c r="AA756" s="36"/>
      <c r="AB756" s="36"/>
      <c r="AC756" s="37"/>
      <c r="AD756" s="24"/>
      <c r="AE756" s="37"/>
      <c r="AF756" s="40"/>
    </row>
    <row r="757" spans="1:32" ht="45" customHeight="1" x14ac:dyDescent="0.25">
      <c r="A757" s="12">
        <v>756</v>
      </c>
      <c r="D757" s="21" t="str">
        <f t="shared" si="194"/>
        <v/>
      </c>
      <c r="E757" s="22" t="str">
        <f t="shared" si="204"/>
        <v/>
      </c>
      <c r="F757" s="22">
        <f>IF(H757="","",MAX($F$2:F756)+1)</f>
        <v>756</v>
      </c>
      <c r="G757" s="26" t="str">
        <f t="shared" si="195"/>
        <v/>
      </c>
      <c r="H757" s="27" t="str">
        <f t="shared" si="196"/>
        <v xml:space="preserve">
</v>
      </c>
      <c r="I757" s="27" t="str">
        <f t="shared" si="197"/>
        <v xml:space="preserve">
</v>
      </c>
      <c r="J757" s="42">
        <f t="shared" si="198"/>
        <v>0</v>
      </c>
      <c r="K757" s="22">
        <f t="shared" si="203"/>
        <v>0</v>
      </c>
      <c r="L757" s="22">
        <f t="shared" si="201"/>
        <v>0</v>
      </c>
      <c r="M757" s="22">
        <f t="shared" si="199"/>
        <v>0</v>
      </c>
      <c r="N757" s="14" t="str">
        <f t="shared" si="200"/>
        <v/>
      </c>
      <c r="O757" s="14" t="e">
        <f t="shared" si="205"/>
        <v>#VALUE!</v>
      </c>
      <c r="P757" s="14" t="e">
        <f t="shared" si="206"/>
        <v>#VALUE!</v>
      </c>
      <c r="Q757" s="14" t="str">
        <f>IFERROR(IF(AA757="",IF(X757="","Ecole Privée "&amp;TRIM(PROPER(VLOOKUP(MID(V757,1,8),[1]Répertoire!$H$1:$J$65536,3,FALSE))),"Ecole Privée "&amp;TRIM(PROPER(VLOOKUP(X757,[1]Répertoire!$H$1:$J$65536,3,FALSE)))),AA757),"")</f>
        <v/>
      </c>
      <c r="R757" s="14" t="str">
        <f>IFERROR(IF(AB757="",IF(X757="",VLOOKUP(MID(V757,1,8),[1]Répertoire!$H$1:$J$65536,2,FALSE),TRIM(UPPER(VLOOKUP(X757,[1]Répertoire!$H$1:$J$65536,2,FALSE)))),AB757),"")</f>
        <v/>
      </c>
      <c r="S757" s="14" t="str">
        <f t="shared" si="202"/>
        <v/>
      </c>
      <c r="T757" s="15" t="e">
        <f t="shared" si="207"/>
        <v>#VALUE!</v>
      </c>
      <c r="U757" s="14" t="e">
        <f t="shared" si="208"/>
        <v>#VALUE!</v>
      </c>
      <c r="V757" s="6" t="str">
        <f t="shared" si="209"/>
        <v/>
      </c>
      <c r="W757" s="34"/>
      <c r="X757" s="23" t="str">
        <f t="shared" si="210"/>
        <v/>
      </c>
      <c r="Y757" s="35"/>
      <c r="Z757" s="35"/>
      <c r="AA757" s="38"/>
      <c r="AB757" s="38"/>
      <c r="AC757" s="39"/>
      <c r="AD757" s="23"/>
      <c r="AE757" s="39"/>
      <c r="AF757" s="41"/>
    </row>
    <row r="758" spans="1:32" ht="45" customHeight="1" x14ac:dyDescent="0.25">
      <c r="A758" s="12">
        <v>757</v>
      </c>
      <c r="D758" s="21" t="str">
        <f t="shared" si="194"/>
        <v/>
      </c>
      <c r="E758" s="22" t="str">
        <f t="shared" si="204"/>
        <v/>
      </c>
      <c r="F758" s="22">
        <f>IF(H758="","",MAX($F$2:F757)+1)</f>
        <v>757</v>
      </c>
      <c r="G758" s="26" t="str">
        <f t="shared" si="195"/>
        <v/>
      </c>
      <c r="H758" s="27" t="str">
        <f t="shared" si="196"/>
        <v xml:space="preserve">
</v>
      </c>
      <c r="I758" s="27" t="str">
        <f t="shared" si="197"/>
        <v xml:space="preserve">
</v>
      </c>
      <c r="J758" s="42">
        <f t="shared" si="198"/>
        <v>0</v>
      </c>
      <c r="K758" s="22">
        <f t="shared" si="203"/>
        <v>0</v>
      </c>
      <c r="L758" s="22">
        <f t="shared" si="201"/>
        <v>0</v>
      </c>
      <c r="M758" s="22">
        <f t="shared" si="199"/>
        <v>0</v>
      </c>
      <c r="N758" s="14" t="str">
        <f t="shared" si="200"/>
        <v/>
      </c>
      <c r="O758" s="14" t="e">
        <f t="shared" si="205"/>
        <v>#VALUE!</v>
      </c>
      <c r="P758" s="14" t="e">
        <f t="shared" si="206"/>
        <v>#VALUE!</v>
      </c>
      <c r="Q758" s="14" t="str">
        <f>IFERROR(IF(AA758="",IF(X758="","Ecole Privée "&amp;TRIM(PROPER(VLOOKUP(MID(V758,1,8),[1]Répertoire!$H$1:$J$65536,3,FALSE))),"Ecole Privée "&amp;TRIM(PROPER(VLOOKUP(X758,[1]Répertoire!$H$1:$J$65536,3,FALSE)))),AA758),"")</f>
        <v/>
      </c>
      <c r="R758" s="14" t="str">
        <f>IFERROR(IF(AB758="",IF(X758="",VLOOKUP(MID(V758,1,8),[1]Répertoire!$H$1:$J$65536,2,FALSE),TRIM(UPPER(VLOOKUP(X758,[1]Répertoire!$H$1:$J$65536,2,FALSE)))),AB758),"")</f>
        <v/>
      </c>
      <c r="S758" s="14" t="str">
        <f t="shared" si="202"/>
        <v/>
      </c>
      <c r="T758" s="15" t="e">
        <f t="shared" si="207"/>
        <v>#VALUE!</v>
      </c>
      <c r="U758" s="14" t="e">
        <f t="shared" si="208"/>
        <v>#VALUE!</v>
      </c>
      <c r="V758" s="4" t="str">
        <f t="shared" si="209"/>
        <v/>
      </c>
      <c r="W758" s="33"/>
      <c r="X758" s="24" t="str">
        <f t="shared" si="210"/>
        <v/>
      </c>
      <c r="Y758" s="25"/>
      <c r="Z758" s="25"/>
      <c r="AA758" s="36"/>
      <c r="AB758" s="36"/>
      <c r="AC758" s="37"/>
      <c r="AD758" s="24"/>
      <c r="AE758" s="37"/>
      <c r="AF758" s="40"/>
    </row>
    <row r="759" spans="1:32" ht="45" customHeight="1" x14ac:dyDescent="0.25">
      <c r="A759" s="12">
        <v>758</v>
      </c>
      <c r="D759" s="21" t="str">
        <f t="shared" si="194"/>
        <v/>
      </c>
      <c r="E759" s="22" t="str">
        <f t="shared" si="204"/>
        <v/>
      </c>
      <c r="F759" s="22">
        <f>IF(H759="","",MAX($F$2:F758)+1)</f>
        <v>758</v>
      </c>
      <c r="G759" s="26" t="str">
        <f t="shared" si="195"/>
        <v/>
      </c>
      <c r="H759" s="27" t="str">
        <f t="shared" si="196"/>
        <v xml:space="preserve">
</v>
      </c>
      <c r="I759" s="27" t="str">
        <f t="shared" si="197"/>
        <v xml:space="preserve">
</v>
      </c>
      <c r="J759" s="42">
        <f t="shared" si="198"/>
        <v>0</v>
      </c>
      <c r="K759" s="22">
        <f t="shared" si="203"/>
        <v>0</v>
      </c>
      <c r="L759" s="22">
        <f t="shared" si="201"/>
        <v>0</v>
      </c>
      <c r="M759" s="22">
        <f t="shared" si="199"/>
        <v>0</v>
      </c>
      <c r="N759" s="14" t="str">
        <f t="shared" si="200"/>
        <v/>
      </c>
      <c r="O759" s="14" t="e">
        <f t="shared" si="205"/>
        <v>#VALUE!</v>
      </c>
      <c r="P759" s="14" t="e">
        <f t="shared" si="206"/>
        <v>#VALUE!</v>
      </c>
      <c r="Q759" s="14" t="str">
        <f>IFERROR(IF(AA759="",IF(X759="","Ecole Privée "&amp;TRIM(PROPER(VLOOKUP(MID(V759,1,8),[1]Répertoire!$H$1:$J$65536,3,FALSE))),"Ecole Privée "&amp;TRIM(PROPER(VLOOKUP(X759,[1]Répertoire!$H$1:$J$65536,3,FALSE)))),AA759),"")</f>
        <v/>
      </c>
      <c r="R759" s="14" t="str">
        <f>IFERROR(IF(AB759="",IF(X759="",VLOOKUP(MID(V759,1,8),[1]Répertoire!$H$1:$J$65536,2,FALSE),TRIM(UPPER(VLOOKUP(X759,[1]Répertoire!$H$1:$J$65536,2,FALSE)))),AB759),"")</f>
        <v/>
      </c>
      <c r="S759" s="14" t="str">
        <f t="shared" si="202"/>
        <v/>
      </c>
      <c r="T759" s="15" t="e">
        <f t="shared" si="207"/>
        <v>#VALUE!</v>
      </c>
      <c r="U759" s="14" t="e">
        <f t="shared" si="208"/>
        <v>#VALUE!</v>
      </c>
      <c r="V759" s="6" t="str">
        <f t="shared" si="209"/>
        <v/>
      </c>
      <c r="W759" s="34"/>
      <c r="X759" s="23" t="str">
        <f t="shared" si="210"/>
        <v/>
      </c>
      <c r="Y759" s="35"/>
      <c r="Z759" s="35"/>
      <c r="AA759" s="38"/>
      <c r="AB759" s="38"/>
      <c r="AC759" s="39"/>
      <c r="AD759" s="23"/>
      <c r="AE759" s="39"/>
      <c r="AF759" s="41"/>
    </row>
    <row r="760" spans="1:32" ht="45" customHeight="1" x14ac:dyDescent="0.25">
      <c r="A760" s="12">
        <v>759</v>
      </c>
      <c r="D760" s="21" t="str">
        <f t="shared" si="194"/>
        <v/>
      </c>
      <c r="E760" s="22" t="str">
        <f t="shared" si="204"/>
        <v/>
      </c>
      <c r="F760" s="22">
        <f>IF(H760="","",MAX($F$2:F759)+1)</f>
        <v>759</v>
      </c>
      <c r="G760" s="26" t="str">
        <f t="shared" si="195"/>
        <v/>
      </c>
      <c r="H760" s="27" t="str">
        <f t="shared" si="196"/>
        <v xml:space="preserve">
</v>
      </c>
      <c r="I760" s="27" t="str">
        <f t="shared" si="197"/>
        <v xml:space="preserve">
</v>
      </c>
      <c r="J760" s="42">
        <f t="shared" si="198"/>
        <v>0</v>
      </c>
      <c r="K760" s="22">
        <f t="shared" si="203"/>
        <v>0</v>
      </c>
      <c r="L760" s="22">
        <f t="shared" si="201"/>
        <v>0</v>
      </c>
      <c r="M760" s="22">
        <f t="shared" si="199"/>
        <v>0</v>
      </c>
      <c r="N760" s="14" t="str">
        <f t="shared" si="200"/>
        <v/>
      </c>
      <c r="O760" s="14" t="e">
        <f t="shared" si="205"/>
        <v>#VALUE!</v>
      </c>
      <c r="P760" s="14" t="e">
        <f t="shared" si="206"/>
        <v>#VALUE!</v>
      </c>
      <c r="Q760" s="14" t="str">
        <f>IFERROR(IF(AA760="",IF(X760="","Ecole Privée "&amp;TRIM(PROPER(VLOOKUP(MID(V760,1,8),[1]Répertoire!$H$1:$J$65536,3,FALSE))),"Ecole Privée "&amp;TRIM(PROPER(VLOOKUP(X760,[1]Répertoire!$H$1:$J$65536,3,FALSE)))),AA760),"")</f>
        <v/>
      </c>
      <c r="R760" s="14" t="str">
        <f>IFERROR(IF(AB760="",IF(X760="",VLOOKUP(MID(V760,1,8),[1]Répertoire!$H$1:$J$65536,2,FALSE),TRIM(UPPER(VLOOKUP(X760,[1]Répertoire!$H$1:$J$65536,2,FALSE)))),AB760),"")</f>
        <v/>
      </c>
      <c r="S760" s="14" t="str">
        <f t="shared" si="202"/>
        <v/>
      </c>
      <c r="T760" s="15" t="e">
        <f t="shared" si="207"/>
        <v>#VALUE!</v>
      </c>
      <c r="U760" s="14" t="e">
        <f t="shared" si="208"/>
        <v>#VALUE!</v>
      </c>
      <c r="V760" s="4" t="str">
        <f t="shared" si="209"/>
        <v/>
      </c>
      <c r="W760" s="33"/>
      <c r="X760" s="24" t="str">
        <f t="shared" si="210"/>
        <v/>
      </c>
      <c r="Y760" s="25"/>
      <c r="Z760" s="25"/>
      <c r="AA760" s="36"/>
      <c r="AB760" s="36"/>
      <c r="AC760" s="37"/>
      <c r="AD760" s="24"/>
      <c r="AE760" s="37"/>
      <c r="AF760" s="40"/>
    </row>
    <row r="761" spans="1:32" ht="45" customHeight="1" x14ac:dyDescent="0.25">
      <c r="A761" s="12">
        <v>760</v>
      </c>
      <c r="D761" s="21" t="str">
        <f t="shared" si="194"/>
        <v/>
      </c>
      <c r="E761" s="22" t="str">
        <f t="shared" si="204"/>
        <v/>
      </c>
      <c r="F761" s="22">
        <f>IF(H761="","",MAX($F$2:F760)+1)</f>
        <v>760</v>
      </c>
      <c r="G761" s="26" t="str">
        <f t="shared" si="195"/>
        <v/>
      </c>
      <c r="H761" s="27" t="str">
        <f t="shared" si="196"/>
        <v xml:space="preserve">
</v>
      </c>
      <c r="I761" s="27" t="str">
        <f t="shared" si="197"/>
        <v xml:space="preserve">
</v>
      </c>
      <c r="J761" s="42">
        <f t="shared" si="198"/>
        <v>0</v>
      </c>
      <c r="K761" s="22">
        <f t="shared" si="203"/>
        <v>0</v>
      </c>
      <c r="L761" s="22">
        <f t="shared" si="201"/>
        <v>0</v>
      </c>
      <c r="M761" s="22">
        <f t="shared" si="199"/>
        <v>0</v>
      </c>
      <c r="N761" s="14" t="str">
        <f t="shared" si="200"/>
        <v/>
      </c>
      <c r="O761" s="14" t="e">
        <f t="shared" si="205"/>
        <v>#VALUE!</v>
      </c>
      <c r="P761" s="14" t="e">
        <f t="shared" si="206"/>
        <v>#VALUE!</v>
      </c>
      <c r="Q761" s="14" t="str">
        <f>IFERROR(IF(AA761="",IF(X761="","Ecole Privée "&amp;TRIM(PROPER(VLOOKUP(MID(V761,1,8),[1]Répertoire!$H$1:$J$65536,3,FALSE))),"Ecole Privée "&amp;TRIM(PROPER(VLOOKUP(X761,[1]Répertoire!$H$1:$J$65536,3,FALSE)))),AA761),"")</f>
        <v/>
      </c>
      <c r="R761" s="14" t="str">
        <f>IFERROR(IF(AB761="",IF(X761="",VLOOKUP(MID(V761,1,8),[1]Répertoire!$H$1:$J$65536,2,FALSE),TRIM(UPPER(VLOOKUP(X761,[1]Répertoire!$H$1:$J$65536,2,FALSE)))),AB761),"")</f>
        <v/>
      </c>
      <c r="S761" s="14" t="str">
        <f t="shared" si="202"/>
        <v/>
      </c>
      <c r="T761" s="15" t="e">
        <f t="shared" si="207"/>
        <v>#VALUE!</v>
      </c>
      <c r="U761" s="14" t="e">
        <f t="shared" si="208"/>
        <v>#VALUE!</v>
      </c>
      <c r="V761" s="6" t="str">
        <f t="shared" si="209"/>
        <v/>
      </c>
      <c r="W761" s="34"/>
      <c r="X761" s="23" t="str">
        <f t="shared" si="210"/>
        <v/>
      </c>
      <c r="Y761" s="35"/>
      <c r="Z761" s="35"/>
      <c r="AA761" s="38"/>
      <c r="AB761" s="38"/>
      <c r="AC761" s="39"/>
      <c r="AD761" s="23"/>
      <c r="AE761" s="39"/>
      <c r="AF761" s="41"/>
    </row>
    <row r="762" spans="1:32" ht="45" customHeight="1" x14ac:dyDescent="0.25">
      <c r="A762" s="12">
        <v>761</v>
      </c>
      <c r="D762" s="21" t="str">
        <f t="shared" si="194"/>
        <v/>
      </c>
      <c r="E762" s="22" t="str">
        <f t="shared" si="204"/>
        <v/>
      </c>
      <c r="F762" s="22">
        <f>IF(H762="","",MAX($F$2:F761)+1)</f>
        <v>761</v>
      </c>
      <c r="G762" s="26" t="str">
        <f t="shared" si="195"/>
        <v/>
      </c>
      <c r="H762" s="27" t="str">
        <f t="shared" si="196"/>
        <v xml:space="preserve">
</v>
      </c>
      <c r="I762" s="27" t="str">
        <f t="shared" si="197"/>
        <v xml:space="preserve">
</v>
      </c>
      <c r="J762" s="42">
        <f t="shared" si="198"/>
        <v>0</v>
      </c>
      <c r="K762" s="22">
        <f t="shared" si="203"/>
        <v>0</v>
      </c>
      <c r="L762" s="22">
        <f t="shared" si="201"/>
        <v>0</v>
      </c>
      <c r="M762" s="22">
        <f t="shared" si="199"/>
        <v>0</v>
      </c>
      <c r="N762" s="14" t="str">
        <f t="shared" si="200"/>
        <v/>
      </c>
      <c r="O762" s="14" t="e">
        <f t="shared" si="205"/>
        <v>#VALUE!</v>
      </c>
      <c r="P762" s="14" t="e">
        <f t="shared" si="206"/>
        <v>#VALUE!</v>
      </c>
      <c r="Q762" s="14" t="str">
        <f>IFERROR(IF(AA762="",IF(X762="","Ecole Privée "&amp;TRIM(PROPER(VLOOKUP(MID(V762,1,8),[1]Répertoire!$H$1:$J$65536,3,FALSE))),"Ecole Privée "&amp;TRIM(PROPER(VLOOKUP(X762,[1]Répertoire!$H$1:$J$65536,3,FALSE)))),AA762),"")</f>
        <v/>
      </c>
      <c r="R762" s="14" t="str">
        <f>IFERROR(IF(AB762="",IF(X762="",VLOOKUP(MID(V762,1,8),[1]Répertoire!$H$1:$J$65536,2,FALSE),TRIM(UPPER(VLOOKUP(X762,[1]Répertoire!$H$1:$J$65536,2,FALSE)))),AB762),"")</f>
        <v/>
      </c>
      <c r="S762" s="14" t="str">
        <f t="shared" si="202"/>
        <v/>
      </c>
      <c r="T762" s="15" t="e">
        <f t="shared" si="207"/>
        <v>#VALUE!</v>
      </c>
      <c r="U762" s="14" t="e">
        <f t="shared" si="208"/>
        <v>#VALUE!</v>
      </c>
      <c r="V762" s="4" t="str">
        <f t="shared" si="209"/>
        <v/>
      </c>
      <c r="W762" s="33"/>
      <c r="X762" s="24" t="str">
        <f t="shared" si="210"/>
        <v/>
      </c>
      <c r="Y762" s="25"/>
      <c r="Z762" s="25"/>
      <c r="AA762" s="36"/>
      <c r="AB762" s="36"/>
      <c r="AC762" s="37"/>
      <c r="AD762" s="24"/>
      <c r="AE762" s="37"/>
      <c r="AF762" s="40"/>
    </row>
    <row r="763" spans="1:32" ht="45" customHeight="1" x14ac:dyDescent="0.25">
      <c r="A763" s="12">
        <v>762</v>
      </c>
      <c r="D763" s="21" t="str">
        <f t="shared" si="194"/>
        <v/>
      </c>
      <c r="E763" s="22" t="str">
        <f t="shared" si="204"/>
        <v/>
      </c>
      <c r="F763" s="22">
        <f>IF(H763="","",MAX($F$2:F762)+1)</f>
        <v>762</v>
      </c>
      <c r="G763" s="26" t="str">
        <f t="shared" si="195"/>
        <v/>
      </c>
      <c r="H763" s="27" t="str">
        <f t="shared" si="196"/>
        <v xml:space="preserve">
</v>
      </c>
      <c r="I763" s="27" t="str">
        <f t="shared" si="197"/>
        <v xml:space="preserve">
</v>
      </c>
      <c r="J763" s="42">
        <f t="shared" si="198"/>
        <v>0</v>
      </c>
      <c r="K763" s="22">
        <f t="shared" si="203"/>
        <v>0</v>
      </c>
      <c r="L763" s="22">
        <f t="shared" si="201"/>
        <v>0</v>
      </c>
      <c r="M763" s="22">
        <f t="shared" si="199"/>
        <v>0</v>
      </c>
      <c r="N763" s="14" t="str">
        <f t="shared" si="200"/>
        <v/>
      </c>
      <c r="O763" s="14" t="e">
        <f t="shared" si="205"/>
        <v>#VALUE!</v>
      </c>
      <c r="P763" s="14" t="e">
        <f t="shared" si="206"/>
        <v>#VALUE!</v>
      </c>
      <c r="Q763" s="14" t="str">
        <f>IFERROR(IF(AA763="",IF(X763="","Ecole Privée "&amp;TRIM(PROPER(VLOOKUP(MID(V763,1,8),[1]Répertoire!$H$1:$J$65536,3,FALSE))),"Ecole Privée "&amp;TRIM(PROPER(VLOOKUP(X763,[1]Répertoire!$H$1:$J$65536,3,FALSE)))),AA763),"")</f>
        <v/>
      </c>
      <c r="R763" s="14" t="str">
        <f>IFERROR(IF(AB763="",IF(X763="",VLOOKUP(MID(V763,1,8),[1]Répertoire!$H$1:$J$65536,2,FALSE),TRIM(UPPER(VLOOKUP(X763,[1]Répertoire!$H$1:$J$65536,2,FALSE)))),AB763),"")</f>
        <v/>
      </c>
      <c r="S763" s="14" t="str">
        <f t="shared" si="202"/>
        <v/>
      </c>
      <c r="T763" s="15" t="e">
        <f t="shared" si="207"/>
        <v>#VALUE!</v>
      </c>
      <c r="U763" s="14" t="e">
        <f t="shared" si="208"/>
        <v>#VALUE!</v>
      </c>
      <c r="V763" s="6" t="str">
        <f t="shared" si="209"/>
        <v/>
      </c>
      <c r="W763" s="34"/>
      <c r="X763" s="23" t="str">
        <f t="shared" si="210"/>
        <v/>
      </c>
      <c r="Y763" s="35"/>
      <c r="Z763" s="35"/>
      <c r="AA763" s="38"/>
      <c r="AB763" s="38"/>
      <c r="AC763" s="39"/>
      <c r="AD763" s="23"/>
      <c r="AE763" s="39"/>
      <c r="AF763" s="41"/>
    </row>
    <row r="764" spans="1:32" ht="45" customHeight="1" x14ac:dyDescent="0.25">
      <c r="A764" s="12">
        <v>763</v>
      </c>
      <c r="D764" s="21" t="str">
        <f t="shared" si="194"/>
        <v/>
      </c>
      <c r="E764" s="22" t="str">
        <f t="shared" si="204"/>
        <v/>
      </c>
      <c r="F764" s="22">
        <f>IF(H764="","",MAX($F$2:F763)+1)</f>
        <v>763</v>
      </c>
      <c r="G764" s="26" t="str">
        <f t="shared" si="195"/>
        <v/>
      </c>
      <c r="H764" s="27" t="str">
        <f t="shared" si="196"/>
        <v xml:space="preserve">
</v>
      </c>
      <c r="I764" s="27" t="str">
        <f t="shared" si="197"/>
        <v xml:space="preserve">
</v>
      </c>
      <c r="J764" s="42">
        <f t="shared" si="198"/>
        <v>0</v>
      </c>
      <c r="K764" s="22">
        <f t="shared" si="203"/>
        <v>0</v>
      </c>
      <c r="L764" s="22">
        <f t="shared" si="201"/>
        <v>0</v>
      </c>
      <c r="M764" s="22">
        <f t="shared" si="199"/>
        <v>0</v>
      </c>
      <c r="N764" s="14" t="str">
        <f t="shared" si="200"/>
        <v/>
      </c>
      <c r="O764" s="14" t="e">
        <f t="shared" si="205"/>
        <v>#VALUE!</v>
      </c>
      <c r="P764" s="14" t="e">
        <f t="shared" si="206"/>
        <v>#VALUE!</v>
      </c>
      <c r="Q764" s="14" t="str">
        <f>IFERROR(IF(AA764="",IF(X764="","Ecole Privée "&amp;TRIM(PROPER(VLOOKUP(MID(V764,1,8),[1]Répertoire!$H$1:$J$65536,3,FALSE))),"Ecole Privée "&amp;TRIM(PROPER(VLOOKUP(X764,[1]Répertoire!$H$1:$J$65536,3,FALSE)))),AA764),"")</f>
        <v/>
      </c>
      <c r="R764" s="14" t="str">
        <f>IFERROR(IF(AB764="",IF(X764="",VLOOKUP(MID(V764,1,8),[1]Répertoire!$H$1:$J$65536,2,FALSE),TRIM(UPPER(VLOOKUP(X764,[1]Répertoire!$H$1:$J$65536,2,FALSE)))),AB764),"")</f>
        <v/>
      </c>
      <c r="S764" s="14" t="str">
        <f t="shared" si="202"/>
        <v/>
      </c>
      <c r="T764" s="15" t="e">
        <f t="shared" si="207"/>
        <v>#VALUE!</v>
      </c>
      <c r="U764" s="14" t="e">
        <f t="shared" si="208"/>
        <v>#VALUE!</v>
      </c>
      <c r="V764" s="4" t="str">
        <f t="shared" si="209"/>
        <v/>
      </c>
      <c r="W764" s="33"/>
      <c r="X764" s="24" t="str">
        <f t="shared" si="210"/>
        <v/>
      </c>
      <c r="Y764" s="25"/>
      <c r="Z764" s="25"/>
      <c r="AA764" s="36"/>
      <c r="AB764" s="36"/>
      <c r="AC764" s="37"/>
      <c r="AD764" s="24"/>
      <c r="AE764" s="37"/>
      <c r="AF764" s="40"/>
    </row>
    <row r="765" spans="1:32" ht="45" customHeight="1" x14ac:dyDescent="0.25">
      <c r="A765" s="12">
        <v>764</v>
      </c>
      <c r="D765" s="21" t="str">
        <f t="shared" si="194"/>
        <v/>
      </c>
      <c r="E765" s="22" t="str">
        <f t="shared" si="204"/>
        <v/>
      </c>
      <c r="F765" s="22">
        <f>IF(H765="","",MAX($F$2:F764)+1)</f>
        <v>764</v>
      </c>
      <c r="G765" s="26" t="str">
        <f t="shared" si="195"/>
        <v/>
      </c>
      <c r="H765" s="27" t="str">
        <f t="shared" si="196"/>
        <v xml:space="preserve">
</v>
      </c>
      <c r="I765" s="27" t="str">
        <f t="shared" si="197"/>
        <v xml:space="preserve">
</v>
      </c>
      <c r="J765" s="42">
        <f t="shared" si="198"/>
        <v>0</v>
      </c>
      <c r="K765" s="22">
        <f t="shared" si="203"/>
        <v>0</v>
      </c>
      <c r="L765" s="22">
        <f t="shared" si="201"/>
        <v>0</v>
      </c>
      <c r="M765" s="22">
        <f t="shared" si="199"/>
        <v>0</v>
      </c>
      <c r="N765" s="14" t="str">
        <f t="shared" si="200"/>
        <v/>
      </c>
      <c r="O765" s="14" t="e">
        <f t="shared" si="205"/>
        <v>#VALUE!</v>
      </c>
      <c r="P765" s="14" t="e">
        <f t="shared" si="206"/>
        <v>#VALUE!</v>
      </c>
      <c r="Q765" s="14" t="str">
        <f>IFERROR(IF(AA765="",IF(X765="","Ecole Privée "&amp;TRIM(PROPER(VLOOKUP(MID(V765,1,8),[1]Répertoire!$H$1:$J$65536,3,FALSE))),"Ecole Privée "&amp;TRIM(PROPER(VLOOKUP(X765,[1]Répertoire!$H$1:$J$65536,3,FALSE)))),AA765),"")</f>
        <v/>
      </c>
      <c r="R765" s="14" t="str">
        <f>IFERROR(IF(AB765="",IF(X765="",VLOOKUP(MID(V765,1,8),[1]Répertoire!$H$1:$J$65536,2,FALSE),TRIM(UPPER(VLOOKUP(X765,[1]Répertoire!$H$1:$J$65536,2,FALSE)))),AB765),"")</f>
        <v/>
      </c>
      <c r="S765" s="14" t="str">
        <f t="shared" si="202"/>
        <v/>
      </c>
      <c r="T765" s="15" t="e">
        <f t="shared" si="207"/>
        <v>#VALUE!</v>
      </c>
      <c r="U765" s="14" t="e">
        <f t="shared" si="208"/>
        <v>#VALUE!</v>
      </c>
      <c r="V765" s="6" t="str">
        <f t="shared" si="209"/>
        <v/>
      </c>
      <c r="W765" s="34"/>
      <c r="X765" s="23" t="str">
        <f t="shared" si="210"/>
        <v/>
      </c>
      <c r="Y765" s="35"/>
      <c r="Z765" s="35"/>
      <c r="AA765" s="38"/>
      <c r="AB765" s="38"/>
      <c r="AC765" s="39"/>
      <c r="AD765" s="23"/>
      <c r="AE765" s="39"/>
      <c r="AF765" s="41"/>
    </row>
    <row r="766" spans="1:32" ht="45" customHeight="1" x14ac:dyDescent="0.25">
      <c r="A766" s="12">
        <v>765</v>
      </c>
      <c r="D766" s="21" t="str">
        <f t="shared" si="194"/>
        <v/>
      </c>
      <c r="E766" s="22" t="str">
        <f t="shared" si="204"/>
        <v/>
      </c>
      <c r="F766" s="22">
        <f>IF(H766="","",MAX($F$2:F765)+1)</f>
        <v>765</v>
      </c>
      <c r="G766" s="26" t="str">
        <f t="shared" si="195"/>
        <v/>
      </c>
      <c r="H766" s="27" t="str">
        <f t="shared" si="196"/>
        <v xml:space="preserve">
</v>
      </c>
      <c r="I766" s="27" t="str">
        <f t="shared" si="197"/>
        <v xml:space="preserve">
</v>
      </c>
      <c r="J766" s="42">
        <f t="shared" si="198"/>
        <v>0</v>
      </c>
      <c r="K766" s="22">
        <f t="shared" si="203"/>
        <v>0</v>
      </c>
      <c r="L766" s="22">
        <f t="shared" si="201"/>
        <v>0</v>
      </c>
      <c r="M766" s="22">
        <f t="shared" si="199"/>
        <v>0</v>
      </c>
      <c r="N766" s="14" t="str">
        <f t="shared" si="200"/>
        <v/>
      </c>
      <c r="O766" s="14" t="e">
        <f t="shared" si="205"/>
        <v>#VALUE!</v>
      </c>
      <c r="P766" s="14" t="e">
        <f t="shared" si="206"/>
        <v>#VALUE!</v>
      </c>
      <c r="Q766" s="14" t="str">
        <f>IFERROR(IF(AA766="",IF(X766="","Ecole Privée "&amp;TRIM(PROPER(VLOOKUP(MID(V766,1,8),[1]Répertoire!$H$1:$J$65536,3,FALSE))),"Ecole Privée "&amp;TRIM(PROPER(VLOOKUP(X766,[1]Répertoire!$H$1:$J$65536,3,FALSE)))),AA766),"")</f>
        <v/>
      </c>
      <c r="R766" s="14" t="str">
        <f>IFERROR(IF(AB766="",IF(X766="",VLOOKUP(MID(V766,1,8),[1]Répertoire!$H$1:$J$65536,2,FALSE),TRIM(UPPER(VLOOKUP(X766,[1]Répertoire!$H$1:$J$65536,2,FALSE)))),AB766),"")</f>
        <v/>
      </c>
      <c r="S766" s="14" t="str">
        <f t="shared" si="202"/>
        <v/>
      </c>
      <c r="T766" s="15" t="e">
        <f t="shared" si="207"/>
        <v>#VALUE!</v>
      </c>
      <c r="U766" s="14" t="e">
        <f t="shared" si="208"/>
        <v>#VALUE!</v>
      </c>
      <c r="V766" s="4" t="str">
        <f t="shared" si="209"/>
        <v/>
      </c>
      <c r="W766" s="33"/>
      <c r="X766" s="24" t="str">
        <f t="shared" si="210"/>
        <v/>
      </c>
      <c r="Y766" s="25"/>
      <c r="Z766" s="25"/>
      <c r="AA766" s="36"/>
      <c r="AB766" s="36"/>
      <c r="AC766" s="37"/>
      <c r="AD766" s="24"/>
      <c r="AE766" s="37"/>
      <c r="AF766" s="40"/>
    </row>
    <row r="767" spans="1:32" ht="45" customHeight="1" x14ac:dyDescent="0.25">
      <c r="A767" s="12">
        <v>766</v>
      </c>
      <c r="D767" s="21" t="str">
        <f t="shared" si="194"/>
        <v/>
      </c>
      <c r="E767" s="22" t="str">
        <f t="shared" si="204"/>
        <v/>
      </c>
      <c r="F767" s="22">
        <f>IF(H767="","",MAX($F$2:F766)+1)</f>
        <v>766</v>
      </c>
      <c r="G767" s="26" t="str">
        <f t="shared" si="195"/>
        <v/>
      </c>
      <c r="H767" s="27" t="str">
        <f t="shared" si="196"/>
        <v xml:space="preserve">
</v>
      </c>
      <c r="I767" s="27" t="str">
        <f t="shared" si="197"/>
        <v xml:space="preserve">
</v>
      </c>
      <c r="J767" s="42">
        <f t="shared" si="198"/>
        <v>0</v>
      </c>
      <c r="K767" s="22">
        <f t="shared" si="203"/>
        <v>0</v>
      </c>
      <c r="L767" s="22">
        <f t="shared" si="201"/>
        <v>0</v>
      </c>
      <c r="M767" s="22">
        <f t="shared" si="199"/>
        <v>0</v>
      </c>
      <c r="N767" s="14" t="str">
        <f t="shared" si="200"/>
        <v/>
      </c>
      <c r="O767" s="14" t="e">
        <f t="shared" si="205"/>
        <v>#VALUE!</v>
      </c>
      <c r="P767" s="14" t="e">
        <f t="shared" si="206"/>
        <v>#VALUE!</v>
      </c>
      <c r="Q767" s="14" t="str">
        <f>IFERROR(IF(AA767="",IF(X767="","Ecole Privée "&amp;TRIM(PROPER(VLOOKUP(MID(V767,1,8),[1]Répertoire!$H$1:$J$65536,3,FALSE))),"Ecole Privée "&amp;TRIM(PROPER(VLOOKUP(X767,[1]Répertoire!$H$1:$J$65536,3,FALSE)))),AA767),"")</f>
        <v/>
      </c>
      <c r="R767" s="14" t="str">
        <f>IFERROR(IF(AB767="",IF(X767="",VLOOKUP(MID(V767,1,8),[1]Répertoire!$H$1:$J$65536,2,FALSE),TRIM(UPPER(VLOOKUP(X767,[1]Répertoire!$H$1:$J$65536,2,FALSE)))),AB767),"")</f>
        <v/>
      </c>
      <c r="S767" s="14" t="str">
        <f t="shared" si="202"/>
        <v/>
      </c>
      <c r="T767" s="15" t="e">
        <f t="shared" si="207"/>
        <v>#VALUE!</v>
      </c>
      <c r="U767" s="14" t="e">
        <f t="shared" si="208"/>
        <v>#VALUE!</v>
      </c>
      <c r="V767" s="6" t="str">
        <f t="shared" si="209"/>
        <v/>
      </c>
      <c r="W767" s="34"/>
      <c r="X767" s="23" t="str">
        <f t="shared" si="210"/>
        <v/>
      </c>
      <c r="Y767" s="35"/>
      <c r="Z767" s="35"/>
      <c r="AA767" s="38"/>
      <c r="AB767" s="38"/>
      <c r="AC767" s="39"/>
      <c r="AD767" s="23"/>
      <c r="AE767" s="39"/>
      <c r="AF767" s="41"/>
    </row>
    <row r="768" spans="1:32" ht="45" customHeight="1" x14ac:dyDescent="0.25">
      <c r="A768" s="12">
        <v>767</v>
      </c>
      <c r="D768" s="21" t="str">
        <f t="shared" si="194"/>
        <v/>
      </c>
      <c r="E768" s="22" t="str">
        <f t="shared" si="204"/>
        <v/>
      </c>
      <c r="F768" s="22">
        <f>IF(H768="","",MAX($F$2:F767)+1)</f>
        <v>767</v>
      </c>
      <c r="G768" s="26" t="str">
        <f t="shared" si="195"/>
        <v/>
      </c>
      <c r="H768" s="27" t="str">
        <f t="shared" si="196"/>
        <v xml:space="preserve">
</v>
      </c>
      <c r="I768" s="27" t="str">
        <f t="shared" si="197"/>
        <v xml:space="preserve">
</v>
      </c>
      <c r="J768" s="42">
        <f t="shared" si="198"/>
        <v>0</v>
      </c>
      <c r="K768" s="22">
        <f t="shared" si="203"/>
        <v>0</v>
      </c>
      <c r="L768" s="22">
        <f t="shared" si="201"/>
        <v>0</v>
      </c>
      <c r="M768" s="22">
        <f t="shared" si="199"/>
        <v>0</v>
      </c>
      <c r="N768" s="14" t="str">
        <f t="shared" si="200"/>
        <v/>
      </c>
      <c r="O768" s="14" t="e">
        <f t="shared" si="205"/>
        <v>#VALUE!</v>
      </c>
      <c r="P768" s="14" t="e">
        <f t="shared" si="206"/>
        <v>#VALUE!</v>
      </c>
      <c r="Q768" s="14" t="str">
        <f>IFERROR(IF(AA768="",IF(X768="","Ecole Privée "&amp;TRIM(PROPER(VLOOKUP(MID(V768,1,8),[1]Répertoire!$H$1:$J$65536,3,FALSE))),"Ecole Privée "&amp;TRIM(PROPER(VLOOKUP(X768,[1]Répertoire!$H$1:$J$65536,3,FALSE)))),AA768),"")</f>
        <v/>
      </c>
      <c r="R768" s="14" t="str">
        <f>IFERROR(IF(AB768="",IF(X768="",VLOOKUP(MID(V768,1,8),[1]Répertoire!$H$1:$J$65536,2,FALSE),TRIM(UPPER(VLOOKUP(X768,[1]Répertoire!$H$1:$J$65536,2,FALSE)))),AB768),"")</f>
        <v/>
      </c>
      <c r="S768" s="14" t="str">
        <f t="shared" si="202"/>
        <v/>
      </c>
      <c r="T768" s="15" t="e">
        <f t="shared" si="207"/>
        <v>#VALUE!</v>
      </c>
      <c r="U768" s="14" t="e">
        <f t="shared" si="208"/>
        <v>#VALUE!</v>
      </c>
      <c r="V768" s="4" t="str">
        <f t="shared" si="209"/>
        <v/>
      </c>
      <c r="W768" s="33"/>
      <c r="X768" s="24" t="str">
        <f t="shared" si="210"/>
        <v/>
      </c>
      <c r="Y768" s="25"/>
      <c r="Z768" s="25"/>
      <c r="AA768" s="36"/>
      <c r="AB768" s="36"/>
      <c r="AC768" s="37"/>
      <c r="AD768" s="24"/>
      <c r="AE768" s="37"/>
      <c r="AF768" s="40"/>
    </row>
    <row r="769" spans="1:32" ht="45" customHeight="1" x14ac:dyDescent="0.25">
      <c r="A769" s="12">
        <v>768</v>
      </c>
      <c r="D769" s="21" t="str">
        <f t="shared" si="194"/>
        <v/>
      </c>
      <c r="E769" s="22" t="str">
        <f t="shared" si="204"/>
        <v/>
      </c>
      <c r="F769" s="22">
        <f>IF(H769="","",MAX($F$2:F768)+1)</f>
        <v>768</v>
      </c>
      <c r="G769" s="26" t="str">
        <f t="shared" si="195"/>
        <v/>
      </c>
      <c r="H769" s="27" t="str">
        <f t="shared" si="196"/>
        <v xml:space="preserve">
</v>
      </c>
      <c r="I769" s="27" t="str">
        <f t="shared" si="197"/>
        <v xml:space="preserve">
</v>
      </c>
      <c r="J769" s="42">
        <f t="shared" si="198"/>
        <v>0</v>
      </c>
      <c r="K769" s="22">
        <f t="shared" si="203"/>
        <v>0</v>
      </c>
      <c r="L769" s="22">
        <f t="shared" si="201"/>
        <v>0</v>
      </c>
      <c r="M769" s="22">
        <f t="shared" si="199"/>
        <v>0</v>
      </c>
      <c r="N769" s="14" t="str">
        <f t="shared" si="200"/>
        <v/>
      </c>
      <c r="O769" s="14" t="e">
        <f t="shared" si="205"/>
        <v>#VALUE!</v>
      </c>
      <c r="P769" s="14" t="e">
        <f t="shared" si="206"/>
        <v>#VALUE!</v>
      </c>
      <c r="Q769" s="14" t="str">
        <f>IFERROR(IF(AA769="",IF(X769="","Ecole Privée "&amp;TRIM(PROPER(VLOOKUP(MID(V769,1,8),[1]Répertoire!$H$1:$J$65536,3,FALSE))),"Ecole Privée "&amp;TRIM(PROPER(VLOOKUP(X769,[1]Répertoire!$H$1:$J$65536,3,FALSE)))),AA769),"")</f>
        <v/>
      </c>
      <c r="R769" s="14" t="str">
        <f>IFERROR(IF(AB769="",IF(X769="",VLOOKUP(MID(V769,1,8),[1]Répertoire!$H$1:$J$65536,2,FALSE),TRIM(UPPER(VLOOKUP(X769,[1]Répertoire!$H$1:$J$65536,2,FALSE)))),AB769),"")</f>
        <v/>
      </c>
      <c r="S769" s="14" t="str">
        <f t="shared" si="202"/>
        <v/>
      </c>
      <c r="T769" s="15" t="e">
        <f t="shared" si="207"/>
        <v>#VALUE!</v>
      </c>
      <c r="U769" s="14" t="e">
        <f t="shared" si="208"/>
        <v>#VALUE!</v>
      </c>
      <c r="V769" s="6" t="str">
        <f t="shared" si="209"/>
        <v/>
      </c>
      <c r="W769" s="34"/>
      <c r="X769" s="23" t="str">
        <f t="shared" si="210"/>
        <v/>
      </c>
      <c r="Y769" s="35"/>
      <c r="Z769" s="35"/>
      <c r="AA769" s="38"/>
      <c r="AB769" s="38"/>
      <c r="AC769" s="39"/>
      <c r="AD769" s="23"/>
      <c r="AE769" s="39"/>
      <c r="AF769" s="41"/>
    </row>
    <row r="770" spans="1:32" ht="45" customHeight="1" x14ac:dyDescent="0.25">
      <c r="A770" s="12">
        <v>769</v>
      </c>
      <c r="D770" s="21" t="str">
        <f t="shared" ref="D770:D833" si="211">IF(ISNUMBER(SEARCH("Service",G770)),TEXT(MID(V770,10,8),"JJ/MM/AAAA")+TEXT(MID(V770,19,8),"JJ/MM/AAAA")-F770,"")</f>
        <v/>
      </c>
      <c r="E770" s="22" t="str">
        <f t="shared" si="204"/>
        <v/>
      </c>
      <c r="F770" s="22">
        <f>IF(H770="","",MAX($F$2:F769)+1)</f>
        <v>769</v>
      </c>
      <c r="G770" s="26" t="str">
        <f t="shared" si="195"/>
        <v/>
      </c>
      <c r="H770" s="27" t="str">
        <f t="shared" si="196"/>
        <v xml:space="preserve">
</v>
      </c>
      <c r="I770" s="27" t="str">
        <f t="shared" si="197"/>
        <v xml:space="preserve">
</v>
      </c>
      <c r="J770" s="42">
        <f t="shared" si="198"/>
        <v>0</v>
      </c>
      <c r="K770" s="22">
        <f t="shared" si="203"/>
        <v>0</v>
      </c>
      <c r="L770" s="22">
        <f t="shared" si="201"/>
        <v>0</v>
      </c>
      <c r="M770" s="22">
        <f t="shared" si="199"/>
        <v>0</v>
      </c>
      <c r="N770" s="14" t="str">
        <f t="shared" si="200"/>
        <v/>
      </c>
      <c r="O770" s="14" t="e">
        <f t="shared" si="205"/>
        <v>#VALUE!</v>
      </c>
      <c r="P770" s="14" t="e">
        <f t="shared" si="206"/>
        <v>#VALUE!</v>
      </c>
      <c r="Q770" s="14" t="str">
        <f>IFERROR(IF(AA770="",IF(X770="","Ecole Privée "&amp;TRIM(PROPER(VLOOKUP(MID(V770,1,8),[1]Répertoire!$H$1:$J$65536,3,FALSE))),"Ecole Privée "&amp;TRIM(PROPER(VLOOKUP(X770,[1]Répertoire!$H$1:$J$65536,3,FALSE)))),AA770),"")</f>
        <v/>
      </c>
      <c r="R770" s="14" t="str">
        <f>IFERROR(IF(AB770="",IF(X770="",VLOOKUP(MID(V770,1,8),[1]Répertoire!$H$1:$J$65536,2,FALSE),TRIM(UPPER(VLOOKUP(X770,[1]Répertoire!$H$1:$J$65536,2,FALSE)))),AB770),"")</f>
        <v/>
      </c>
      <c r="S770" s="14" t="str">
        <f t="shared" si="202"/>
        <v/>
      </c>
      <c r="T770" s="15" t="e">
        <f t="shared" si="207"/>
        <v>#VALUE!</v>
      </c>
      <c r="U770" s="14" t="e">
        <f t="shared" si="208"/>
        <v>#VALUE!</v>
      </c>
      <c r="V770" s="4" t="str">
        <f t="shared" si="209"/>
        <v/>
      </c>
      <c r="W770" s="33"/>
      <c r="X770" s="24" t="str">
        <f t="shared" si="210"/>
        <v/>
      </c>
      <c r="Y770" s="25"/>
      <c r="Z770" s="25"/>
      <c r="AA770" s="36"/>
      <c r="AB770" s="36"/>
      <c r="AC770" s="37"/>
      <c r="AD770" s="24"/>
      <c r="AE770" s="37"/>
      <c r="AF770" s="40"/>
    </row>
    <row r="771" spans="1:32" ht="45" customHeight="1" x14ac:dyDescent="0.25">
      <c r="A771" s="12">
        <v>770</v>
      </c>
      <c r="D771" s="21" t="str">
        <f t="shared" si="211"/>
        <v/>
      </c>
      <c r="E771" s="22" t="str">
        <f t="shared" si="204"/>
        <v/>
      </c>
      <c r="F771" s="22">
        <f>IF(H771="","",MAX($F$2:F770)+1)</f>
        <v>770</v>
      </c>
      <c r="G771" s="26" t="str">
        <f t="shared" ref="G771:G834" si="212">IF(W771="",IF(N771="","",F771&amp;IF(F771=1,"er","ème")&amp;" service"&amp;CHAR(10)&amp;N771),"")</f>
        <v/>
      </c>
      <c r="H771" s="27" t="str">
        <f t="shared" ref="H771:H834" si="213">IF(W771="",Q771&amp;CHAR(10)&amp;R771&amp;CHAR(10)&amp;S771,"")</f>
        <v xml:space="preserve">
</v>
      </c>
      <c r="I771" s="27" t="str">
        <f t="shared" ref="I771:I834" si="214">IF(N771="","",N771)&amp;CHAR(10)&amp;IF(Q771="","",Q771)&amp;CHAR(10)&amp;IF(R771="","",R771)</f>
        <v xml:space="preserve">
</v>
      </c>
      <c r="J771" s="42">
        <f t="shared" ref="J771:J834" si="215">SUM(K771:M771)</f>
        <v>0</v>
      </c>
      <c r="K771" s="22">
        <f t="shared" si="203"/>
        <v>0</v>
      </c>
      <c r="L771" s="22">
        <f t="shared" si="201"/>
        <v>0</v>
      </c>
      <c r="M771" s="22">
        <f t="shared" ref="M771:M834" si="216">IFERROR(IF(AND(P771&lt;P770,P771&gt;O770),1,0),0)</f>
        <v>0</v>
      </c>
      <c r="N771" s="14" t="str">
        <f t="shared" ref="N771:N834" si="217">IF(ISNUMBER(O771),TEXT(O771,"jj/MM/aaaa")&amp;" au "&amp;TEXT(P771,"jj/MM/aaaa"),"")</f>
        <v/>
      </c>
      <c r="O771" s="14" t="e">
        <f t="shared" si="205"/>
        <v>#VALUE!</v>
      </c>
      <c r="P771" s="14" t="e">
        <f t="shared" si="206"/>
        <v>#VALUE!</v>
      </c>
      <c r="Q771" s="14" t="str">
        <f>IFERROR(IF(AA771="",IF(X771="","Ecole Privée "&amp;TRIM(PROPER(VLOOKUP(MID(V771,1,8),[1]Répertoire!$H$1:$J$65536,3,FALSE))),"Ecole Privée "&amp;TRIM(PROPER(VLOOKUP(X771,[1]Répertoire!$H$1:$J$65536,3,FALSE)))),AA771),"")</f>
        <v/>
      </c>
      <c r="R771" s="14" t="str">
        <f>IFERROR(IF(AB771="",IF(X771="",VLOOKUP(MID(V771,1,8),[1]Répertoire!$H$1:$J$65536,2,FALSE),TRIM(UPPER(VLOOKUP(X771,[1]Répertoire!$H$1:$J$65536,2,FALSE)))),AB771),"")</f>
        <v/>
      </c>
      <c r="S771" s="14" t="str">
        <f t="shared" si="202"/>
        <v/>
      </c>
      <c r="T771" s="15" t="e">
        <f t="shared" si="207"/>
        <v>#VALUE!</v>
      </c>
      <c r="U771" s="14" t="e">
        <f t="shared" si="208"/>
        <v>#VALUE!</v>
      </c>
      <c r="V771" s="6" t="str">
        <f t="shared" si="209"/>
        <v/>
      </c>
      <c r="W771" s="34"/>
      <c r="X771" s="23" t="str">
        <f t="shared" si="210"/>
        <v/>
      </c>
      <c r="Y771" s="35"/>
      <c r="Z771" s="35"/>
      <c r="AA771" s="38"/>
      <c r="AB771" s="38"/>
      <c r="AC771" s="39"/>
      <c r="AD771" s="23"/>
      <c r="AE771" s="39"/>
      <c r="AF771" s="41"/>
    </row>
    <row r="772" spans="1:32" ht="45" customHeight="1" x14ac:dyDescent="0.25">
      <c r="A772" s="12">
        <v>771</v>
      </c>
      <c r="D772" s="21" t="str">
        <f t="shared" si="211"/>
        <v/>
      </c>
      <c r="E772" s="22" t="str">
        <f t="shared" si="204"/>
        <v/>
      </c>
      <c r="F772" s="22">
        <f>IF(H772="","",MAX($F$2:F771)+1)</f>
        <v>771</v>
      </c>
      <c r="G772" s="26" t="str">
        <f t="shared" si="212"/>
        <v/>
      </c>
      <c r="H772" s="27" t="str">
        <f t="shared" si="213"/>
        <v xml:space="preserve">
</v>
      </c>
      <c r="I772" s="27" t="str">
        <f t="shared" si="214"/>
        <v xml:space="preserve">
</v>
      </c>
      <c r="J772" s="42">
        <f t="shared" si="215"/>
        <v>0</v>
      </c>
      <c r="K772" s="22">
        <f t="shared" si="203"/>
        <v>0</v>
      </c>
      <c r="L772" s="22">
        <f t="shared" ref="L772:L835" si="218">IFERROR(IF(AND(O772&lt;P771,O772&gt;O771),1,0),0)</f>
        <v>0</v>
      </c>
      <c r="M772" s="22">
        <f t="shared" si="216"/>
        <v>0</v>
      </c>
      <c r="N772" s="14" t="str">
        <f t="shared" si="217"/>
        <v/>
      </c>
      <c r="O772" s="14" t="e">
        <f t="shared" si="205"/>
        <v>#VALUE!</v>
      </c>
      <c r="P772" s="14" t="e">
        <f t="shared" si="206"/>
        <v>#VALUE!</v>
      </c>
      <c r="Q772" s="14" t="str">
        <f>IFERROR(IF(AA772="",IF(X772="","Ecole Privée "&amp;TRIM(PROPER(VLOOKUP(MID(V772,1,8),[1]Répertoire!$H$1:$J$65536,3,FALSE))),"Ecole Privée "&amp;TRIM(PROPER(VLOOKUP(X772,[1]Répertoire!$H$1:$J$65536,3,FALSE)))),AA772),"")</f>
        <v/>
      </c>
      <c r="R772" s="14" t="str">
        <f>IFERROR(IF(AB772="",IF(X772="",VLOOKUP(MID(V772,1,8),[1]Répertoire!$H$1:$J$65536,2,FALSE),TRIM(UPPER(VLOOKUP(X772,[1]Répertoire!$H$1:$J$65536,2,FALSE)))),AB772),"")</f>
        <v/>
      </c>
      <c r="S772" s="14" t="str">
        <f t="shared" si="202"/>
        <v/>
      </c>
      <c r="T772" s="15" t="e">
        <f t="shared" si="207"/>
        <v>#VALUE!</v>
      </c>
      <c r="U772" s="14" t="e">
        <f t="shared" si="208"/>
        <v>#VALUE!</v>
      </c>
      <c r="V772" s="4" t="str">
        <f t="shared" si="209"/>
        <v/>
      </c>
      <c r="W772" s="33"/>
      <c r="X772" s="24" t="str">
        <f t="shared" si="210"/>
        <v/>
      </c>
      <c r="Y772" s="25"/>
      <c r="Z772" s="25"/>
      <c r="AA772" s="36"/>
      <c r="AB772" s="36"/>
      <c r="AC772" s="37"/>
      <c r="AD772" s="24"/>
      <c r="AE772" s="37"/>
      <c r="AF772" s="40"/>
    </row>
    <row r="773" spans="1:32" ht="45" customHeight="1" x14ac:dyDescent="0.25">
      <c r="A773" s="12">
        <v>772</v>
      </c>
      <c r="D773" s="21" t="str">
        <f t="shared" si="211"/>
        <v/>
      </c>
      <c r="E773" s="22" t="str">
        <f t="shared" si="204"/>
        <v/>
      </c>
      <c r="F773" s="22">
        <f>IF(H773="","",MAX($F$2:F772)+1)</f>
        <v>772</v>
      </c>
      <c r="G773" s="26" t="str">
        <f t="shared" si="212"/>
        <v/>
      </c>
      <c r="H773" s="27" t="str">
        <f t="shared" si="213"/>
        <v xml:space="preserve">
</v>
      </c>
      <c r="I773" s="27" t="str">
        <f t="shared" si="214"/>
        <v xml:space="preserve">
</v>
      </c>
      <c r="J773" s="42">
        <f t="shared" si="215"/>
        <v>0</v>
      </c>
      <c r="K773" s="22">
        <f t="shared" si="203"/>
        <v>0</v>
      </c>
      <c r="L773" s="22">
        <f t="shared" si="218"/>
        <v>0</v>
      </c>
      <c r="M773" s="22">
        <f t="shared" si="216"/>
        <v>0</v>
      </c>
      <c r="N773" s="14" t="str">
        <f t="shared" si="217"/>
        <v/>
      </c>
      <c r="O773" s="14" t="e">
        <f t="shared" si="205"/>
        <v>#VALUE!</v>
      </c>
      <c r="P773" s="14" t="e">
        <f t="shared" si="206"/>
        <v>#VALUE!</v>
      </c>
      <c r="Q773" s="14" t="str">
        <f>IFERROR(IF(AA773="",IF(X773="","Ecole Privée "&amp;TRIM(PROPER(VLOOKUP(MID(V773,1,8),[1]Répertoire!$H$1:$J$65536,3,FALSE))),"Ecole Privée "&amp;TRIM(PROPER(VLOOKUP(X773,[1]Répertoire!$H$1:$J$65536,3,FALSE)))),AA773),"")</f>
        <v/>
      </c>
      <c r="R773" s="14" t="str">
        <f>IFERROR(IF(AB773="",IF(X773="",VLOOKUP(MID(V773,1,8),[1]Répertoire!$H$1:$J$65536,2,FALSE),TRIM(UPPER(VLOOKUP(X773,[1]Répertoire!$H$1:$J$65536,2,FALSE)))),AB773),"")</f>
        <v/>
      </c>
      <c r="S773" s="14" t="str">
        <f t="shared" si="202"/>
        <v/>
      </c>
      <c r="T773" s="15" t="e">
        <f t="shared" si="207"/>
        <v>#VALUE!</v>
      </c>
      <c r="U773" s="14" t="e">
        <f t="shared" si="208"/>
        <v>#VALUE!</v>
      </c>
      <c r="V773" s="6" t="str">
        <f t="shared" si="209"/>
        <v/>
      </c>
      <c r="W773" s="34"/>
      <c r="X773" s="23" t="str">
        <f t="shared" si="210"/>
        <v/>
      </c>
      <c r="Y773" s="35"/>
      <c r="Z773" s="35"/>
      <c r="AA773" s="38"/>
      <c r="AB773" s="38"/>
      <c r="AC773" s="39"/>
      <c r="AD773" s="23"/>
      <c r="AE773" s="39"/>
      <c r="AF773" s="41"/>
    </row>
    <row r="774" spans="1:32" ht="45" customHeight="1" x14ac:dyDescent="0.25">
      <c r="A774" s="12">
        <v>773</v>
      </c>
      <c r="D774" s="21" t="str">
        <f t="shared" si="211"/>
        <v/>
      </c>
      <c r="E774" s="22" t="str">
        <f t="shared" si="204"/>
        <v/>
      </c>
      <c r="F774" s="22">
        <f>IF(H774="","",MAX($F$2:F773)+1)</f>
        <v>773</v>
      </c>
      <c r="G774" s="26" t="str">
        <f t="shared" si="212"/>
        <v/>
      </c>
      <c r="H774" s="27" t="str">
        <f t="shared" si="213"/>
        <v xml:space="preserve">
</v>
      </c>
      <c r="I774" s="27" t="str">
        <f t="shared" si="214"/>
        <v xml:space="preserve">
</v>
      </c>
      <c r="J774" s="42">
        <f t="shared" si="215"/>
        <v>0</v>
      </c>
      <c r="K774" s="22">
        <f t="shared" si="203"/>
        <v>0</v>
      </c>
      <c r="L774" s="22">
        <f t="shared" si="218"/>
        <v>0</v>
      </c>
      <c r="M774" s="22">
        <f t="shared" si="216"/>
        <v>0</v>
      </c>
      <c r="N774" s="14" t="str">
        <f t="shared" si="217"/>
        <v/>
      </c>
      <c r="O774" s="14" t="e">
        <f t="shared" si="205"/>
        <v>#VALUE!</v>
      </c>
      <c r="P774" s="14" t="e">
        <f t="shared" si="206"/>
        <v>#VALUE!</v>
      </c>
      <c r="Q774" s="14" t="str">
        <f>IFERROR(IF(AA774="",IF(X774="","Ecole Privée "&amp;TRIM(PROPER(VLOOKUP(MID(V774,1,8),[1]Répertoire!$H$1:$J$65536,3,FALSE))),"Ecole Privée "&amp;TRIM(PROPER(VLOOKUP(X774,[1]Répertoire!$H$1:$J$65536,3,FALSE)))),AA774),"")</f>
        <v/>
      </c>
      <c r="R774" s="14" t="str">
        <f>IFERROR(IF(AB774="",IF(X774="",VLOOKUP(MID(V774,1,8),[1]Répertoire!$H$1:$J$65536,2,FALSE),TRIM(UPPER(VLOOKUP(X774,[1]Répertoire!$H$1:$J$65536,2,FALSE)))),AB774),"")</f>
        <v/>
      </c>
      <c r="S774" s="14" t="str">
        <f t="shared" si="202"/>
        <v/>
      </c>
      <c r="T774" s="15" t="e">
        <f t="shared" si="207"/>
        <v>#VALUE!</v>
      </c>
      <c r="U774" s="14" t="e">
        <f t="shared" si="208"/>
        <v>#VALUE!</v>
      </c>
      <c r="V774" s="4" t="str">
        <f t="shared" si="209"/>
        <v/>
      </c>
      <c r="W774" s="33"/>
      <c r="X774" s="24" t="str">
        <f t="shared" si="210"/>
        <v/>
      </c>
      <c r="Y774" s="25"/>
      <c r="Z774" s="25"/>
      <c r="AA774" s="36"/>
      <c r="AB774" s="36"/>
      <c r="AC774" s="37"/>
      <c r="AD774" s="24"/>
      <c r="AE774" s="37"/>
      <c r="AF774" s="40"/>
    </row>
    <row r="775" spans="1:32" ht="45" customHeight="1" x14ac:dyDescent="0.25">
      <c r="A775" s="12">
        <v>774</v>
      </c>
      <c r="D775" s="21" t="str">
        <f t="shared" si="211"/>
        <v/>
      </c>
      <c r="E775" s="22" t="str">
        <f t="shared" si="204"/>
        <v/>
      </c>
      <c r="F775" s="22">
        <f>IF(H775="","",MAX($F$2:F774)+1)</f>
        <v>774</v>
      </c>
      <c r="G775" s="26" t="str">
        <f t="shared" si="212"/>
        <v/>
      </c>
      <c r="H775" s="27" t="str">
        <f t="shared" si="213"/>
        <v xml:space="preserve">
</v>
      </c>
      <c r="I775" s="27" t="str">
        <f t="shared" si="214"/>
        <v xml:space="preserve">
</v>
      </c>
      <c r="J775" s="42">
        <f t="shared" si="215"/>
        <v>0</v>
      </c>
      <c r="K775" s="22">
        <f t="shared" si="203"/>
        <v>0</v>
      </c>
      <c r="L775" s="22">
        <f t="shared" si="218"/>
        <v>0</v>
      </c>
      <c r="M775" s="22">
        <f t="shared" si="216"/>
        <v>0</v>
      </c>
      <c r="N775" s="14" t="str">
        <f t="shared" si="217"/>
        <v/>
      </c>
      <c r="O775" s="14" t="e">
        <f t="shared" si="205"/>
        <v>#VALUE!</v>
      </c>
      <c r="P775" s="14" t="e">
        <f t="shared" si="206"/>
        <v>#VALUE!</v>
      </c>
      <c r="Q775" s="14" t="str">
        <f>IFERROR(IF(AA775="",IF(X775="","Ecole Privée "&amp;TRIM(PROPER(VLOOKUP(MID(V775,1,8),[1]Répertoire!$H$1:$J$65536,3,FALSE))),"Ecole Privée "&amp;TRIM(PROPER(VLOOKUP(X775,[1]Répertoire!$H$1:$J$65536,3,FALSE)))),AA775),"")</f>
        <v/>
      </c>
      <c r="R775" s="14" t="str">
        <f>IFERROR(IF(AB775="",IF(X775="",VLOOKUP(MID(V775,1,8),[1]Répertoire!$H$1:$J$65536,2,FALSE),TRIM(UPPER(VLOOKUP(X775,[1]Répertoire!$H$1:$J$65536,2,FALSE)))),AB775),"")</f>
        <v/>
      </c>
      <c r="S775" s="14" t="str">
        <f t="shared" ref="S775:S838" si="219">IFERROR(T775&amp;IF(W775=""," base horaire: 27h ("&amp;IF(W775="",IF(ISNUMBER(SEARCH("SUP",AF775)),"suppléance","remplacement"),""),"")&amp;IF(W775="",")",""),"")</f>
        <v/>
      </c>
      <c r="T775" s="15" t="e">
        <f t="shared" si="207"/>
        <v>#VALUE!</v>
      </c>
      <c r="U775" s="14" t="e">
        <f t="shared" si="208"/>
        <v>#VALUE!</v>
      </c>
      <c r="V775" s="6" t="str">
        <f t="shared" si="209"/>
        <v/>
      </c>
      <c r="W775" s="34"/>
      <c r="X775" s="23" t="str">
        <f t="shared" si="210"/>
        <v/>
      </c>
      <c r="Y775" s="35"/>
      <c r="Z775" s="35"/>
      <c r="AA775" s="38"/>
      <c r="AB775" s="38"/>
      <c r="AC775" s="39"/>
      <c r="AD775" s="23"/>
      <c r="AE775" s="39"/>
      <c r="AF775" s="41"/>
    </row>
    <row r="776" spans="1:32" ht="45" customHeight="1" x14ac:dyDescent="0.25">
      <c r="A776" s="12">
        <v>775</v>
      </c>
      <c r="D776" s="21" t="str">
        <f t="shared" si="211"/>
        <v/>
      </c>
      <c r="E776" s="22" t="str">
        <f t="shared" si="204"/>
        <v/>
      </c>
      <c r="F776" s="22">
        <f>IF(H776="","",MAX($F$2:F775)+1)</f>
        <v>775</v>
      </c>
      <c r="G776" s="26" t="str">
        <f t="shared" si="212"/>
        <v/>
      </c>
      <c r="H776" s="27" t="str">
        <f t="shared" si="213"/>
        <v xml:space="preserve">
</v>
      </c>
      <c r="I776" s="27" t="str">
        <f t="shared" si="214"/>
        <v xml:space="preserve">
</v>
      </c>
      <c r="J776" s="42">
        <f t="shared" si="215"/>
        <v>0</v>
      </c>
      <c r="K776" s="22">
        <f t="shared" si="203"/>
        <v>0</v>
      </c>
      <c r="L776" s="22">
        <f t="shared" si="218"/>
        <v>0</v>
      </c>
      <c r="M776" s="22">
        <f t="shared" si="216"/>
        <v>0</v>
      </c>
      <c r="N776" s="14" t="str">
        <f t="shared" si="217"/>
        <v/>
      </c>
      <c r="O776" s="14" t="e">
        <f t="shared" si="205"/>
        <v>#VALUE!</v>
      </c>
      <c r="P776" s="14" t="e">
        <f t="shared" si="206"/>
        <v>#VALUE!</v>
      </c>
      <c r="Q776" s="14" t="str">
        <f>IFERROR(IF(AA776="",IF(X776="","Ecole Privée "&amp;TRIM(PROPER(VLOOKUP(MID(V776,1,8),[1]Répertoire!$H$1:$J$65536,3,FALSE))),"Ecole Privée "&amp;TRIM(PROPER(VLOOKUP(X776,[1]Répertoire!$H$1:$J$65536,3,FALSE)))),AA776),"")</f>
        <v/>
      </c>
      <c r="R776" s="14" t="str">
        <f>IFERROR(IF(AB776="",IF(X776="",VLOOKUP(MID(V776,1,8),[1]Répertoire!$H$1:$J$65536,2,FALSE),TRIM(UPPER(VLOOKUP(X776,[1]Répertoire!$H$1:$J$65536,2,FALSE)))),AB776),"")</f>
        <v/>
      </c>
      <c r="S776" s="14" t="str">
        <f t="shared" si="219"/>
        <v/>
      </c>
      <c r="T776" s="15" t="e">
        <f t="shared" si="207"/>
        <v>#VALUE!</v>
      </c>
      <c r="U776" s="14" t="e">
        <f t="shared" si="208"/>
        <v>#VALUE!</v>
      </c>
      <c r="V776" s="4" t="str">
        <f t="shared" si="209"/>
        <v/>
      </c>
      <c r="W776" s="33"/>
      <c r="X776" s="24" t="str">
        <f t="shared" si="210"/>
        <v/>
      </c>
      <c r="Y776" s="25"/>
      <c r="Z776" s="25"/>
      <c r="AA776" s="36"/>
      <c r="AB776" s="36"/>
      <c r="AC776" s="37"/>
      <c r="AD776" s="24"/>
      <c r="AE776" s="37"/>
      <c r="AF776" s="40"/>
    </row>
    <row r="777" spans="1:32" ht="45" customHeight="1" x14ac:dyDescent="0.25">
      <c r="A777" s="12">
        <v>776</v>
      </c>
      <c r="D777" s="21" t="str">
        <f t="shared" si="211"/>
        <v/>
      </c>
      <c r="E777" s="22" t="str">
        <f t="shared" si="204"/>
        <v/>
      </c>
      <c r="F777" s="22">
        <f>IF(H777="","",MAX($F$2:F776)+1)</f>
        <v>776</v>
      </c>
      <c r="G777" s="26" t="str">
        <f t="shared" si="212"/>
        <v/>
      </c>
      <c r="H777" s="27" t="str">
        <f t="shared" si="213"/>
        <v xml:space="preserve">
</v>
      </c>
      <c r="I777" s="27" t="str">
        <f t="shared" si="214"/>
        <v xml:space="preserve">
</v>
      </c>
      <c r="J777" s="42">
        <f t="shared" si="215"/>
        <v>0</v>
      </c>
      <c r="K777" s="22">
        <f t="shared" si="203"/>
        <v>0</v>
      </c>
      <c r="L777" s="22">
        <f t="shared" si="218"/>
        <v>0</v>
      </c>
      <c r="M777" s="22">
        <f t="shared" si="216"/>
        <v>0</v>
      </c>
      <c r="N777" s="14" t="str">
        <f t="shared" si="217"/>
        <v/>
      </c>
      <c r="O777" s="14" t="e">
        <f t="shared" si="205"/>
        <v>#VALUE!</v>
      </c>
      <c r="P777" s="14" t="e">
        <f t="shared" si="206"/>
        <v>#VALUE!</v>
      </c>
      <c r="Q777" s="14" t="str">
        <f>IFERROR(IF(AA777="",IF(X777="","Ecole Privée "&amp;TRIM(PROPER(VLOOKUP(MID(V777,1,8),[1]Répertoire!$H$1:$J$65536,3,FALSE))),"Ecole Privée "&amp;TRIM(PROPER(VLOOKUP(X777,[1]Répertoire!$H$1:$J$65536,3,FALSE)))),AA777),"")</f>
        <v/>
      </c>
      <c r="R777" s="14" t="str">
        <f>IFERROR(IF(AB777="",IF(X777="",VLOOKUP(MID(V777,1,8),[1]Répertoire!$H$1:$J$65536,2,FALSE),TRIM(UPPER(VLOOKUP(X777,[1]Répertoire!$H$1:$J$65536,2,FALSE)))),AB777),"")</f>
        <v/>
      </c>
      <c r="S777" s="14" t="str">
        <f t="shared" si="219"/>
        <v/>
      </c>
      <c r="T777" s="15" t="e">
        <f t="shared" si="207"/>
        <v>#VALUE!</v>
      </c>
      <c r="U777" s="14" t="e">
        <f t="shared" si="208"/>
        <v>#VALUE!</v>
      </c>
      <c r="V777" s="6" t="str">
        <f t="shared" si="209"/>
        <v/>
      </c>
      <c r="W777" s="34"/>
      <c r="X777" s="23" t="str">
        <f t="shared" si="210"/>
        <v/>
      </c>
      <c r="Y777" s="35"/>
      <c r="Z777" s="35"/>
      <c r="AA777" s="38"/>
      <c r="AB777" s="38"/>
      <c r="AC777" s="39"/>
      <c r="AD777" s="23"/>
      <c r="AE777" s="39"/>
      <c r="AF777" s="41"/>
    </row>
    <row r="778" spans="1:32" ht="45" customHeight="1" x14ac:dyDescent="0.25">
      <c r="A778" s="12">
        <v>777</v>
      </c>
      <c r="D778" s="21" t="str">
        <f t="shared" si="211"/>
        <v/>
      </c>
      <c r="E778" s="22" t="str">
        <f t="shared" si="204"/>
        <v/>
      </c>
      <c r="F778" s="22">
        <f>IF(H778="","",MAX($F$2:F777)+1)</f>
        <v>777</v>
      </c>
      <c r="G778" s="26" t="str">
        <f t="shared" si="212"/>
        <v/>
      </c>
      <c r="H778" s="27" t="str">
        <f t="shared" si="213"/>
        <v xml:space="preserve">
</v>
      </c>
      <c r="I778" s="27" t="str">
        <f t="shared" si="214"/>
        <v xml:space="preserve">
</v>
      </c>
      <c r="J778" s="42">
        <f t="shared" si="215"/>
        <v>0</v>
      </c>
      <c r="K778" s="22">
        <f t="shared" ref="K778:K841" si="220">IFERROR(IF(P778=O777-1,1,0),0)</f>
        <v>0</v>
      </c>
      <c r="L778" s="22">
        <f t="shared" si="218"/>
        <v>0</v>
      </c>
      <c r="M778" s="22">
        <f t="shared" si="216"/>
        <v>0</v>
      </c>
      <c r="N778" s="14" t="str">
        <f t="shared" si="217"/>
        <v/>
      </c>
      <c r="O778" s="14" t="e">
        <f t="shared" si="205"/>
        <v>#VALUE!</v>
      </c>
      <c r="P778" s="14" t="e">
        <f t="shared" si="206"/>
        <v>#VALUE!</v>
      </c>
      <c r="Q778" s="14" t="str">
        <f>IFERROR(IF(AA778="",IF(X778="","Ecole Privée "&amp;TRIM(PROPER(VLOOKUP(MID(V778,1,8),[1]Répertoire!$H$1:$J$65536,3,FALSE))),"Ecole Privée "&amp;TRIM(PROPER(VLOOKUP(X778,[1]Répertoire!$H$1:$J$65536,3,FALSE)))),AA778),"")</f>
        <v/>
      </c>
      <c r="R778" s="14" t="str">
        <f>IFERROR(IF(AB778="",IF(X778="",VLOOKUP(MID(V778,1,8),[1]Répertoire!$H$1:$J$65536,2,FALSE),TRIM(UPPER(VLOOKUP(X778,[1]Répertoire!$H$1:$J$65536,2,FALSE)))),AB778),"")</f>
        <v/>
      </c>
      <c r="S778" s="14" t="str">
        <f t="shared" si="219"/>
        <v/>
      </c>
      <c r="T778" s="15" t="e">
        <f t="shared" si="207"/>
        <v>#VALUE!</v>
      </c>
      <c r="U778" s="14" t="e">
        <f t="shared" si="208"/>
        <v>#VALUE!</v>
      </c>
      <c r="V778" s="4" t="str">
        <f t="shared" si="209"/>
        <v/>
      </c>
      <c r="W778" s="33"/>
      <c r="X778" s="24" t="str">
        <f t="shared" si="210"/>
        <v/>
      </c>
      <c r="Y778" s="25"/>
      <c r="Z778" s="25"/>
      <c r="AA778" s="36"/>
      <c r="AB778" s="36"/>
      <c r="AC778" s="37"/>
      <c r="AD778" s="24"/>
      <c r="AE778" s="37"/>
      <c r="AF778" s="40"/>
    </row>
    <row r="779" spans="1:32" ht="45" customHeight="1" x14ac:dyDescent="0.25">
      <c r="A779" s="12">
        <v>778</v>
      </c>
      <c r="D779" s="21" t="str">
        <f t="shared" si="211"/>
        <v/>
      </c>
      <c r="E779" s="22" t="str">
        <f t="shared" si="204"/>
        <v/>
      </c>
      <c r="F779" s="22">
        <f>IF(H779="","",MAX($F$2:F778)+1)</f>
        <v>778</v>
      </c>
      <c r="G779" s="26" t="str">
        <f t="shared" si="212"/>
        <v/>
      </c>
      <c r="H779" s="27" t="str">
        <f t="shared" si="213"/>
        <v xml:space="preserve">
</v>
      </c>
      <c r="I779" s="27" t="str">
        <f t="shared" si="214"/>
        <v xml:space="preserve">
</v>
      </c>
      <c r="J779" s="42">
        <f t="shared" si="215"/>
        <v>0</v>
      </c>
      <c r="K779" s="22">
        <f t="shared" si="220"/>
        <v>0</v>
      </c>
      <c r="L779" s="22">
        <f t="shared" si="218"/>
        <v>0</v>
      </c>
      <c r="M779" s="22">
        <f t="shared" si="216"/>
        <v>0</v>
      </c>
      <c r="N779" s="14" t="str">
        <f t="shared" si="217"/>
        <v/>
      </c>
      <c r="O779" s="14" t="e">
        <f t="shared" si="205"/>
        <v>#VALUE!</v>
      </c>
      <c r="P779" s="14" t="e">
        <f t="shared" si="206"/>
        <v>#VALUE!</v>
      </c>
      <c r="Q779" s="14" t="str">
        <f>IFERROR(IF(AA779="",IF(X779="","Ecole Privée "&amp;TRIM(PROPER(VLOOKUP(MID(V779,1,8),[1]Répertoire!$H$1:$J$65536,3,FALSE))),"Ecole Privée "&amp;TRIM(PROPER(VLOOKUP(X779,[1]Répertoire!$H$1:$J$65536,3,FALSE)))),AA779),"")</f>
        <v/>
      </c>
      <c r="R779" s="14" t="str">
        <f>IFERROR(IF(AB779="",IF(X779="",VLOOKUP(MID(V779,1,8),[1]Répertoire!$H$1:$J$65536,2,FALSE),TRIM(UPPER(VLOOKUP(X779,[1]Répertoire!$H$1:$J$65536,2,FALSE)))),AB779),"")</f>
        <v/>
      </c>
      <c r="S779" s="14" t="str">
        <f t="shared" si="219"/>
        <v/>
      </c>
      <c r="T779" s="15" t="e">
        <f t="shared" si="207"/>
        <v>#VALUE!</v>
      </c>
      <c r="U779" s="14" t="e">
        <f t="shared" si="208"/>
        <v>#VALUE!</v>
      </c>
      <c r="V779" s="6" t="str">
        <f t="shared" si="209"/>
        <v/>
      </c>
      <c r="W779" s="34"/>
      <c r="X779" s="23" t="str">
        <f t="shared" si="210"/>
        <v/>
      </c>
      <c r="Y779" s="35"/>
      <c r="Z779" s="35"/>
      <c r="AA779" s="38"/>
      <c r="AB779" s="38"/>
      <c r="AC779" s="39"/>
      <c r="AD779" s="23"/>
      <c r="AE779" s="39"/>
      <c r="AF779" s="41"/>
    </row>
    <row r="780" spans="1:32" ht="45" customHeight="1" x14ac:dyDescent="0.25">
      <c r="A780" s="12">
        <v>779</v>
      </c>
      <c r="D780" s="21" t="str">
        <f t="shared" si="211"/>
        <v/>
      </c>
      <c r="E780" s="22" t="str">
        <f t="shared" si="204"/>
        <v/>
      </c>
      <c r="F780" s="22">
        <f>IF(H780="","",MAX($F$2:F779)+1)</f>
        <v>779</v>
      </c>
      <c r="G780" s="26" t="str">
        <f t="shared" si="212"/>
        <v/>
      </c>
      <c r="H780" s="27" t="str">
        <f t="shared" si="213"/>
        <v xml:space="preserve">
</v>
      </c>
      <c r="I780" s="27" t="str">
        <f t="shared" si="214"/>
        <v xml:space="preserve">
</v>
      </c>
      <c r="J780" s="42">
        <f t="shared" si="215"/>
        <v>0</v>
      </c>
      <c r="K780" s="22">
        <f t="shared" si="220"/>
        <v>0</v>
      </c>
      <c r="L780" s="22">
        <f t="shared" si="218"/>
        <v>0</v>
      </c>
      <c r="M780" s="22">
        <f t="shared" si="216"/>
        <v>0</v>
      </c>
      <c r="N780" s="14" t="str">
        <f t="shared" si="217"/>
        <v/>
      </c>
      <c r="O780" s="14" t="e">
        <f t="shared" si="205"/>
        <v>#VALUE!</v>
      </c>
      <c r="P780" s="14" t="e">
        <f t="shared" si="206"/>
        <v>#VALUE!</v>
      </c>
      <c r="Q780" s="14" t="str">
        <f>IFERROR(IF(AA780="",IF(X780="","Ecole Privée "&amp;TRIM(PROPER(VLOOKUP(MID(V780,1,8),[1]Répertoire!$H$1:$J$65536,3,FALSE))),"Ecole Privée "&amp;TRIM(PROPER(VLOOKUP(X780,[1]Répertoire!$H$1:$J$65536,3,FALSE)))),AA780),"")</f>
        <v/>
      </c>
      <c r="R780" s="14" t="str">
        <f>IFERROR(IF(AB780="",IF(X780="",VLOOKUP(MID(V780,1,8),[1]Répertoire!$H$1:$J$65536,2,FALSE),TRIM(UPPER(VLOOKUP(X780,[1]Répertoire!$H$1:$J$65536,2,FALSE)))),AB780),"")</f>
        <v/>
      </c>
      <c r="S780" s="14" t="str">
        <f t="shared" si="219"/>
        <v/>
      </c>
      <c r="T780" s="15" t="e">
        <f t="shared" si="207"/>
        <v>#VALUE!</v>
      </c>
      <c r="U780" s="14" t="e">
        <f t="shared" si="208"/>
        <v>#VALUE!</v>
      </c>
      <c r="V780" s="4" t="str">
        <f t="shared" si="209"/>
        <v/>
      </c>
      <c r="W780" s="33"/>
      <c r="X780" s="24" t="str">
        <f t="shared" si="210"/>
        <v/>
      </c>
      <c r="Y780" s="25"/>
      <c r="Z780" s="25"/>
      <c r="AA780" s="36"/>
      <c r="AB780" s="36"/>
      <c r="AC780" s="37"/>
      <c r="AD780" s="24"/>
      <c r="AE780" s="37"/>
      <c r="AF780" s="40"/>
    </row>
    <row r="781" spans="1:32" ht="45" customHeight="1" x14ac:dyDescent="0.25">
      <c r="A781" s="12">
        <v>780</v>
      </c>
      <c r="D781" s="21" t="str">
        <f t="shared" si="211"/>
        <v/>
      </c>
      <c r="E781" s="22" t="str">
        <f t="shared" si="204"/>
        <v/>
      </c>
      <c r="F781" s="22">
        <f>IF(H781="","",MAX($F$2:F780)+1)</f>
        <v>780</v>
      </c>
      <c r="G781" s="26" t="str">
        <f t="shared" si="212"/>
        <v/>
      </c>
      <c r="H781" s="27" t="str">
        <f t="shared" si="213"/>
        <v xml:space="preserve">
</v>
      </c>
      <c r="I781" s="27" t="str">
        <f t="shared" si="214"/>
        <v xml:space="preserve">
</v>
      </c>
      <c r="J781" s="42">
        <f t="shared" si="215"/>
        <v>0</v>
      </c>
      <c r="K781" s="22">
        <f t="shared" si="220"/>
        <v>0</v>
      </c>
      <c r="L781" s="22">
        <f t="shared" si="218"/>
        <v>0</v>
      </c>
      <c r="M781" s="22">
        <f t="shared" si="216"/>
        <v>0</v>
      </c>
      <c r="N781" s="14" t="str">
        <f t="shared" si="217"/>
        <v/>
      </c>
      <c r="O781" s="14" t="e">
        <f t="shared" si="205"/>
        <v>#VALUE!</v>
      </c>
      <c r="P781" s="14" t="e">
        <f t="shared" si="206"/>
        <v>#VALUE!</v>
      </c>
      <c r="Q781" s="14" t="str">
        <f>IFERROR(IF(AA781="",IF(X781="","Ecole Privée "&amp;TRIM(PROPER(VLOOKUP(MID(V781,1,8),[1]Répertoire!$H$1:$J$65536,3,FALSE))),"Ecole Privée "&amp;TRIM(PROPER(VLOOKUP(X781,[1]Répertoire!$H$1:$J$65536,3,FALSE)))),AA781),"")</f>
        <v/>
      </c>
      <c r="R781" s="14" t="str">
        <f>IFERROR(IF(AB781="",IF(X781="",VLOOKUP(MID(V781,1,8),[1]Répertoire!$H$1:$J$65536,2,FALSE),TRIM(UPPER(VLOOKUP(X781,[1]Répertoire!$H$1:$J$65536,2,FALSE)))),AB781),"")</f>
        <v/>
      </c>
      <c r="S781" s="14" t="str">
        <f t="shared" si="219"/>
        <v/>
      </c>
      <c r="T781" s="15" t="e">
        <f t="shared" si="207"/>
        <v>#VALUE!</v>
      </c>
      <c r="U781" s="14" t="e">
        <f t="shared" si="208"/>
        <v>#VALUE!</v>
      </c>
      <c r="V781" s="6" t="str">
        <f t="shared" si="209"/>
        <v/>
      </c>
      <c r="W781" s="34"/>
      <c r="X781" s="23" t="str">
        <f t="shared" si="210"/>
        <v/>
      </c>
      <c r="Y781" s="35"/>
      <c r="Z781" s="35"/>
      <c r="AA781" s="38"/>
      <c r="AB781" s="38"/>
      <c r="AC781" s="39"/>
      <c r="AD781" s="23"/>
      <c r="AE781" s="39"/>
      <c r="AF781" s="41"/>
    </row>
    <row r="782" spans="1:32" ht="45" customHeight="1" x14ac:dyDescent="0.25">
      <c r="A782" s="12">
        <v>781</v>
      </c>
      <c r="D782" s="21" t="str">
        <f t="shared" si="211"/>
        <v/>
      </c>
      <c r="E782" s="22" t="str">
        <f t="shared" si="204"/>
        <v/>
      </c>
      <c r="F782" s="22">
        <f>IF(H782="","",MAX($F$2:F781)+1)</f>
        <v>781</v>
      </c>
      <c r="G782" s="26" t="str">
        <f t="shared" si="212"/>
        <v/>
      </c>
      <c r="H782" s="27" t="str">
        <f t="shared" si="213"/>
        <v xml:space="preserve">
</v>
      </c>
      <c r="I782" s="27" t="str">
        <f t="shared" si="214"/>
        <v xml:space="preserve">
</v>
      </c>
      <c r="J782" s="42">
        <f t="shared" si="215"/>
        <v>0</v>
      </c>
      <c r="K782" s="22">
        <f t="shared" si="220"/>
        <v>0</v>
      </c>
      <c r="L782" s="22">
        <f t="shared" si="218"/>
        <v>0</v>
      </c>
      <c r="M782" s="22">
        <f t="shared" si="216"/>
        <v>0</v>
      </c>
      <c r="N782" s="14" t="str">
        <f t="shared" si="217"/>
        <v/>
      </c>
      <c r="O782" s="14" t="e">
        <f t="shared" si="205"/>
        <v>#VALUE!</v>
      </c>
      <c r="P782" s="14" t="e">
        <f t="shared" si="206"/>
        <v>#VALUE!</v>
      </c>
      <c r="Q782" s="14" t="str">
        <f>IFERROR(IF(AA782="",IF(X782="","Ecole Privée "&amp;TRIM(PROPER(VLOOKUP(MID(V782,1,8),[1]Répertoire!$H$1:$J$65536,3,FALSE))),"Ecole Privée "&amp;TRIM(PROPER(VLOOKUP(X782,[1]Répertoire!$H$1:$J$65536,3,FALSE)))),AA782),"")</f>
        <v/>
      </c>
      <c r="R782" s="14" t="str">
        <f>IFERROR(IF(AB782="",IF(X782="",VLOOKUP(MID(V782,1,8),[1]Répertoire!$H$1:$J$65536,2,FALSE),TRIM(UPPER(VLOOKUP(X782,[1]Répertoire!$H$1:$J$65536,2,FALSE)))),AB782),"")</f>
        <v/>
      </c>
      <c r="S782" s="14" t="str">
        <f t="shared" si="219"/>
        <v/>
      </c>
      <c r="T782" s="15" t="e">
        <f t="shared" si="207"/>
        <v>#VALUE!</v>
      </c>
      <c r="U782" s="14" t="e">
        <f t="shared" si="208"/>
        <v>#VALUE!</v>
      </c>
      <c r="V782" s="4" t="str">
        <f t="shared" si="209"/>
        <v/>
      </c>
      <c r="W782" s="33"/>
      <c r="X782" s="24" t="str">
        <f t="shared" si="210"/>
        <v/>
      </c>
      <c r="Y782" s="25"/>
      <c r="Z782" s="25"/>
      <c r="AA782" s="36"/>
      <c r="AB782" s="36"/>
      <c r="AC782" s="37"/>
      <c r="AD782" s="24"/>
      <c r="AE782" s="37"/>
      <c r="AF782" s="40"/>
    </row>
    <row r="783" spans="1:32" ht="45" customHeight="1" x14ac:dyDescent="0.25">
      <c r="A783" s="12">
        <v>782</v>
      </c>
      <c r="D783" s="21" t="str">
        <f t="shared" si="211"/>
        <v/>
      </c>
      <c r="E783" s="22" t="str">
        <f t="shared" si="204"/>
        <v/>
      </c>
      <c r="F783" s="22">
        <f>IF(H783="","",MAX($F$2:F782)+1)</f>
        <v>782</v>
      </c>
      <c r="G783" s="26" t="str">
        <f t="shared" si="212"/>
        <v/>
      </c>
      <c r="H783" s="27" t="str">
        <f t="shared" si="213"/>
        <v xml:space="preserve">
</v>
      </c>
      <c r="I783" s="27" t="str">
        <f t="shared" si="214"/>
        <v xml:space="preserve">
</v>
      </c>
      <c r="J783" s="42">
        <f t="shared" si="215"/>
        <v>0</v>
      </c>
      <c r="K783" s="22">
        <f t="shared" si="220"/>
        <v>0</v>
      </c>
      <c r="L783" s="22">
        <f t="shared" si="218"/>
        <v>0</v>
      </c>
      <c r="M783" s="22">
        <f t="shared" si="216"/>
        <v>0</v>
      </c>
      <c r="N783" s="14" t="str">
        <f t="shared" si="217"/>
        <v/>
      </c>
      <c r="O783" s="14" t="e">
        <f t="shared" si="205"/>
        <v>#VALUE!</v>
      </c>
      <c r="P783" s="14" t="e">
        <f t="shared" si="206"/>
        <v>#VALUE!</v>
      </c>
      <c r="Q783" s="14" t="str">
        <f>IFERROR(IF(AA783="",IF(X783="","Ecole Privée "&amp;TRIM(PROPER(VLOOKUP(MID(V783,1,8),[1]Répertoire!$H$1:$J$65536,3,FALSE))),"Ecole Privée "&amp;TRIM(PROPER(VLOOKUP(X783,[1]Répertoire!$H$1:$J$65536,3,FALSE)))),AA783),"")</f>
        <v/>
      </c>
      <c r="R783" s="14" t="str">
        <f>IFERROR(IF(AB783="",IF(X783="",VLOOKUP(MID(V783,1,8),[1]Répertoire!$H$1:$J$65536,2,FALSE),TRIM(UPPER(VLOOKUP(X783,[1]Répertoire!$H$1:$J$65536,2,FALSE)))),AB783),"")</f>
        <v/>
      </c>
      <c r="S783" s="14" t="str">
        <f t="shared" si="219"/>
        <v/>
      </c>
      <c r="T783" s="15" t="e">
        <f t="shared" si="207"/>
        <v>#VALUE!</v>
      </c>
      <c r="U783" s="14" t="e">
        <f t="shared" si="208"/>
        <v>#VALUE!</v>
      </c>
      <c r="V783" s="6" t="str">
        <f t="shared" si="209"/>
        <v/>
      </c>
      <c r="W783" s="34"/>
      <c r="X783" s="23" t="str">
        <f t="shared" si="210"/>
        <v/>
      </c>
      <c r="Y783" s="35"/>
      <c r="Z783" s="35"/>
      <c r="AA783" s="38"/>
      <c r="AB783" s="38"/>
      <c r="AC783" s="39"/>
      <c r="AD783" s="23"/>
      <c r="AE783" s="39"/>
      <c r="AF783" s="41"/>
    </row>
    <row r="784" spans="1:32" ht="45" customHeight="1" x14ac:dyDescent="0.25">
      <c r="A784" s="12">
        <v>783</v>
      </c>
      <c r="D784" s="21" t="str">
        <f t="shared" si="211"/>
        <v/>
      </c>
      <c r="E784" s="22" t="str">
        <f t="shared" si="204"/>
        <v/>
      </c>
      <c r="F784" s="22">
        <f>IF(H784="","",MAX($F$2:F783)+1)</f>
        <v>783</v>
      </c>
      <c r="G784" s="26" t="str">
        <f t="shared" si="212"/>
        <v/>
      </c>
      <c r="H784" s="27" t="str">
        <f t="shared" si="213"/>
        <v xml:space="preserve">
</v>
      </c>
      <c r="I784" s="27" t="str">
        <f t="shared" si="214"/>
        <v xml:space="preserve">
</v>
      </c>
      <c r="J784" s="42">
        <f t="shared" si="215"/>
        <v>0</v>
      </c>
      <c r="K784" s="22">
        <f t="shared" si="220"/>
        <v>0</v>
      </c>
      <c r="L784" s="22">
        <f t="shared" si="218"/>
        <v>0</v>
      </c>
      <c r="M784" s="22">
        <f t="shared" si="216"/>
        <v>0</v>
      </c>
      <c r="N784" s="14" t="str">
        <f t="shared" si="217"/>
        <v/>
      </c>
      <c r="O784" s="14" t="e">
        <f t="shared" si="205"/>
        <v>#VALUE!</v>
      </c>
      <c r="P784" s="14" t="e">
        <f t="shared" si="206"/>
        <v>#VALUE!</v>
      </c>
      <c r="Q784" s="14" t="str">
        <f>IFERROR(IF(AA784="",IF(X784="","Ecole Privée "&amp;TRIM(PROPER(VLOOKUP(MID(V784,1,8),[1]Répertoire!$H$1:$J$65536,3,FALSE))),"Ecole Privée "&amp;TRIM(PROPER(VLOOKUP(X784,[1]Répertoire!$H$1:$J$65536,3,FALSE)))),AA784),"")</f>
        <v/>
      </c>
      <c r="R784" s="14" t="str">
        <f>IFERROR(IF(AB784="",IF(X784="",VLOOKUP(MID(V784,1,8),[1]Répertoire!$H$1:$J$65536,2,FALSE),TRIM(UPPER(VLOOKUP(X784,[1]Répertoire!$H$1:$J$65536,2,FALSE)))),AB784),"")</f>
        <v/>
      </c>
      <c r="S784" s="14" t="str">
        <f t="shared" si="219"/>
        <v/>
      </c>
      <c r="T784" s="15" t="e">
        <f t="shared" si="207"/>
        <v>#VALUE!</v>
      </c>
      <c r="U784" s="14" t="e">
        <f t="shared" si="208"/>
        <v>#VALUE!</v>
      </c>
      <c r="V784" s="4" t="str">
        <f t="shared" si="209"/>
        <v/>
      </c>
      <c r="W784" s="33"/>
      <c r="X784" s="24" t="str">
        <f t="shared" si="210"/>
        <v/>
      </c>
      <c r="Y784" s="25"/>
      <c r="Z784" s="25"/>
      <c r="AA784" s="36"/>
      <c r="AB784" s="36"/>
      <c r="AC784" s="37"/>
      <c r="AD784" s="24"/>
      <c r="AE784" s="37"/>
      <c r="AF784" s="40"/>
    </row>
    <row r="785" spans="1:32" ht="45" customHeight="1" x14ac:dyDescent="0.25">
      <c r="A785" s="12">
        <v>784</v>
      </c>
      <c r="D785" s="21" t="str">
        <f t="shared" si="211"/>
        <v/>
      </c>
      <c r="E785" s="22" t="str">
        <f t="shared" si="204"/>
        <v/>
      </c>
      <c r="F785" s="22">
        <f>IF(H785="","",MAX($F$2:F784)+1)</f>
        <v>784</v>
      </c>
      <c r="G785" s="26" t="str">
        <f t="shared" si="212"/>
        <v/>
      </c>
      <c r="H785" s="27" t="str">
        <f t="shared" si="213"/>
        <v xml:space="preserve">
</v>
      </c>
      <c r="I785" s="27" t="str">
        <f t="shared" si="214"/>
        <v xml:space="preserve">
</v>
      </c>
      <c r="J785" s="42">
        <f t="shared" si="215"/>
        <v>0</v>
      </c>
      <c r="K785" s="22">
        <f t="shared" si="220"/>
        <v>0</v>
      </c>
      <c r="L785" s="22">
        <f t="shared" si="218"/>
        <v>0</v>
      </c>
      <c r="M785" s="22">
        <f t="shared" si="216"/>
        <v>0</v>
      </c>
      <c r="N785" s="14" t="str">
        <f t="shared" si="217"/>
        <v/>
      </c>
      <c r="O785" s="14" t="e">
        <f t="shared" si="205"/>
        <v>#VALUE!</v>
      </c>
      <c r="P785" s="14" t="e">
        <f t="shared" si="206"/>
        <v>#VALUE!</v>
      </c>
      <c r="Q785" s="14" t="str">
        <f>IFERROR(IF(AA785="",IF(X785="","Ecole Privée "&amp;TRIM(PROPER(VLOOKUP(MID(V785,1,8),[1]Répertoire!$H$1:$J$65536,3,FALSE))),"Ecole Privée "&amp;TRIM(PROPER(VLOOKUP(X785,[1]Répertoire!$H$1:$J$65536,3,FALSE)))),AA785),"")</f>
        <v/>
      </c>
      <c r="R785" s="14" t="str">
        <f>IFERROR(IF(AB785="",IF(X785="",VLOOKUP(MID(V785,1,8),[1]Répertoire!$H$1:$J$65536,2,FALSE),TRIM(UPPER(VLOOKUP(X785,[1]Répertoire!$H$1:$J$65536,2,FALSE)))),AB785),"")</f>
        <v/>
      </c>
      <c r="S785" s="14" t="str">
        <f t="shared" si="219"/>
        <v/>
      </c>
      <c r="T785" s="15" t="e">
        <f t="shared" si="207"/>
        <v>#VALUE!</v>
      </c>
      <c r="U785" s="14" t="e">
        <f t="shared" si="208"/>
        <v>#VALUE!</v>
      </c>
      <c r="V785" s="6" t="str">
        <f t="shared" si="209"/>
        <v/>
      </c>
      <c r="W785" s="34"/>
      <c r="X785" s="23" t="str">
        <f t="shared" si="210"/>
        <v/>
      </c>
      <c r="Y785" s="35"/>
      <c r="Z785" s="35"/>
      <c r="AA785" s="38"/>
      <c r="AB785" s="38"/>
      <c r="AC785" s="39"/>
      <c r="AD785" s="23"/>
      <c r="AE785" s="39"/>
      <c r="AF785" s="41"/>
    </row>
    <row r="786" spans="1:32" ht="45" customHeight="1" x14ac:dyDescent="0.25">
      <c r="A786" s="12">
        <v>785</v>
      </c>
      <c r="D786" s="21" t="str">
        <f t="shared" si="211"/>
        <v/>
      </c>
      <c r="E786" s="22" t="str">
        <f t="shared" si="204"/>
        <v/>
      </c>
      <c r="F786" s="22">
        <f>IF(H786="","",MAX($F$2:F785)+1)</f>
        <v>785</v>
      </c>
      <c r="G786" s="26" t="str">
        <f t="shared" si="212"/>
        <v/>
      </c>
      <c r="H786" s="27" t="str">
        <f t="shared" si="213"/>
        <v xml:space="preserve">
</v>
      </c>
      <c r="I786" s="27" t="str">
        <f t="shared" si="214"/>
        <v xml:space="preserve">
</v>
      </c>
      <c r="J786" s="42">
        <f t="shared" si="215"/>
        <v>0</v>
      </c>
      <c r="K786" s="22">
        <f t="shared" si="220"/>
        <v>0</v>
      </c>
      <c r="L786" s="22">
        <f t="shared" si="218"/>
        <v>0</v>
      </c>
      <c r="M786" s="22">
        <f t="shared" si="216"/>
        <v>0</v>
      </c>
      <c r="N786" s="14" t="str">
        <f t="shared" si="217"/>
        <v/>
      </c>
      <c r="O786" s="14" t="e">
        <f t="shared" si="205"/>
        <v>#VALUE!</v>
      </c>
      <c r="P786" s="14" t="e">
        <f t="shared" si="206"/>
        <v>#VALUE!</v>
      </c>
      <c r="Q786" s="14" t="str">
        <f>IFERROR(IF(AA786="",IF(X786="","Ecole Privée "&amp;TRIM(PROPER(VLOOKUP(MID(V786,1,8),[1]Répertoire!$H$1:$J$65536,3,FALSE))),"Ecole Privée "&amp;TRIM(PROPER(VLOOKUP(X786,[1]Répertoire!$H$1:$J$65536,3,FALSE)))),AA786),"")</f>
        <v/>
      </c>
      <c r="R786" s="14" t="str">
        <f>IFERROR(IF(AB786="",IF(X786="",VLOOKUP(MID(V786,1,8),[1]Répertoire!$H$1:$J$65536,2,FALSE),TRIM(UPPER(VLOOKUP(X786,[1]Répertoire!$H$1:$J$65536,2,FALSE)))),AB786),"")</f>
        <v/>
      </c>
      <c r="S786" s="14" t="str">
        <f t="shared" si="219"/>
        <v/>
      </c>
      <c r="T786" s="15" t="e">
        <f t="shared" si="207"/>
        <v>#VALUE!</v>
      </c>
      <c r="U786" s="14" t="e">
        <f t="shared" si="208"/>
        <v>#VALUE!</v>
      </c>
      <c r="V786" s="4" t="str">
        <f t="shared" si="209"/>
        <v/>
      </c>
      <c r="W786" s="33"/>
      <c r="X786" s="24" t="str">
        <f t="shared" si="210"/>
        <v/>
      </c>
      <c r="Y786" s="25"/>
      <c r="Z786" s="25"/>
      <c r="AA786" s="36"/>
      <c r="AB786" s="36"/>
      <c r="AC786" s="37"/>
      <c r="AD786" s="24"/>
      <c r="AE786" s="37"/>
      <c r="AF786" s="40"/>
    </row>
    <row r="787" spans="1:32" ht="45" customHeight="1" x14ac:dyDescent="0.25">
      <c r="A787" s="12">
        <v>786</v>
      </c>
      <c r="D787" s="21" t="str">
        <f t="shared" si="211"/>
        <v/>
      </c>
      <c r="E787" s="22" t="str">
        <f t="shared" si="204"/>
        <v/>
      </c>
      <c r="F787" s="22">
        <f>IF(H787="","",MAX($F$2:F786)+1)</f>
        <v>786</v>
      </c>
      <c r="G787" s="26" t="str">
        <f t="shared" si="212"/>
        <v/>
      </c>
      <c r="H787" s="27" t="str">
        <f t="shared" si="213"/>
        <v xml:space="preserve">
</v>
      </c>
      <c r="I787" s="27" t="str">
        <f t="shared" si="214"/>
        <v xml:space="preserve">
</v>
      </c>
      <c r="J787" s="42">
        <f t="shared" si="215"/>
        <v>0</v>
      </c>
      <c r="K787" s="22">
        <f t="shared" si="220"/>
        <v>0</v>
      </c>
      <c r="L787" s="22">
        <f t="shared" si="218"/>
        <v>0</v>
      </c>
      <c r="M787" s="22">
        <f t="shared" si="216"/>
        <v>0</v>
      </c>
      <c r="N787" s="14" t="str">
        <f t="shared" si="217"/>
        <v/>
      </c>
      <c r="O787" s="14" t="e">
        <f t="shared" si="205"/>
        <v>#VALUE!</v>
      </c>
      <c r="P787" s="14" t="e">
        <f t="shared" si="206"/>
        <v>#VALUE!</v>
      </c>
      <c r="Q787" s="14" t="str">
        <f>IFERROR(IF(AA787="",IF(X787="","Ecole Privée "&amp;TRIM(PROPER(VLOOKUP(MID(V787,1,8),[1]Répertoire!$H$1:$J$65536,3,FALSE))),"Ecole Privée "&amp;TRIM(PROPER(VLOOKUP(X787,[1]Répertoire!$H$1:$J$65536,3,FALSE)))),AA787),"")</f>
        <v/>
      </c>
      <c r="R787" s="14" t="str">
        <f>IFERROR(IF(AB787="",IF(X787="",VLOOKUP(MID(V787,1,8),[1]Répertoire!$H$1:$J$65536,2,FALSE),TRIM(UPPER(VLOOKUP(X787,[1]Répertoire!$H$1:$J$65536,2,FALSE)))),AB787),"")</f>
        <v/>
      </c>
      <c r="S787" s="14" t="str">
        <f t="shared" si="219"/>
        <v/>
      </c>
      <c r="T787" s="15" t="e">
        <f t="shared" si="207"/>
        <v>#VALUE!</v>
      </c>
      <c r="U787" s="14" t="e">
        <f t="shared" si="208"/>
        <v>#VALUE!</v>
      </c>
      <c r="V787" s="6" t="str">
        <f t="shared" si="209"/>
        <v/>
      </c>
      <c r="W787" s="34"/>
      <c r="X787" s="23" t="str">
        <f t="shared" si="210"/>
        <v/>
      </c>
      <c r="Y787" s="35"/>
      <c r="Z787" s="35"/>
      <c r="AA787" s="38"/>
      <c r="AB787" s="38"/>
      <c r="AC787" s="39"/>
      <c r="AD787" s="23"/>
      <c r="AE787" s="39"/>
      <c r="AF787" s="41"/>
    </row>
    <row r="788" spans="1:32" ht="45" customHeight="1" x14ac:dyDescent="0.25">
      <c r="A788" s="12">
        <v>787</v>
      </c>
      <c r="D788" s="21" t="str">
        <f t="shared" si="211"/>
        <v/>
      </c>
      <c r="E788" s="22" t="str">
        <f t="shared" si="204"/>
        <v/>
      </c>
      <c r="F788" s="22">
        <f>IF(H788="","",MAX($F$2:F787)+1)</f>
        <v>787</v>
      </c>
      <c r="G788" s="26" t="str">
        <f t="shared" si="212"/>
        <v/>
      </c>
      <c r="H788" s="27" t="str">
        <f t="shared" si="213"/>
        <v xml:space="preserve">
</v>
      </c>
      <c r="I788" s="27" t="str">
        <f t="shared" si="214"/>
        <v xml:space="preserve">
</v>
      </c>
      <c r="J788" s="42">
        <f t="shared" si="215"/>
        <v>0</v>
      </c>
      <c r="K788" s="22">
        <f t="shared" si="220"/>
        <v>0</v>
      </c>
      <c r="L788" s="22">
        <f t="shared" si="218"/>
        <v>0</v>
      </c>
      <c r="M788" s="22">
        <f t="shared" si="216"/>
        <v>0</v>
      </c>
      <c r="N788" s="14" t="str">
        <f t="shared" si="217"/>
        <v/>
      </c>
      <c r="O788" s="14" t="e">
        <f t="shared" si="205"/>
        <v>#VALUE!</v>
      </c>
      <c r="P788" s="14" t="e">
        <f t="shared" si="206"/>
        <v>#VALUE!</v>
      </c>
      <c r="Q788" s="14" t="str">
        <f>IFERROR(IF(AA788="",IF(X788="","Ecole Privée "&amp;TRIM(PROPER(VLOOKUP(MID(V788,1,8),[1]Répertoire!$H$1:$J$65536,3,FALSE))),"Ecole Privée "&amp;TRIM(PROPER(VLOOKUP(X788,[1]Répertoire!$H$1:$J$65536,3,FALSE)))),AA788),"")</f>
        <v/>
      </c>
      <c r="R788" s="14" t="str">
        <f>IFERROR(IF(AB788="",IF(X788="",VLOOKUP(MID(V788,1,8),[1]Répertoire!$H$1:$J$65536,2,FALSE),TRIM(UPPER(VLOOKUP(X788,[1]Répertoire!$H$1:$J$65536,2,FALSE)))),AB788),"")</f>
        <v/>
      </c>
      <c r="S788" s="14" t="str">
        <f t="shared" si="219"/>
        <v/>
      </c>
      <c r="T788" s="15" t="e">
        <f t="shared" si="207"/>
        <v>#VALUE!</v>
      </c>
      <c r="U788" s="14" t="e">
        <f t="shared" si="208"/>
        <v>#VALUE!</v>
      </c>
      <c r="V788" s="4" t="str">
        <f t="shared" si="209"/>
        <v/>
      </c>
      <c r="W788" s="33"/>
      <c r="X788" s="24" t="str">
        <f t="shared" si="210"/>
        <v/>
      </c>
      <c r="Y788" s="25"/>
      <c r="Z788" s="25"/>
      <c r="AA788" s="36"/>
      <c r="AB788" s="36"/>
      <c r="AC788" s="37"/>
      <c r="AD788" s="24"/>
      <c r="AE788" s="37"/>
      <c r="AF788" s="40"/>
    </row>
    <row r="789" spans="1:32" ht="45" customHeight="1" x14ac:dyDescent="0.25">
      <c r="A789" s="12">
        <v>788</v>
      </c>
      <c r="D789" s="21" t="str">
        <f t="shared" si="211"/>
        <v/>
      </c>
      <c r="E789" s="22" t="str">
        <f t="shared" si="204"/>
        <v/>
      </c>
      <c r="F789" s="22">
        <f>IF(H789="","",MAX($F$2:F788)+1)</f>
        <v>788</v>
      </c>
      <c r="G789" s="26" t="str">
        <f t="shared" si="212"/>
        <v/>
      </c>
      <c r="H789" s="27" t="str">
        <f t="shared" si="213"/>
        <v xml:space="preserve">
</v>
      </c>
      <c r="I789" s="27" t="str">
        <f t="shared" si="214"/>
        <v xml:space="preserve">
</v>
      </c>
      <c r="J789" s="42">
        <f t="shared" si="215"/>
        <v>0</v>
      </c>
      <c r="K789" s="22">
        <f t="shared" si="220"/>
        <v>0</v>
      </c>
      <c r="L789" s="22">
        <f t="shared" si="218"/>
        <v>0</v>
      </c>
      <c r="M789" s="22">
        <f t="shared" si="216"/>
        <v>0</v>
      </c>
      <c r="N789" s="14" t="str">
        <f t="shared" si="217"/>
        <v/>
      </c>
      <c r="O789" s="14" t="e">
        <f t="shared" si="205"/>
        <v>#VALUE!</v>
      </c>
      <c r="P789" s="14" t="e">
        <f t="shared" si="206"/>
        <v>#VALUE!</v>
      </c>
      <c r="Q789" s="14" t="str">
        <f>IFERROR(IF(AA789="",IF(X789="","Ecole Privée "&amp;TRIM(PROPER(VLOOKUP(MID(V789,1,8),[1]Répertoire!$H$1:$J$65536,3,FALSE))),"Ecole Privée "&amp;TRIM(PROPER(VLOOKUP(X789,[1]Répertoire!$H$1:$J$65536,3,FALSE)))),AA789),"")</f>
        <v/>
      </c>
      <c r="R789" s="14" t="str">
        <f>IFERROR(IF(AB789="",IF(X789="",VLOOKUP(MID(V789,1,8),[1]Répertoire!$H$1:$J$65536,2,FALSE),TRIM(UPPER(VLOOKUP(X789,[1]Répertoire!$H$1:$J$65536,2,FALSE)))),AB789),"")</f>
        <v/>
      </c>
      <c r="S789" s="14" t="str">
        <f t="shared" si="219"/>
        <v/>
      </c>
      <c r="T789" s="15" t="e">
        <f t="shared" si="207"/>
        <v>#VALUE!</v>
      </c>
      <c r="U789" s="14" t="e">
        <f t="shared" si="208"/>
        <v>#VALUE!</v>
      </c>
      <c r="V789" s="6" t="str">
        <f t="shared" si="209"/>
        <v/>
      </c>
      <c r="W789" s="34"/>
      <c r="X789" s="23" t="str">
        <f t="shared" si="210"/>
        <v/>
      </c>
      <c r="Y789" s="35"/>
      <c r="Z789" s="35"/>
      <c r="AA789" s="38"/>
      <c r="AB789" s="38"/>
      <c r="AC789" s="39"/>
      <c r="AD789" s="23"/>
      <c r="AE789" s="39"/>
      <c r="AF789" s="41"/>
    </row>
    <row r="790" spans="1:32" ht="45" customHeight="1" x14ac:dyDescent="0.25">
      <c r="A790" s="12">
        <v>789</v>
      </c>
      <c r="D790" s="21" t="str">
        <f t="shared" si="211"/>
        <v/>
      </c>
      <c r="E790" s="22" t="str">
        <f t="shared" si="204"/>
        <v/>
      </c>
      <c r="F790" s="22">
        <f>IF(H790="","",MAX($F$2:F789)+1)</f>
        <v>789</v>
      </c>
      <c r="G790" s="26" t="str">
        <f t="shared" si="212"/>
        <v/>
      </c>
      <c r="H790" s="27" t="str">
        <f t="shared" si="213"/>
        <v xml:space="preserve">
</v>
      </c>
      <c r="I790" s="27" t="str">
        <f t="shared" si="214"/>
        <v xml:space="preserve">
</v>
      </c>
      <c r="J790" s="42">
        <f t="shared" si="215"/>
        <v>0</v>
      </c>
      <c r="K790" s="22">
        <f t="shared" si="220"/>
        <v>0</v>
      </c>
      <c r="L790" s="22">
        <f t="shared" si="218"/>
        <v>0</v>
      </c>
      <c r="M790" s="22">
        <f t="shared" si="216"/>
        <v>0</v>
      </c>
      <c r="N790" s="14" t="str">
        <f t="shared" si="217"/>
        <v/>
      </c>
      <c r="O790" s="14" t="e">
        <f t="shared" si="205"/>
        <v>#VALUE!</v>
      </c>
      <c r="P790" s="14" t="e">
        <f t="shared" si="206"/>
        <v>#VALUE!</v>
      </c>
      <c r="Q790" s="14" t="str">
        <f>IFERROR(IF(AA790="",IF(X790="","Ecole Privée "&amp;TRIM(PROPER(VLOOKUP(MID(V790,1,8),[1]Répertoire!$H$1:$J$65536,3,FALSE))),"Ecole Privée "&amp;TRIM(PROPER(VLOOKUP(X790,[1]Répertoire!$H$1:$J$65536,3,FALSE)))),AA790),"")</f>
        <v/>
      </c>
      <c r="R790" s="14" t="str">
        <f>IFERROR(IF(AB790="",IF(X790="",VLOOKUP(MID(V790,1,8),[1]Répertoire!$H$1:$J$65536,2,FALSE),TRIM(UPPER(VLOOKUP(X790,[1]Répertoire!$H$1:$J$65536,2,FALSE)))),AB790),"")</f>
        <v/>
      </c>
      <c r="S790" s="14" t="str">
        <f t="shared" si="219"/>
        <v/>
      </c>
      <c r="T790" s="15" t="e">
        <f t="shared" si="207"/>
        <v>#VALUE!</v>
      </c>
      <c r="U790" s="14" t="e">
        <f t="shared" si="208"/>
        <v>#VALUE!</v>
      </c>
      <c r="V790" s="4" t="str">
        <f t="shared" si="209"/>
        <v/>
      </c>
      <c r="W790" s="33"/>
      <c r="X790" s="24" t="str">
        <f t="shared" si="210"/>
        <v/>
      </c>
      <c r="Y790" s="25"/>
      <c r="Z790" s="25"/>
      <c r="AA790" s="36"/>
      <c r="AB790" s="36"/>
      <c r="AC790" s="37"/>
      <c r="AD790" s="24"/>
      <c r="AE790" s="37"/>
      <c r="AF790" s="40"/>
    </row>
    <row r="791" spans="1:32" ht="45" customHeight="1" x14ac:dyDescent="0.25">
      <c r="A791" s="12">
        <v>790</v>
      </c>
      <c r="D791" s="21" t="str">
        <f t="shared" si="211"/>
        <v/>
      </c>
      <c r="E791" s="22" t="str">
        <f t="shared" si="204"/>
        <v/>
      </c>
      <c r="F791" s="22">
        <f>IF(H791="","",MAX($F$2:F790)+1)</f>
        <v>790</v>
      </c>
      <c r="G791" s="26" t="str">
        <f t="shared" si="212"/>
        <v/>
      </c>
      <c r="H791" s="27" t="str">
        <f t="shared" si="213"/>
        <v xml:space="preserve">
</v>
      </c>
      <c r="I791" s="27" t="str">
        <f t="shared" si="214"/>
        <v xml:space="preserve">
</v>
      </c>
      <c r="J791" s="42">
        <f t="shared" si="215"/>
        <v>0</v>
      </c>
      <c r="K791" s="22">
        <f t="shared" si="220"/>
        <v>0</v>
      </c>
      <c r="L791" s="22">
        <f t="shared" si="218"/>
        <v>0</v>
      </c>
      <c r="M791" s="22">
        <f t="shared" si="216"/>
        <v>0</v>
      </c>
      <c r="N791" s="14" t="str">
        <f t="shared" si="217"/>
        <v/>
      </c>
      <c r="O791" s="14" t="e">
        <f t="shared" si="205"/>
        <v>#VALUE!</v>
      </c>
      <c r="P791" s="14" t="e">
        <f t="shared" si="206"/>
        <v>#VALUE!</v>
      </c>
      <c r="Q791" s="14" t="str">
        <f>IFERROR(IF(AA791="",IF(X791="","Ecole Privée "&amp;TRIM(PROPER(VLOOKUP(MID(V791,1,8),[1]Répertoire!$H$1:$J$65536,3,FALSE))),"Ecole Privée "&amp;TRIM(PROPER(VLOOKUP(X791,[1]Répertoire!$H$1:$J$65536,3,FALSE)))),AA791),"")</f>
        <v/>
      </c>
      <c r="R791" s="14" t="str">
        <f>IFERROR(IF(AB791="",IF(X791="",VLOOKUP(MID(V791,1,8),[1]Répertoire!$H$1:$J$65536,2,FALSE),TRIM(UPPER(VLOOKUP(X791,[1]Répertoire!$H$1:$J$65536,2,FALSE)))),AB791),"")</f>
        <v/>
      </c>
      <c r="S791" s="14" t="str">
        <f t="shared" si="219"/>
        <v/>
      </c>
      <c r="T791" s="15" t="e">
        <f t="shared" si="207"/>
        <v>#VALUE!</v>
      </c>
      <c r="U791" s="14" t="e">
        <f t="shared" si="208"/>
        <v>#VALUE!</v>
      </c>
      <c r="V791" s="6" t="str">
        <f t="shared" si="209"/>
        <v/>
      </c>
      <c r="W791" s="34"/>
      <c r="X791" s="23" t="str">
        <f t="shared" si="210"/>
        <v/>
      </c>
      <c r="Y791" s="35"/>
      <c r="Z791" s="35"/>
      <c r="AA791" s="38"/>
      <c r="AB791" s="38"/>
      <c r="AC791" s="39"/>
      <c r="AD791" s="23"/>
      <c r="AE791" s="39"/>
      <c r="AF791" s="41"/>
    </row>
    <row r="792" spans="1:32" ht="45" customHeight="1" x14ac:dyDescent="0.25">
      <c r="A792" s="12">
        <v>791</v>
      </c>
      <c r="D792" s="21" t="str">
        <f t="shared" si="211"/>
        <v/>
      </c>
      <c r="E792" s="22" t="str">
        <f t="shared" si="204"/>
        <v/>
      </c>
      <c r="F792" s="22">
        <f>IF(H792="","",MAX($F$2:F791)+1)</f>
        <v>791</v>
      </c>
      <c r="G792" s="26" t="str">
        <f t="shared" si="212"/>
        <v/>
      </c>
      <c r="H792" s="27" t="str">
        <f t="shared" si="213"/>
        <v xml:space="preserve">
</v>
      </c>
      <c r="I792" s="27" t="str">
        <f t="shared" si="214"/>
        <v xml:space="preserve">
</v>
      </c>
      <c r="J792" s="42">
        <f t="shared" si="215"/>
        <v>0</v>
      </c>
      <c r="K792" s="22">
        <f t="shared" si="220"/>
        <v>0</v>
      </c>
      <c r="L792" s="22">
        <f t="shared" si="218"/>
        <v>0</v>
      </c>
      <c r="M792" s="22">
        <f t="shared" si="216"/>
        <v>0</v>
      </c>
      <c r="N792" s="14" t="str">
        <f t="shared" si="217"/>
        <v/>
      </c>
      <c r="O792" s="14" t="e">
        <f t="shared" si="205"/>
        <v>#VALUE!</v>
      </c>
      <c r="P792" s="14" t="e">
        <f t="shared" si="206"/>
        <v>#VALUE!</v>
      </c>
      <c r="Q792" s="14" t="str">
        <f>IFERROR(IF(AA792="",IF(X792="","Ecole Privée "&amp;TRIM(PROPER(VLOOKUP(MID(V792,1,8),[1]Répertoire!$H$1:$J$65536,3,FALSE))),"Ecole Privée "&amp;TRIM(PROPER(VLOOKUP(X792,[1]Répertoire!$H$1:$J$65536,3,FALSE)))),AA792),"")</f>
        <v/>
      </c>
      <c r="R792" s="14" t="str">
        <f>IFERROR(IF(AB792="",IF(X792="",VLOOKUP(MID(V792,1,8),[1]Répertoire!$H$1:$J$65536,2,FALSE),TRIM(UPPER(VLOOKUP(X792,[1]Répertoire!$H$1:$J$65536,2,FALSE)))),AB792),"")</f>
        <v/>
      </c>
      <c r="S792" s="14" t="str">
        <f t="shared" si="219"/>
        <v/>
      </c>
      <c r="T792" s="15" t="e">
        <f t="shared" si="207"/>
        <v>#VALUE!</v>
      </c>
      <c r="U792" s="14" t="e">
        <f t="shared" si="208"/>
        <v>#VALUE!</v>
      </c>
      <c r="V792" s="4" t="str">
        <f t="shared" si="209"/>
        <v/>
      </c>
      <c r="W792" s="33"/>
      <c r="X792" s="24" t="str">
        <f t="shared" si="210"/>
        <v/>
      </c>
      <c r="Y792" s="25"/>
      <c r="Z792" s="25"/>
      <c r="AA792" s="36"/>
      <c r="AB792" s="36"/>
      <c r="AC792" s="37"/>
      <c r="AD792" s="24"/>
      <c r="AE792" s="37"/>
      <c r="AF792" s="40"/>
    </row>
    <row r="793" spans="1:32" ht="45" customHeight="1" x14ac:dyDescent="0.25">
      <c r="A793" s="12">
        <v>792</v>
      </c>
      <c r="D793" s="21" t="str">
        <f t="shared" si="211"/>
        <v/>
      </c>
      <c r="E793" s="22" t="str">
        <f t="shared" si="204"/>
        <v/>
      </c>
      <c r="F793" s="22">
        <f>IF(H793="","",MAX($F$2:F792)+1)</f>
        <v>792</v>
      </c>
      <c r="G793" s="26" t="str">
        <f t="shared" si="212"/>
        <v/>
      </c>
      <c r="H793" s="27" t="str">
        <f t="shared" si="213"/>
        <v xml:space="preserve">
</v>
      </c>
      <c r="I793" s="27" t="str">
        <f t="shared" si="214"/>
        <v xml:space="preserve">
</v>
      </c>
      <c r="J793" s="42">
        <f t="shared" si="215"/>
        <v>0</v>
      </c>
      <c r="K793" s="22">
        <f t="shared" si="220"/>
        <v>0</v>
      </c>
      <c r="L793" s="22">
        <f t="shared" si="218"/>
        <v>0</v>
      </c>
      <c r="M793" s="22">
        <f t="shared" si="216"/>
        <v>0</v>
      </c>
      <c r="N793" s="14" t="str">
        <f t="shared" si="217"/>
        <v/>
      </c>
      <c r="O793" s="14" t="e">
        <f t="shared" si="205"/>
        <v>#VALUE!</v>
      </c>
      <c r="P793" s="14" t="e">
        <f t="shared" si="206"/>
        <v>#VALUE!</v>
      </c>
      <c r="Q793" s="14" t="str">
        <f>IFERROR(IF(AA793="",IF(X793="","Ecole Privée "&amp;TRIM(PROPER(VLOOKUP(MID(V793,1,8),[1]Répertoire!$H$1:$J$65536,3,FALSE))),"Ecole Privée "&amp;TRIM(PROPER(VLOOKUP(X793,[1]Répertoire!$H$1:$J$65536,3,FALSE)))),AA793),"")</f>
        <v/>
      </c>
      <c r="R793" s="14" t="str">
        <f>IFERROR(IF(AB793="",IF(X793="",VLOOKUP(MID(V793,1,8),[1]Répertoire!$H$1:$J$65536,2,FALSE),TRIM(UPPER(VLOOKUP(X793,[1]Répertoire!$H$1:$J$65536,2,FALSE)))),AB793),"")</f>
        <v/>
      </c>
      <c r="S793" s="14" t="str">
        <f t="shared" si="219"/>
        <v/>
      </c>
      <c r="T793" s="15" t="e">
        <f t="shared" si="207"/>
        <v>#VALUE!</v>
      </c>
      <c r="U793" s="14" t="e">
        <f t="shared" si="208"/>
        <v>#VALUE!</v>
      </c>
      <c r="V793" s="6" t="str">
        <f t="shared" si="209"/>
        <v/>
      </c>
      <c r="W793" s="34"/>
      <c r="X793" s="23" t="str">
        <f t="shared" si="210"/>
        <v/>
      </c>
      <c r="Y793" s="35"/>
      <c r="Z793" s="35"/>
      <c r="AA793" s="38"/>
      <c r="AB793" s="38"/>
      <c r="AC793" s="39"/>
      <c r="AD793" s="23"/>
      <c r="AE793" s="39"/>
      <c r="AF793" s="41"/>
    </row>
    <row r="794" spans="1:32" ht="45" customHeight="1" x14ac:dyDescent="0.25">
      <c r="A794" s="12">
        <v>793</v>
      </c>
      <c r="D794" s="21" t="str">
        <f t="shared" si="211"/>
        <v/>
      </c>
      <c r="E794" s="22" t="str">
        <f t="shared" si="204"/>
        <v/>
      </c>
      <c r="F794" s="22">
        <f>IF(H794="","",MAX($F$2:F793)+1)</f>
        <v>793</v>
      </c>
      <c r="G794" s="26" t="str">
        <f t="shared" si="212"/>
        <v/>
      </c>
      <c r="H794" s="27" t="str">
        <f t="shared" si="213"/>
        <v xml:space="preserve">
</v>
      </c>
      <c r="I794" s="27" t="str">
        <f t="shared" si="214"/>
        <v xml:space="preserve">
</v>
      </c>
      <c r="J794" s="42">
        <f t="shared" si="215"/>
        <v>0</v>
      </c>
      <c r="K794" s="22">
        <f t="shared" si="220"/>
        <v>0</v>
      </c>
      <c r="L794" s="22">
        <f t="shared" si="218"/>
        <v>0</v>
      </c>
      <c r="M794" s="22">
        <f t="shared" si="216"/>
        <v>0</v>
      </c>
      <c r="N794" s="14" t="str">
        <f t="shared" si="217"/>
        <v/>
      </c>
      <c r="O794" s="14" t="e">
        <f t="shared" si="205"/>
        <v>#VALUE!</v>
      </c>
      <c r="P794" s="14" t="e">
        <f t="shared" si="206"/>
        <v>#VALUE!</v>
      </c>
      <c r="Q794" s="14" t="str">
        <f>IFERROR(IF(AA794="",IF(X794="","Ecole Privée "&amp;TRIM(PROPER(VLOOKUP(MID(V794,1,8),[1]Répertoire!$H$1:$J$65536,3,FALSE))),"Ecole Privée "&amp;TRIM(PROPER(VLOOKUP(X794,[1]Répertoire!$H$1:$J$65536,3,FALSE)))),AA794),"")</f>
        <v/>
      </c>
      <c r="R794" s="14" t="str">
        <f>IFERROR(IF(AB794="",IF(X794="",VLOOKUP(MID(V794,1,8),[1]Répertoire!$H$1:$J$65536,2,FALSE),TRIM(UPPER(VLOOKUP(X794,[1]Répertoire!$H$1:$J$65536,2,FALSE)))),AB794),"")</f>
        <v/>
      </c>
      <c r="S794" s="14" t="str">
        <f t="shared" si="219"/>
        <v/>
      </c>
      <c r="T794" s="15" t="e">
        <f t="shared" si="207"/>
        <v>#VALUE!</v>
      </c>
      <c r="U794" s="14" t="e">
        <f t="shared" si="208"/>
        <v>#VALUE!</v>
      </c>
      <c r="V794" s="4" t="str">
        <f t="shared" si="209"/>
        <v/>
      </c>
      <c r="W794" s="33"/>
      <c r="X794" s="24" t="str">
        <f t="shared" si="210"/>
        <v/>
      </c>
      <c r="Y794" s="25"/>
      <c r="Z794" s="25"/>
      <c r="AA794" s="36"/>
      <c r="AB794" s="36"/>
      <c r="AC794" s="37"/>
      <c r="AD794" s="24"/>
      <c r="AE794" s="37"/>
      <c r="AF794" s="40"/>
    </row>
    <row r="795" spans="1:32" ht="45" customHeight="1" x14ac:dyDescent="0.25">
      <c r="A795" s="12">
        <v>794</v>
      </c>
      <c r="D795" s="21" t="str">
        <f t="shared" si="211"/>
        <v/>
      </c>
      <c r="E795" s="22" t="str">
        <f t="shared" si="204"/>
        <v/>
      </c>
      <c r="F795" s="22">
        <f>IF(H795="","",MAX($F$2:F794)+1)</f>
        <v>794</v>
      </c>
      <c r="G795" s="26" t="str">
        <f t="shared" si="212"/>
        <v/>
      </c>
      <c r="H795" s="27" t="str">
        <f t="shared" si="213"/>
        <v xml:space="preserve">
</v>
      </c>
      <c r="I795" s="27" t="str">
        <f t="shared" si="214"/>
        <v xml:space="preserve">
</v>
      </c>
      <c r="J795" s="42">
        <f t="shared" si="215"/>
        <v>0</v>
      </c>
      <c r="K795" s="22">
        <f t="shared" si="220"/>
        <v>0</v>
      </c>
      <c r="L795" s="22">
        <f t="shared" si="218"/>
        <v>0</v>
      </c>
      <c r="M795" s="22">
        <f t="shared" si="216"/>
        <v>0</v>
      </c>
      <c r="N795" s="14" t="str">
        <f t="shared" si="217"/>
        <v/>
      </c>
      <c r="O795" s="14" t="e">
        <f t="shared" si="205"/>
        <v>#VALUE!</v>
      </c>
      <c r="P795" s="14" t="e">
        <f t="shared" si="206"/>
        <v>#VALUE!</v>
      </c>
      <c r="Q795" s="14" t="str">
        <f>IFERROR(IF(AA795="",IF(X795="","Ecole Privée "&amp;TRIM(PROPER(VLOOKUP(MID(V795,1,8),[1]Répertoire!$H$1:$J$65536,3,FALSE))),"Ecole Privée "&amp;TRIM(PROPER(VLOOKUP(X795,[1]Répertoire!$H$1:$J$65536,3,FALSE)))),AA795),"")</f>
        <v/>
      </c>
      <c r="R795" s="14" t="str">
        <f>IFERROR(IF(AB795="",IF(X795="",VLOOKUP(MID(V795,1,8),[1]Répertoire!$H$1:$J$65536,2,FALSE),TRIM(UPPER(VLOOKUP(X795,[1]Répertoire!$H$1:$J$65536,2,FALSE)))),AB795),"")</f>
        <v/>
      </c>
      <c r="S795" s="14" t="str">
        <f t="shared" si="219"/>
        <v/>
      </c>
      <c r="T795" s="15" t="e">
        <f t="shared" si="207"/>
        <v>#VALUE!</v>
      </c>
      <c r="U795" s="14" t="e">
        <f t="shared" si="208"/>
        <v>#VALUE!</v>
      </c>
      <c r="V795" s="6" t="str">
        <f t="shared" si="209"/>
        <v/>
      </c>
      <c r="W795" s="34"/>
      <c r="X795" s="23" t="str">
        <f t="shared" si="210"/>
        <v/>
      </c>
      <c r="Y795" s="35"/>
      <c r="Z795" s="35"/>
      <c r="AA795" s="38"/>
      <c r="AB795" s="38"/>
      <c r="AC795" s="39"/>
      <c r="AD795" s="23"/>
      <c r="AE795" s="39"/>
      <c r="AF795" s="41"/>
    </row>
    <row r="796" spans="1:32" ht="45" customHeight="1" x14ac:dyDescent="0.25">
      <c r="A796" s="12">
        <v>795</v>
      </c>
      <c r="D796" s="21" t="str">
        <f t="shared" si="211"/>
        <v/>
      </c>
      <c r="E796" s="22" t="str">
        <f t="shared" si="204"/>
        <v/>
      </c>
      <c r="F796" s="22">
        <f>IF(H796="","",MAX($F$2:F795)+1)</f>
        <v>795</v>
      </c>
      <c r="G796" s="26" t="str">
        <f t="shared" si="212"/>
        <v/>
      </c>
      <c r="H796" s="27" t="str">
        <f t="shared" si="213"/>
        <v xml:space="preserve">
</v>
      </c>
      <c r="I796" s="27" t="str">
        <f t="shared" si="214"/>
        <v xml:space="preserve">
</v>
      </c>
      <c r="J796" s="42">
        <f t="shared" si="215"/>
        <v>0</v>
      </c>
      <c r="K796" s="22">
        <f t="shared" si="220"/>
        <v>0</v>
      </c>
      <c r="L796" s="22">
        <f t="shared" si="218"/>
        <v>0</v>
      </c>
      <c r="M796" s="22">
        <f t="shared" si="216"/>
        <v>0</v>
      </c>
      <c r="N796" s="14" t="str">
        <f t="shared" si="217"/>
        <v/>
      </c>
      <c r="O796" s="14" t="e">
        <f t="shared" si="205"/>
        <v>#VALUE!</v>
      </c>
      <c r="P796" s="14" t="e">
        <f t="shared" si="206"/>
        <v>#VALUE!</v>
      </c>
      <c r="Q796" s="14" t="str">
        <f>IFERROR(IF(AA796="",IF(X796="","Ecole Privée "&amp;TRIM(PROPER(VLOOKUP(MID(V796,1,8),[1]Répertoire!$H$1:$J$65536,3,FALSE))),"Ecole Privée "&amp;TRIM(PROPER(VLOOKUP(X796,[1]Répertoire!$H$1:$J$65536,3,FALSE)))),AA796),"")</f>
        <v/>
      </c>
      <c r="R796" s="14" t="str">
        <f>IFERROR(IF(AB796="",IF(X796="",VLOOKUP(MID(V796,1,8),[1]Répertoire!$H$1:$J$65536,2,FALSE),TRIM(UPPER(VLOOKUP(X796,[1]Répertoire!$H$1:$J$65536,2,FALSE)))),AB796),"")</f>
        <v/>
      </c>
      <c r="S796" s="14" t="str">
        <f t="shared" si="219"/>
        <v/>
      </c>
      <c r="T796" s="15" t="e">
        <f t="shared" si="207"/>
        <v>#VALUE!</v>
      </c>
      <c r="U796" s="14" t="e">
        <f t="shared" si="208"/>
        <v>#VALUE!</v>
      </c>
      <c r="V796" s="4" t="str">
        <f t="shared" si="209"/>
        <v/>
      </c>
      <c r="W796" s="33"/>
      <c r="X796" s="24" t="str">
        <f t="shared" si="210"/>
        <v/>
      </c>
      <c r="Y796" s="25"/>
      <c r="Z796" s="25"/>
      <c r="AA796" s="36"/>
      <c r="AB796" s="36"/>
      <c r="AC796" s="37"/>
      <c r="AD796" s="24"/>
      <c r="AE796" s="37"/>
      <c r="AF796" s="40"/>
    </row>
    <row r="797" spans="1:32" ht="45" customHeight="1" x14ac:dyDescent="0.25">
      <c r="A797" s="12">
        <v>796</v>
      </c>
      <c r="D797" s="21" t="str">
        <f t="shared" si="211"/>
        <v/>
      </c>
      <c r="E797" s="22" t="str">
        <f t="shared" ref="E797:E860" si="221">IF(ISNUMBER(D797),RANK(D797,$D$2:$D$997),"")</f>
        <v/>
      </c>
      <c r="F797" s="22">
        <f>IF(H797="","",MAX($F$2:F796)+1)</f>
        <v>796</v>
      </c>
      <c r="G797" s="26" t="str">
        <f t="shared" si="212"/>
        <v/>
      </c>
      <c r="H797" s="27" t="str">
        <f t="shared" si="213"/>
        <v xml:space="preserve">
</v>
      </c>
      <c r="I797" s="27" t="str">
        <f t="shared" si="214"/>
        <v xml:space="preserve">
</v>
      </c>
      <c r="J797" s="42">
        <f t="shared" si="215"/>
        <v>0</v>
      </c>
      <c r="K797" s="22">
        <f t="shared" si="220"/>
        <v>0</v>
      </c>
      <c r="L797" s="22">
        <f t="shared" si="218"/>
        <v>0</v>
      </c>
      <c r="M797" s="22">
        <f t="shared" si="216"/>
        <v>0</v>
      </c>
      <c r="N797" s="14" t="str">
        <f t="shared" si="217"/>
        <v/>
      </c>
      <c r="O797" s="14" t="e">
        <f t="shared" ref="O797:O860" si="222">IF(Y797="",DATE(YEAR(MID(V797,10,8)),MONTH(MID(V797,10,8)),DAY(MID(V797,10,2))),Y797)</f>
        <v>#VALUE!</v>
      </c>
      <c r="P797" s="14" t="e">
        <f t="shared" ref="P797:P860" si="223">IF(Z797="",DATE(YEAR(MID(V797,19,8)),MONTH(MID(V797,19,8)),DAY(MID(V797,19,8))),Z797)</f>
        <v>#VALUE!</v>
      </c>
      <c r="Q797" s="14" t="str">
        <f>IFERROR(IF(AA797="",IF(X797="","Ecole Privée "&amp;TRIM(PROPER(VLOOKUP(MID(V797,1,8),[1]Répertoire!$H$1:$J$65536,3,FALSE))),"Ecole Privée "&amp;TRIM(PROPER(VLOOKUP(X797,[1]Répertoire!$H$1:$J$65536,3,FALSE)))),AA797),"")</f>
        <v/>
      </c>
      <c r="R797" s="14" t="str">
        <f>IFERROR(IF(AB797="",IF(X797="",VLOOKUP(MID(V797,1,8),[1]Répertoire!$H$1:$J$65536,2,FALSE),TRIM(UPPER(VLOOKUP(X797,[1]Répertoire!$H$1:$J$65536,2,FALSE)))),AB797),"")</f>
        <v/>
      </c>
      <c r="S797" s="14" t="str">
        <f t="shared" si="219"/>
        <v/>
      </c>
      <c r="T797" s="15" t="e">
        <f t="shared" ref="T797:T860" si="224">IF(AC797="",IF(AD797="",U797,TRUNC(AD797*27,0)&amp;"h"&amp;IF((AD797*27)-TRUNC(AD797*27,0)=0,"",(((AD797*27)-TRUNC(AD797*27,0))*60))),AC797)</f>
        <v>#VALUE!</v>
      </c>
      <c r="U797" s="14" t="e">
        <f t="shared" ref="U797:U860" si="225">IF(MID(V797,51,4)="1.00","27h",TRUNC(MID(V797,53,2)*27/100,0)&amp;"h"&amp;((MID(V797,53,2)*27/100)-TRUNC(MID(V797,53,2)*27/100,0))*60)</f>
        <v>#VALUE!</v>
      </c>
      <c r="V797" s="6" t="str">
        <f t="shared" ref="V797:V860" si="226">RIGHT(AF797,69)</f>
        <v/>
      </c>
      <c r="W797" s="34"/>
      <c r="X797" s="23" t="str">
        <f t="shared" ref="X797:X860" si="227">LEFT(V797,8)</f>
        <v/>
      </c>
      <c r="Y797" s="35"/>
      <c r="Z797" s="35"/>
      <c r="AA797" s="38"/>
      <c r="AB797" s="38"/>
      <c r="AC797" s="39"/>
      <c r="AD797" s="23"/>
      <c r="AE797" s="39"/>
      <c r="AF797" s="41"/>
    </row>
    <row r="798" spans="1:32" ht="45" customHeight="1" x14ac:dyDescent="0.25">
      <c r="A798" s="12">
        <v>797</v>
      </c>
      <c r="D798" s="21" t="str">
        <f t="shared" si="211"/>
        <v/>
      </c>
      <c r="E798" s="22" t="str">
        <f t="shared" si="221"/>
        <v/>
      </c>
      <c r="F798" s="22">
        <f>IF(H798="","",MAX($F$2:F797)+1)</f>
        <v>797</v>
      </c>
      <c r="G798" s="26" t="str">
        <f t="shared" si="212"/>
        <v/>
      </c>
      <c r="H798" s="27" t="str">
        <f t="shared" si="213"/>
        <v xml:space="preserve">
</v>
      </c>
      <c r="I798" s="27" t="str">
        <f t="shared" si="214"/>
        <v xml:space="preserve">
</v>
      </c>
      <c r="J798" s="42">
        <f t="shared" si="215"/>
        <v>0</v>
      </c>
      <c r="K798" s="22">
        <f t="shared" si="220"/>
        <v>0</v>
      </c>
      <c r="L798" s="22">
        <f t="shared" si="218"/>
        <v>0</v>
      </c>
      <c r="M798" s="22">
        <f t="shared" si="216"/>
        <v>0</v>
      </c>
      <c r="N798" s="14" t="str">
        <f t="shared" si="217"/>
        <v/>
      </c>
      <c r="O798" s="14" t="e">
        <f t="shared" si="222"/>
        <v>#VALUE!</v>
      </c>
      <c r="P798" s="14" t="e">
        <f t="shared" si="223"/>
        <v>#VALUE!</v>
      </c>
      <c r="Q798" s="14" t="str">
        <f>IFERROR(IF(AA798="",IF(X798="","Ecole Privée "&amp;TRIM(PROPER(VLOOKUP(MID(V798,1,8),[1]Répertoire!$H$1:$J$65536,3,FALSE))),"Ecole Privée "&amp;TRIM(PROPER(VLOOKUP(X798,[1]Répertoire!$H$1:$J$65536,3,FALSE)))),AA798),"")</f>
        <v/>
      </c>
      <c r="R798" s="14" t="str">
        <f>IFERROR(IF(AB798="",IF(X798="",VLOOKUP(MID(V798,1,8),[1]Répertoire!$H$1:$J$65536,2,FALSE),TRIM(UPPER(VLOOKUP(X798,[1]Répertoire!$H$1:$J$65536,2,FALSE)))),AB798),"")</f>
        <v/>
      </c>
      <c r="S798" s="14" t="str">
        <f t="shared" si="219"/>
        <v/>
      </c>
      <c r="T798" s="15" t="e">
        <f t="shared" si="224"/>
        <v>#VALUE!</v>
      </c>
      <c r="U798" s="14" t="e">
        <f t="shared" si="225"/>
        <v>#VALUE!</v>
      </c>
      <c r="V798" s="4" t="str">
        <f t="shared" si="226"/>
        <v/>
      </c>
      <c r="W798" s="33"/>
      <c r="X798" s="24" t="str">
        <f t="shared" si="227"/>
        <v/>
      </c>
      <c r="Y798" s="25"/>
      <c r="Z798" s="25"/>
      <c r="AA798" s="36"/>
      <c r="AB798" s="36"/>
      <c r="AC798" s="37"/>
      <c r="AD798" s="24"/>
      <c r="AE798" s="37"/>
      <c r="AF798" s="40"/>
    </row>
    <row r="799" spans="1:32" ht="45" customHeight="1" x14ac:dyDescent="0.25">
      <c r="A799" s="12">
        <v>798</v>
      </c>
      <c r="D799" s="21" t="str">
        <f t="shared" si="211"/>
        <v/>
      </c>
      <c r="E799" s="22" t="str">
        <f t="shared" si="221"/>
        <v/>
      </c>
      <c r="F799" s="22">
        <f>IF(H799="","",MAX($F$2:F798)+1)</f>
        <v>798</v>
      </c>
      <c r="G799" s="26" t="str">
        <f t="shared" si="212"/>
        <v/>
      </c>
      <c r="H799" s="27" t="str">
        <f t="shared" si="213"/>
        <v xml:space="preserve">
</v>
      </c>
      <c r="I799" s="27" t="str">
        <f t="shared" si="214"/>
        <v xml:space="preserve">
</v>
      </c>
      <c r="J799" s="42">
        <f t="shared" si="215"/>
        <v>0</v>
      </c>
      <c r="K799" s="22">
        <f t="shared" si="220"/>
        <v>0</v>
      </c>
      <c r="L799" s="22">
        <f t="shared" si="218"/>
        <v>0</v>
      </c>
      <c r="M799" s="22">
        <f t="shared" si="216"/>
        <v>0</v>
      </c>
      <c r="N799" s="14" t="str">
        <f t="shared" si="217"/>
        <v/>
      </c>
      <c r="O799" s="14" t="e">
        <f t="shared" si="222"/>
        <v>#VALUE!</v>
      </c>
      <c r="P799" s="14" t="e">
        <f t="shared" si="223"/>
        <v>#VALUE!</v>
      </c>
      <c r="Q799" s="14" t="str">
        <f>IFERROR(IF(AA799="",IF(X799="","Ecole Privée "&amp;TRIM(PROPER(VLOOKUP(MID(V799,1,8),[1]Répertoire!$H$1:$J$65536,3,FALSE))),"Ecole Privée "&amp;TRIM(PROPER(VLOOKUP(X799,[1]Répertoire!$H$1:$J$65536,3,FALSE)))),AA799),"")</f>
        <v/>
      </c>
      <c r="R799" s="14" t="str">
        <f>IFERROR(IF(AB799="",IF(X799="",VLOOKUP(MID(V799,1,8),[1]Répertoire!$H$1:$J$65536,2,FALSE),TRIM(UPPER(VLOOKUP(X799,[1]Répertoire!$H$1:$J$65536,2,FALSE)))),AB799),"")</f>
        <v/>
      </c>
      <c r="S799" s="14" t="str">
        <f t="shared" si="219"/>
        <v/>
      </c>
      <c r="T799" s="15" t="e">
        <f t="shared" si="224"/>
        <v>#VALUE!</v>
      </c>
      <c r="U799" s="14" t="e">
        <f t="shared" si="225"/>
        <v>#VALUE!</v>
      </c>
      <c r="V799" s="6" t="str">
        <f t="shared" si="226"/>
        <v/>
      </c>
      <c r="W799" s="34"/>
      <c r="X799" s="23" t="str">
        <f t="shared" si="227"/>
        <v/>
      </c>
      <c r="Y799" s="35"/>
      <c r="Z799" s="35"/>
      <c r="AA799" s="38"/>
      <c r="AB799" s="38"/>
      <c r="AC799" s="39"/>
      <c r="AD799" s="23"/>
      <c r="AE799" s="39"/>
      <c r="AF799" s="41"/>
    </row>
    <row r="800" spans="1:32" ht="45" customHeight="1" x14ac:dyDescent="0.25">
      <c r="A800" s="12">
        <v>799</v>
      </c>
      <c r="D800" s="21" t="str">
        <f t="shared" si="211"/>
        <v/>
      </c>
      <c r="E800" s="22" t="str">
        <f t="shared" si="221"/>
        <v/>
      </c>
      <c r="F800" s="22">
        <f>IF(H800="","",MAX($F$2:F799)+1)</f>
        <v>799</v>
      </c>
      <c r="G800" s="26" t="str">
        <f t="shared" si="212"/>
        <v/>
      </c>
      <c r="H800" s="27" t="str">
        <f t="shared" si="213"/>
        <v xml:space="preserve">
</v>
      </c>
      <c r="I800" s="27" t="str">
        <f t="shared" si="214"/>
        <v xml:space="preserve">
</v>
      </c>
      <c r="J800" s="42">
        <f t="shared" si="215"/>
        <v>0</v>
      </c>
      <c r="K800" s="22">
        <f t="shared" si="220"/>
        <v>0</v>
      </c>
      <c r="L800" s="22">
        <f t="shared" si="218"/>
        <v>0</v>
      </c>
      <c r="M800" s="22">
        <f t="shared" si="216"/>
        <v>0</v>
      </c>
      <c r="N800" s="14" t="str">
        <f t="shared" si="217"/>
        <v/>
      </c>
      <c r="O800" s="14" t="e">
        <f t="shared" si="222"/>
        <v>#VALUE!</v>
      </c>
      <c r="P800" s="14" t="e">
        <f t="shared" si="223"/>
        <v>#VALUE!</v>
      </c>
      <c r="Q800" s="14" t="str">
        <f>IFERROR(IF(AA800="",IF(X800="","Ecole Privée "&amp;TRIM(PROPER(VLOOKUP(MID(V800,1,8),[1]Répertoire!$H$1:$J$65536,3,FALSE))),"Ecole Privée "&amp;TRIM(PROPER(VLOOKUP(X800,[1]Répertoire!$H$1:$J$65536,3,FALSE)))),AA800),"")</f>
        <v/>
      </c>
      <c r="R800" s="14" t="str">
        <f>IFERROR(IF(AB800="",IF(X800="",VLOOKUP(MID(V800,1,8),[1]Répertoire!$H$1:$J$65536,2,FALSE),TRIM(UPPER(VLOOKUP(X800,[1]Répertoire!$H$1:$J$65536,2,FALSE)))),AB800),"")</f>
        <v/>
      </c>
      <c r="S800" s="14" t="str">
        <f t="shared" si="219"/>
        <v/>
      </c>
      <c r="T800" s="15" t="e">
        <f t="shared" si="224"/>
        <v>#VALUE!</v>
      </c>
      <c r="U800" s="14" t="e">
        <f t="shared" si="225"/>
        <v>#VALUE!</v>
      </c>
      <c r="V800" s="4" t="str">
        <f t="shared" si="226"/>
        <v/>
      </c>
      <c r="W800" s="33"/>
      <c r="X800" s="24" t="str">
        <f t="shared" si="227"/>
        <v/>
      </c>
      <c r="Y800" s="25"/>
      <c r="Z800" s="25"/>
      <c r="AA800" s="36"/>
      <c r="AB800" s="36"/>
      <c r="AC800" s="37"/>
      <c r="AD800" s="24"/>
      <c r="AE800" s="37"/>
      <c r="AF800" s="40"/>
    </row>
    <row r="801" spans="1:32" ht="45" customHeight="1" x14ac:dyDescent="0.25">
      <c r="A801" s="12">
        <v>800</v>
      </c>
      <c r="D801" s="21" t="str">
        <f t="shared" si="211"/>
        <v/>
      </c>
      <c r="E801" s="22" t="str">
        <f t="shared" si="221"/>
        <v/>
      </c>
      <c r="F801" s="22">
        <f>IF(H801="","",MAX($F$2:F800)+1)</f>
        <v>800</v>
      </c>
      <c r="G801" s="26" t="str">
        <f t="shared" si="212"/>
        <v/>
      </c>
      <c r="H801" s="27" t="str">
        <f t="shared" si="213"/>
        <v xml:space="preserve">
</v>
      </c>
      <c r="I801" s="27" t="str">
        <f t="shared" si="214"/>
        <v xml:space="preserve">
</v>
      </c>
      <c r="J801" s="42">
        <f t="shared" si="215"/>
        <v>0</v>
      </c>
      <c r="K801" s="22">
        <f t="shared" si="220"/>
        <v>0</v>
      </c>
      <c r="L801" s="22">
        <f t="shared" si="218"/>
        <v>0</v>
      </c>
      <c r="M801" s="22">
        <f t="shared" si="216"/>
        <v>0</v>
      </c>
      <c r="N801" s="14" t="str">
        <f t="shared" si="217"/>
        <v/>
      </c>
      <c r="O801" s="14" t="e">
        <f t="shared" si="222"/>
        <v>#VALUE!</v>
      </c>
      <c r="P801" s="14" t="e">
        <f t="shared" si="223"/>
        <v>#VALUE!</v>
      </c>
      <c r="Q801" s="14" t="str">
        <f>IFERROR(IF(AA801="",IF(X801="","Ecole Privée "&amp;TRIM(PROPER(VLOOKUP(MID(V801,1,8),[1]Répertoire!$H$1:$J$65536,3,FALSE))),"Ecole Privée "&amp;TRIM(PROPER(VLOOKUP(X801,[1]Répertoire!$H$1:$J$65536,3,FALSE)))),AA801),"")</f>
        <v/>
      </c>
      <c r="R801" s="14" t="str">
        <f>IFERROR(IF(AB801="",IF(X801="",VLOOKUP(MID(V801,1,8),[1]Répertoire!$H$1:$J$65536,2,FALSE),TRIM(UPPER(VLOOKUP(X801,[1]Répertoire!$H$1:$J$65536,2,FALSE)))),AB801),"")</f>
        <v/>
      </c>
      <c r="S801" s="14" t="str">
        <f t="shared" si="219"/>
        <v/>
      </c>
      <c r="T801" s="15" t="e">
        <f t="shared" si="224"/>
        <v>#VALUE!</v>
      </c>
      <c r="U801" s="14" t="e">
        <f t="shared" si="225"/>
        <v>#VALUE!</v>
      </c>
      <c r="V801" s="6" t="str">
        <f t="shared" si="226"/>
        <v/>
      </c>
      <c r="W801" s="34"/>
      <c r="X801" s="23" t="str">
        <f t="shared" si="227"/>
        <v/>
      </c>
      <c r="Y801" s="35"/>
      <c r="Z801" s="35"/>
      <c r="AA801" s="38"/>
      <c r="AB801" s="38"/>
      <c r="AC801" s="39"/>
      <c r="AD801" s="23"/>
      <c r="AE801" s="39"/>
      <c r="AF801" s="41"/>
    </row>
    <row r="802" spans="1:32" ht="45" customHeight="1" x14ac:dyDescent="0.25">
      <c r="A802" s="12">
        <v>801</v>
      </c>
      <c r="D802" s="21" t="str">
        <f t="shared" si="211"/>
        <v/>
      </c>
      <c r="E802" s="22" t="str">
        <f t="shared" si="221"/>
        <v/>
      </c>
      <c r="F802" s="22">
        <f>IF(H802="","",MAX($F$2:F801)+1)</f>
        <v>801</v>
      </c>
      <c r="G802" s="26" t="str">
        <f t="shared" si="212"/>
        <v/>
      </c>
      <c r="H802" s="27" t="str">
        <f t="shared" si="213"/>
        <v xml:space="preserve">
</v>
      </c>
      <c r="I802" s="27" t="str">
        <f t="shared" si="214"/>
        <v xml:space="preserve">
</v>
      </c>
      <c r="J802" s="42">
        <f t="shared" si="215"/>
        <v>0</v>
      </c>
      <c r="K802" s="22">
        <f t="shared" si="220"/>
        <v>0</v>
      </c>
      <c r="L802" s="22">
        <f t="shared" si="218"/>
        <v>0</v>
      </c>
      <c r="M802" s="22">
        <f t="shared" si="216"/>
        <v>0</v>
      </c>
      <c r="N802" s="14" t="str">
        <f t="shared" si="217"/>
        <v/>
      </c>
      <c r="O802" s="14" t="e">
        <f t="shared" si="222"/>
        <v>#VALUE!</v>
      </c>
      <c r="P802" s="14" t="e">
        <f t="shared" si="223"/>
        <v>#VALUE!</v>
      </c>
      <c r="Q802" s="14" t="str">
        <f>IFERROR(IF(AA802="",IF(X802="","Ecole Privée "&amp;TRIM(PROPER(VLOOKUP(MID(V802,1,8),[1]Répertoire!$H$1:$J$65536,3,FALSE))),"Ecole Privée "&amp;TRIM(PROPER(VLOOKUP(X802,[1]Répertoire!$H$1:$J$65536,3,FALSE)))),AA802),"")</f>
        <v/>
      </c>
      <c r="R802" s="14" t="str">
        <f>IFERROR(IF(AB802="",IF(X802="",VLOOKUP(MID(V802,1,8),[1]Répertoire!$H$1:$J$65536,2,FALSE),TRIM(UPPER(VLOOKUP(X802,[1]Répertoire!$H$1:$J$65536,2,FALSE)))),AB802),"")</f>
        <v/>
      </c>
      <c r="S802" s="14" t="str">
        <f t="shared" si="219"/>
        <v/>
      </c>
      <c r="T802" s="15" t="e">
        <f t="shared" si="224"/>
        <v>#VALUE!</v>
      </c>
      <c r="U802" s="14" t="e">
        <f t="shared" si="225"/>
        <v>#VALUE!</v>
      </c>
      <c r="V802" s="4" t="str">
        <f t="shared" si="226"/>
        <v/>
      </c>
      <c r="W802" s="33"/>
      <c r="X802" s="24" t="str">
        <f t="shared" si="227"/>
        <v/>
      </c>
      <c r="Y802" s="25"/>
      <c r="Z802" s="25"/>
      <c r="AA802" s="36"/>
      <c r="AB802" s="36"/>
      <c r="AC802" s="37"/>
      <c r="AD802" s="24"/>
      <c r="AE802" s="37"/>
      <c r="AF802" s="40"/>
    </row>
    <row r="803" spans="1:32" ht="45" customHeight="1" x14ac:dyDescent="0.25">
      <c r="A803" s="12">
        <v>802</v>
      </c>
      <c r="D803" s="21" t="str">
        <f t="shared" si="211"/>
        <v/>
      </c>
      <c r="E803" s="22" t="str">
        <f t="shared" si="221"/>
        <v/>
      </c>
      <c r="F803" s="22">
        <f>IF(H803="","",MAX($F$2:F802)+1)</f>
        <v>802</v>
      </c>
      <c r="G803" s="26" t="str">
        <f t="shared" si="212"/>
        <v/>
      </c>
      <c r="H803" s="27" t="str">
        <f t="shared" si="213"/>
        <v xml:space="preserve">
</v>
      </c>
      <c r="I803" s="27" t="str">
        <f t="shared" si="214"/>
        <v xml:space="preserve">
</v>
      </c>
      <c r="J803" s="42">
        <f t="shared" si="215"/>
        <v>0</v>
      </c>
      <c r="K803" s="22">
        <f t="shared" si="220"/>
        <v>0</v>
      </c>
      <c r="L803" s="22">
        <f t="shared" si="218"/>
        <v>0</v>
      </c>
      <c r="M803" s="22">
        <f t="shared" si="216"/>
        <v>0</v>
      </c>
      <c r="N803" s="14" t="str">
        <f t="shared" si="217"/>
        <v/>
      </c>
      <c r="O803" s="14" t="e">
        <f t="shared" si="222"/>
        <v>#VALUE!</v>
      </c>
      <c r="P803" s="14" t="e">
        <f t="shared" si="223"/>
        <v>#VALUE!</v>
      </c>
      <c r="Q803" s="14" t="str">
        <f>IFERROR(IF(AA803="",IF(X803="","Ecole Privée "&amp;TRIM(PROPER(VLOOKUP(MID(V803,1,8),[1]Répertoire!$H$1:$J$65536,3,FALSE))),"Ecole Privée "&amp;TRIM(PROPER(VLOOKUP(X803,[1]Répertoire!$H$1:$J$65536,3,FALSE)))),AA803),"")</f>
        <v/>
      </c>
      <c r="R803" s="14" t="str">
        <f>IFERROR(IF(AB803="",IF(X803="",VLOOKUP(MID(V803,1,8),[1]Répertoire!$H$1:$J$65536,2,FALSE),TRIM(UPPER(VLOOKUP(X803,[1]Répertoire!$H$1:$J$65536,2,FALSE)))),AB803),"")</f>
        <v/>
      </c>
      <c r="S803" s="14" t="str">
        <f t="shared" si="219"/>
        <v/>
      </c>
      <c r="T803" s="15" t="e">
        <f t="shared" si="224"/>
        <v>#VALUE!</v>
      </c>
      <c r="U803" s="14" t="e">
        <f t="shared" si="225"/>
        <v>#VALUE!</v>
      </c>
      <c r="V803" s="6" t="str">
        <f t="shared" si="226"/>
        <v/>
      </c>
      <c r="W803" s="34"/>
      <c r="X803" s="23" t="str">
        <f t="shared" si="227"/>
        <v/>
      </c>
      <c r="Y803" s="35"/>
      <c r="Z803" s="35"/>
      <c r="AA803" s="38"/>
      <c r="AB803" s="38"/>
      <c r="AC803" s="39"/>
      <c r="AD803" s="23"/>
      <c r="AE803" s="39"/>
      <c r="AF803" s="41"/>
    </row>
    <row r="804" spans="1:32" ht="45" customHeight="1" x14ac:dyDescent="0.25">
      <c r="A804" s="12">
        <v>803</v>
      </c>
      <c r="D804" s="21" t="str">
        <f t="shared" si="211"/>
        <v/>
      </c>
      <c r="E804" s="22" t="str">
        <f t="shared" si="221"/>
        <v/>
      </c>
      <c r="F804" s="22">
        <f>IF(H804="","",MAX($F$2:F803)+1)</f>
        <v>803</v>
      </c>
      <c r="G804" s="26" t="str">
        <f t="shared" si="212"/>
        <v/>
      </c>
      <c r="H804" s="27" t="str">
        <f t="shared" si="213"/>
        <v xml:space="preserve">
</v>
      </c>
      <c r="I804" s="27" t="str">
        <f t="shared" si="214"/>
        <v xml:space="preserve">
</v>
      </c>
      <c r="J804" s="42">
        <f t="shared" si="215"/>
        <v>0</v>
      </c>
      <c r="K804" s="22">
        <f t="shared" si="220"/>
        <v>0</v>
      </c>
      <c r="L804" s="22">
        <f t="shared" si="218"/>
        <v>0</v>
      </c>
      <c r="M804" s="22">
        <f t="shared" si="216"/>
        <v>0</v>
      </c>
      <c r="N804" s="14" t="str">
        <f t="shared" si="217"/>
        <v/>
      </c>
      <c r="O804" s="14" t="e">
        <f t="shared" si="222"/>
        <v>#VALUE!</v>
      </c>
      <c r="P804" s="14" t="e">
        <f t="shared" si="223"/>
        <v>#VALUE!</v>
      </c>
      <c r="Q804" s="14" t="str">
        <f>IFERROR(IF(AA804="",IF(X804="","Ecole Privée "&amp;TRIM(PROPER(VLOOKUP(MID(V804,1,8),[1]Répertoire!$H$1:$J$65536,3,FALSE))),"Ecole Privée "&amp;TRIM(PROPER(VLOOKUP(X804,[1]Répertoire!$H$1:$J$65536,3,FALSE)))),AA804),"")</f>
        <v/>
      </c>
      <c r="R804" s="14" t="str">
        <f>IFERROR(IF(AB804="",IF(X804="",VLOOKUP(MID(V804,1,8),[1]Répertoire!$H$1:$J$65536,2,FALSE),TRIM(UPPER(VLOOKUP(X804,[1]Répertoire!$H$1:$J$65536,2,FALSE)))),AB804),"")</f>
        <v/>
      </c>
      <c r="S804" s="14" t="str">
        <f t="shared" si="219"/>
        <v/>
      </c>
      <c r="T804" s="15" t="e">
        <f t="shared" si="224"/>
        <v>#VALUE!</v>
      </c>
      <c r="U804" s="14" t="e">
        <f t="shared" si="225"/>
        <v>#VALUE!</v>
      </c>
      <c r="V804" s="4" t="str">
        <f t="shared" si="226"/>
        <v/>
      </c>
      <c r="W804" s="33"/>
      <c r="X804" s="24" t="str">
        <f t="shared" si="227"/>
        <v/>
      </c>
      <c r="Y804" s="25"/>
      <c r="Z804" s="25"/>
      <c r="AA804" s="36"/>
      <c r="AB804" s="36"/>
      <c r="AC804" s="37"/>
      <c r="AD804" s="24"/>
      <c r="AE804" s="37"/>
      <c r="AF804" s="40"/>
    </row>
    <row r="805" spans="1:32" ht="45" customHeight="1" x14ac:dyDescent="0.25">
      <c r="A805" s="12">
        <v>804</v>
      </c>
      <c r="D805" s="21" t="str">
        <f t="shared" si="211"/>
        <v/>
      </c>
      <c r="E805" s="22" t="str">
        <f t="shared" si="221"/>
        <v/>
      </c>
      <c r="F805" s="22">
        <f>IF(H805="","",MAX($F$2:F804)+1)</f>
        <v>804</v>
      </c>
      <c r="G805" s="26" t="str">
        <f t="shared" si="212"/>
        <v/>
      </c>
      <c r="H805" s="27" t="str">
        <f t="shared" si="213"/>
        <v xml:space="preserve">
</v>
      </c>
      <c r="I805" s="27" t="str">
        <f t="shared" si="214"/>
        <v xml:space="preserve">
</v>
      </c>
      <c r="J805" s="42">
        <f t="shared" si="215"/>
        <v>0</v>
      </c>
      <c r="K805" s="22">
        <f t="shared" si="220"/>
        <v>0</v>
      </c>
      <c r="L805" s="22">
        <f t="shared" si="218"/>
        <v>0</v>
      </c>
      <c r="M805" s="22">
        <f t="shared" si="216"/>
        <v>0</v>
      </c>
      <c r="N805" s="14" t="str">
        <f t="shared" si="217"/>
        <v/>
      </c>
      <c r="O805" s="14" t="e">
        <f t="shared" si="222"/>
        <v>#VALUE!</v>
      </c>
      <c r="P805" s="14" t="e">
        <f t="shared" si="223"/>
        <v>#VALUE!</v>
      </c>
      <c r="Q805" s="14" t="str">
        <f>IFERROR(IF(AA805="",IF(X805="","Ecole Privée "&amp;TRIM(PROPER(VLOOKUP(MID(V805,1,8),[1]Répertoire!$H$1:$J$65536,3,FALSE))),"Ecole Privée "&amp;TRIM(PROPER(VLOOKUP(X805,[1]Répertoire!$H$1:$J$65536,3,FALSE)))),AA805),"")</f>
        <v/>
      </c>
      <c r="R805" s="14" t="str">
        <f>IFERROR(IF(AB805="",IF(X805="",VLOOKUP(MID(V805,1,8),[1]Répertoire!$H$1:$J$65536,2,FALSE),TRIM(UPPER(VLOOKUP(X805,[1]Répertoire!$H$1:$J$65536,2,FALSE)))),AB805),"")</f>
        <v/>
      </c>
      <c r="S805" s="14" t="str">
        <f t="shared" si="219"/>
        <v/>
      </c>
      <c r="T805" s="15" t="e">
        <f t="shared" si="224"/>
        <v>#VALUE!</v>
      </c>
      <c r="U805" s="14" t="e">
        <f t="shared" si="225"/>
        <v>#VALUE!</v>
      </c>
      <c r="V805" s="6" t="str">
        <f t="shared" si="226"/>
        <v/>
      </c>
      <c r="W805" s="34"/>
      <c r="X805" s="23" t="str">
        <f t="shared" si="227"/>
        <v/>
      </c>
      <c r="Y805" s="35"/>
      <c r="Z805" s="35"/>
      <c r="AA805" s="38"/>
      <c r="AB805" s="38"/>
      <c r="AC805" s="39"/>
      <c r="AD805" s="23"/>
      <c r="AE805" s="39"/>
      <c r="AF805" s="41"/>
    </row>
    <row r="806" spans="1:32" ht="45" customHeight="1" x14ac:dyDescent="0.25">
      <c r="A806" s="12">
        <v>805</v>
      </c>
      <c r="D806" s="21" t="str">
        <f t="shared" si="211"/>
        <v/>
      </c>
      <c r="E806" s="22" t="str">
        <f t="shared" si="221"/>
        <v/>
      </c>
      <c r="F806" s="22">
        <f>IF(H806="","",MAX($F$2:F805)+1)</f>
        <v>805</v>
      </c>
      <c r="G806" s="26" t="str">
        <f t="shared" si="212"/>
        <v/>
      </c>
      <c r="H806" s="27" t="str">
        <f t="shared" si="213"/>
        <v xml:space="preserve">
</v>
      </c>
      <c r="I806" s="27" t="str">
        <f t="shared" si="214"/>
        <v xml:space="preserve">
</v>
      </c>
      <c r="J806" s="42">
        <f t="shared" si="215"/>
        <v>0</v>
      </c>
      <c r="K806" s="22">
        <f t="shared" si="220"/>
        <v>0</v>
      </c>
      <c r="L806" s="22">
        <f t="shared" si="218"/>
        <v>0</v>
      </c>
      <c r="M806" s="22">
        <f t="shared" si="216"/>
        <v>0</v>
      </c>
      <c r="N806" s="14" t="str">
        <f t="shared" si="217"/>
        <v/>
      </c>
      <c r="O806" s="14" t="e">
        <f t="shared" si="222"/>
        <v>#VALUE!</v>
      </c>
      <c r="P806" s="14" t="e">
        <f t="shared" si="223"/>
        <v>#VALUE!</v>
      </c>
      <c r="Q806" s="14" t="str">
        <f>IFERROR(IF(AA806="",IF(X806="","Ecole Privée "&amp;TRIM(PROPER(VLOOKUP(MID(V806,1,8),[1]Répertoire!$H$1:$J$65536,3,FALSE))),"Ecole Privée "&amp;TRIM(PROPER(VLOOKUP(X806,[1]Répertoire!$H$1:$J$65536,3,FALSE)))),AA806),"")</f>
        <v/>
      </c>
      <c r="R806" s="14" t="str">
        <f>IFERROR(IF(AB806="",IF(X806="",VLOOKUP(MID(V806,1,8),[1]Répertoire!$H$1:$J$65536,2,FALSE),TRIM(UPPER(VLOOKUP(X806,[1]Répertoire!$H$1:$J$65536,2,FALSE)))),AB806),"")</f>
        <v/>
      </c>
      <c r="S806" s="14" t="str">
        <f t="shared" si="219"/>
        <v/>
      </c>
      <c r="T806" s="15" t="e">
        <f t="shared" si="224"/>
        <v>#VALUE!</v>
      </c>
      <c r="U806" s="14" t="e">
        <f t="shared" si="225"/>
        <v>#VALUE!</v>
      </c>
      <c r="V806" s="4" t="str">
        <f t="shared" si="226"/>
        <v/>
      </c>
      <c r="W806" s="33"/>
      <c r="X806" s="24" t="str">
        <f t="shared" si="227"/>
        <v/>
      </c>
      <c r="Y806" s="25"/>
      <c r="Z806" s="25"/>
      <c r="AA806" s="36"/>
      <c r="AB806" s="36"/>
      <c r="AC806" s="37"/>
      <c r="AD806" s="24"/>
      <c r="AE806" s="37"/>
      <c r="AF806" s="40"/>
    </row>
    <row r="807" spans="1:32" ht="45" customHeight="1" x14ac:dyDescent="0.25">
      <c r="A807" s="12">
        <v>806</v>
      </c>
      <c r="D807" s="21" t="str">
        <f t="shared" si="211"/>
        <v/>
      </c>
      <c r="E807" s="22" t="str">
        <f t="shared" si="221"/>
        <v/>
      </c>
      <c r="F807" s="22">
        <f>IF(H807="","",MAX($F$2:F806)+1)</f>
        <v>806</v>
      </c>
      <c r="G807" s="26" t="str">
        <f t="shared" si="212"/>
        <v/>
      </c>
      <c r="H807" s="27" t="str">
        <f t="shared" si="213"/>
        <v xml:space="preserve">
</v>
      </c>
      <c r="I807" s="27" t="str">
        <f t="shared" si="214"/>
        <v xml:space="preserve">
</v>
      </c>
      <c r="J807" s="42">
        <f t="shared" si="215"/>
        <v>0</v>
      </c>
      <c r="K807" s="22">
        <f t="shared" si="220"/>
        <v>0</v>
      </c>
      <c r="L807" s="22">
        <f t="shared" si="218"/>
        <v>0</v>
      </c>
      <c r="M807" s="22">
        <f t="shared" si="216"/>
        <v>0</v>
      </c>
      <c r="N807" s="14" t="str">
        <f t="shared" si="217"/>
        <v/>
      </c>
      <c r="O807" s="14" t="e">
        <f t="shared" si="222"/>
        <v>#VALUE!</v>
      </c>
      <c r="P807" s="14" t="e">
        <f t="shared" si="223"/>
        <v>#VALUE!</v>
      </c>
      <c r="Q807" s="14" t="str">
        <f>IFERROR(IF(AA807="",IF(X807="","Ecole Privée "&amp;TRIM(PROPER(VLOOKUP(MID(V807,1,8),[1]Répertoire!$H$1:$J$65536,3,FALSE))),"Ecole Privée "&amp;TRIM(PROPER(VLOOKUP(X807,[1]Répertoire!$H$1:$J$65536,3,FALSE)))),AA807),"")</f>
        <v/>
      </c>
      <c r="R807" s="14" t="str">
        <f>IFERROR(IF(AB807="",IF(X807="",VLOOKUP(MID(V807,1,8),[1]Répertoire!$H$1:$J$65536,2,FALSE),TRIM(UPPER(VLOOKUP(X807,[1]Répertoire!$H$1:$J$65536,2,FALSE)))),AB807),"")</f>
        <v/>
      </c>
      <c r="S807" s="14" t="str">
        <f t="shared" si="219"/>
        <v/>
      </c>
      <c r="T807" s="15" t="e">
        <f t="shared" si="224"/>
        <v>#VALUE!</v>
      </c>
      <c r="U807" s="14" t="e">
        <f t="shared" si="225"/>
        <v>#VALUE!</v>
      </c>
      <c r="V807" s="6" t="str">
        <f t="shared" si="226"/>
        <v/>
      </c>
      <c r="W807" s="34"/>
      <c r="X807" s="23" t="str">
        <f t="shared" si="227"/>
        <v/>
      </c>
      <c r="Y807" s="35"/>
      <c r="Z807" s="35"/>
      <c r="AA807" s="38"/>
      <c r="AB807" s="38"/>
      <c r="AC807" s="39"/>
      <c r="AD807" s="23"/>
      <c r="AE807" s="39"/>
      <c r="AF807" s="41"/>
    </row>
    <row r="808" spans="1:32" ht="45" customHeight="1" x14ac:dyDescent="0.25">
      <c r="A808" s="12">
        <v>807</v>
      </c>
      <c r="D808" s="21" t="str">
        <f t="shared" si="211"/>
        <v/>
      </c>
      <c r="E808" s="22" t="str">
        <f t="shared" si="221"/>
        <v/>
      </c>
      <c r="F808" s="22">
        <f>IF(H808="","",MAX($F$2:F807)+1)</f>
        <v>807</v>
      </c>
      <c r="G808" s="26" t="str">
        <f t="shared" si="212"/>
        <v/>
      </c>
      <c r="H808" s="27" t="str">
        <f t="shared" si="213"/>
        <v xml:space="preserve">
</v>
      </c>
      <c r="I808" s="27" t="str">
        <f t="shared" si="214"/>
        <v xml:space="preserve">
</v>
      </c>
      <c r="J808" s="42">
        <f t="shared" si="215"/>
        <v>0</v>
      </c>
      <c r="K808" s="22">
        <f t="shared" si="220"/>
        <v>0</v>
      </c>
      <c r="L808" s="22">
        <f t="shared" si="218"/>
        <v>0</v>
      </c>
      <c r="M808" s="22">
        <f t="shared" si="216"/>
        <v>0</v>
      </c>
      <c r="N808" s="14" t="str">
        <f t="shared" si="217"/>
        <v/>
      </c>
      <c r="O808" s="14" t="e">
        <f t="shared" si="222"/>
        <v>#VALUE!</v>
      </c>
      <c r="P808" s="14" t="e">
        <f t="shared" si="223"/>
        <v>#VALUE!</v>
      </c>
      <c r="Q808" s="14" t="str">
        <f>IFERROR(IF(AA808="",IF(X808="","Ecole Privée "&amp;TRIM(PROPER(VLOOKUP(MID(V808,1,8),[1]Répertoire!$H$1:$J$65536,3,FALSE))),"Ecole Privée "&amp;TRIM(PROPER(VLOOKUP(X808,[1]Répertoire!$H$1:$J$65536,3,FALSE)))),AA808),"")</f>
        <v/>
      </c>
      <c r="R808" s="14" t="str">
        <f>IFERROR(IF(AB808="",IF(X808="",VLOOKUP(MID(V808,1,8),[1]Répertoire!$H$1:$J$65536,2,FALSE),TRIM(UPPER(VLOOKUP(X808,[1]Répertoire!$H$1:$J$65536,2,FALSE)))),AB808),"")</f>
        <v/>
      </c>
      <c r="S808" s="14" t="str">
        <f t="shared" si="219"/>
        <v/>
      </c>
      <c r="T808" s="15" t="e">
        <f t="shared" si="224"/>
        <v>#VALUE!</v>
      </c>
      <c r="U808" s="14" t="e">
        <f t="shared" si="225"/>
        <v>#VALUE!</v>
      </c>
      <c r="V808" s="4" t="str">
        <f t="shared" si="226"/>
        <v/>
      </c>
      <c r="W808" s="33"/>
      <c r="X808" s="24" t="str">
        <f t="shared" si="227"/>
        <v/>
      </c>
      <c r="Y808" s="25"/>
      <c r="Z808" s="25"/>
      <c r="AA808" s="36"/>
      <c r="AB808" s="36"/>
      <c r="AC808" s="37"/>
      <c r="AD808" s="24"/>
      <c r="AE808" s="37"/>
      <c r="AF808" s="40"/>
    </row>
    <row r="809" spans="1:32" ht="45" customHeight="1" x14ac:dyDescent="0.25">
      <c r="A809" s="12">
        <v>808</v>
      </c>
      <c r="D809" s="21" t="str">
        <f t="shared" si="211"/>
        <v/>
      </c>
      <c r="E809" s="22" t="str">
        <f t="shared" si="221"/>
        <v/>
      </c>
      <c r="F809" s="22">
        <f>IF(H809="","",MAX($F$2:F808)+1)</f>
        <v>808</v>
      </c>
      <c r="G809" s="26" t="str">
        <f t="shared" si="212"/>
        <v/>
      </c>
      <c r="H809" s="27" t="str">
        <f t="shared" si="213"/>
        <v xml:space="preserve">
</v>
      </c>
      <c r="I809" s="27" t="str">
        <f t="shared" si="214"/>
        <v xml:space="preserve">
</v>
      </c>
      <c r="J809" s="42">
        <f t="shared" si="215"/>
        <v>0</v>
      </c>
      <c r="K809" s="22">
        <f t="shared" si="220"/>
        <v>0</v>
      </c>
      <c r="L809" s="22">
        <f t="shared" si="218"/>
        <v>0</v>
      </c>
      <c r="M809" s="22">
        <f t="shared" si="216"/>
        <v>0</v>
      </c>
      <c r="N809" s="14" t="str">
        <f t="shared" si="217"/>
        <v/>
      </c>
      <c r="O809" s="14" t="e">
        <f t="shared" si="222"/>
        <v>#VALUE!</v>
      </c>
      <c r="P809" s="14" t="e">
        <f t="shared" si="223"/>
        <v>#VALUE!</v>
      </c>
      <c r="Q809" s="14" t="str">
        <f>IFERROR(IF(AA809="",IF(X809="","Ecole Privée "&amp;TRIM(PROPER(VLOOKUP(MID(V809,1,8),[1]Répertoire!$H$1:$J$65536,3,FALSE))),"Ecole Privée "&amp;TRIM(PROPER(VLOOKUP(X809,[1]Répertoire!$H$1:$J$65536,3,FALSE)))),AA809),"")</f>
        <v/>
      </c>
      <c r="R809" s="14" t="str">
        <f>IFERROR(IF(AB809="",IF(X809="",VLOOKUP(MID(V809,1,8),[1]Répertoire!$H$1:$J$65536,2,FALSE),TRIM(UPPER(VLOOKUP(X809,[1]Répertoire!$H$1:$J$65536,2,FALSE)))),AB809),"")</f>
        <v/>
      </c>
      <c r="S809" s="14" t="str">
        <f t="shared" si="219"/>
        <v/>
      </c>
      <c r="T809" s="15" t="e">
        <f t="shared" si="224"/>
        <v>#VALUE!</v>
      </c>
      <c r="U809" s="14" t="e">
        <f t="shared" si="225"/>
        <v>#VALUE!</v>
      </c>
      <c r="V809" s="6" t="str">
        <f t="shared" si="226"/>
        <v/>
      </c>
      <c r="W809" s="34"/>
      <c r="X809" s="23" t="str">
        <f t="shared" si="227"/>
        <v/>
      </c>
      <c r="Y809" s="35"/>
      <c r="Z809" s="35"/>
      <c r="AA809" s="38"/>
      <c r="AB809" s="38"/>
      <c r="AC809" s="39"/>
      <c r="AD809" s="23"/>
      <c r="AE809" s="39"/>
      <c r="AF809" s="41"/>
    </row>
    <row r="810" spans="1:32" ht="45" customHeight="1" x14ac:dyDescent="0.25">
      <c r="A810" s="12">
        <v>809</v>
      </c>
      <c r="D810" s="21" t="str">
        <f t="shared" si="211"/>
        <v/>
      </c>
      <c r="E810" s="22" t="str">
        <f t="shared" si="221"/>
        <v/>
      </c>
      <c r="F810" s="22">
        <f>IF(H810="","",MAX($F$2:F809)+1)</f>
        <v>809</v>
      </c>
      <c r="G810" s="26" t="str">
        <f t="shared" si="212"/>
        <v/>
      </c>
      <c r="H810" s="27" t="str">
        <f t="shared" si="213"/>
        <v xml:space="preserve">
</v>
      </c>
      <c r="I810" s="27" t="str">
        <f t="shared" si="214"/>
        <v xml:space="preserve">
</v>
      </c>
      <c r="J810" s="42">
        <f t="shared" si="215"/>
        <v>0</v>
      </c>
      <c r="K810" s="22">
        <f t="shared" si="220"/>
        <v>0</v>
      </c>
      <c r="L810" s="22">
        <f t="shared" si="218"/>
        <v>0</v>
      </c>
      <c r="M810" s="22">
        <f t="shared" si="216"/>
        <v>0</v>
      </c>
      <c r="N810" s="14" t="str">
        <f t="shared" si="217"/>
        <v/>
      </c>
      <c r="O810" s="14" t="e">
        <f t="shared" si="222"/>
        <v>#VALUE!</v>
      </c>
      <c r="P810" s="14" t="e">
        <f t="shared" si="223"/>
        <v>#VALUE!</v>
      </c>
      <c r="Q810" s="14" t="str">
        <f>IFERROR(IF(AA810="",IF(X810="","Ecole Privée "&amp;TRIM(PROPER(VLOOKUP(MID(V810,1,8),[1]Répertoire!$H$1:$J$65536,3,FALSE))),"Ecole Privée "&amp;TRIM(PROPER(VLOOKUP(X810,[1]Répertoire!$H$1:$J$65536,3,FALSE)))),AA810),"")</f>
        <v/>
      </c>
      <c r="R810" s="14" t="str">
        <f>IFERROR(IF(AB810="",IF(X810="",VLOOKUP(MID(V810,1,8),[1]Répertoire!$H$1:$J$65536,2,FALSE),TRIM(UPPER(VLOOKUP(X810,[1]Répertoire!$H$1:$J$65536,2,FALSE)))),AB810),"")</f>
        <v/>
      </c>
      <c r="S810" s="14" t="str">
        <f t="shared" si="219"/>
        <v/>
      </c>
      <c r="T810" s="15" t="e">
        <f t="shared" si="224"/>
        <v>#VALUE!</v>
      </c>
      <c r="U810" s="14" t="e">
        <f t="shared" si="225"/>
        <v>#VALUE!</v>
      </c>
      <c r="V810" s="4" t="str">
        <f t="shared" si="226"/>
        <v/>
      </c>
      <c r="W810" s="33"/>
      <c r="X810" s="24" t="str">
        <f t="shared" si="227"/>
        <v/>
      </c>
      <c r="Y810" s="25"/>
      <c r="Z810" s="25"/>
      <c r="AA810" s="36"/>
      <c r="AB810" s="36"/>
      <c r="AC810" s="37"/>
      <c r="AD810" s="24"/>
      <c r="AE810" s="37"/>
      <c r="AF810" s="40"/>
    </row>
    <row r="811" spans="1:32" ht="45" customHeight="1" x14ac:dyDescent="0.25">
      <c r="A811" s="12">
        <v>810</v>
      </c>
      <c r="D811" s="21" t="str">
        <f t="shared" si="211"/>
        <v/>
      </c>
      <c r="E811" s="22" t="str">
        <f t="shared" si="221"/>
        <v/>
      </c>
      <c r="F811" s="22">
        <f>IF(H811="","",MAX($F$2:F810)+1)</f>
        <v>810</v>
      </c>
      <c r="G811" s="26" t="str">
        <f t="shared" si="212"/>
        <v/>
      </c>
      <c r="H811" s="27" t="str">
        <f t="shared" si="213"/>
        <v xml:space="preserve">
</v>
      </c>
      <c r="I811" s="27" t="str">
        <f t="shared" si="214"/>
        <v xml:space="preserve">
</v>
      </c>
      <c r="J811" s="42">
        <f t="shared" si="215"/>
        <v>0</v>
      </c>
      <c r="K811" s="22">
        <f t="shared" si="220"/>
        <v>0</v>
      </c>
      <c r="L811" s="22">
        <f t="shared" si="218"/>
        <v>0</v>
      </c>
      <c r="M811" s="22">
        <f t="shared" si="216"/>
        <v>0</v>
      </c>
      <c r="N811" s="14" t="str">
        <f t="shared" si="217"/>
        <v/>
      </c>
      <c r="O811" s="14" t="e">
        <f t="shared" si="222"/>
        <v>#VALUE!</v>
      </c>
      <c r="P811" s="14" t="e">
        <f t="shared" si="223"/>
        <v>#VALUE!</v>
      </c>
      <c r="Q811" s="14" t="str">
        <f>IFERROR(IF(AA811="",IF(X811="","Ecole Privée "&amp;TRIM(PROPER(VLOOKUP(MID(V811,1,8),[1]Répertoire!$H$1:$J$65536,3,FALSE))),"Ecole Privée "&amp;TRIM(PROPER(VLOOKUP(X811,[1]Répertoire!$H$1:$J$65536,3,FALSE)))),AA811),"")</f>
        <v/>
      </c>
      <c r="R811" s="14" t="str">
        <f>IFERROR(IF(AB811="",IF(X811="",VLOOKUP(MID(V811,1,8),[1]Répertoire!$H$1:$J$65536,2,FALSE),TRIM(UPPER(VLOOKUP(X811,[1]Répertoire!$H$1:$J$65536,2,FALSE)))),AB811),"")</f>
        <v/>
      </c>
      <c r="S811" s="14" t="str">
        <f t="shared" si="219"/>
        <v/>
      </c>
      <c r="T811" s="15" t="e">
        <f t="shared" si="224"/>
        <v>#VALUE!</v>
      </c>
      <c r="U811" s="14" t="e">
        <f t="shared" si="225"/>
        <v>#VALUE!</v>
      </c>
      <c r="V811" s="6" t="str">
        <f t="shared" si="226"/>
        <v/>
      </c>
      <c r="W811" s="34"/>
      <c r="X811" s="23" t="str">
        <f t="shared" si="227"/>
        <v/>
      </c>
      <c r="Y811" s="35"/>
      <c r="Z811" s="35"/>
      <c r="AA811" s="38"/>
      <c r="AB811" s="38"/>
      <c r="AC811" s="39"/>
      <c r="AD811" s="23"/>
      <c r="AE811" s="39"/>
      <c r="AF811" s="41"/>
    </row>
    <row r="812" spans="1:32" ht="45" customHeight="1" x14ac:dyDescent="0.25">
      <c r="A812" s="12">
        <v>811</v>
      </c>
      <c r="D812" s="21" t="str">
        <f t="shared" si="211"/>
        <v/>
      </c>
      <c r="E812" s="22" t="str">
        <f t="shared" si="221"/>
        <v/>
      </c>
      <c r="F812" s="22">
        <f>IF(H812="","",MAX($F$2:F811)+1)</f>
        <v>811</v>
      </c>
      <c r="G812" s="26" t="str">
        <f t="shared" si="212"/>
        <v/>
      </c>
      <c r="H812" s="27" t="str">
        <f t="shared" si="213"/>
        <v xml:space="preserve">
</v>
      </c>
      <c r="I812" s="27" t="str">
        <f t="shared" si="214"/>
        <v xml:space="preserve">
</v>
      </c>
      <c r="J812" s="42">
        <f t="shared" si="215"/>
        <v>0</v>
      </c>
      <c r="K812" s="22">
        <f t="shared" si="220"/>
        <v>0</v>
      </c>
      <c r="L812" s="22">
        <f t="shared" si="218"/>
        <v>0</v>
      </c>
      <c r="M812" s="22">
        <f t="shared" si="216"/>
        <v>0</v>
      </c>
      <c r="N812" s="14" t="str">
        <f t="shared" si="217"/>
        <v/>
      </c>
      <c r="O812" s="14" t="e">
        <f t="shared" si="222"/>
        <v>#VALUE!</v>
      </c>
      <c r="P812" s="14" t="e">
        <f t="shared" si="223"/>
        <v>#VALUE!</v>
      </c>
      <c r="Q812" s="14" t="str">
        <f>IFERROR(IF(AA812="",IF(X812="","Ecole Privée "&amp;TRIM(PROPER(VLOOKUP(MID(V812,1,8),[1]Répertoire!$H$1:$J$65536,3,FALSE))),"Ecole Privée "&amp;TRIM(PROPER(VLOOKUP(X812,[1]Répertoire!$H$1:$J$65536,3,FALSE)))),AA812),"")</f>
        <v/>
      </c>
      <c r="R812" s="14" t="str">
        <f>IFERROR(IF(AB812="",IF(X812="",VLOOKUP(MID(V812,1,8),[1]Répertoire!$H$1:$J$65536,2,FALSE),TRIM(UPPER(VLOOKUP(X812,[1]Répertoire!$H$1:$J$65536,2,FALSE)))),AB812),"")</f>
        <v/>
      </c>
      <c r="S812" s="14" t="str">
        <f t="shared" si="219"/>
        <v/>
      </c>
      <c r="T812" s="15" t="e">
        <f t="shared" si="224"/>
        <v>#VALUE!</v>
      </c>
      <c r="U812" s="14" t="e">
        <f t="shared" si="225"/>
        <v>#VALUE!</v>
      </c>
      <c r="V812" s="4" t="str">
        <f t="shared" si="226"/>
        <v/>
      </c>
      <c r="W812" s="33"/>
      <c r="X812" s="24" t="str">
        <f t="shared" si="227"/>
        <v/>
      </c>
      <c r="Y812" s="25"/>
      <c r="Z812" s="25"/>
      <c r="AA812" s="36"/>
      <c r="AB812" s="36"/>
      <c r="AC812" s="37"/>
      <c r="AD812" s="24"/>
      <c r="AE812" s="37"/>
      <c r="AF812" s="40"/>
    </row>
    <row r="813" spans="1:32" ht="45" customHeight="1" x14ac:dyDescent="0.25">
      <c r="A813" s="12">
        <v>812</v>
      </c>
      <c r="D813" s="21" t="str">
        <f t="shared" si="211"/>
        <v/>
      </c>
      <c r="E813" s="22" t="str">
        <f t="shared" si="221"/>
        <v/>
      </c>
      <c r="F813" s="22">
        <f>IF(H813="","",MAX($F$2:F812)+1)</f>
        <v>812</v>
      </c>
      <c r="G813" s="26" t="str">
        <f t="shared" si="212"/>
        <v/>
      </c>
      <c r="H813" s="27" t="str">
        <f t="shared" si="213"/>
        <v xml:space="preserve">
</v>
      </c>
      <c r="I813" s="27" t="str">
        <f t="shared" si="214"/>
        <v xml:space="preserve">
</v>
      </c>
      <c r="J813" s="42">
        <f t="shared" si="215"/>
        <v>0</v>
      </c>
      <c r="K813" s="22">
        <f t="shared" si="220"/>
        <v>0</v>
      </c>
      <c r="L813" s="22">
        <f t="shared" si="218"/>
        <v>0</v>
      </c>
      <c r="M813" s="22">
        <f t="shared" si="216"/>
        <v>0</v>
      </c>
      <c r="N813" s="14" t="str">
        <f t="shared" si="217"/>
        <v/>
      </c>
      <c r="O813" s="14" t="e">
        <f t="shared" si="222"/>
        <v>#VALUE!</v>
      </c>
      <c r="P813" s="14" t="e">
        <f t="shared" si="223"/>
        <v>#VALUE!</v>
      </c>
      <c r="Q813" s="14" t="str">
        <f>IFERROR(IF(AA813="",IF(X813="","Ecole Privée "&amp;TRIM(PROPER(VLOOKUP(MID(V813,1,8),[1]Répertoire!$H$1:$J$65536,3,FALSE))),"Ecole Privée "&amp;TRIM(PROPER(VLOOKUP(X813,[1]Répertoire!$H$1:$J$65536,3,FALSE)))),AA813),"")</f>
        <v/>
      </c>
      <c r="R813" s="14" t="str">
        <f>IFERROR(IF(AB813="",IF(X813="",VLOOKUP(MID(V813,1,8),[1]Répertoire!$H$1:$J$65536,2,FALSE),TRIM(UPPER(VLOOKUP(X813,[1]Répertoire!$H$1:$J$65536,2,FALSE)))),AB813),"")</f>
        <v/>
      </c>
      <c r="S813" s="14" t="str">
        <f t="shared" si="219"/>
        <v/>
      </c>
      <c r="T813" s="15" t="e">
        <f t="shared" si="224"/>
        <v>#VALUE!</v>
      </c>
      <c r="U813" s="14" t="e">
        <f t="shared" si="225"/>
        <v>#VALUE!</v>
      </c>
      <c r="V813" s="6" t="str">
        <f t="shared" si="226"/>
        <v/>
      </c>
      <c r="W813" s="34"/>
      <c r="X813" s="23" t="str">
        <f t="shared" si="227"/>
        <v/>
      </c>
      <c r="Y813" s="35"/>
      <c r="Z813" s="35"/>
      <c r="AA813" s="38"/>
      <c r="AB813" s="38"/>
      <c r="AC813" s="39"/>
      <c r="AD813" s="23"/>
      <c r="AE813" s="39"/>
      <c r="AF813" s="41"/>
    </row>
    <row r="814" spans="1:32" ht="45" customHeight="1" x14ac:dyDescent="0.25">
      <c r="A814" s="12">
        <v>813</v>
      </c>
      <c r="D814" s="21" t="str">
        <f t="shared" si="211"/>
        <v/>
      </c>
      <c r="E814" s="22" t="str">
        <f t="shared" si="221"/>
        <v/>
      </c>
      <c r="F814" s="22">
        <f>IF(H814="","",MAX($F$2:F813)+1)</f>
        <v>813</v>
      </c>
      <c r="G814" s="26" t="str">
        <f t="shared" si="212"/>
        <v/>
      </c>
      <c r="H814" s="27" t="str">
        <f t="shared" si="213"/>
        <v xml:space="preserve">
</v>
      </c>
      <c r="I814" s="27" t="str">
        <f t="shared" si="214"/>
        <v xml:space="preserve">
</v>
      </c>
      <c r="J814" s="42">
        <f t="shared" si="215"/>
        <v>0</v>
      </c>
      <c r="K814" s="22">
        <f t="shared" si="220"/>
        <v>0</v>
      </c>
      <c r="L814" s="22">
        <f t="shared" si="218"/>
        <v>0</v>
      </c>
      <c r="M814" s="22">
        <f t="shared" si="216"/>
        <v>0</v>
      </c>
      <c r="N814" s="14" t="str">
        <f t="shared" si="217"/>
        <v/>
      </c>
      <c r="O814" s="14" t="e">
        <f t="shared" si="222"/>
        <v>#VALUE!</v>
      </c>
      <c r="P814" s="14" t="e">
        <f t="shared" si="223"/>
        <v>#VALUE!</v>
      </c>
      <c r="Q814" s="14" t="str">
        <f>IFERROR(IF(AA814="",IF(X814="","Ecole Privée "&amp;TRIM(PROPER(VLOOKUP(MID(V814,1,8),[1]Répertoire!$H$1:$J$65536,3,FALSE))),"Ecole Privée "&amp;TRIM(PROPER(VLOOKUP(X814,[1]Répertoire!$H$1:$J$65536,3,FALSE)))),AA814),"")</f>
        <v/>
      </c>
      <c r="R814" s="14" t="str">
        <f>IFERROR(IF(AB814="",IF(X814="",VLOOKUP(MID(V814,1,8),[1]Répertoire!$H$1:$J$65536,2,FALSE),TRIM(UPPER(VLOOKUP(X814,[1]Répertoire!$H$1:$J$65536,2,FALSE)))),AB814),"")</f>
        <v/>
      </c>
      <c r="S814" s="14" t="str">
        <f t="shared" si="219"/>
        <v/>
      </c>
      <c r="T814" s="15" t="e">
        <f t="shared" si="224"/>
        <v>#VALUE!</v>
      </c>
      <c r="U814" s="14" t="e">
        <f t="shared" si="225"/>
        <v>#VALUE!</v>
      </c>
      <c r="V814" s="4" t="str">
        <f t="shared" si="226"/>
        <v/>
      </c>
      <c r="W814" s="33"/>
      <c r="X814" s="24" t="str">
        <f t="shared" si="227"/>
        <v/>
      </c>
      <c r="Y814" s="25"/>
      <c r="Z814" s="25"/>
      <c r="AA814" s="36"/>
      <c r="AB814" s="36"/>
      <c r="AC814" s="37"/>
      <c r="AD814" s="24"/>
      <c r="AE814" s="37"/>
      <c r="AF814" s="40"/>
    </row>
    <row r="815" spans="1:32" ht="45" customHeight="1" x14ac:dyDescent="0.25">
      <c r="A815" s="12">
        <v>814</v>
      </c>
      <c r="D815" s="21" t="str">
        <f t="shared" si="211"/>
        <v/>
      </c>
      <c r="E815" s="22" t="str">
        <f t="shared" si="221"/>
        <v/>
      </c>
      <c r="F815" s="22">
        <f>IF(H815="","",MAX($F$2:F814)+1)</f>
        <v>814</v>
      </c>
      <c r="G815" s="26" t="str">
        <f t="shared" si="212"/>
        <v/>
      </c>
      <c r="H815" s="27" t="str">
        <f t="shared" si="213"/>
        <v xml:space="preserve">
</v>
      </c>
      <c r="I815" s="27" t="str">
        <f t="shared" si="214"/>
        <v xml:space="preserve">
</v>
      </c>
      <c r="J815" s="42">
        <f t="shared" si="215"/>
        <v>0</v>
      </c>
      <c r="K815" s="22">
        <f t="shared" si="220"/>
        <v>0</v>
      </c>
      <c r="L815" s="22">
        <f t="shared" si="218"/>
        <v>0</v>
      </c>
      <c r="M815" s="22">
        <f t="shared" si="216"/>
        <v>0</v>
      </c>
      <c r="N815" s="14" t="str">
        <f t="shared" si="217"/>
        <v/>
      </c>
      <c r="O815" s="14" t="e">
        <f t="shared" si="222"/>
        <v>#VALUE!</v>
      </c>
      <c r="P815" s="14" t="e">
        <f t="shared" si="223"/>
        <v>#VALUE!</v>
      </c>
      <c r="Q815" s="14" t="str">
        <f>IFERROR(IF(AA815="",IF(X815="","Ecole Privée "&amp;TRIM(PROPER(VLOOKUP(MID(V815,1,8),[1]Répertoire!$H$1:$J$65536,3,FALSE))),"Ecole Privée "&amp;TRIM(PROPER(VLOOKUP(X815,[1]Répertoire!$H$1:$J$65536,3,FALSE)))),AA815),"")</f>
        <v/>
      </c>
      <c r="R815" s="14" t="str">
        <f>IFERROR(IF(AB815="",IF(X815="",VLOOKUP(MID(V815,1,8),[1]Répertoire!$H$1:$J$65536,2,FALSE),TRIM(UPPER(VLOOKUP(X815,[1]Répertoire!$H$1:$J$65536,2,FALSE)))),AB815),"")</f>
        <v/>
      </c>
      <c r="S815" s="14" t="str">
        <f t="shared" si="219"/>
        <v/>
      </c>
      <c r="T815" s="15" t="e">
        <f t="shared" si="224"/>
        <v>#VALUE!</v>
      </c>
      <c r="U815" s="14" t="e">
        <f t="shared" si="225"/>
        <v>#VALUE!</v>
      </c>
      <c r="V815" s="6" t="str">
        <f t="shared" si="226"/>
        <v/>
      </c>
      <c r="W815" s="34"/>
      <c r="X815" s="23" t="str">
        <f t="shared" si="227"/>
        <v/>
      </c>
      <c r="Y815" s="35"/>
      <c r="Z815" s="35"/>
      <c r="AA815" s="38"/>
      <c r="AB815" s="38"/>
      <c r="AC815" s="39"/>
      <c r="AD815" s="23"/>
      <c r="AE815" s="39"/>
      <c r="AF815" s="41"/>
    </row>
    <row r="816" spans="1:32" ht="45" customHeight="1" x14ac:dyDescent="0.25">
      <c r="A816" s="12">
        <v>815</v>
      </c>
      <c r="D816" s="21" t="str">
        <f t="shared" si="211"/>
        <v/>
      </c>
      <c r="E816" s="22" t="str">
        <f t="shared" si="221"/>
        <v/>
      </c>
      <c r="F816" s="22">
        <f>IF(H816="","",MAX($F$2:F815)+1)</f>
        <v>815</v>
      </c>
      <c r="G816" s="26" t="str">
        <f t="shared" si="212"/>
        <v/>
      </c>
      <c r="H816" s="27" t="str">
        <f t="shared" si="213"/>
        <v xml:space="preserve">
</v>
      </c>
      <c r="I816" s="27" t="str">
        <f t="shared" si="214"/>
        <v xml:space="preserve">
</v>
      </c>
      <c r="J816" s="42">
        <f t="shared" si="215"/>
        <v>0</v>
      </c>
      <c r="K816" s="22">
        <f t="shared" si="220"/>
        <v>0</v>
      </c>
      <c r="L816" s="22">
        <f t="shared" si="218"/>
        <v>0</v>
      </c>
      <c r="M816" s="22">
        <f t="shared" si="216"/>
        <v>0</v>
      </c>
      <c r="N816" s="14" t="str">
        <f t="shared" si="217"/>
        <v/>
      </c>
      <c r="O816" s="14" t="e">
        <f t="shared" si="222"/>
        <v>#VALUE!</v>
      </c>
      <c r="P816" s="14" t="e">
        <f t="shared" si="223"/>
        <v>#VALUE!</v>
      </c>
      <c r="Q816" s="14" t="str">
        <f>IFERROR(IF(AA816="",IF(X816="","Ecole Privée "&amp;TRIM(PROPER(VLOOKUP(MID(V816,1,8),[1]Répertoire!$H$1:$J$65536,3,FALSE))),"Ecole Privée "&amp;TRIM(PROPER(VLOOKUP(X816,[1]Répertoire!$H$1:$J$65536,3,FALSE)))),AA816),"")</f>
        <v/>
      </c>
      <c r="R816" s="14" t="str">
        <f>IFERROR(IF(AB816="",IF(X816="",VLOOKUP(MID(V816,1,8),[1]Répertoire!$H$1:$J$65536,2,FALSE),TRIM(UPPER(VLOOKUP(X816,[1]Répertoire!$H$1:$J$65536,2,FALSE)))),AB816),"")</f>
        <v/>
      </c>
      <c r="S816" s="14" t="str">
        <f t="shared" si="219"/>
        <v/>
      </c>
      <c r="T816" s="15" t="e">
        <f t="shared" si="224"/>
        <v>#VALUE!</v>
      </c>
      <c r="U816" s="14" t="e">
        <f t="shared" si="225"/>
        <v>#VALUE!</v>
      </c>
      <c r="V816" s="4" t="str">
        <f t="shared" si="226"/>
        <v/>
      </c>
      <c r="W816" s="33"/>
      <c r="X816" s="24" t="str">
        <f t="shared" si="227"/>
        <v/>
      </c>
      <c r="Y816" s="25"/>
      <c r="Z816" s="25"/>
      <c r="AA816" s="36"/>
      <c r="AB816" s="36"/>
      <c r="AC816" s="37"/>
      <c r="AD816" s="24"/>
      <c r="AE816" s="37"/>
      <c r="AF816" s="40"/>
    </row>
    <row r="817" spans="1:32" ht="45" customHeight="1" x14ac:dyDescent="0.25">
      <c r="A817" s="12">
        <v>816</v>
      </c>
      <c r="D817" s="21" t="str">
        <f t="shared" si="211"/>
        <v/>
      </c>
      <c r="E817" s="22" t="str">
        <f t="shared" si="221"/>
        <v/>
      </c>
      <c r="F817" s="22">
        <f>IF(H817="","",MAX($F$2:F816)+1)</f>
        <v>816</v>
      </c>
      <c r="G817" s="26" t="str">
        <f t="shared" si="212"/>
        <v/>
      </c>
      <c r="H817" s="27" t="str">
        <f t="shared" si="213"/>
        <v xml:space="preserve">
</v>
      </c>
      <c r="I817" s="27" t="str">
        <f t="shared" si="214"/>
        <v xml:space="preserve">
</v>
      </c>
      <c r="J817" s="42">
        <f t="shared" si="215"/>
        <v>0</v>
      </c>
      <c r="K817" s="22">
        <f t="shared" si="220"/>
        <v>0</v>
      </c>
      <c r="L817" s="22">
        <f t="shared" si="218"/>
        <v>0</v>
      </c>
      <c r="M817" s="22">
        <f t="shared" si="216"/>
        <v>0</v>
      </c>
      <c r="N817" s="14" t="str">
        <f t="shared" si="217"/>
        <v/>
      </c>
      <c r="O817" s="14" t="e">
        <f t="shared" si="222"/>
        <v>#VALUE!</v>
      </c>
      <c r="P817" s="14" t="e">
        <f t="shared" si="223"/>
        <v>#VALUE!</v>
      </c>
      <c r="Q817" s="14" t="str">
        <f>IFERROR(IF(AA817="",IF(X817="","Ecole Privée "&amp;TRIM(PROPER(VLOOKUP(MID(V817,1,8),[1]Répertoire!$H$1:$J$65536,3,FALSE))),"Ecole Privée "&amp;TRIM(PROPER(VLOOKUP(X817,[1]Répertoire!$H$1:$J$65536,3,FALSE)))),AA817),"")</f>
        <v/>
      </c>
      <c r="R817" s="14" t="str">
        <f>IFERROR(IF(AB817="",IF(X817="",VLOOKUP(MID(V817,1,8),[1]Répertoire!$H$1:$J$65536,2,FALSE),TRIM(UPPER(VLOOKUP(X817,[1]Répertoire!$H$1:$J$65536,2,FALSE)))),AB817),"")</f>
        <v/>
      </c>
      <c r="S817" s="14" t="str">
        <f t="shared" si="219"/>
        <v/>
      </c>
      <c r="T817" s="15" t="e">
        <f t="shared" si="224"/>
        <v>#VALUE!</v>
      </c>
      <c r="U817" s="14" t="e">
        <f t="shared" si="225"/>
        <v>#VALUE!</v>
      </c>
      <c r="V817" s="6" t="str">
        <f t="shared" si="226"/>
        <v/>
      </c>
      <c r="W817" s="34"/>
      <c r="X817" s="23" t="str">
        <f t="shared" si="227"/>
        <v/>
      </c>
      <c r="Y817" s="35"/>
      <c r="Z817" s="35"/>
      <c r="AA817" s="38"/>
      <c r="AB817" s="38"/>
      <c r="AC817" s="39"/>
      <c r="AD817" s="23"/>
      <c r="AE817" s="39"/>
      <c r="AF817" s="41"/>
    </row>
    <row r="818" spans="1:32" ht="45" customHeight="1" x14ac:dyDescent="0.25">
      <c r="A818" s="12">
        <v>817</v>
      </c>
      <c r="D818" s="21" t="str">
        <f t="shared" si="211"/>
        <v/>
      </c>
      <c r="E818" s="22" t="str">
        <f t="shared" si="221"/>
        <v/>
      </c>
      <c r="F818" s="22">
        <f>IF(H818="","",MAX($F$2:F817)+1)</f>
        <v>817</v>
      </c>
      <c r="G818" s="26" t="str">
        <f t="shared" si="212"/>
        <v/>
      </c>
      <c r="H818" s="27" t="str">
        <f t="shared" si="213"/>
        <v xml:space="preserve">
</v>
      </c>
      <c r="I818" s="27" t="str">
        <f t="shared" si="214"/>
        <v xml:space="preserve">
</v>
      </c>
      <c r="J818" s="42">
        <f t="shared" si="215"/>
        <v>0</v>
      </c>
      <c r="K818" s="22">
        <f t="shared" si="220"/>
        <v>0</v>
      </c>
      <c r="L818" s="22">
        <f t="shared" si="218"/>
        <v>0</v>
      </c>
      <c r="M818" s="22">
        <f t="shared" si="216"/>
        <v>0</v>
      </c>
      <c r="N818" s="14" t="str">
        <f t="shared" si="217"/>
        <v/>
      </c>
      <c r="O818" s="14" t="e">
        <f t="shared" si="222"/>
        <v>#VALUE!</v>
      </c>
      <c r="P818" s="14" t="e">
        <f t="shared" si="223"/>
        <v>#VALUE!</v>
      </c>
      <c r="Q818" s="14" t="str">
        <f>IFERROR(IF(AA818="",IF(X818="","Ecole Privée "&amp;TRIM(PROPER(VLOOKUP(MID(V818,1,8),[1]Répertoire!$H$1:$J$65536,3,FALSE))),"Ecole Privée "&amp;TRIM(PROPER(VLOOKUP(X818,[1]Répertoire!$H$1:$J$65536,3,FALSE)))),AA818),"")</f>
        <v/>
      </c>
      <c r="R818" s="14" t="str">
        <f>IFERROR(IF(AB818="",IF(X818="",VLOOKUP(MID(V818,1,8),[1]Répertoire!$H$1:$J$65536,2,FALSE),TRIM(UPPER(VLOOKUP(X818,[1]Répertoire!$H$1:$J$65536,2,FALSE)))),AB818),"")</f>
        <v/>
      </c>
      <c r="S818" s="14" t="str">
        <f t="shared" si="219"/>
        <v/>
      </c>
      <c r="T818" s="15" t="e">
        <f t="shared" si="224"/>
        <v>#VALUE!</v>
      </c>
      <c r="U818" s="14" t="e">
        <f t="shared" si="225"/>
        <v>#VALUE!</v>
      </c>
      <c r="V818" s="4" t="str">
        <f t="shared" si="226"/>
        <v/>
      </c>
      <c r="W818" s="33"/>
      <c r="X818" s="24" t="str">
        <f t="shared" si="227"/>
        <v/>
      </c>
      <c r="Y818" s="25"/>
      <c r="Z818" s="25"/>
      <c r="AA818" s="36"/>
      <c r="AB818" s="36"/>
      <c r="AC818" s="37"/>
      <c r="AD818" s="24"/>
      <c r="AE818" s="37"/>
      <c r="AF818" s="40"/>
    </row>
    <row r="819" spans="1:32" ht="45" customHeight="1" x14ac:dyDescent="0.25">
      <c r="A819" s="12">
        <v>818</v>
      </c>
      <c r="D819" s="21" t="str">
        <f t="shared" si="211"/>
        <v/>
      </c>
      <c r="E819" s="22" t="str">
        <f t="shared" si="221"/>
        <v/>
      </c>
      <c r="F819" s="22">
        <f>IF(H819="","",MAX($F$2:F818)+1)</f>
        <v>818</v>
      </c>
      <c r="G819" s="26" t="str">
        <f t="shared" si="212"/>
        <v/>
      </c>
      <c r="H819" s="27" t="str">
        <f t="shared" si="213"/>
        <v xml:space="preserve">
</v>
      </c>
      <c r="I819" s="27" t="str">
        <f t="shared" si="214"/>
        <v xml:space="preserve">
</v>
      </c>
      <c r="J819" s="42">
        <f t="shared" si="215"/>
        <v>0</v>
      </c>
      <c r="K819" s="22">
        <f t="shared" si="220"/>
        <v>0</v>
      </c>
      <c r="L819" s="22">
        <f t="shared" si="218"/>
        <v>0</v>
      </c>
      <c r="M819" s="22">
        <f t="shared" si="216"/>
        <v>0</v>
      </c>
      <c r="N819" s="14" t="str">
        <f t="shared" si="217"/>
        <v/>
      </c>
      <c r="O819" s="14" t="e">
        <f t="shared" si="222"/>
        <v>#VALUE!</v>
      </c>
      <c r="P819" s="14" t="e">
        <f t="shared" si="223"/>
        <v>#VALUE!</v>
      </c>
      <c r="Q819" s="14" t="str">
        <f>IFERROR(IF(AA819="",IF(X819="","Ecole Privée "&amp;TRIM(PROPER(VLOOKUP(MID(V819,1,8),[1]Répertoire!$H$1:$J$65536,3,FALSE))),"Ecole Privée "&amp;TRIM(PROPER(VLOOKUP(X819,[1]Répertoire!$H$1:$J$65536,3,FALSE)))),AA819),"")</f>
        <v/>
      </c>
      <c r="R819" s="14" t="str">
        <f>IFERROR(IF(AB819="",IF(X819="",VLOOKUP(MID(V819,1,8),[1]Répertoire!$H$1:$J$65536,2,FALSE),TRIM(UPPER(VLOOKUP(X819,[1]Répertoire!$H$1:$J$65536,2,FALSE)))),AB819),"")</f>
        <v/>
      </c>
      <c r="S819" s="14" t="str">
        <f t="shared" si="219"/>
        <v/>
      </c>
      <c r="T819" s="15" t="e">
        <f t="shared" si="224"/>
        <v>#VALUE!</v>
      </c>
      <c r="U819" s="14" t="e">
        <f t="shared" si="225"/>
        <v>#VALUE!</v>
      </c>
      <c r="V819" s="6" t="str">
        <f t="shared" si="226"/>
        <v/>
      </c>
      <c r="W819" s="34"/>
      <c r="X819" s="23" t="str">
        <f t="shared" si="227"/>
        <v/>
      </c>
      <c r="Y819" s="35"/>
      <c r="Z819" s="35"/>
      <c r="AA819" s="38"/>
      <c r="AB819" s="38"/>
      <c r="AC819" s="39"/>
      <c r="AD819" s="23"/>
      <c r="AE819" s="39"/>
      <c r="AF819" s="41"/>
    </row>
    <row r="820" spans="1:32" ht="45" customHeight="1" x14ac:dyDescent="0.25">
      <c r="A820" s="12">
        <v>819</v>
      </c>
      <c r="D820" s="21" t="str">
        <f t="shared" si="211"/>
        <v/>
      </c>
      <c r="E820" s="22" t="str">
        <f t="shared" si="221"/>
        <v/>
      </c>
      <c r="F820" s="22">
        <f>IF(H820="","",MAX($F$2:F819)+1)</f>
        <v>819</v>
      </c>
      <c r="G820" s="26" t="str">
        <f t="shared" si="212"/>
        <v/>
      </c>
      <c r="H820" s="27" t="str">
        <f t="shared" si="213"/>
        <v xml:space="preserve">
</v>
      </c>
      <c r="I820" s="27" t="str">
        <f t="shared" si="214"/>
        <v xml:space="preserve">
</v>
      </c>
      <c r="J820" s="42">
        <f t="shared" si="215"/>
        <v>0</v>
      </c>
      <c r="K820" s="22">
        <f t="shared" si="220"/>
        <v>0</v>
      </c>
      <c r="L820" s="22">
        <f t="shared" si="218"/>
        <v>0</v>
      </c>
      <c r="M820" s="22">
        <f t="shared" si="216"/>
        <v>0</v>
      </c>
      <c r="N820" s="14" t="str">
        <f t="shared" si="217"/>
        <v/>
      </c>
      <c r="O820" s="14" t="e">
        <f t="shared" si="222"/>
        <v>#VALUE!</v>
      </c>
      <c r="P820" s="14" t="e">
        <f t="shared" si="223"/>
        <v>#VALUE!</v>
      </c>
      <c r="Q820" s="14" t="str">
        <f>IFERROR(IF(AA820="",IF(X820="","Ecole Privée "&amp;TRIM(PROPER(VLOOKUP(MID(V820,1,8),[1]Répertoire!$H$1:$J$65536,3,FALSE))),"Ecole Privée "&amp;TRIM(PROPER(VLOOKUP(X820,[1]Répertoire!$H$1:$J$65536,3,FALSE)))),AA820),"")</f>
        <v/>
      </c>
      <c r="R820" s="14" t="str">
        <f>IFERROR(IF(AB820="",IF(X820="",VLOOKUP(MID(V820,1,8),[1]Répertoire!$H$1:$J$65536,2,FALSE),TRIM(UPPER(VLOOKUP(X820,[1]Répertoire!$H$1:$J$65536,2,FALSE)))),AB820),"")</f>
        <v/>
      </c>
      <c r="S820" s="14" t="str">
        <f t="shared" si="219"/>
        <v/>
      </c>
      <c r="T820" s="15" t="e">
        <f t="shared" si="224"/>
        <v>#VALUE!</v>
      </c>
      <c r="U820" s="14" t="e">
        <f t="shared" si="225"/>
        <v>#VALUE!</v>
      </c>
      <c r="V820" s="4" t="str">
        <f t="shared" si="226"/>
        <v/>
      </c>
      <c r="W820" s="33"/>
      <c r="X820" s="24" t="str">
        <f t="shared" si="227"/>
        <v/>
      </c>
      <c r="Y820" s="25"/>
      <c r="Z820" s="25"/>
      <c r="AA820" s="36"/>
      <c r="AB820" s="36"/>
      <c r="AC820" s="37"/>
      <c r="AD820" s="24"/>
      <c r="AE820" s="37"/>
      <c r="AF820" s="40"/>
    </row>
    <row r="821" spans="1:32" ht="45" customHeight="1" x14ac:dyDescent="0.25">
      <c r="A821" s="12">
        <v>820</v>
      </c>
      <c r="D821" s="21" t="str">
        <f t="shared" si="211"/>
        <v/>
      </c>
      <c r="E821" s="22" t="str">
        <f t="shared" si="221"/>
        <v/>
      </c>
      <c r="F821" s="22">
        <f>IF(H821="","",MAX($F$2:F820)+1)</f>
        <v>820</v>
      </c>
      <c r="G821" s="26" t="str">
        <f t="shared" si="212"/>
        <v/>
      </c>
      <c r="H821" s="27" t="str">
        <f t="shared" si="213"/>
        <v xml:space="preserve">
</v>
      </c>
      <c r="I821" s="27" t="str">
        <f t="shared" si="214"/>
        <v xml:space="preserve">
</v>
      </c>
      <c r="J821" s="42">
        <f t="shared" si="215"/>
        <v>0</v>
      </c>
      <c r="K821" s="22">
        <f t="shared" si="220"/>
        <v>0</v>
      </c>
      <c r="L821" s="22">
        <f t="shared" si="218"/>
        <v>0</v>
      </c>
      <c r="M821" s="22">
        <f t="shared" si="216"/>
        <v>0</v>
      </c>
      <c r="N821" s="14" t="str">
        <f t="shared" si="217"/>
        <v/>
      </c>
      <c r="O821" s="14" t="e">
        <f t="shared" si="222"/>
        <v>#VALUE!</v>
      </c>
      <c r="P821" s="14" t="e">
        <f t="shared" si="223"/>
        <v>#VALUE!</v>
      </c>
      <c r="Q821" s="14" t="str">
        <f>IFERROR(IF(AA821="",IF(X821="","Ecole Privée "&amp;TRIM(PROPER(VLOOKUP(MID(V821,1,8),[1]Répertoire!$H$1:$J$65536,3,FALSE))),"Ecole Privée "&amp;TRIM(PROPER(VLOOKUP(X821,[1]Répertoire!$H$1:$J$65536,3,FALSE)))),AA821),"")</f>
        <v/>
      </c>
      <c r="R821" s="14" t="str">
        <f>IFERROR(IF(AB821="",IF(X821="",VLOOKUP(MID(V821,1,8),[1]Répertoire!$H$1:$J$65536,2,FALSE),TRIM(UPPER(VLOOKUP(X821,[1]Répertoire!$H$1:$J$65536,2,FALSE)))),AB821),"")</f>
        <v/>
      </c>
      <c r="S821" s="14" t="str">
        <f t="shared" si="219"/>
        <v/>
      </c>
      <c r="T821" s="15" t="e">
        <f t="shared" si="224"/>
        <v>#VALUE!</v>
      </c>
      <c r="U821" s="14" t="e">
        <f t="shared" si="225"/>
        <v>#VALUE!</v>
      </c>
      <c r="V821" s="6" t="str">
        <f t="shared" si="226"/>
        <v/>
      </c>
      <c r="W821" s="34"/>
      <c r="X821" s="23" t="str">
        <f t="shared" si="227"/>
        <v/>
      </c>
      <c r="Y821" s="35"/>
      <c r="Z821" s="35"/>
      <c r="AA821" s="38"/>
      <c r="AB821" s="38"/>
      <c r="AC821" s="39"/>
      <c r="AD821" s="23"/>
      <c r="AE821" s="39"/>
      <c r="AF821" s="41"/>
    </row>
    <row r="822" spans="1:32" ht="45" customHeight="1" x14ac:dyDescent="0.25">
      <c r="A822" s="12">
        <v>821</v>
      </c>
      <c r="D822" s="21" t="str">
        <f t="shared" si="211"/>
        <v/>
      </c>
      <c r="E822" s="22" t="str">
        <f t="shared" si="221"/>
        <v/>
      </c>
      <c r="F822" s="22">
        <f>IF(H822="","",MAX($F$2:F821)+1)</f>
        <v>821</v>
      </c>
      <c r="G822" s="26" t="str">
        <f t="shared" si="212"/>
        <v/>
      </c>
      <c r="H822" s="27" t="str">
        <f t="shared" si="213"/>
        <v xml:space="preserve">
</v>
      </c>
      <c r="I822" s="27" t="str">
        <f t="shared" si="214"/>
        <v xml:space="preserve">
</v>
      </c>
      <c r="J822" s="42">
        <f t="shared" si="215"/>
        <v>0</v>
      </c>
      <c r="K822" s="22">
        <f t="shared" si="220"/>
        <v>0</v>
      </c>
      <c r="L822" s="22">
        <f t="shared" si="218"/>
        <v>0</v>
      </c>
      <c r="M822" s="22">
        <f t="shared" si="216"/>
        <v>0</v>
      </c>
      <c r="N822" s="14" t="str">
        <f t="shared" si="217"/>
        <v/>
      </c>
      <c r="O822" s="14" t="e">
        <f t="shared" si="222"/>
        <v>#VALUE!</v>
      </c>
      <c r="P822" s="14" t="e">
        <f t="shared" si="223"/>
        <v>#VALUE!</v>
      </c>
      <c r="Q822" s="14" t="str">
        <f>IFERROR(IF(AA822="",IF(X822="","Ecole Privée "&amp;TRIM(PROPER(VLOOKUP(MID(V822,1,8),[1]Répertoire!$H$1:$J$65536,3,FALSE))),"Ecole Privée "&amp;TRIM(PROPER(VLOOKUP(X822,[1]Répertoire!$H$1:$J$65536,3,FALSE)))),AA822),"")</f>
        <v/>
      </c>
      <c r="R822" s="14" t="str">
        <f>IFERROR(IF(AB822="",IF(X822="",VLOOKUP(MID(V822,1,8),[1]Répertoire!$H$1:$J$65536,2,FALSE),TRIM(UPPER(VLOOKUP(X822,[1]Répertoire!$H$1:$J$65536,2,FALSE)))),AB822),"")</f>
        <v/>
      </c>
      <c r="S822" s="14" t="str">
        <f t="shared" si="219"/>
        <v/>
      </c>
      <c r="T822" s="15" t="e">
        <f t="shared" si="224"/>
        <v>#VALUE!</v>
      </c>
      <c r="U822" s="14" t="e">
        <f t="shared" si="225"/>
        <v>#VALUE!</v>
      </c>
      <c r="V822" s="4" t="str">
        <f t="shared" si="226"/>
        <v/>
      </c>
      <c r="W822" s="33"/>
      <c r="X822" s="24" t="str">
        <f t="shared" si="227"/>
        <v/>
      </c>
      <c r="Y822" s="25"/>
      <c r="Z822" s="25"/>
      <c r="AA822" s="36"/>
      <c r="AB822" s="36"/>
      <c r="AC822" s="37"/>
      <c r="AD822" s="24"/>
      <c r="AE822" s="37"/>
      <c r="AF822" s="40"/>
    </row>
    <row r="823" spans="1:32" ht="45" customHeight="1" x14ac:dyDescent="0.25">
      <c r="A823" s="12">
        <v>822</v>
      </c>
      <c r="D823" s="21" t="str">
        <f t="shared" si="211"/>
        <v/>
      </c>
      <c r="E823" s="22" t="str">
        <f t="shared" si="221"/>
        <v/>
      </c>
      <c r="F823" s="22">
        <f>IF(H823="","",MAX($F$2:F822)+1)</f>
        <v>822</v>
      </c>
      <c r="G823" s="26" t="str">
        <f t="shared" si="212"/>
        <v/>
      </c>
      <c r="H823" s="27" t="str">
        <f t="shared" si="213"/>
        <v xml:space="preserve">
</v>
      </c>
      <c r="I823" s="27" t="str">
        <f t="shared" si="214"/>
        <v xml:space="preserve">
</v>
      </c>
      <c r="J823" s="42">
        <f t="shared" si="215"/>
        <v>0</v>
      </c>
      <c r="K823" s="22">
        <f t="shared" si="220"/>
        <v>0</v>
      </c>
      <c r="L823" s="22">
        <f t="shared" si="218"/>
        <v>0</v>
      </c>
      <c r="M823" s="22">
        <f t="shared" si="216"/>
        <v>0</v>
      </c>
      <c r="N823" s="14" t="str">
        <f t="shared" si="217"/>
        <v/>
      </c>
      <c r="O823" s="14" t="e">
        <f t="shared" si="222"/>
        <v>#VALUE!</v>
      </c>
      <c r="P823" s="14" t="e">
        <f t="shared" si="223"/>
        <v>#VALUE!</v>
      </c>
      <c r="Q823" s="14" t="str">
        <f>IFERROR(IF(AA823="",IF(X823="","Ecole Privée "&amp;TRIM(PROPER(VLOOKUP(MID(V823,1,8),[1]Répertoire!$H$1:$J$65536,3,FALSE))),"Ecole Privée "&amp;TRIM(PROPER(VLOOKUP(X823,[1]Répertoire!$H$1:$J$65536,3,FALSE)))),AA823),"")</f>
        <v/>
      </c>
      <c r="R823" s="14" t="str">
        <f>IFERROR(IF(AB823="",IF(X823="",VLOOKUP(MID(V823,1,8),[1]Répertoire!$H$1:$J$65536,2,FALSE),TRIM(UPPER(VLOOKUP(X823,[1]Répertoire!$H$1:$J$65536,2,FALSE)))),AB823),"")</f>
        <v/>
      </c>
      <c r="S823" s="14" t="str">
        <f t="shared" si="219"/>
        <v/>
      </c>
      <c r="T823" s="15" t="e">
        <f t="shared" si="224"/>
        <v>#VALUE!</v>
      </c>
      <c r="U823" s="14" t="e">
        <f t="shared" si="225"/>
        <v>#VALUE!</v>
      </c>
      <c r="V823" s="6" t="str">
        <f t="shared" si="226"/>
        <v/>
      </c>
      <c r="W823" s="34"/>
      <c r="X823" s="23" t="str">
        <f t="shared" si="227"/>
        <v/>
      </c>
      <c r="Y823" s="35"/>
      <c r="Z823" s="35"/>
      <c r="AA823" s="38"/>
      <c r="AB823" s="38"/>
      <c r="AC823" s="39"/>
      <c r="AD823" s="23"/>
      <c r="AE823" s="39"/>
      <c r="AF823" s="41"/>
    </row>
    <row r="824" spans="1:32" ht="45" customHeight="1" x14ac:dyDescent="0.25">
      <c r="A824" s="12">
        <v>823</v>
      </c>
      <c r="D824" s="21" t="str">
        <f t="shared" si="211"/>
        <v/>
      </c>
      <c r="E824" s="22" t="str">
        <f t="shared" si="221"/>
        <v/>
      </c>
      <c r="F824" s="22">
        <f>IF(H824="","",MAX($F$2:F823)+1)</f>
        <v>823</v>
      </c>
      <c r="G824" s="26" t="str">
        <f t="shared" si="212"/>
        <v/>
      </c>
      <c r="H824" s="27" t="str">
        <f t="shared" si="213"/>
        <v xml:space="preserve">
</v>
      </c>
      <c r="I824" s="27" t="str">
        <f t="shared" si="214"/>
        <v xml:space="preserve">
</v>
      </c>
      <c r="J824" s="42">
        <f t="shared" si="215"/>
        <v>0</v>
      </c>
      <c r="K824" s="22">
        <f t="shared" si="220"/>
        <v>0</v>
      </c>
      <c r="L824" s="22">
        <f t="shared" si="218"/>
        <v>0</v>
      </c>
      <c r="M824" s="22">
        <f t="shared" si="216"/>
        <v>0</v>
      </c>
      <c r="N824" s="14" t="str">
        <f t="shared" si="217"/>
        <v/>
      </c>
      <c r="O824" s="14" t="e">
        <f t="shared" si="222"/>
        <v>#VALUE!</v>
      </c>
      <c r="P824" s="14" t="e">
        <f t="shared" si="223"/>
        <v>#VALUE!</v>
      </c>
      <c r="Q824" s="14" t="str">
        <f>IFERROR(IF(AA824="",IF(X824="","Ecole Privée "&amp;TRIM(PROPER(VLOOKUP(MID(V824,1,8),[1]Répertoire!$H$1:$J$65536,3,FALSE))),"Ecole Privée "&amp;TRIM(PROPER(VLOOKUP(X824,[1]Répertoire!$H$1:$J$65536,3,FALSE)))),AA824),"")</f>
        <v/>
      </c>
      <c r="R824" s="14" t="str">
        <f>IFERROR(IF(AB824="",IF(X824="",VLOOKUP(MID(V824,1,8),[1]Répertoire!$H$1:$J$65536,2,FALSE),TRIM(UPPER(VLOOKUP(X824,[1]Répertoire!$H$1:$J$65536,2,FALSE)))),AB824),"")</f>
        <v/>
      </c>
      <c r="S824" s="14" t="str">
        <f t="shared" si="219"/>
        <v/>
      </c>
      <c r="T824" s="15" t="e">
        <f t="shared" si="224"/>
        <v>#VALUE!</v>
      </c>
      <c r="U824" s="14" t="e">
        <f t="shared" si="225"/>
        <v>#VALUE!</v>
      </c>
      <c r="V824" s="4" t="str">
        <f t="shared" si="226"/>
        <v/>
      </c>
      <c r="W824" s="33"/>
      <c r="X824" s="24" t="str">
        <f t="shared" si="227"/>
        <v/>
      </c>
      <c r="Y824" s="25"/>
      <c r="Z824" s="25"/>
      <c r="AA824" s="36"/>
      <c r="AB824" s="36"/>
      <c r="AC824" s="37"/>
      <c r="AD824" s="24"/>
      <c r="AE824" s="37"/>
      <c r="AF824" s="40"/>
    </row>
    <row r="825" spans="1:32" ht="45" customHeight="1" x14ac:dyDescent="0.25">
      <c r="A825" s="12">
        <v>824</v>
      </c>
      <c r="D825" s="21" t="str">
        <f t="shared" si="211"/>
        <v/>
      </c>
      <c r="E825" s="22" t="str">
        <f t="shared" si="221"/>
        <v/>
      </c>
      <c r="F825" s="22">
        <f>IF(H825="","",MAX($F$2:F824)+1)</f>
        <v>824</v>
      </c>
      <c r="G825" s="26" t="str">
        <f t="shared" si="212"/>
        <v/>
      </c>
      <c r="H825" s="27" t="str">
        <f t="shared" si="213"/>
        <v xml:space="preserve">
</v>
      </c>
      <c r="I825" s="27" t="str">
        <f t="shared" si="214"/>
        <v xml:space="preserve">
</v>
      </c>
      <c r="J825" s="42">
        <f t="shared" si="215"/>
        <v>0</v>
      </c>
      <c r="K825" s="22">
        <f t="shared" si="220"/>
        <v>0</v>
      </c>
      <c r="L825" s="22">
        <f t="shared" si="218"/>
        <v>0</v>
      </c>
      <c r="M825" s="22">
        <f t="shared" si="216"/>
        <v>0</v>
      </c>
      <c r="N825" s="14" t="str">
        <f t="shared" si="217"/>
        <v/>
      </c>
      <c r="O825" s="14" t="e">
        <f t="shared" si="222"/>
        <v>#VALUE!</v>
      </c>
      <c r="P825" s="14" t="e">
        <f t="shared" si="223"/>
        <v>#VALUE!</v>
      </c>
      <c r="Q825" s="14" t="str">
        <f>IFERROR(IF(AA825="",IF(X825="","Ecole Privée "&amp;TRIM(PROPER(VLOOKUP(MID(V825,1,8),[1]Répertoire!$H$1:$J$65536,3,FALSE))),"Ecole Privée "&amp;TRIM(PROPER(VLOOKUP(X825,[1]Répertoire!$H$1:$J$65536,3,FALSE)))),AA825),"")</f>
        <v/>
      </c>
      <c r="R825" s="14" t="str">
        <f>IFERROR(IF(AB825="",IF(X825="",VLOOKUP(MID(V825,1,8),[1]Répertoire!$H$1:$J$65536,2,FALSE),TRIM(UPPER(VLOOKUP(X825,[1]Répertoire!$H$1:$J$65536,2,FALSE)))),AB825),"")</f>
        <v/>
      </c>
      <c r="S825" s="14" t="str">
        <f t="shared" si="219"/>
        <v/>
      </c>
      <c r="T825" s="15" t="e">
        <f t="shared" si="224"/>
        <v>#VALUE!</v>
      </c>
      <c r="U825" s="14" t="e">
        <f t="shared" si="225"/>
        <v>#VALUE!</v>
      </c>
      <c r="V825" s="6" t="str">
        <f t="shared" si="226"/>
        <v/>
      </c>
      <c r="W825" s="34"/>
      <c r="X825" s="23" t="str">
        <f t="shared" si="227"/>
        <v/>
      </c>
      <c r="Y825" s="35"/>
      <c r="Z825" s="35"/>
      <c r="AA825" s="38"/>
      <c r="AB825" s="38"/>
      <c r="AC825" s="39"/>
      <c r="AD825" s="23"/>
      <c r="AE825" s="39"/>
      <c r="AF825" s="41"/>
    </row>
    <row r="826" spans="1:32" ht="45" customHeight="1" x14ac:dyDescent="0.25">
      <c r="A826" s="12">
        <v>825</v>
      </c>
      <c r="D826" s="21" t="str">
        <f t="shared" si="211"/>
        <v/>
      </c>
      <c r="E826" s="22" t="str">
        <f t="shared" si="221"/>
        <v/>
      </c>
      <c r="F826" s="22">
        <f>IF(H826="","",MAX($F$2:F825)+1)</f>
        <v>825</v>
      </c>
      <c r="G826" s="26" t="str">
        <f t="shared" si="212"/>
        <v/>
      </c>
      <c r="H826" s="27" t="str">
        <f t="shared" si="213"/>
        <v xml:space="preserve">
</v>
      </c>
      <c r="I826" s="27" t="str">
        <f t="shared" si="214"/>
        <v xml:space="preserve">
</v>
      </c>
      <c r="J826" s="42">
        <f t="shared" si="215"/>
        <v>0</v>
      </c>
      <c r="K826" s="22">
        <f t="shared" si="220"/>
        <v>0</v>
      </c>
      <c r="L826" s="22">
        <f t="shared" si="218"/>
        <v>0</v>
      </c>
      <c r="M826" s="22">
        <f t="shared" si="216"/>
        <v>0</v>
      </c>
      <c r="N826" s="14" t="str">
        <f t="shared" si="217"/>
        <v/>
      </c>
      <c r="O826" s="14" t="e">
        <f t="shared" si="222"/>
        <v>#VALUE!</v>
      </c>
      <c r="P826" s="14" t="e">
        <f t="shared" si="223"/>
        <v>#VALUE!</v>
      </c>
      <c r="Q826" s="14" t="str">
        <f>IFERROR(IF(AA826="",IF(X826="","Ecole Privée "&amp;TRIM(PROPER(VLOOKUP(MID(V826,1,8),[1]Répertoire!$H$1:$J$65536,3,FALSE))),"Ecole Privée "&amp;TRIM(PROPER(VLOOKUP(X826,[1]Répertoire!$H$1:$J$65536,3,FALSE)))),AA826),"")</f>
        <v/>
      </c>
      <c r="R826" s="14" t="str">
        <f>IFERROR(IF(AB826="",IF(X826="",VLOOKUP(MID(V826,1,8),[1]Répertoire!$H$1:$J$65536,2,FALSE),TRIM(UPPER(VLOOKUP(X826,[1]Répertoire!$H$1:$J$65536,2,FALSE)))),AB826),"")</f>
        <v/>
      </c>
      <c r="S826" s="14" t="str">
        <f t="shared" si="219"/>
        <v/>
      </c>
      <c r="T826" s="15" t="e">
        <f t="shared" si="224"/>
        <v>#VALUE!</v>
      </c>
      <c r="U826" s="14" t="e">
        <f t="shared" si="225"/>
        <v>#VALUE!</v>
      </c>
      <c r="V826" s="4" t="str">
        <f t="shared" si="226"/>
        <v/>
      </c>
      <c r="W826" s="33"/>
      <c r="X826" s="24" t="str">
        <f t="shared" si="227"/>
        <v/>
      </c>
      <c r="Y826" s="25"/>
      <c r="Z826" s="25"/>
      <c r="AA826" s="36"/>
      <c r="AB826" s="36"/>
      <c r="AC826" s="37"/>
      <c r="AD826" s="24"/>
      <c r="AE826" s="37"/>
      <c r="AF826" s="40"/>
    </row>
    <row r="827" spans="1:32" ht="45" customHeight="1" x14ac:dyDescent="0.25">
      <c r="A827" s="12">
        <v>826</v>
      </c>
      <c r="D827" s="21" t="str">
        <f t="shared" si="211"/>
        <v/>
      </c>
      <c r="E827" s="22" t="str">
        <f t="shared" si="221"/>
        <v/>
      </c>
      <c r="F827" s="22">
        <f>IF(H827="","",MAX($F$2:F826)+1)</f>
        <v>826</v>
      </c>
      <c r="G827" s="26" t="str">
        <f t="shared" si="212"/>
        <v/>
      </c>
      <c r="H827" s="27" t="str">
        <f t="shared" si="213"/>
        <v xml:space="preserve">
</v>
      </c>
      <c r="I827" s="27" t="str">
        <f t="shared" si="214"/>
        <v xml:space="preserve">
</v>
      </c>
      <c r="J827" s="42">
        <f t="shared" si="215"/>
        <v>0</v>
      </c>
      <c r="K827" s="22">
        <f t="shared" si="220"/>
        <v>0</v>
      </c>
      <c r="L827" s="22">
        <f t="shared" si="218"/>
        <v>0</v>
      </c>
      <c r="M827" s="22">
        <f t="shared" si="216"/>
        <v>0</v>
      </c>
      <c r="N827" s="14" t="str">
        <f t="shared" si="217"/>
        <v/>
      </c>
      <c r="O827" s="14" t="e">
        <f t="shared" si="222"/>
        <v>#VALUE!</v>
      </c>
      <c r="P827" s="14" t="e">
        <f t="shared" si="223"/>
        <v>#VALUE!</v>
      </c>
      <c r="Q827" s="14" t="str">
        <f>IFERROR(IF(AA827="",IF(X827="","Ecole Privée "&amp;TRIM(PROPER(VLOOKUP(MID(V827,1,8),[1]Répertoire!$H$1:$J$65536,3,FALSE))),"Ecole Privée "&amp;TRIM(PROPER(VLOOKUP(X827,[1]Répertoire!$H$1:$J$65536,3,FALSE)))),AA827),"")</f>
        <v/>
      </c>
      <c r="R827" s="14" t="str">
        <f>IFERROR(IF(AB827="",IF(X827="",VLOOKUP(MID(V827,1,8),[1]Répertoire!$H$1:$J$65536,2,FALSE),TRIM(UPPER(VLOOKUP(X827,[1]Répertoire!$H$1:$J$65536,2,FALSE)))),AB827),"")</f>
        <v/>
      </c>
      <c r="S827" s="14" t="str">
        <f t="shared" si="219"/>
        <v/>
      </c>
      <c r="T827" s="15" t="e">
        <f t="shared" si="224"/>
        <v>#VALUE!</v>
      </c>
      <c r="U827" s="14" t="e">
        <f t="shared" si="225"/>
        <v>#VALUE!</v>
      </c>
      <c r="V827" s="6" t="str">
        <f t="shared" si="226"/>
        <v/>
      </c>
      <c r="W827" s="34"/>
      <c r="X827" s="23" t="str">
        <f t="shared" si="227"/>
        <v/>
      </c>
      <c r="Y827" s="35"/>
      <c r="Z827" s="35"/>
      <c r="AA827" s="38"/>
      <c r="AB827" s="38"/>
      <c r="AC827" s="39"/>
      <c r="AD827" s="23"/>
      <c r="AE827" s="39"/>
      <c r="AF827" s="41"/>
    </row>
    <row r="828" spans="1:32" ht="45" customHeight="1" x14ac:dyDescent="0.25">
      <c r="A828" s="12">
        <v>827</v>
      </c>
      <c r="D828" s="21" t="str">
        <f t="shared" si="211"/>
        <v/>
      </c>
      <c r="E828" s="22" t="str">
        <f t="shared" si="221"/>
        <v/>
      </c>
      <c r="F828" s="22">
        <f>IF(H828="","",MAX($F$2:F827)+1)</f>
        <v>827</v>
      </c>
      <c r="G828" s="26" t="str">
        <f t="shared" si="212"/>
        <v/>
      </c>
      <c r="H828" s="27" t="str">
        <f t="shared" si="213"/>
        <v xml:space="preserve">
</v>
      </c>
      <c r="I828" s="27" t="str">
        <f t="shared" si="214"/>
        <v xml:space="preserve">
</v>
      </c>
      <c r="J828" s="42">
        <f t="shared" si="215"/>
        <v>0</v>
      </c>
      <c r="K828" s="22">
        <f t="shared" si="220"/>
        <v>0</v>
      </c>
      <c r="L828" s="22">
        <f t="shared" si="218"/>
        <v>0</v>
      </c>
      <c r="M828" s="22">
        <f t="shared" si="216"/>
        <v>0</v>
      </c>
      <c r="N828" s="14" t="str">
        <f t="shared" si="217"/>
        <v/>
      </c>
      <c r="O828" s="14" t="e">
        <f t="shared" si="222"/>
        <v>#VALUE!</v>
      </c>
      <c r="P828" s="14" t="e">
        <f t="shared" si="223"/>
        <v>#VALUE!</v>
      </c>
      <c r="Q828" s="14" t="str">
        <f>IFERROR(IF(AA828="",IF(X828="","Ecole Privée "&amp;TRIM(PROPER(VLOOKUP(MID(V828,1,8),[1]Répertoire!$H$1:$J$65536,3,FALSE))),"Ecole Privée "&amp;TRIM(PROPER(VLOOKUP(X828,[1]Répertoire!$H$1:$J$65536,3,FALSE)))),AA828),"")</f>
        <v/>
      </c>
      <c r="R828" s="14" t="str">
        <f>IFERROR(IF(AB828="",IF(X828="",VLOOKUP(MID(V828,1,8),[1]Répertoire!$H$1:$J$65536,2,FALSE),TRIM(UPPER(VLOOKUP(X828,[1]Répertoire!$H$1:$J$65536,2,FALSE)))),AB828),"")</f>
        <v/>
      </c>
      <c r="S828" s="14" t="str">
        <f t="shared" si="219"/>
        <v/>
      </c>
      <c r="T828" s="15" t="e">
        <f t="shared" si="224"/>
        <v>#VALUE!</v>
      </c>
      <c r="U828" s="14" t="e">
        <f t="shared" si="225"/>
        <v>#VALUE!</v>
      </c>
      <c r="V828" s="4" t="str">
        <f t="shared" si="226"/>
        <v/>
      </c>
      <c r="W828" s="33"/>
      <c r="X828" s="24" t="str">
        <f t="shared" si="227"/>
        <v/>
      </c>
      <c r="Y828" s="25"/>
      <c r="Z828" s="25"/>
      <c r="AA828" s="36"/>
      <c r="AB828" s="36"/>
      <c r="AC828" s="37"/>
      <c r="AD828" s="24"/>
      <c r="AE828" s="37"/>
      <c r="AF828" s="40"/>
    </row>
    <row r="829" spans="1:32" ht="45" customHeight="1" x14ac:dyDescent="0.25">
      <c r="A829" s="12">
        <v>828</v>
      </c>
      <c r="D829" s="21" t="str">
        <f t="shared" si="211"/>
        <v/>
      </c>
      <c r="E829" s="22" t="str">
        <f t="shared" si="221"/>
        <v/>
      </c>
      <c r="F829" s="22">
        <f>IF(H829="","",MAX($F$2:F828)+1)</f>
        <v>828</v>
      </c>
      <c r="G829" s="26" t="str">
        <f t="shared" si="212"/>
        <v/>
      </c>
      <c r="H829" s="27" t="str">
        <f t="shared" si="213"/>
        <v xml:space="preserve">
</v>
      </c>
      <c r="I829" s="27" t="str">
        <f t="shared" si="214"/>
        <v xml:space="preserve">
</v>
      </c>
      <c r="J829" s="42">
        <f t="shared" si="215"/>
        <v>0</v>
      </c>
      <c r="K829" s="22">
        <f t="shared" si="220"/>
        <v>0</v>
      </c>
      <c r="L829" s="22">
        <f t="shared" si="218"/>
        <v>0</v>
      </c>
      <c r="M829" s="22">
        <f t="shared" si="216"/>
        <v>0</v>
      </c>
      <c r="N829" s="14" t="str">
        <f t="shared" si="217"/>
        <v/>
      </c>
      <c r="O829" s="14" t="e">
        <f t="shared" si="222"/>
        <v>#VALUE!</v>
      </c>
      <c r="P829" s="14" t="e">
        <f t="shared" si="223"/>
        <v>#VALUE!</v>
      </c>
      <c r="Q829" s="14" t="str">
        <f>IFERROR(IF(AA829="",IF(X829="","Ecole Privée "&amp;TRIM(PROPER(VLOOKUP(MID(V829,1,8),[1]Répertoire!$H$1:$J$65536,3,FALSE))),"Ecole Privée "&amp;TRIM(PROPER(VLOOKUP(X829,[1]Répertoire!$H$1:$J$65536,3,FALSE)))),AA829),"")</f>
        <v/>
      </c>
      <c r="R829" s="14" t="str">
        <f>IFERROR(IF(AB829="",IF(X829="",VLOOKUP(MID(V829,1,8),[1]Répertoire!$H$1:$J$65536,2,FALSE),TRIM(UPPER(VLOOKUP(X829,[1]Répertoire!$H$1:$J$65536,2,FALSE)))),AB829),"")</f>
        <v/>
      </c>
      <c r="S829" s="14" t="str">
        <f t="shared" si="219"/>
        <v/>
      </c>
      <c r="T829" s="15" t="e">
        <f t="shared" si="224"/>
        <v>#VALUE!</v>
      </c>
      <c r="U829" s="14" t="e">
        <f t="shared" si="225"/>
        <v>#VALUE!</v>
      </c>
      <c r="V829" s="6" t="str">
        <f t="shared" si="226"/>
        <v/>
      </c>
      <c r="W829" s="34"/>
      <c r="X829" s="23" t="str">
        <f t="shared" si="227"/>
        <v/>
      </c>
      <c r="Y829" s="35"/>
      <c r="Z829" s="35"/>
      <c r="AA829" s="38"/>
      <c r="AB829" s="38"/>
      <c r="AC829" s="39"/>
      <c r="AD829" s="23"/>
      <c r="AE829" s="39"/>
      <c r="AF829" s="41"/>
    </row>
    <row r="830" spans="1:32" ht="45" customHeight="1" x14ac:dyDescent="0.25">
      <c r="A830" s="12">
        <v>829</v>
      </c>
      <c r="D830" s="21" t="str">
        <f t="shared" si="211"/>
        <v/>
      </c>
      <c r="E830" s="22" t="str">
        <f t="shared" si="221"/>
        <v/>
      </c>
      <c r="F830" s="22">
        <f>IF(H830="","",MAX($F$2:F829)+1)</f>
        <v>829</v>
      </c>
      <c r="G830" s="26" t="str">
        <f t="shared" si="212"/>
        <v/>
      </c>
      <c r="H830" s="27" t="str">
        <f t="shared" si="213"/>
        <v xml:space="preserve">
</v>
      </c>
      <c r="I830" s="27" t="str">
        <f t="shared" si="214"/>
        <v xml:space="preserve">
</v>
      </c>
      <c r="J830" s="42">
        <f t="shared" si="215"/>
        <v>0</v>
      </c>
      <c r="K830" s="22">
        <f t="shared" si="220"/>
        <v>0</v>
      </c>
      <c r="L830" s="22">
        <f t="shared" si="218"/>
        <v>0</v>
      </c>
      <c r="M830" s="22">
        <f t="shared" si="216"/>
        <v>0</v>
      </c>
      <c r="N830" s="14" t="str">
        <f t="shared" si="217"/>
        <v/>
      </c>
      <c r="O830" s="14" t="e">
        <f t="shared" si="222"/>
        <v>#VALUE!</v>
      </c>
      <c r="P830" s="14" t="e">
        <f t="shared" si="223"/>
        <v>#VALUE!</v>
      </c>
      <c r="Q830" s="14" t="str">
        <f>IFERROR(IF(AA830="",IF(X830="","Ecole Privée "&amp;TRIM(PROPER(VLOOKUP(MID(V830,1,8),[1]Répertoire!$H$1:$J$65536,3,FALSE))),"Ecole Privée "&amp;TRIM(PROPER(VLOOKUP(X830,[1]Répertoire!$H$1:$J$65536,3,FALSE)))),AA830),"")</f>
        <v/>
      </c>
      <c r="R830" s="14" t="str">
        <f>IFERROR(IF(AB830="",IF(X830="",VLOOKUP(MID(V830,1,8),[1]Répertoire!$H$1:$J$65536,2,FALSE),TRIM(UPPER(VLOOKUP(X830,[1]Répertoire!$H$1:$J$65536,2,FALSE)))),AB830),"")</f>
        <v/>
      </c>
      <c r="S830" s="14" t="str">
        <f t="shared" si="219"/>
        <v/>
      </c>
      <c r="T830" s="15" t="e">
        <f t="shared" si="224"/>
        <v>#VALUE!</v>
      </c>
      <c r="U830" s="14" t="e">
        <f t="shared" si="225"/>
        <v>#VALUE!</v>
      </c>
      <c r="V830" s="4" t="str">
        <f t="shared" si="226"/>
        <v/>
      </c>
      <c r="W830" s="33"/>
      <c r="X830" s="24" t="str">
        <f t="shared" si="227"/>
        <v/>
      </c>
      <c r="Y830" s="25"/>
      <c r="Z830" s="25"/>
      <c r="AA830" s="36"/>
      <c r="AB830" s="36"/>
      <c r="AC830" s="37"/>
      <c r="AD830" s="24"/>
      <c r="AE830" s="37"/>
      <c r="AF830" s="40"/>
    </row>
    <row r="831" spans="1:32" ht="45" customHeight="1" x14ac:dyDescent="0.25">
      <c r="A831" s="12">
        <v>830</v>
      </c>
      <c r="D831" s="21" t="str">
        <f t="shared" si="211"/>
        <v/>
      </c>
      <c r="E831" s="22" t="str">
        <f t="shared" si="221"/>
        <v/>
      </c>
      <c r="F831" s="22">
        <f>IF(H831="","",MAX($F$2:F830)+1)</f>
        <v>830</v>
      </c>
      <c r="G831" s="26" t="str">
        <f t="shared" si="212"/>
        <v/>
      </c>
      <c r="H831" s="27" t="str">
        <f t="shared" si="213"/>
        <v xml:space="preserve">
</v>
      </c>
      <c r="I831" s="27" t="str">
        <f t="shared" si="214"/>
        <v xml:space="preserve">
</v>
      </c>
      <c r="J831" s="42">
        <f t="shared" si="215"/>
        <v>0</v>
      </c>
      <c r="K831" s="22">
        <f t="shared" si="220"/>
        <v>0</v>
      </c>
      <c r="L831" s="22">
        <f t="shared" si="218"/>
        <v>0</v>
      </c>
      <c r="M831" s="22">
        <f t="shared" si="216"/>
        <v>0</v>
      </c>
      <c r="N831" s="14" t="str">
        <f t="shared" si="217"/>
        <v/>
      </c>
      <c r="O831" s="14" t="e">
        <f t="shared" si="222"/>
        <v>#VALUE!</v>
      </c>
      <c r="P831" s="14" t="e">
        <f t="shared" si="223"/>
        <v>#VALUE!</v>
      </c>
      <c r="Q831" s="14" t="str">
        <f>IFERROR(IF(AA831="",IF(X831="","Ecole Privée "&amp;TRIM(PROPER(VLOOKUP(MID(V831,1,8),[1]Répertoire!$H$1:$J$65536,3,FALSE))),"Ecole Privée "&amp;TRIM(PROPER(VLOOKUP(X831,[1]Répertoire!$H$1:$J$65536,3,FALSE)))),AA831),"")</f>
        <v/>
      </c>
      <c r="R831" s="14" t="str">
        <f>IFERROR(IF(AB831="",IF(X831="",VLOOKUP(MID(V831,1,8),[1]Répertoire!$H$1:$J$65536,2,FALSE),TRIM(UPPER(VLOOKUP(X831,[1]Répertoire!$H$1:$J$65536,2,FALSE)))),AB831),"")</f>
        <v/>
      </c>
      <c r="S831" s="14" t="str">
        <f t="shared" si="219"/>
        <v/>
      </c>
      <c r="T831" s="15" t="e">
        <f t="shared" si="224"/>
        <v>#VALUE!</v>
      </c>
      <c r="U831" s="14" t="e">
        <f t="shared" si="225"/>
        <v>#VALUE!</v>
      </c>
      <c r="V831" s="6" t="str">
        <f t="shared" si="226"/>
        <v/>
      </c>
      <c r="W831" s="34"/>
      <c r="X831" s="23" t="str">
        <f t="shared" si="227"/>
        <v/>
      </c>
      <c r="Y831" s="35"/>
      <c r="Z831" s="35"/>
      <c r="AA831" s="38"/>
      <c r="AB831" s="38"/>
      <c r="AC831" s="39"/>
      <c r="AD831" s="23"/>
      <c r="AE831" s="39"/>
      <c r="AF831" s="41"/>
    </row>
    <row r="832" spans="1:32" ht="45" customHeight="1" x14ac:dyDescent="0.25">
      <c r="A832" s="12">
        <v>831</v>
      </c>
      <c r="D832" s="21" t="str">
        <f t="shared" si="211"/>
        <v/>
      </c>
      <c r="E832" s="22" t="str">
        <f t="shared" si="221"/>
        <v/>
      </c>
      <c r="F832" s="22">
        <f>IF(H832="","",MAX($F$2:F831)+1)</f>
        <v>831</v>
      </c>
      <c r="G832" s="26" t="str">
        <f t="shared" si="212"/>
        <v/>
      </c>
      <c r="H832" s="27" t="str">
        <f t="shared" si="213"/>
        <v xml:space="preserve">
</v>
      </c>
      <c r="I832" s="27" t="str">
        <f t="shared" si="214"/>
        <v xml:space="preserve">
</v>
      </c>
      <c r="J832" s="42">
        <f t="shared" si="215"/>
        <v>0</v>
      </c>
      <c r="K832" s="22">
        <f t="shared" si="220"/>
        <v>0</v>
      </c>
      <c r="L832" s="22">
        <f t="shared" si="218"/>
        <v>0</v>
      </c>
      <c r="M832" s="22">
        <f t="shared" si="216"/>
        <v>0</v>
      </c>
      <c r="N832" s="14" t="str">
        <f t="shared" si="217"/>
        <v/>
      </c>
      <c r="O832" s="14" t="e">
        <f t="shared" si="222"/>
        <v>#VALUE!</v>
      </c>
      <c r="P832" s="14" t="e">
        <f t="shared" si="223"/>
        <v>#VALUE!</v>
      </c>
      <c r="Q832" s="14" t="str">
        <f>IFERROR(IF(AA832="",IF(X832="","Ecole Privée "&amp;TRIM(PROPER(VLOOKUP(MID(V832,1,8),[1]Répertoire!$H$1:$J$65536,3,FALSE))),"Ecole Privée "&amp;TRIM(PROPER(VLOOKUP(X832,[1]Répertoire!$H$1:$J$65536,3,FALSE)))),AA832),"")</f>
        <v/>
      </c>
      <c r="R832" s="14" t="str">
        <f>IFERROR(IF(AB832="",IF(X832="",VLOOKUP(MID(V832,1,8),[1]Répertoire!$H$1:$J$65536,2,FALSE),TRIM(UPPER(VLOOKUP(X832,[1]Répertoire!$H$1:$J$65536,2,FALSE)))),AB832),"")</f>
        <v/>
      </c>
      <c r="S832" s="14" t="str">
        <f t="shared" si="219"/>
        <v/>
      </c>
      <c r="T832" s="15" t="e">
        <f t="shared" si="224"/>
        <v>#VALUE!</v>
      </c>
      <c r="U832" s="14" t="e">
        <f t="shared" si="225"/>
        <v>#VALUE!</v>
      </c>
      <c r="V832" s="4" t="str">
        <f t="shared" si="226"/>
        <v/>
      </c>
      <c r="W832" s="33"/>
      <c r="X832" s="24" t="str">
        <f t="shared" si="227"/>
        <v/>
      </c>
      <c r="Y832" s="25"/>
      <c r="Z832" s="25"/>
      <c r="AA832" s="36"/>
      <c r="AB832" s="36"/>
      <c r="AC832" s="37"/>
      <c r="AD832" s="24"/>
      <c r="AE832" s="37"/>
      <c r="AF832" s="40"/>
    </row>
    <row r="833" spans="1:32" ht="45" customHeight="1" x14ac:dyDescent="0.25">
      <c r="A833" s="12">
        <v>832</v>
      </c>
      <c r="D833" s="21" t="str">
        <f t="shared" si="211"/>
        <v/>
      </c>
      <c r="E833" s="22" t="str">
        <f t="shared" si="221"/>
        <v/>
      </c>
      <c r="F833" s="22">
        <f>IF(H833="","",MAX($F$2:F832)+1)</f>
        <v>832</v>
      </c>
      <c r="G833" s="26" t="str">
        <f t="shared" si="212"/>
        <v/>
      </c>
      <c r="H833" s="27" t="str">
        <f t="shared" si="213"/>
        <v xml:space="preserve">
</v>
      </c>
      <c r="I833" s="27" t="str">
        <f t="shared" si="214"/>
        <v xml:space="preserve">
</v>
      </c>
      <c r="J833" s="42">
        <f t="shared" si="215"/>
        <v>0</v>
      </c>
      <c r="K833" s="22">
        <f t="shared" si="220"/>
        <v>0</v>
      </c>
      <c r="L833" s="22">
        <f t="shared" si="218"/>
        <v>0</v>
      </c>
      <c r="M833" s="22">
        <f t="shared" si="216"/>
        <v>0</v>
      </c>
      <c r="N833" s="14" t="str">
        <f t="shared" si="217"/>
        <v/>
      </c>
      <c r="O833" s="14" t="e">
        <f t="shared" si="222"/>
        <v>#VALUE!</v>
      </c>
      <c r="P833" s="14" t="e">
        <f t="shared" si="223"/>
        <v>#VALUE!</v>
      </c>
      <c r="Q833" s="14" t="str">
        <f>IFERROR(IF(AA833="",IF(X833="","Ecole Privée "&amp;TRIM(PROPER(VLOOKUP(MID(V833,1,8),[1]Répertoire!$H$1:$J$65536,3,FALSE))),"Ecole Privée "&amp;TRIM(PROPER(VLOOKUP(X833,[1]Répertoire!$H$1:$J$65536,3,FALSE)))),AA833),"")</f>
        <v/>
      </c>
      <c r="R833" s="14" t="str">
        <f>IFERROR(IF(AB833="",IF(X833="",VLOOKUP(MID(V833,1,8),[1]Répertoire!$H$1:$J$65536,2,FALSE),TRIM(UPPER(VLOOKUP(X833,[1]Répertoire!$H$1:$J$65536,2,FALSE)))),AB833),"")</f>
        <v/>
      </c>
      <c r="S833" s="14" t="str">
        <f t="shared" si="219"/>
        <v/>
      </c>
      <c r="T833" s="15" t="e">
        <f t="shared" si="224"/>
        <v>#VALUE!</v>
      </c>
      <c r="U833" s="14" t="e">
        <f t="shared" si="225"/>
        <v>#VALUE!</v>
      </c>
      <c r="V833" s="6" t="str">
        <f t="shared" si="226"/>
        <v/>
      </c>
      <c r="W833" s="34"/>
      <c r="X833" s="23" t="str">
        <f t="shared" si="227"/>
        <v/>
      </c>
      <c r="Y833" s="35"/>
      <c r="Z833" s="35"/>
      <c r="AA833" s="38"/>
      <c r="AB833" s="38"/>
      <c r="AC833" s="39"/>
      <c r="AD833" s="23"/>
      <c r="AE833" s="39"/>
      <c r="AF833" s="41"/>
    </row>
    <row r="834" spans="1:32" ht="45" customHeight="1" x14ac:dyDescent="0.25">
      <c r="A834" s="12">
        <v>833</v>
      </c>
      <c r="D834" s="21" t="str">
        <f t="shared" ref="D834:D897" si="228">IF(ISNUMBER(SEARCH("Service",G834)),TEXT(MID(V834,10,8),"JJ/MM/AAAA")+TEXT(MID(V834,19,8),"JJ/MM/AAAA")-F834,"")</f>
        <v/>
      </c>
      <c r="E834" s="22" t="str">
        <f t="shared" si="221"/>
        <v/>
      </c>
      <c r="F834" s="22">
        <f>IF(H834="","",MAX($F$2:F833)+1)</f>
        <v>833</v>
      </c>
      <c r="G834" s="26" t="str">
        <f t="shared" si="212"/>
        <v/>
      </c>
      <c r="H834" s="27" t="str">
        <f t="shared" si="213"/>
        <v xml:space="preserve">
</v>
      </c>
      <c r="I834" s="27" t="str">
        <f t="shared" si="214"/>
        <v xml:space="preserve">
</v>
      </c>
      <c r="J834" s="42">
        <f t="shared" si="215"/>
        <v>0</v>
      </c>
      <c r="K834" s="22">
        <f t="shared" si="220"/>
        <v>0</v>
      </c>
      <c r="L834" s="22">
        <f t="shared" si="218"/>
        <v>0</v>
      </c>
      <c r="M834" s="22">
        <f t="shared" si="216"/>
        <v>0</v>
      </c>
      <c r="N834" s="14" t="str">
        <f t="shared" si="217"/>
        <v/>
      </c>
      <c r="O834" s="14" t="e">
        <f t="shared" si="222"/>
        <v>#VALUE!</v>
      </c>
      <c r="P834" s="14" t="e">
        <f t="shared" si="223"/>
        <v>#VALUE!</v>
      </c>
      <c r="Q834" s="14" t="str">
        <f>IFERROR(IF(AA834="",IF(X834="","Ecole Privée "&amp;TRIM(PROPER(VLOOKUP(MID(V834,1,8),[1]Répertoire!$H$1:$J$65536,3,FALSE))),"Ecole Privée "&amp;TRIM(PROPER(VLOOKUP(X834,[1]Répertoire!$H$1:$J$65536,3,FALSE)))),AA834),"")</f>
        <v/>
      </c>
      <c r="R834" s="14" t="str">
        <f>IFERROR(IF(AB834="",IF(X834="",VLOOKUP(MID(V834,1,8),[1]Répertoire!$H$1:$J$65536,2,FALSE),TRIM(UPPER(VLOOKUP(X834,[1]Répertoire!$H$1:$J$65536,2,FALSE)))),AB834),"")</f>
        <v/>
      </c>
      <c r="S834" s="14" t="str">
        <f t="shared" si="219"/>
        <v/>
      </c>
      <c r="T834" s="15" t="e">
        <f t="shared" si="224"/>
        <v>#VALUE!</v>
      </c>
      <c r="U834" s="14" t="e">
        <f t="shared" si="225"/>
        <v>#VALUE!</v>
      </c>
      <c r="V834" s="4" t="str">
        <f t="shared" si="226"/>
        <v/>
      </c>
      <c r="W834" s="33"/>
      <c r="X834" s="24" t="str">
        <f t="shared" si="227"/>
        <v/>
      </c>
      <c r="Y834" s="25"/>
      <c r="Z834" s="25"/>
      <c r="AA834" s="36"/>
      <c r="AB834" s="36"/>
      <c r="AC834" s="37"/>
      <c r="AD834" s="24"/>
      <c r="AE834" s="37"/>
      <c r="AF834" s="40"/>
    </row>
    <row r="835" spans="1:32" ht="45" customHeight="1" x14ac:dyDescent="0.25">
      <c r="A835" s="12">
        <v>834</v>
      </c>
      <c r="D835" s="21" t="str">
        <f t="shared" si="228"/>
        <v/>
      </c>
      <c r="E835" s="22" t="str">
        <f t="shared" si="221"/>
        <v/>
      </c>
      <c r="F835" s="22">
        <f>IF(H835="","",MAX($F$2:F834)+1)</f>
        <v>834</v>
      </c>
      <c r="G835" s="26" t="str">
        <f t="shared" ref="G835:G898" si="229">IF(W835="",IF(N835="","",F835&amp;IF(F835=1,"er","ème")&amp;" service"&amp;CHAR(10)&amp;N835),"")</f>
        <v/>
      </c>
      <c r="H835" s="27" t="str">
        <f t="shared" ref="H835:H898" si="230">IF(W835="",Q835&amp;CHAR(10)&amp;R835&amp;CHAR(10)&amp;S835,"")</f>
        <v xml:space="preserve">
</v>
      </c>
      <c r="I835" s="27" t="str">
        <f t="shared" ref="I835:I898" si="231">IF(N835="","",N835)&amp;CHAR(10)&amp;IF(Q835="","",Q835)&amp;CHAR(10)&amp;IF(R835="","",R835)</f>
        <v xml:space="preserve">
</v>
      </c>
      <c r="J835" s="42">
        <f t="shared" ref="J835:J898" si="232">SUM(K835:M835)</f>
        <v>0</v>
      </c>
      <c r="K835" s="22">
        <f t="shared" si="220"/>
        <v>0</v>
      </c>
      <c r="L835" s="22">
        <f t="shared" si="218"/>
        <v>0</v>
      </c>
      <c r="M835" s="22">
        <f t="shared" ref="M835:M898" si="233">IFERROR(IF(AND(P835&lt;P834,P835&gt;O834),1,0),0)</f>
        <v>0</v>
      </c>
      <c r="N835" s="14" t="str">
        <f t="shared" ref="N835:N898" si="234">IF(ISNUMBER(O835),TEXT(O835,"jj/MM/aaaa")&amp;" au "&amp;TEXT(P835,"jj/MM/aaaa"),"")</f>
        <v/>
      </c>
      <c r="O835" s="14" t="e">
        <f t="shared" si="222"/>
        <v>#VALUE!</v>
      </c>
      <c r="P835" s="14" t="e">
        <f t="shared" si="223"/>
        <v>#VALUE!</v>
      </c>
      <c r="Q835" s="14" t="str">
        <f>IFERROR(IF(AA835="",IF(X835="","Ecole Privée "&amp;TRIM(PROPER(VLOOKUP(MID(V835,1,8),[1]Répertoire!$H$1:$J$65536,3,FALSE))),"Ecole Privée "&amp;TRIM(PROPER(VLOOKUP(X835,[1]Répertoire!$H$1:$J$65536,3,FALSE)))),AA835),"")</f>
        <v/>
      </c>
      <c r="R835" s="14" t="str">
        <f>IFERROR(IF(AB835="",IF(X835="",VLOOKUP(MID(V835,1,8),[1]Répertoire!$H$1:$J$65536,2,FALSE),TRIM(UPPER(VLOOKUP(X835,[1]Répertoire!$H$1:$J$65536,2,FALSE)))),AB835),"")</f>
        <v/>
      </c>
      <c r="S835" s="14" t="str">
        <f t="shared" si="219"/>
        <v/>
      </c>
      <c r="T835" s="15" t="e">
        <f t="shared" si="224"/>
        <v>#VALUE!</v>
      </c>
      <c r="U835" s="14" t="e">
        <f t="shared" si="225"/>
        <v>#VALUE!</v>
      </c>
      <c r="V835" s="6" t="str">
        <f t="shared" si="226"/>
        <v/>
      </c>
      <c r="W835" s="34"/>
      <c r="X835" s="23" t="str">
        <f t="shared" si="227"/>
        <v/>
      </c>
      <c r="Y835" s="35"/>
      <c r="Z835" s="35"/>
      <c r="AA835" s="38"/>
      <c r="AB835" s="38"/>
      <c r="AC835" s="39"/>
      <c r="AD835" s="23"/>
      <c r="AE835" s="39"/>
      <c r="AF835" s="41"/>
    </row>
    <row r="836" spans="1:32" ht="45" customHeight="1" x14ac:dyDescent="0.25">
      <c r="A836" s="12">
        <v>835</v>
      </c>
      <c r="D836" s="21" t="str">
        <f t="shared" si="228"/>
        <v/>
      </c>
      <c r="E836" s="22" t="str">
        <f t="shared" si="221"/>
        <v/>
      </c>
      <c r="F836" s="22">
        <f>IF(H836="","",MAX($F$2:F835)+1)</f>
        <v>835</v>
      </c>
      <c r="G836" s="26" t="str">
        <f t="shared" si="229"/>
        <v/>
      </c>
      <c r="H836" s="27" t="str">
        <f t="shared" si="230"/>
        <v xml:space="preserve">
</v>
      </c>
      <c r="I836" s="27" t="str">
        <f t="shared" si="231"/>
        <v xml:space="preserve">
</v>
      </c>
      <c r="J836" s="42">
        <f t="shared" si="232"/>
        <v>0</v>
      </c>
      <c r="K836" s="22">
        <f t="shared" si="220"/>
        <v>0</v>
      </c>
      <c r="L836" s="22">
        <f t="shared" ref="L836:L899" si="235">IFERROR(IF(AND(O836&lt;P835,O836&gt;O835),1,0),0)</f>
        <v>0</v>
      </c>
      <c r="M836" s="22">
        <f t="shared" si="233"/>
        <v>0</v>
      </c>
      <c r="N836" s="14" t="str">
        <f t="shared" si="234"/>
        <v/>
      </c>
      <c r="O836" s="14" t="e">
        <f t="shared" si="222"/>
        <v>#VALUE!</v>
      </c>
      <c r="P836" s="14" t="e">
        <f t="shared" si="223"/>
        <v>#VALUE!</v>
      </c>
      <c r="Q836" s="14" t="str">
        <f>IFERROR(IF(AA836="",IF(X836="","Ecole Privée "&amp;TRIM(PROPER(VLOOKUP(MID(V836,1,8),[1]Répertoire!$H$1:$J$65536,3,FALSE))),"Ecole Privée "&amp;TRIM(PROPER(VLOOKUP(X836,[1]Répertoire!$H$1:$J$65536,3,FALSE)))),AA836),"")</f>
        <v/>
      </c>
      <c r="R836" s="14" t="str">
        <f>IFERROR(IF(AB836="",IF(X836="",VLOOKUP(MID(V836,1,8),[1]Répertoire!$H$1:$J$65536,2,FALSE),TRIM(UPPER(VLOOKUP(X836,[1]Répertoire!$H$1:$J$65536,2,FALSE)))),AB836),"")</f>
        <v/>
      </c>
      <c r="S836" s="14" t="str">
        <f t="shared" si="219"/>
        <v/>
      </c>
      <c r="T836" s="15" t="e">
        <f t="shared" si="224"/>
        <v>#VALUE!</v>
      </c>
      <c r="U836" s="14" t="e">
        <f t="shared" si="225"/>
        <v>#VALUE!</v>
      </c>
      <c r="V836" s="4" t="str">
        <f t="shared" si="226"/>
        <v/>
      </c>
      <c r="W836" s="33"/>
      <c r="X836" s="24" t="str">
        <f t="shared" si="227"/>
        <v/>
      </c>
      <c r="Y836" s="25"/>
      <c r="Z836" s="25"/>
      <c r="AA836" s="36"/>
      <c r="AB836" s="36"/>
      <c r="AC836" s="37"/>
      <c r="AD836" s="24"/>
      <c r="AE836" s="37"/>
      <c r="AF836" s="40"/>
    </row>
    <row r="837" spans="1:32" ht="45" customHeight="1" x14ac:dyDescent="0.25">
      <c r="A837" s="12">
        <v>836</v>
      </c>
      <c r="D837" s="21" t="str">
        <f t="shared" si="228"/>
        <v/>
      </c>
      <c r="E837" s="22" t="str">
        <f t="shared" si="221"/>
        <v/>
      </c>
      <c r="F837" s="22">
        <f>IF(H837="","",MAX($F$2:F836)+1)</f>
        <v>836</v>
      </c>
      <c r="G837" s="26" t="str">
        <f t="shared" si="229"/>
        <v/>
      </c>
      <c r="H837" s="27" t="str">
        <f t="shared" si="230"/>
        <v xml:space="preserve">
</v>
      </c>
      <c r="I837" s="27" t="str">
        <f t="shared" si="231"/>
        <v xml:space="preserve">
</v>
      </c>
      <c r="J837" s="42">
        <f t="shared" si="232"/>
        <v>0</v>
      </c>
      <c r="K837" s="22">
        <f t="shared" si="220"/>
        <v>0</v>
      </c>
      <c r="L837" s="22">
        <f t="shared" si="235"/>
        <v>0</v>
      </c>
      <c r="M837" s="22">
        <f t="shared" si="233"/>
        <v>0</v>
      </c>
      <c r="N837" s="14" t="str">
        <f t="shared" si="234"/>
        <v/>
      </c>
      <c r="O837" s="14" t="e">
        <f t="shared" si="222"/>
        <v>#VALUE!</v>
      </c>
      <c r="P837" s="14" t="e">
        <f t="shared" si="223"/>
        <v>#VALUE!</v>
      </c>
      <c r="Q837" s="14" t="str">
        <f>IFERROR(IF(AA837="",IF(X837="","Ecole Privée "&amp;TRIM(PROPER(VLOOKUP(MID(V837,1,8),[1]Répertoire!$H$1:$J$65536,3,FALSE))),"Ecole Privée "&amp;TRIM(PROPER(VLOOKUP(X837,[1]Répertoire!$H$1:$J$65536,3,FALSE)))),AA837),"")</f>
        <v/>
      </c>
      <c r="R837" s="14" t="str">
        <f>IFERROR(IF(AB837="",IF(X837="",VLOOKUP(MID(V837,1,8),[1]Répertoire!$H$1:$J$65536,2,FALSE),TRIM(UPPER(VLOOKUP(X837,[1]Répertoire!$H$1:$J$65536,2,FALSE)))),AB837),"")</f>
        <v/>
      </c>
      <c r="S837" s="14" t="str">
        <f t="shared" si="219"/>
        <v/>
      </c>
      <c r="T837" s="15" t="e">
        <f t="shared" si="224"/>
        <v>#VALUE!</v>
      </c>
      <c r="U837" s="14" t="e">
        <f t="shared" si="225"/>
        <v>#VALUE!</v>
      </c>
      <c r="V837" s="6" t="str">
        <f t="shared" si="226"/>
        <v/>
      </c>
      <c r="W837" s="34"/>
      <c r="X837" s="23" t="str">
        <f t="shared" si="227"/>
        <v/>
      </c>
      <c r="Y837" s="35"/>
      <c r="Z837" s="35"/>
      <c r="AA837" s="38"/>
      <c r="AB837" s="38"/>
      <c r="AC837" s="39"/>
      <c r="AD837" s="23"/>
      <c r="AE837" s="39"/>
      <c r="AF837" s="41"/>
    </row>
    <row r="838" spans="1:32" ht="45" customHeight="1" x14ac:dyDescent="0.25">
      <c r="A838" s="12">
        <v>837</v>
      </c>
      <c r="D838" s="21" t="str">
        <f t="shared" si="228"/>
        <v/>
      </c>
      <c r="E838" s="22" t="str">
        <f t="shared" si="221"/>
        <v/>
      </c>
      <c r="F838" s="22">
        <f>IF(H838="","",MAX($F$2:F837)+1)</f>
        <v>837</v>
      </c>
      <c r="G838" s="26" t="str">
        <f t="shared" si="229"/>
        <v/>
      </c>
      <c r="H838" s="27" t="str">
        <f t="shared" si="230"/>
        <v xml:space="preserve">
</v>
      </c>
      <c r="I838" s="27" t="str">
        <f t="shared" si="231"/>
        <v xml:space="preserve">
</v>
      </c>
      <c r="J838" s="42">
        <f t="shared" si="232"/>
        <v>0</v>
      </c>
      <c r="K838" s="22">
        <f t="shared" si="220"/>
        <v>0</v>
      </c>
      <c r="L838" s="22">
        <f t="shared" si="235"/>
        <v>0</v>
      </c>
      <c r="M838" s="22">
        <f t="shared" si="233"/>
        <v>0</v>
      </c>
      <c r="N838" s="14" t="str">
        <f t="shared" si="234"/>
        <v/>
      </c>
      <c r="O838" s="14" t="e">
        <f t="shared" si="222"/>
        <v>#VALUE!</v>
      </c>
      <c r="P838" s="14" t="e">
        <f t="shared" si="223"/>
        <v>#VALUE!</v>
      </c>
      <c r="Q838" s="14" t="str">
        <f>IFERROR(IF(AA838="",IF(X838="","Ecole Privée "&amp;TRIM(PROPER(VLOOKUP(MID(V838,1,8),[1]Répertoire!$H$1:$J$65536,3,FALSE))),"Ecole Privée "&amp;TRIM(PROPER(VLOOKUP(X838,[1]Répertoire!$H$1:$J$65536,3,FALSE)))),AA838),"")</f>
        <v/>
      </c>
      <c r="R838" s="14" t="str">
        <f>IFERROR(IF(AB838="",IF(X838="",VLOOKUP(MID(V838,1,8),[1]Répertoire!$H$1:$J$65536,2,FALSE),TRIM(UPPER(VLOOKUP(X838,[1]Répertoire!$H$1:$J$65536,2,FALSE)))),AB838),"")</f>
        <v/>
      </c>
      <c r="S838" s="14" t="str">
        <f t="shared" si="219"/>
        <v/>
      </c>
      <c r="T838" s="15" t="e">
        <f t="shared" si="224"/>
        <v>#VALUE!</v>
      </c>
      <c r="U838" s="14" t="e">
        <f t="shared" si="225"/>
        <v>#VALUE!</v>
      </c>
      <c r="V838" s="4" t="str">
        <f t="shared" si="226"/>
        <v/>
      </c>
      <c r="W838" s="33"/>
      <c r="X838" s="24" t="str">
        <f t="shared" si="227"/>
        <v/>
      </c>
      <c r="Y838" s="25"/>
      <c r="Z838" s="25"/>
      <c r="AA838" s="36"/>
      <c r="AB838" s="36"/>
      <c r="AC838" s="37"/>
      <c r="AD838" s="24"/>
      <c r="AE838" s="37"/>
      <c r="AF838" s="40"/>
    </row>
    <row r="839" spans="1:32" ht="45" customHeight="1" x14ac:dyDescent="0.25">
      <c r="A839" s="12">
        <v>838</v>
      </c>
      <c r="D839" s="21" t="str">
        <f t="shared" si="228"/>
        <v/>
      </c>
      <c r="E839" s="22" t="str">
        <f t="shared" si="221"/>
        <v/>
      </c>
      <c r="F839" s="22">
        <f>IF(H839="","",MAX($F$2:F838)+1)</f>
        <v>838</v>
      </c>
      <c r="G839" s="26" t="str">
        <f t="shared" si="229"/>
        <v/>
      </c>
      <c r="H839" s="27" t="str">
        <f t="shared" si="230"/>
        <v xml:space="preserve">
</v>
      </c>
      <c r="I839" s="27" t="str">
        <f t="shared" si="231"/>
        <v xml:space="preserve">
</v>
      </c>
      <c r="J839" s="42">
        <f t="shared" si="232"/>
        <v>0</v>
      </c>
      <c r="K839" s="22">
        <f t="shared" si="220"/>
        <v>0</v>
      </c>
      <c r="L839" s="22">
        <f t="shared" si="235"/>
        <v>0</v>
      </c>
      <c r="M839" s="22">
        <f t="shared" si="233"/>
        <v>0</v>
      </c>
      <c r="N839" s="14" t="str">
        <f t="shared" si="234"/>
        <v/>
      </c>
      <c r="O839" s="14" t="e">
        <f t="shared" si="222"/>
        <v>#VALUE!</v>
      </c>
      <c r="P839" s="14" t="e">
        <f t="shared" si="223"/>
        <v>#VALUE!</v>
      </c>
      <c r="Q839" s="14" t="str">
        <f>IFERROR(IF(AA839="",IF(X839="","Ecole Privée "&amp;TRIM(PROPER(VLOOKUP(MID(V839,1,8),[1]Répertoire!$H$1:$J$65536,3,FALSE))),"Ecole Privée "&amp;TRIM(PROPER(VLOOKUP(X839,[1]Répertoire!$H$1:$J$65536,3,FALSE)))),AA839),"")</f>
        <v/>
      </c>
      <c r="R839" s="14" t="str">
        <f>IFERROR(IF(AB839="",IF(X839="",VLOOKUP(MID(V839,1,8),[1]Répertoire!$H$1:$J$65536,2,FALSE),TRIM(UPPER(VLOOKUP(X839,[1]Répertoire!$H$1:$J$65536,2,FALSE)))),AB839),"")</f>
        <v/>
      </c>
      <c r="S839" s="14" t="str">
        <f t="shared" ref="S839:S902" si="236">IFERROR(T839&amp;IF(W839=""," base horaire: 27h ("&amp;IF(W839="",IF(ISNUMBER(SEARCH("SUP",AF839)),"suppléance","remplacement"),""),"")&amp;IF(W839="",")",""),"")</f>
        <v/>
      </c>
      <c r="T839" s="15" t="e">
        <f t="shared" si="224"/>
        <v>#VALUE!</v>
      </c>
      <c r="U839" s="14" t="e">
        <f t="shared" si="225"/>
        <v>#VALUE!</v>
      </c>
      <c r="V839" s="6" t="str">
        <f t="shared" si="226"/>
        <v/>
      </c>
      <c r="W839" s="34"/>
      <c r="X839" s="23" t="str">
        <f t="shared" si="227"/>
        <v/>
      </c>
      <c r="Y839" s="35"/>
      <c r="Z839" s="35"/>
      <c r="AA839" s="38"/>
      <c r="AB839" s="38"/>
      <c r="AC839" s="39"/>
      <c r="AD839" s="23"/>
      <c r="AE839" s="39"/>
      <c r="AF839" s="41"/>
    </row>
    <row r="840" spans="1:32" ht="45" customHeight="1" x14ac:dyDescent="0.25">
      <c r="A840" s="12">
        <v>839</v>
      </c>
      <c r="D840" s="21" t="str">
        <f t="shared" si="228"/>
        <v/>
      </c>
      <c r="E840" s="22" t="str">
        <f t="shared" si="221"/>
        <v/>
      </c>
      <c r="F840" s="22">
        <f>IF(H840="","",MAX($F$2:F839)+1)</f>
        <v>839</v>
      </c>
      <c r="G840" s="26" t="str">
        <f t="shared" si="229"/>
        <v/>
      </c>
      <c r="H840" s="27" t="str">
        <f t="shared" si="230"/>
        <v xml:space="preserve">
</v>
      </c>
      <c r="I840" s="27" t="str">
        <f t="shared" si="231"/>
        <v xml:space="preserve">
</v>
      </c>
      <c r="J840" s="42">
        <f t="shared" si="232"/>
        <v>0</v>
      </c>
      <c r="K840" s="22">
        <f t="shared" si="220"/>
        <v>0</v>
      </c>
      <c r="L840" s="22">
        <f t="shared" si="235"/>
        <v>0</v>
      </c>
      <c r="M840" s="22">
        <f t="shared" si="233"/>
        <v>0</v>
      </c>
      <c r="N840" s="14" t="str">
        <f t="shared" si="234"/>
        <v/>
      </c>
      <c r="O840" s="14" t="e">
        <f t="shared" si="222"/>
        <v>#VALUE!</v>
      </c>
      <c r="P840" s="14" t="e">
        <f t="shared" si="223"/>
        <v>#VALUE!</v>
      </c>
      <c r="Q840" s="14" t="str">
        <f>IFERROR(IF(AA840="",IF(X840="","Ecole Privée "&amp;TRIM(PROPER(VLOOKUP(MID(V840,1,8),[1]Répertoire!$H$1:$J$65536,3,FALSE))),"Ecole Privée "&amp;TRIM(PROPER(VLOOKUP(X840,[1]Répertoire!$H$1:$J$65536,3,FALSE)))),AA840),"")</f>
        <v/>
      </c>
      <c r="R840" s="14" t="str">
        <f>IFERROR(IF(AB840="",IF(X840="",VLOOKUP(MID(V840,1,8),[1]Répertoire!$H$1:$J$65536,2,FALSE),TRIM(UPPER(VLOOKUP(X840,[1]Répertoire!$H$1:$J$65536,2,FALSE)))),AB840),"")</f>
        <v/>
      </c>
      <c r="S840" s="14" t="str">
        <f t="shared" si="236"/>
        <v/>
      </c>
      <c r="T840" s="15" t="e">
        <f t="shared" si="224"/>
        <v>#VALUE!</v>
      </c>
      <c r="U840" s="14" t="e">
        <f t="shared" si="225"/>
        <v>#VALUE!</v>
      </c>
      <c r="V840" s="4" t="str">
        <f t="shared" si="226"/>
        <v/>
      </c>
      <c r="W840" s="33"/>
      <c r="X840" s="24" t="str">
        <f t="shared" si="227"/>
        <v/>
      </c>
      <c r="Y840" s="25"/>
      <c r="Z840" s="25"/>
      <c r="AA840" s="36"/>
      <c r="AB840" s="36"/>
      <c r="AC840" s="37"/>
      <c r="AD840" s="24"/>
      <c r="AE840" s="37"/>
      <c r="AF840" s="40"/>
    </row>
    <row r="841" spans="1:32" ht="45" customHeight="1" x14ac:dyDescent="0.25">
      <c r="A841" s="12">
        <v>840</v>
      </c>
      <c r="D841" s="21" t="str">
        <f t="shared" si="228"/>
        <v/>
      </c>
      <c r="E841" s="22" t="str">
        <f t="shared" si="221"/>
        <v/>
      </c>
      <c r="F841" s="22">
        <f>IF(H841="","",MAX($F$2:F840)+1)</f>
        <v>840</v>
      </c>
      <c r="G841" s="26" t="str">
        <f t="shared" si="229"/>
        <v/>
      </c>
      <c r="H841" s="27" t="str">
        <f t="shared" si="230"/>
        <v xml:space="preserve">
</v>
      </c>
      <c r="I841" s="27" t="str">
        <f t="shared" si="231"/>
        <v xml:space="preserve">
</v>
      </c>
      <c r="J841" s="42">
        <f t="shared" si="232"/>
        <v>0</v>
      </c>
      <c r="K841" s="22">
        <f t="shared" si="220"/>
        <v>0</v>
      </c>
      <c r="L841" s="22">
        <f t="shared" si="235"/>
        <v>0</v>
      </c>
      <c r="M841" s="22">
        <f t="shared" si="233"/>
        <v>0</v>
      </c>
      <c r="N841" s="14" t="str">
        <f t="shared" si="234"/>
        <v/>
      </c>
      <c r="O841" s="14" t="e">
        <f t="shared" si="222"/>
        <v>#VALUE!</v>
      </c>
      <c r="P841" s="14" t="e">
        <f t="shared" si="223"/>
        <v>#VALUE!</v>
      </c>
      <c r="Q841" s="14" t="str">
        <f>IFERROR(IF(AA841="",IF(X841="","Ecole Privée "&amp;TRIM(PROPER(VLOOKUP(MID(V841,1,8),[1]Répertoire!$H$1:$J$65536,3,FALSE))),"Ecole Privée "&amp;TRIM(PROPER(VLOOKUP(X841,[1]Répertoire!$H$1:$J$65536,3,FALSE)))),AA841),"")</f>
        <v/>
      </c>
      <c r="R841" s="14" t="str">
        <f>IFERROR(IF(AB841="",IF(X841="",VLOOKUP(MID(V841,1,8),[1]Répertoire!$H$1:$J$65536,2,FALSE),TRIM(UPPER(VLOOKUP(X841,[1]Répertoire!$H$1:$J$65536,2,FALSE)))),AB841),"")</f>
        <v/>
      </c>
      <c r="S841" s="14" t="str">
        <f t="shared" si="236"/>
        <v/>
      </c>
      <c r="T841" s="15" t="e">
        <f t="shared" si="224"/>
        <v>#VALUE!</v>
      </c>
      <c r="U841" s="14" t="e">
        <f t="shared" si="225"/>
        <v>#VALUE!</v>
      </c>
      <c r="V841" s="6" t="str">
        <f t="shared" si="226"/>
        <v/>
      </c>
      <c r="W841" s="34"/>
      <c r="X841" s="23" t="str">
        <f t="shared" si="227"/>
        <v/>
      </c>
      <c r="Y841" s="35"/>
      <c r="Z841" s="35"/>
      <c r="AA841" s="38"/>
      <c r="AB841" s="38"/>
      <c r="AC841" s="39"/>
      <c r="AD841" s="23"/>
      <c r="AE841" s="39"/>
      <c r="AF841" s="41"/>
    </row>
    <row r="842" spans="1:32" ht="45" customHeight="1" x14ac:dyDescent="0.25">
      <c r="A842" s="12">
        <v>841</v>
      </c>
      <c r="D842" s="21" t="str">
        <f t="shared" si="228"/>
        <v/>
      </c>
      <c r="E842" s="22" t="str">
        <f t="shared" si="221"/>
        <v/>
      </c>
      <c r="F842" s="22">
        <f>IF(H842="","",MAX($F$2:F841)+1)</f>
        <v>841</v>
      </c>
      <c r="G842" s="26" t="str">
        <f t="shared" si="229"/>
        <v/>
      </c>
      <c r="H842" s="27" t="str">
        <f t="shared" si="230"/>
        <v xml:space="preserve">
</v>
      </c>
      <c r="I842" s="27" t="str">
        <f t="shared" si="231"/>
        <v xml:space="preserve">
</v>
      </c>
      <c r="J842" s="42">
        <f t="shared" si="232"/>
        <v>0</v>
      </c>
      <c r="K842" s="22">
        <f t="shared" ref="K842:K905" si="237">IFERROR(IF(P842=O841-1,1,0),0)</f>
        <v>0</v>
      </c>
      <c r="L842" s="22">
        <f t="shared" si="235"/>
        <v>0</v>
      </c>
      <c r="M842" s="22">
        <f t="shared" si="233"/>
        <v>0</v>
      </c>
      <c r="N842" s="14" t="str">
        <f t="shared" si="234"/>
        <v/>
      </c>
      <c r="O842" s="14" t="e">
        <f t="shared" si="222"/>
        <v>#VALUE!</v>
      </c>
      <c r="P842" s="14" t="e">
        <f t="shared" si="223"/>
        <v>#VALUE!</v>
      </c>
      <c r="Q842" s="14" t="str">
        <f>IFERROR(IF(AA842="",IF(X842="","Ecole Privée "&amp;TRIM(PROPER(VLOOKUP(MID(V842,1,8),[1]Répertoire!$H$1:$J$65536,3,FALSE))),"Ecole Privée "&amp;TRIM(PROPER(VLOOKUP(X842,[1]Répertoire!$H$1:$J$65536,3,FALSE)))),AA842),"")</f>
        <v/>
      </c>
      <c r="R842" s="14" t="str">
        <f>IFERROR(IF(AB842="",IF(X842="",VLOOKUP(MID(V842,1,8),[1]Répertoire!$H$1:$J$65536,2,FALSE),TRIM(UPPER(VLOOKUP(X842,[1]Répertoire!$H$1:$J$65536,2,FALSE)))),AB842),"")</f>
        <v/>
      </c>
      <c r="S842" s="14" t="str">
        <f t="shared" si="236"/>
        <v/>
      </c>
      <c r="T842" s="15" t="e">
        <f t="shared" si="224"/>
        <v>#VALUE!</v>
      </c>
      <c r="U842" s="14" t="e">
        <f t="shared" si="225"/>
        <v>#VALUE!</v>
      </c>
      <c r="V842" s="4" t="str">
        <f t="shared" si="226"/>
        <v/>
      </c>
      <c r="W842" s="33"/>
      <c r="X842" s="24" t="str">
        <f t="shared" si="227"/>
        <v/>
      </c>
      <c r="Y842" s="25"/>
      <c r="Z842" s="25"/>
      <c r="AA842" s="36"/>
      <c r="AB842" s="36"/>
      <c r="AC842" s="37"/>
      <c r="AD842" s="24"/>
      <c r="AE842" s="37"/>
      <c r="AF842" s="40"/>
    </row>
    <row r="843" spans="1:32" ht="45" customHeight="1" x14ac:dyDescent="0.25">
      <c r="A843" s="12">
        <v>842</v>
      </c>
      <c r="D843" s="21" t="str">
        <f t="shared" si="228"/>
        <v/>
      </c>
      <c r="E843" s="22" t="str">
        <f t="shared" si="221"/>
        <v/>
      </c>
      <c r="F843" s="22">
        <f>IF(H843="","",MAX($F$2:F842)+1)</f>
        <v>842</v>
      </c>
      <c r="G843" s="26" t="str">
        <f t="shared" si="229"/>
        <v/>
      </c>
      <c r="H843" s="27" t="str">
        <f t="shared" si="230"/>
        <v xml:space="preserve">
</v>
      </c>
      <c r="I843" s="27" t="str">
        <f t="shared" si="231"/>
        <v xml:space="preserve">
</v>
      </c>
      <c r="J843" s="42">
        <f t="shared" si="232"/>
        <v>0</v>
      </c>
      <c r="K843" s="22">
        <f t="shared" si="237"/>
        <v>0</v>
      </c>
      <c r="L843" s="22">
        <f t="shared" si="235"/>
        <v>0</v>
      </c>
      <c r="M843" s="22">
        <f t="shared" si="233"/>
        <v>0</v>
      </c>
      <c r="N843" s="14" t="str">
        <f t="shared" si="234"/>
        <v/>
      </c>
      <c r="O843" s="14" t="e">
        <f t="shared" si="222"/>
        <v>#VALUE!</v>
      </c>
      <c r="P843" s="14" t="e">
        <f t="shared" si="223"/>
        <v>#VALUE!</v>
      </c>
      <c r="Q843" s="14" t="str">
        <f>IFERROR(IF(AA843="",IF(X843="","Ecole Privée "&amp;TRIM(PROPER(VLOOKUP(MID(V843,1,8),[1]Répertoire!$H$1:$J$65536,3,FALSE))),"Ecole Privée "&amp;TRIM(PROPER(VLOOKUP(X843,[1]Répertoire!$H$1:$J$65536,3,FALSE)))),AA843),"")</f>
        <v/>
      </c>
      <c r="R843" s="14" t="str">
        <f>IFERROR(IF(AB843="",IF(X843="",VLOOKUP(MID(V843,1,8),[1]Répertoire!$H$1:$J$65536,2,FALSE),TRIM(UPPER(VLOOKUP(X843,[1]Répertoire!$H$1:$J$65536,2,FALSE)))),AB843),"")</f>
        <v/>
      </c>
      <c r="S843" s="14" t="str">
        <f t="shared" si="236"/>
        <v/>
      </c>
      <c r="T843" s="15" t="e">
        <f t="shared" si="224"/>
        <v>#VALUE!</v>
      </c>
      <c r="U843" s="14" t="e">
        <f t="shared" si="225"/>
        <v>#VALUE!</v>
      </c>
      <c r="V843" s="6" t="str">
        <f t="shared" si="226"/>
        <v/>
      </c>
      <c r="W843" s="34"/>
      <c r="X843" s="23" t="str">
        <f t="shared" si="227"/>
        <v/>
      </c>
      <c r="Y843" s="35"/>
      <c r="Z843" s="35"/>
      <c r="AA843" s="38"/>
      <c r="AB843" s="38"/>
      <c r="AC843" s="39"/>
      <c r="AD843" s="23"/>
      <c r="AE843" s="39"/>
      <c r="AF843" s="41"/>
    </row>
    <row r="844" spans="1:32" ht="45" customHeight="1" x14ac:dyDescent="0.25">
      <c r="A844" s="12">
        <v>843</v>
      </c>
      <c r="D844" s="21" t="str">
        <f t="shared" si="228"/>
        <v/>
      </c>
      <c r="E844" s="22" t="str">
        <f t="shared" si="221"/>
        <v/>
      </c>
      <c r="F844" s="22">
        <f>IF(H844="","",MAX($F$2:F843)+1)</f>
        <v>843</v>
      </c>
      <c r="G844" s="26" t="str">
        <f t="shared" si="229"/>
        <v/>
      </c>
      <c r="H844" s="27" t="str">
        <f t="shared" si="230"/>
        <v xml:space="preserve">
</v>
      </c>
      <c r="I844" s="27" t="str">
        <f t="shared" si="231"/>
        <v xml:space="preserve">
</v>
      </c>
      <c r="J844" s="42">
        <f t="shared" si="232"/>
        <v>0</v>
      </c>
      <c r="K844" s="22">
        <f t="shared" si="237"/>
        <v>0</v>
      </c>
      <c r="L844" s="22">
        <f t="shared" si="235"/>
        <v>0</v>
      </c>
      <c r="M844" s="22">
        <f t="shared" si="233"/>
        <v>0</v>
      </c>
      <c r="N844" s="14" t="str">
        <f t="shared" si="234"/>
        <v/>
      </c>
      <c r="O844" s="14" t="e">
        <f t="shared" si="222"/>
        <v>#VALUE!</v>
      </c>
      <c r="P844" s="14" t="e">
        <f t="shared" si="223"/>
        <v>#VALUE!</v>
      </c>
      <c r="Q844" s="14" t="str">
        <f>IFERROR(IF(AA844="",IF(X844="","Ecole Privée "&amp;TRIM(PROPER(VLOOKUP(MID(V844,1,8),[1]Répertoire!$H$1:$J$65536,3,FALSE))),"Ecole Privée "&amp;TRIM(PROPER(VLOOKUP(X844,[1]Répertoire!$H$1:$J$65536,3,FALSE)))),AA844),"")</f>
        <v/>
      </c>
      <c r="R844" s="14" t="str">
        <f>IFERROR(IF(AB844="",IF(X844="",VLOOKUP(MID(V844,1,8),[1]Répertoire!$H$1:$J$65536,2,FALSE),TRIM(UPPER(VLOOKUP(X844,[1]Répertoire!$H$1:$J$65536,2,FALSE)))),AB844),"")</f>
        <v/>
      </c>
      <c r="S844" s="14" t="str">
        <f t="shared" si="236"/>
        <v/>
      </c>
      <c r="T844" s="15" t="e">
        <f t="shared" si="224"/>
        <v>#VALUE!</v>
      </c>
      <c r="U844" s="14" t="e">
        <f t="shared" si="225"/>
        <v>#VALUE!</v>
      </c>
      <c r="V844" s="4" t="str">
        <f t="shared" si="226"/>
        <v/>
      </c>
      <c r="W844" s="33"/>
      <c r="X844" s="24" t="str">
        <f t="shared" si="227"/>
        <v/>
      </c>
      <c r="Y844" s="25"/>
      <c r="Z844" s="25"/>
      <c r="AA844" s="36"/>
      <c r="AB844" s="36"/>
      <c r="AC844" s="37"/>
      <c r="AD844" s="24"/>
      <c r="AE844" s="37"/>
      <c r="AF844" s="40"/>
    </row>
    <row r="845" spans="1:32" ht="45" customHeight="1" x14ac:dyDescent="0.25">
      <c r="A845" s="12">
        <v>844</v>
      </c>
      <c r="D845" s="21" t="str">
        <f t="shared" si="228"/>
        <v/>
      </c>
      <c r="E845" s="22" t="str">
        <f t="shared" si="221"/>
        <v/>
      </c>
      <c r="F845" s="22">
        <f>IF(H845="","",MAX($F$2:F844)+1)</f>
        <v>844</v>
      </c>
      <c r="G845" s="26" t="str">
        <f t="shared" si="229"/>
        <v/>
      </c>
      <c r="H845" s="27" t="str">
        <f t="shared" si="230"/>
        <v xml:space="preserve">
</v>
      </c>
      <c r="I845" s="27" t="str">
        <f t="shared" si="231"/>
        <v xml:space="preserve">
</v>
      </c>
      <c r="J845" s="42">
        <f t="shared" si="232"/>
        <v>0</v>
      </c>
      <c r="K845" s="22">
        <f t="shared" si="237"/>
        <v>0</v>
      </c>
      <c r="L845" s="22">
        <f t="shared" si="235"/>
        <v>0</v>
      </c>
      <c r="M845" s="22">
        <f t="shared" si="233"/>
        <v>0</v>
      </c>
      <c r="N845" s="14" t="str">
        <f t="shared" si="234"/>
        <v/>
      </c>
      <c r="O845" s="14" t="e">
        <f t="shared" si="222"/>
        <v>#VALUE!</v>
      </c>
      <c r="P845" s="14" t="e">
        <f t="shared" si="223"/>
        <v>#VALUE!</v>
      </c>
      <c r="Q845" s="14" t="str">
        <f>IFERROR(IF(AA845="",IF(X845="","Ecole Privée "&amp;TRIM(PROPER(VLOOKUP(MID(V845,1,8),[1]Répertoire!$H$1:$J$65536,3,FALSE))),"Ecole Privée "&amp;TRIM(PROPER(VLOOKUP(X845,[1]Répertoire!$H$1:$J$65536,3,FALSE)))),AA845),"")</f>
        <v/>
      </c>
      <c r="R845" s="14" t="str">
        <f>IFERROR(IF(AB845="",IF(X845="",VLOOKUP(MID(V845,1,8),[1]Répertoire!$H$1:$J$65536,2,FALSE),TRIM(UPPER(VLOOKUP(X845,[1]Répertoire!$H$1:$J$65536,2,FALSE)))),AB845),"")</f>
        <v/>
      </c>
      <c r="S845" s="14" t="str">
        <f t="shared" si="236"/>
        <v/>
      </c>
      <c r="T845" s="15" t="e">
        <f t="shared" si="224"/>
        <v>#VALUE!</v>
      </c>
      <c r="U845" s="14" t="e">
        <f t="shared" si="225"/>
        <v>#VALUE!</v>
      </c>
      <c r="V845" s="6" t="str">
        <f t="shared" si="226"/>
        <v/>
      </c>
      <c r="W845" s="34"/>
      <c r="X845" s="23" t="str">
        <f t="shared" si="227"/>
        <v/>
      </c>
      <c r="Y845" s="35"/>
      <c r="Z845" s="35"/>
      <c r="AA845" s="38"/>
      <c r="AB845" s="38"/>
      <c r="AC845" s="39"/>
      <c r="AD845" s="23"/>
      <c r="AE845" s="39"/>
      <c r="AF845" s="41"/>
    </row>
    <row r="846" spans="1:32" ht="45" customHeight="1" x14ac:dyDescent="0.25">
      <c r="A846" s="12">
        <v>845</v>
      </c>
      <c r="D846" s="21" t="str">
        <f t="shared" si="228"/>
        <v/>
      </c>
      <c r="E846" s="22" t="str">
        <f t="shared" si="221"/>
        <v/>
      </c>
      <c r="F846" s="22">
        <f>IF(H846="","",MAX($F$2:F845)+1)</f>
        <v>845</v>
      </c>
      <c r="G846" s="26" t="str">
        <f t="shared" si="229"/>
        <v/>
      </c>
      <c r="H846" s="27" t="str">
        <f t="shared" si="230"/>
        <v xml:space="preserve">
</v>
      </c>
      <c r="I846" s="27" t="str">
        <f t="shared" si="231"/>
        <v xml:space="preserve">
</v>
      </c>
      <c r="J846" s="42">
        <f t="shared" si="232"/>
        <v>0</v>
      </c>
      <c r="K846" s="22">
        <f t="shared" si="237"/>
        <v>0</v>
      </c>
      <c r="L846" s="22">
        <f t="shared" si="235"/>
        <v>0</v>
      </c>
      <c r="M846" s="22">
        <f t="shared" si="233"/>
        <v>0</v>
      </c>
      <c r="N846" s="14" t="str">
        <f t="shared" si="234"/>
        <v/>
      </c>
      <c r="O846" s="14" t="e">
        <f t="shared" si="222"/>
        <v>#VALUE!</v>
      </c>
      <c r="P846" s="14" t="e">
        <f t="shared" si="223"/>
        <v>#VALUE!</v>
      </c>
      <c r="Q846" s="14" t="str">
        <f>IFERROR(IF(AA846="",IF(X846="","Ecole Privée "&amp;TRIM(PROPER(VLOOKUP(MID(V846,1,8),[1]Répertoire!$H$1:$J$65536,3,FALSE))),"Ecole Privée "&amp;TRIM(PROPER(VLOOKUP(X846,[1]Répertoire!$H$1:$J$65536,3,FALSE)))),AA846),"")</f>
        <v/>
      </c>
      <c r="R846" s="14" t="str">
        <f>IFERROR(IF(AB846="",IF(X846="",VLOOKUP(MID(V846,1,8),[1]Répertoire!$H$1:$J$65536,2,FALSE),TRIM(UPPER(VLOOKUP(X846,[1]Répertoire!$H$1:$J$65536,2,FALSE)))),AB846),"")</f>
        <v/>
      </c>
      <c r="S846" s="14" t="str">
        <f t="shared" si="236"/>
        <v/>
      </c>
      <c r="T846" s="15" t="e">
        <f t="shared" si="224"/>
        <v>#VALUE!</v>
      </c>
      <c r="U846" s="14" t="e">
        <f t="shared" si="225"/>
        <v>#VALUE!</v>
      </c>
      <c r="V846" s="4" t="str">
        <f t="shared" si="226"/>
        <v/>
      </c>
      <c r="W846" s="33"/>
      <c r="X846" s="24" t="str">
        <f t="shared" si="227"/>
        <v/>
      </c>
      <c r="Y846" s="25"/>
      <c r="Z846" s="25"/>
      <c r="AA846" s="36"/>
      <c r="AB846" s="36"/>
      <c r="AC846" s="37"/>
      <c r="AD846" s="24"/>
      <c r="AE846" s="37"/>
      <c r="AF846" s="40"/>
    </row>
    <row r="847" spans="1:32" ht="45" customHeight="1" x14ac:dyDescent="0.25">
      <c r="A847" s="12">
        <v>846</v>
      </c>
      <c r="D847" s="21" t="str">
        <f t="shared" si="228"/>
        <v/>
      </c>
      <c r="E847" s="22" t="str">
        <f t="shared" si="221"/>
        <v/>
      </c>
      <c r="F847" s="22">
        <f>IF(H847="","",MAX($F$2:F846)+1)</f>
        <v>846</v>
      </c>
      <c r="G847" s="26" t="str">
        <f t="shared" si="229"/>
        <v/>
      </c>
      <c r="H847" s="27" t="str">
        <f t="shared" si="230"/>
        <v xml:space="preserve">
</v>
      </c>
      <c r="I847" s="27" t="str">
        <f t="shared" si="231"/>
        <v xml:space="preserve">
</v>
      </c>
      <c r="J847" s="42">
        <f t="shared" si="232"/>
        <v>0</v>
      </c>
      <c r="K847" s="22">
        <f t="shared" si="237"/>
        <v>0</v>
      </c>
      <c r="L847" s="22">
        <f t="shared" si="235"/>
        <v>0</v>
      </c>
      <c r="M847" s="22">
        <f t="shared" si="233"/>
        <v>0</v>
      </c>
      <c r="N847" s="14" t="str">
        <f t="shared" si="234"/>
        <v/>
      </c>
      <c r="O847" s="14" t="e">
        <f t="shared" si="222"/>
        <v>#VALUE!</v>
      </c>
      <c r="P847" s="14" t="e">
        <f t="shared" si="223"/>
        <v>#VALUE!</v>
      </c>
      <c r="Q847" s="14" t="str">
        <f>IFERROR(IF(AA847="",IF(X847="","Ecole Privée "&amp;TRIM(PROPER(VLOOKUP(MID(V847,1,8),[1]Répertoire!$H$1:$J$65536,3,FALSE))),"Ecole Privée "&amp;TRIM(PROPER(VLOOKUP(X847,[1]Répertoire!$H$1:$J$65536,3,FALSE)))),AA847),"")</f>
        <v/>
      </c>
      <c r="R847" s="14" t="str">
        <f>IFERROR(IF(AB847="",IF(X847="",VLOOKUP(MID(V847,1,8),[1]Répertoire!$H$1:$J$65536,2,FALSE),TRIM(UPPER(VLOOKUP(X847,[1]Répertoire!$H$1:$J$65536,2,FALSE)))),AB847),"")</f>
        <v/>
      </c>
      <c r="S847" s="14" t="str">
        <f t="shared" si="236"/>
        <v/>
      </c>
      <c r="T847" s="15" t="e">
        <f t="shared" si="224"/>
        <v>#VALUE!</v>
      </c>
      <c r="U847" s="14" t="e">
        <f t="shared" si="225"/>
        <v>#VALUE!</v>
      </c>
      <c r="V847" s="6" t="str">
        <f t="shared" si="226"/>
        <v/>
      </c>
      <c r="W847" s="34"/>
      <c r="X847" s="23" t="str">
        <f t="shared" si="227"/>
        <v/>
      </c>
      <c r="Y847" s="35"/>
      <c r="Z847" s="35"/>
      <c r="AA847" s="38"/>
      <c r="AB847" s="38"/>
      <c r="AC847" s="39"/>
      <c r="AD847" s="23"/>
      <c r="AE847" s="39"/>
      <c r="AF847" s="41"/>
    </row>
    <row r="848" spans="1:32" ht="45" customHeight="1" x14ac:dyDescent="0.25">
      <c r="A848" s="12">
        <v>847</v>
      </c>
      <c r="D848" s="21" t="str">
        <f t="shared" si="228"/>
        <v/>
      </c>
      <c r="E848" s="22" t="str">
        <f t="shared" si="221"/>
        <v/>
      </c>
      <c r="F848" s="22">
        <f>IF(H848="","",MAX($F$2:F847)+1)</f>
        <v>847</v>
      </c>
      <c r="G848" s="26" t="str">
        <f t="shared" si="229"/>
        <v/>
      </c>
      <c r="H848" s="27" t="str">
        <f t="shared" si="230"/>
        <v xml:space="preserve">
</v>
      </c>
      <c r="I848" s="27" t="str">
        <f t="shared" si="231"/>
        <v xml:space="preserve">
</v>
      </c>
      <c r="J848" s="42">
        <f t="shared" si="232"/>
        <v>0</v>
      </c>
      <c r="K848" s="22">
        <f t="shared" si="237"/>
        <v>0</v>
      </c>
      <c r="L848" s="22">
        <f t="shared" si="235"/>
        <v>0</v>
      </c>
      <c r="M848" s="22">
        <f t="shared" si="233"/>
        <v>0</v>
      </c>
      <c r="N848" s="14" t="str">
        <f t="shared" si="234"/>
        <v/>
      </c>
      <c r="O848" s="14" t="e">
        <f t="shared" si="222"/>
        <v>#VALUE!</v>
      </c>
      <c r="P848" s="14" t="e">
        <f t="shared" si="223"/>
        <v>#VALUE!</v>
      </c>
      <c r="Q848" s="14" t="str">
        <f>IFERROR(IF(AA848="",IF(X848="","Ecole Privée "&amp;TRIM(PROPER(VLOOKUP(MID(V848,1,8),[1]Répertoire!$H$1:$J$65536,3,FALSE))),"Ecole Privée "&amp;TRIM(PROPER(VLOOKUP(X848,[1]Répertoire!$H$1:$J$65536,3,FALSE)))),AA848),"")</f>
        <v/>
      </c>
      <c r="R848" s="14" t="str">
        <f>IFERROR(IF(AB848="",IF(X848="",VLOOKUP(MID(V848,1,8),[1]Répertoire!$H$1:$J$65536,2,FALSE),TRIM(UPPER(VLOOKUP(X848,[1]Répertoire!$H$1:$J$65536,2,FALSE)))),AB848),"")</f>
        <v/>
      </c>
      <c r="S848" s="14" t="str">
        <f t="shared" si="236"/>
        <v/>
      </c>
      <c r="T848" s="15" t="e">
        <f t="shared" si="224"/>
        <v>#VALUE!</v>
      </c>
      <c r="U848" s="14" t="e">
        <f t="shared" si="225"/>
        <v>#VALUE!</v>
      </c>
      <c r="V848" s="4" t="str">
        <f t="shared" si="226"/>
        <v/>
      </c>
      <c r="W848" s="33"/>
      <c r="X848" s="24" t="str">
        <f t="shared" si="227"/>
        <v/>
      </c>
      <c r="Y848" s="25"/>
      <c r="Z848" s="25"/>
      <c r="AA848" s="36"/>
      <c r="AB848" s="36"/>
      <c r="AC848" s="37"/>
      <c r="AD848" s="24"/>
      <c r="AE848" s="37"/>
      <c r="AF848" s="40"/>
    </row>
    <row r="849" spans="1:32" ht="45" customHeight="1" x14ac:dyDescent="0.25">
      <c r="A849" s="12">
        <v>848</v>
      </c>
      <c r="D849" s="21" t="str">
        <f t="shared" si="228"/>
        <v/>
      </c>
      <c r="E849" s="22" t="str">
        <f t="shared" si="221"/>
        <v/>
      </c>
      <c r="F849" s="22">
        <f>IF(H849="","",MAX($F$2:F848)+1)</f>
        <v>848</v>
      </c>
      <c r="G849" s="26" t="str">
        <f t="shared" si="229"/>
        <v/>
      </c>
      <c r="H849" s="27" t="str">
        <f t="shared" si="230"/>
        <v xml:space="preserve">
</v>
      </c>
      <c r="I849" s="27" t="str">
        <f t="shared" si="231"/>
        <v xml:space="preserve">
</v>
      </c>
      <c r="J849" s="42">
        <f t="shared" si="232"/>
        <v>0</v>
      </c>
      <c r="K849" s="22">
        <f t="shared" si="237"/>
        <v>0</v>
      </c>
      <c r="L849" s="22">
        <f t="shared" si="235"/>
        <v>0</v>
      </c>
      <c r="M849" s="22">
        <f t="shared" si="233"/>
        <v>0</v>
      </c>
      <c r="N849" s="14" t="str">
        <f t="shared" si="234"/>
        <v/>
      </c>
      <c r="O849" s="14" t="e">
        <f t="shared" si="222"/>
        <v>#VALUE!</v>
      </c>
      <c r="P849" s="14" t="e">
        <f t="shared" si="223"/>
        <v>#VALUE!</v>
      </c>
      <c r="Q849" s="14" t="str">
        <f>IFERROR(IF(AA849="",IF(X849="","Ecole Privée "&amp;TRIM(PROPER(VLOOKUP(MID(V849,1,8),[1]Répertoire!$H$1:$J$65536,3,FALSE))),"Ecole Privée "&amp;TRIM(PROPER(VLOOKUP(X849,[1]Répertoire!$H$1:$J$65536,3,FALSE)))),AA849),"")</f>
        <v/>
      </c>
      <c r="R849" s="14" t="str">
        <f>IFERROR(IF(AB849="",IF(X849="",VLOOKUP(MID(V849,1,8),[1]Répertoire!$H$1:$J$65536,2,FALSE),TRIM(UPPER(VLOOKUP(X849,[1]Répertoire!$H$1:$J$65536,2,FALSE)))),AB849),"")</f>
        <v/>
      </c>
      <c r="S849" s="14" t="str">
        <f t="shared" si="236"/>
        <v/>
      </c>
      <c r="T849" s="15" t="e">
        <f t="shared" si="224"/>
        <v>#VALUE!</v>
      </c>
      <c r="U849" s="14" t="e">
        <f t="shared" si="225"/>
        <v>#VALUE!</v>
      </c>
      <c r="V849" s="6" t="str">
        <f t="shared" si="226"/>
        <v/>
      </c>
      <c r="W849" s="34"/>
      <c r="X849" s="23" t="str">
        <f t="shared" si="227"/>
        <v/>
      </c>
      <c r="Y849" s="35"/>
      <c r="Z849" s="35"/>
      <c r="AA849" s="38"/>
      <c r="AB849" s="38"/>
      <c r="AC849" s="39"/>
      <c r="AD849" s="23"/>
      <c r="AE849" s="39"/>
      <c r="AF849" s="41"/>
    </row>
    <row r="850" spans="1:32" ht="45" customHeight="1" x14ac:dyDescent="0.25">
      <c r="A850" s="12">
        <v>849</v>
      </c>
      <c r="D850" s="21" t="str">
        <f t="shared" si="228"/>
        <v/>
      </c>
      <c r="E850" s="22" t="str">
        <f t="shared" si="221"/>
        <v/>
      </c>
      <c r="F850" s="22">
        <f>IF(H850="","",MAX($F$2:F849)+1)</f>
        <v>849</v>
      </c>
      <c r="G850" s="26" t="str">
        <f t="shared" si="229"/>
        <v/>
      </c>
      <c r="H850" s="27" t="str">
        <f t="shared" si="230"/>
        <v xml:space="preserve">
</v>
      </c>
      <c r="I850" s="27" t="str">
        <f t="shared" si="231"/>
        <v xml:space="preserve">
</v>
      </c>
      <c r="J850" s="42">
        <f t="shared" si="232"/>
        <v>0</v>
      </c>
      <c r="K850" s="22">
        <f t="shared" si="237"/>
        <v>0</v>
      </c>
      <c r="L850" s="22">
        <f t="shared" si="235"/>
        <v>0</v>
      </c>
      <c r="M850" s="22">
        <f t="shared" si="233"/>
        <v>0</v>
      </c>
      <c r="N850" s="14" t="str">
        <f t="shared" si="234"/>
        <v/>
      </c>
      <c r="O850" s="14" t="e">
        <f t="shared" si="222"/>
        <v>#VALUE!</v>
      </c>
      <c r="P850" s="14" t="e">
        <f t="shared" si="223"/>
        <v>#VALUE!</v>
      </c>
      <c r="Q850" s="14" t="str">
        <f>IFERROR(IF(AA850="",IF(X850="","Ecole Privée "&amp;TRIM(PROPER(VLOOKUP(MID(V850,1,8),[1]Répertoire!$H$1:$J$65536,3,FALSE))),"Ecole Privée "&amp;TRIM(PROPER(VLOOKUP(X850,[1]Répertoire!$H$1:$J$65536,3,FALSE)))),AA850),"")</f>
        <v/>
      </c>
      <c r="R850" s="14" t="str">
        <f>IFERROR(IF(AB850="",IF(X850="",VLOOKUP(MID(V850,1,8),[1]Répertoire!$H$1:$J$65536,2,FALSE),TRIM(UPPER(VLOOKUP(X850,[1]Répertoire!$H$1:$J$65536,2,FALSE)))),AB850),"")</f>
        <v/>
      </c>
      <c r="S850" s="14" t="str">
        <f t="shared" si="236"/>
        <v/>
      </c>
      <c r="T850" s="15" t="e">
        <f t="shared" si="224"/>
        <v>#VALUE!</v>
      </c>
      <c r="U850" s="14" t="e">
        <f t="shared" si="225"/>
        <v>#VALUE!</v>
      </c>
      <c r="V850" s="4" t="str">
        <f t="shared" si="226"/>
        <v/>
      </c>
      <c r="W850" s="33"/>
      <c r="X850" s="24" t="str">
        <f t="shared" si="227"/>
        <v/>
      </c>
      <c r="Y850" s="25"/>
      <c r="Z850" s="25"/>
      <c r="AA850" s="36"/>
      <c r="AB850" s="36"/>
      <c r="AC850" s="37"/>
      <c r="AD850" s="24"/>
      <c r="AE850" s="37"/>
      <c r="AF850" s="40"/>
    </row>
    <row r="851" spans="1:32" ht="45" customHeight="1" x14ac:dyDescent="0.25">
      <c r="A851" s="12">
        <v>850</v>
      </c>
      <c r="D851" s="21" t="str">
        <f t="shared" si="228"/>
        <v/>
      </c>
      <c r="E851" s="22" t="str">
        <f t="shared" si="221"/>
        <v/>
      </c>
      <c r="F851" s="22">
        <f>IF(H851="","",MAX($F$2:F850)+1)</f>
        <v>850</v>
      </c>
      <c r="G851" s="26" t="str">
        <f t="shared" si="229"/>
        <v/>
      </c>
      <c r="H851" s="27" t="str">
        <f t="shared" si="230"/>
        <v xml:space="preserve">
</v>
      </c>
      <c r="I851" s="27" t="str">
        <f t="shared" si="231"/>
        <v xml:space="preserve">
</v>
      </c>
      <c r="J851" s="42">
        <f t="shared" si="232"/>
        <v>0</v>
      </c>
      <c r="K851" s="22">
        <f t="shared" si="237"/>
        <v>0</v>
      </c>
      <c r="L851" s="22">
        <f t="shared" si="235"/>
        <v>0</v>
      </c>
      <c r="M851" s="22">
        <f t="shared" si="233"/>
        <v>0</v>
      </c>
      <c r="N851" s="14" t="str">
        <f t="shared" si="234"/>
        <v/>
      </c>
      <c r="O851" s="14" t="e">
        <f t="shared" si="222"/>
        <v>#VALUE!</v>
      </c>
      <c r="P851" s="14" t="e">
        <f t="shared" si="223"/>
        <v>#VALUE!</v>
      </c>
      <c r="Q851" s="14" t="str">
        <f>IFERROR(IF(AA851="",IF(X851="","Ecole Privée "&amp;TRIM(PROPER(VLOOKUP(MID(V851,1,8),[1]Répertoire!$H$1:$J$65536,3,FALSE))),"Ecole Privée "&amp;TRIM(PROPER(VLOOKUP(X851,[1]Répertoire!$H$1:$J$65536,3,FALSE)))),AA851),"")</f>
        <v/>
      </c>
      <c r="R851" s="14" t="str">
        <f>IFERROR(IF(AB851="",IF(X851="",VLOOKUP(MID(V851,1,8),[1]Répertoire!$H$1:$J$65536,2,FALSE),TRIM(UPPER(VLOOKUP(X851,[1]Répertoire!$H$1:$J$65536,2,FALSE)))),AB851),"")</f>
        <v/>
      </c>
      <c r="S851" s="14" t="str">
        <f t="shared" si="236"/>
        <v/>
      </c>
      <c r="T851" s="15" t="e">
        <f t="shared" si="224"/>
        <v>#VALUE!</v>
      </c>
      <c r="U851" s="14" t="e">
        <f t="shared" si="225"/>
        <v>#VALUE!</v>
      </c>
      <c r="V851" s="6" t="str">
        <f t="shared" si="226"/>
        <v/>
      </c>
      <c r="W851" s="34"/>
      <c r="X851" s="23" t="str">
        <f t="shared" si="227"/>
        <v/>
      </c>
      <c r="Y851" s="35"/>
      <c r="Z851" s="35"/>
      <c r="AA851" s="38"/>
      <c r="AB851" s="38"/>
      <c r="AC851" s="39"/>
      <c r="AD851" s="23"/>
      <c r="AE851" s="39"/>
      <c r="AF851" s="41"/>
    </row>
    <row r="852" spans="1:32" ht="45" customHeight="1" x14ac:dyDescent="0.25">
      <c r="A852" s="12">
        <v>851</v>
      </c>
      <c r="D852" s="21" t="str">
        <f t="shared" si="228"/>
        <v/>
      </c>
      <c r="E852" s="22" t="str">
        <f t="shared" si="221"/>
        <v/>
      </c>
      <c r="F852" s="22">
        <f>IF(H852="","",MAX($F$2:F851)+1)</f>
        <v>851</v>
      </c>
      <c r="G852" s="26" t="str">
        <f t="shared" si="229"/>
        <v/>
      </c>
      <c r="H852" s="27" t="str">
        <f t="shared" si="230"/>
        <v xml:space="preserve">
</v>
      </c>
      <c r="I852" s="27" t="str">
        <f t="shared" si="231"/>
        <v xml:space="preserve">
</v>
      </c>
      <c r="J852" s="42">
        <f t="shared" si="232"/>
        <v>0</v>
      </c>
      <c r="K852" s="22">
        <f t="shared" si="237"/>
        <v>0</v>
      </c>
      <c r="L852" s="22">
        <f t="shared" si="235"/>
        <v>0</v>
      </c>
      <c r="M852" s="22">
        <f t="shared" si="233"/>
        <v>0</v>
      </c>
      <c r="N852" s="14" t="str">
        <f t="shared" si="234"/>
        <v/>
      </c>
      <c r="O852" s="14" t="e">
        <f t="shared" si="222"/>
        <v>#VALUE!</v>
      </c>
      <c r="P852" s="14" t="e">
        <f t="shared" si="223"/>
        <v>#VALUE!</v>
      </c>
      <c r="Q852" s="14" t="str">
        <f>IFERROR(IF(AA852="",IF(X852="","Ecole Privée "&amp;TRIM(PROPER(VLOOKUP(MID(V852,1,8),[1]Répertoire!$H$1:$J$65536,3,FALSE))),"Ecole Privée "&amp;TRIM(PROPER(VLOOKUP(X852,[1]Répertoire!$H$1:$J$65536,3,FALSE)))),AA852),"")</f>
        <v/>
      </c>
      <c r="R852" s="14" t="str">
        <f>IFERROR(IF(AB852="",IF(X852="",VLOOKUP(MID(V852,1,8),[1]Répertoire!$H$1:$J$65536,2,FALSE),TRIM(UPPER(VLOOKUP(X852,[1]Répertoire!$H$1:$J$65536,2,FALSE)))),AB852),"")</f>
        <v/>
      </c>
      <c r="S852" s="14" t="str">
        <f t="shared" si="236"/>
        <v/>
      </c>
      <c r="T852" s="15" t="e">
        <f t="shared" si="224"/>
        <v>#VALUE!</v>
      </c>
      <c r="U852" s="14" t="e">
        <f t="shared" si="225"/>
        <v>#VALUE!</v>
      </c>
      <c r="V852" s="4" t="str">
        <f t="shared" si="226"/>
        <v/>
      </c>
      <c r="W852" s="33"/>
      <c r="X852" s="24" t="str">
        <f t="shared" si="227"/>
        <v/>
      </c>
      <c r="Y852" s="25"/>
      <c r="Z852" s="25"/>
      <c r="AA852" s="36"/>
      <c r="AB852" s="36"/>
      <c r="AC852" s="37"/>
      <c r="AD852" s="24"/>
      <c r="AE852" s="37"/>
      <c r="AF852" s="40"/>
    </row>
    <row r="853" spans="1:32" ht="45" customHeight="1" x14ac:dyDescent="0.25">
      <c r="A853" s="12">
        <v>852</v>
      </c>
      <c r="D853" s="21" t="str">
        <f t="shared" si="228"/>
        <v/>
      </c>
      <c r="E853" s="22" t="str">
        <f t="shared" si="221"/>
        <v/>
      </c>
      <c r="F853" s="22">
        <f>IF(H853="","",MAX($F$2:F852)+1)</f>
        <v>852</v>
      </c>
      <c r="G853" s="26" t="str">
        <f t="shared" si="229"/>
        <v/>
      </c>
      <c r="H853" s="27" t="str">
        <f t="shared" si="230"/>
        <v xml:space="preserve">
</v>
      </c>
      <c r="I853" s="27" t="str">
        <f t="shared" si="231"/>
        <v xml:space="preserve">
</v>
      </c>
      <c r="J853" s="42">
        <f t="shared" si="232"/>
        <v>0</v>
      </c>
      <c r="K853" s="22">
        <f t="shared" si="237"/>
        <v>0</v>
      </c>
      <c r="L853" s="22">
        <f t="shared" si="235"/>
        <v>0</v>
      </c>
      <c r="M853" s="22">
        <f t="shared" si="233"/>
        <v>0</v>
      </c>
      <c r="N853" s="14" t="str">
        <f t="shared" si="234"/>
        <v/>
      </c>
      <c r="O853" s="14" t="e">
        <f t="shared" si="222"/>
        <v>#VALUE!</v>
      </c>
      <c r="P853" s="14" t="e">
        <f t="shared" si="223"/>
        <v>#VALUE!</v>
      </c>
      <c r="Q853" s="14" t="str">
        <f>IFERROR(IF(AA853="",IF(X853="","Ecole Privée "&amp;TRIM(PROPER(VLOOKUP(MID(V853,1,8),[1]Répertoire!$H$1:$J$65536,3,FALSE))),"Ecole Privée "&amp;TRIM(PROPER(VLOOKUP(X853,[1]Répertoire!$H$1:$J$65536,3,FALSE)))),AA853),"")</f>
        <v/>
      </c>
      <c r="R853" s="14" t="str">
        <f>IFERROR(IF(AB853="",IF(X853="",VLOOKUP(MID(V853,1,8),[1]Répertoire!$H$1:$J$65536,2,FALSE),TRIM(UPPER(VLOOKUP(X853,[1]Répertoire!$H$1:$J$65536,2,FALSE)))),AB853),"")</f>
        <v/>
      </c>
      <c r="S853" s="14" t="str">
        <f t="shared" si="236"/>
        <v/>
      </c>
      <c r="T853" s="15" t="e">
        <f t="shared" si="224"/>
        <v>#VALUE!</v>
      </c>
      <c r="U853" s="14" t="e">
        <f t="shared" si="225"/>
        <v>#VALUE!</v>
      </c>
      <c r="V853" s="6" t="str">
        <f t="shared" si="226"/>
        <v/>
      </c>
      <c r="W853" s="34"/>
      <c r="X853" s="23" t="str">
        <f t="shared" si="227"/>
        <v/>
      </c>
      <c r="Y853" s="35"/>
      <c r="Z853" s="35"/>
      <c r="AA853" s="38"/>
      <c r="AB853" s="38"/>
      <c r="AC853" s="39"/>
      <c r="AD853" s="23"/>
      <c r="AE853" s="39"/>
      <c r="AF853" s="41"/>
    </row>
    <row r="854" spans="1:32" ht="45" customHeight="1" x14ac:dyDescent="0.25">
      <c r="A854" s="12">
        <v>853</v>
      </c>
      <c r="D854" s="21" t="str">
        <f t="shared" si="228"/>
        <v/>
      </c>
      <c r="E854" s="22" t="str">
        <f t="shared" si="221"/>
        <v/>
      </c>
      <c r="F854" s="22">
        <f>IF(H854="","",MAX($F$2:F853)+1)</f>
        <v>853</v>
      </c>
      <c r="G854" s="26" t="str">
        <f t="shared" si="229"/>
        <v/>
      </c>
      <c r="H854" s="27" t="str">
        <f t="shared" si="230"/>
        <v xml:space="preserve">
</v>
      </c>
      <c r="I854" s="27" t="str">
        <f t="shared" si="231"/>
        <v xml:space="preserve">
</v>
      </c>
      <c r="J854" s="42">
        <f t="shared" si="232"/>
        <v>0</v>
      </c>
      <c r="K854" s="22">
        <f t="shared" si="237"/>
        <v>0</v>
      </c>
      <c r="L854" s="22">
        <f t="shared" si="235"/>
        <v>0</v>
      </c>
      <c r="M854" s="22">
        <f t="shared" si="233"/>
        <v>0</v>
      </c>
      <c r="N854" s="14" t="str">
        <f t="shared" si="234"/>
        <v/>
      </c>
      <c r="O854" s="14" t="e">
        <f t="shared" si="222"/>
        <v>#VALUE!</v>
      </c>
      <c r="P854" s="14" t="e">
        <f t="shared" si="223"/>
        <v>#VALUE!</v>
      </c>
      <c r="Q854" s="14" t="str">
        <f>IFERROR(IF(AA854="",IF(X854="","Ecole Privée "&amp;TRIM(PROPER(VLOOKUP(MID(V854,1,8),[1]Répertoire!$H$1:$J$65536,3,FALSE))),"Ecole Privée "&amp;TRIM(PROPER(VLOOKUP(X854,[1]Répertoire!$H$1:$J$65536,3,FALSE)))),AA854),"")</f>
        <v/>
      </c>
      <c r="R854" s="14" t="str">
        <f>IFERROR(IF(AB854="",IF(X854="",VLOOKUP(MID(V854,1,8),[1]Répertoire!$H$1:$J$65536,2,FALSE),TRIM(UPPER(VLOOKUP(X854,[1]Répertoire!$H$1:$J$65536,2,FALSE)))),AB854),"")</f>
        <v/>
      </c>
      <c r="S854" s="14" t="str">
        <f t="shared" si="236"/>
        <v/>
      </c>
      <c r="T854" s="15" t="e">
        <f t="shared" si="224"/>
        <v>#VALUE!</v>
      </c>
      <c r="U854" s="14" t="e">
        <f t="shared" si="225"/>
        <v>#VALUE!</v>
      </c>
      <c r="V854" s="4" t="str">
        <f t="shared" si="226"/>
        <v/>
      </c>
      <c r="W854" s="33"/>
      <c r="X854" s="24" t="str">
        <f t="shared" si="227"/>
        <v/>
      </c>
      <c r="Y854" s="25"/>
      <c r="Z854" s="25"/>
      <c r="AA854" s="36"/>
      <c r="AB854" s="36"/>
      <c r="AC854" s="37"/>
      <c r="AD854" s="24"/>
      <c r="AE854" s="37"/>
      <c r="AF854" s="40"/>
    </row>
    <row r="855" spans="1:32" ht="45" customHeight="1" x14ac:dyDescent="0.25">
      <c r="A855" s="12">
        <v>854</v>
      </c>
      <c r="D855" s="21" t="str">
        <f t="shared" si="228"/>
        <v/>
      </c>
      <c r="E855" s="22" t="str">
        <f t="shared" si="221"/>
        <v/>
      </c>
      <c r="F855" s="22">
        <f>IF(H855="","",MAX($F$2:F854)+1)</f>
        <v>854</v>
      </c>
      <c r="G855" s="26" t="str">
        <f t="shared" si="229"/>
        <v/>
      </c>
      <c r="H855" s="27" t="str">
        <f t="shared" si="230"/>
        <v xml:space="preserve">
</v>
      </c>
      <c r="I855" s="27" t="str">
        <f t="shared" si="231"/>
        <v xml:space="preserve">
</v>
      </c>
      <c r="J855" s="42">
        <f t="shared" si="232"/>
        <v>0</v>
      </c>
      <c r="K855" s="22">
        <f t="shared" si="237"/>
        <v>0</v>
      </c>
      <c r="L855" s="22">
        <f t="shared" si="235"/>
        <v>0</v>
      </c>
      <c r="M855" s="22">
        <f t="shared" si="233"/>
        <v>0</v>
      </c>
      <c r="N855" s="14" t="str">
        <f t="shared" si="234"/>
        <v/>
      </c>
      <c r="O855" s="14" t="e">
        <f t="shared" si="222"/>
        <v>#VALUE!</v>
      </c>
      <c r="P855" s="14" t="e">
        <f t="shared" si="223"/>
        <v>#VALUE!</v>
      </c>
      <c r="Q855" s="14" t="str">
        <f>IFERROR(IF(AA855="",IF(X855="","Ecole Privée "&amp;TRIM(PROPER(VLOOKUP(MID(V855,1,8),[1]Répertoire!$H$1:$J$65536,3,FALSE))),"Ecole Privée "&amp;TRIM(PROPER(VLOOKUP(X855,[1]Répertoire!$H$1:$J$65536,3,FALSE)))),AA855),"")</f>
        <v/>
      </c>
      <c r="R855" s="14" t="str">
        <f>IFERROR(IF(AB855="",IF(X855="",VLOOKUP(MID(V855,1,8),[1]Répertoire!$H$1:$J$65536,2,FALSE),TRIM(UPPER(VLOOKUP(X855,[1]Répertoire!$H$1:$J$65536,2,FALSE)))),AB855),"")</f>
        <v/>
      </c>
      <c r="S855" s="14" t="str">
        <f t="shared" si="236"/>
        <v/>
      </c>
      <c r="T855" s="15" t="e">
        <f t="shared" si="224"/>
        <v>#VALUE!</v>
      </c>
      <c r="U855" s="14" t="e">
        <f t="shared" si="225"/>
        <v>#VALUE!</v>
      </c>
      <c r="V855" s="6" t="str">
        <f t="shared" si="226"/>
        <v/>
      </c>
      <c r="W855" s="34"/>
      <c r="X855" s="23" t="str">
        <f t="shared" si="227"/>
        <v/>
      </c>
      <c r="Y855" s="35"/>
      <c r="Z855" s="35"/>
      <c r="AA855" s="38"/>
      <c r="AB855" s="38"/>
      <c r="AC855" s="39"/>
      <c r="AD855" s="23"/>
      <c r="AE855" s="39"/>
      <c r="AF855" s="41"/>
    </row>
    <row r="856" spans="1:32" ht="45" customHeight="1" x14ac:dyDescent="0.25">
      <c r="A856" s="12">
        <v>855</v>
      </c>
      <c r="D856" s="21" t="str">
        <f t="shared" si="228"/>
        <v/>
      </c>
      <c r="E856" s="22" t="str">
        <f t="shared" si="221"/>
        <v/>
      </c>
      <c r="F856" s="22">
        <f>IF(H856="","",MAX($F$2:F855)+1)</f>
        <v>855</v>
      </c>
      <c r="G856" s="26" t="str">
        <f t="shared" si="229"/>
        <v/>
      </c>
      <c r="H856" s="27" t="str">
        <f t="shared" si="230"/>
        <v xml:space="preserve">
</v>
      </c>
      <c r="I856" s="27" t="str">
        <f t="shared" si="231"/>
        <v xml:space="preserve">
</v>
      </c>
      <c r="J856" s="42">
        <f t="shared" si="232"/>
        <v>0</v>
      </c>
      <c r="K856" s="22">
        <f t="shared" si="237"/>
        <v>0</v>
      </c>
      <c r="L856" s="22">
        <f t="shared" si="235"/>
        <v>0</v>
      </c>
      <c r="M856" s="22">
        <f t="shared" si="233"/>
        <v>0</v>
      </c>
      <c r="N856" s="14" t="str">
        <f t="shared" si="234"/>
        <v/>
      </c>
      <c r="O856" s="14" t="e">
        <f t="shared" si="222"/>
        <v>#VALUE!</v>
      </c>
      <c r="P856" s="14" t="e">
        <f t="shared" si="223"/>
        <v>#VALUE!</v>
      </c>
      <c r="Q856" s="14" t="str">
        <f>IFERROR(IF(AA856="",IF(X856="","Ecole Privée "&amp;TRIM(PROPER(VLOOKUP(MID(V856,1,8),[1]Répertoire!$H$1:$J$65536,3,FALSE))),"Ecole Privée "&amp;TRIM(PROPER(VLOOKUP(X856,[1]Répertoire!$H$1:$J$65536,3,FALSE)))),AA856),"")</f>
        <v/>
      </c>
      <c r="R856" s="14" t="str">
        <f>IFERROR(IF(AB856="",IF(X856="",VLOOKUP(MID(V856,1,8),[1]Répertoire!$H$1:$J$65536,2,FALSE),TRIM(UPPER(VLOOKUP(X856,[1]Répertoire!$H$1:$J$65536,2,FALSE)))),AB856),"")</f>
        <v/>
      </c>
      <c r="S856" s="14" t="str">
        <f t="shared" si="236"/>
        <v/>
      </c>
      <c r="T856" s="15" t="e">
        <f t="shared" si="224"/>
        <v>#VALUE!</v>
      </c>
      <c r="U856" s="14" t="e">
        <f t="shared" si="225"/>
        <v>#VALUE!</v>
      </c>
      <c r="V856" s="4" t="str">
        <f t="shared" si="226"/>
        <v/>
      </c>
      <c r="W856" s="33"/>
      <c r="X856" s="24" t="str">
        <f t="shared" si="227"/>
        <v/>
      </c>
      <c r="Y856" s="25"/>
      <c r="Z856" s="25"/>
      <c r="AA856" s="36"/>
      <c r="AB856" s="36"/>
      <c r="AC856" s="37"/>
      <c r="AD856" s="24"/>
      <c r="AE856" s="37"/>
      <c r="AF856" s="40"/>
    </row>
    <row r="857" spans="1:32" ht="45" customHeight="1" x14ac:dyDescent="0.25">
      <c r="A857" s="12">
        <v>856</v>
      </c>
      <c r="D857" s="21" t="str">
        <f t="shared" si="228"/>
        <v/>
      </c>
      <c r="E857" s="22" t="str">
        <f t="shared" si="221"/>
        <v/>
      </c>
      <c r="F857" s="22">
        <f>IF(H857="","",MAX($F$2:F856)+1)</f>
        <v>856</v>
      </c>
      <c r="G857" s="26" t="str">
        <f t="shared" si="229"/>
        <v/>
      </c>
      <c r="H857" s="27" t="str">
        <f t="shared" si="230"/>
        <v xml:space="preserve">
</v>
      </c>
      <c r="I857" s="27" t="str">
        <f t="shared" si="231"/>
        <v xml:space="preserve">
</v>
      </c>
      <c r="J857" s="42">
        <f t="shared" si="232"/>
        <v>0</v>
      </c>
      <c r="K857" s="22">
        <f t="shared" si="237"/>
        <v>0</v>
      </c>
      <c r="L857" s="22">
        <f t="shared" si="235"/>
        <v>0</v>
      </c>
      <c r="M857" s="22">
        <f t="shared" si="233"/>
        <v>0</v>
      </c>
      <c r="N857" s="14" t="str">
        <f t="shared" si="234"/>
        <v/>
      </c>
      <c r="O857" s="14" t="e">
        <f t="shared" si="222"/>
        <v>#VALUE!</v>
      </c>
      <c r="P857" s="14" t="e">
        <f t="shared" si="223"/>
        <v>#VALUE!</v>
      </c>
      <c r="Q857" s="14" t="str">
        <f>IFERROR(IF(AA857="",IF(X857="","Ecole Privée "&amp;TRIM(PROPER(VLOOKUP(MID(V857,1,8),[1]Répertoire!$H$1:$J$65536,3,FALSE))),"Ecole Privée "&amp;TRIM(PROPER(VLOOKUP(X857,[1]Répertoire!$H$1:$J$65536,3,FALSE)))),AA857),"")</f>
        <v/>
      </c>
      <c r="R857" s="14" t="str">
        <f>IFERROR(IF(AB857="",IF(X857="",VLOOKUP(MID(V857,1,8),[1]Répertoire!$H$1:$J$65536,2,FALSE),TRIM(UPPER(VLOOKUP(X857,[1]Répertoire!$H$1:$J$65536,2,FALSE)))),AB857),"")</f>
        <v/>
      </c>
      <c r="S857" s="14" t="str">
        <f t="shared" si="236"/>
        <v/>
      </c>
      <c r="T857" s="15" t="e">
        <f t="shared" si="224"/>
        <v>#VALUE!</v>
      </c>
      <c r="U857" s="14" t="e">
        <f t="shared" si="225"/>
        <v>#VALUE!</v>
      </c>
      <c r="V857" s="6" t="str">
        <f t="shared" si="226"/>
        <v/>
      </c>
      <c r="W857" s="34"/>
      <c r="X857" s="23" t="str">
        <f t="shared" si="227"/>
        <v/>
      </c>
      <c r="Y857" s="35"/>
      <c r="Z857" s="35"/>
      <c r="AA857" s="38"/>
      <c r="AB857" s="38"/>
      <c r="AC857" s="39"/>
      <c r="AD857" s="23"/>
      <c r="AE857" s="39"/>
      <c r="AF857" s="41"/>
    </row>
    <row r="858" spans="1:32" ht="45" customHeight="1" x14ac:dyDescent="0.25">
      <c r="A858" s="12">
        <v>857</v>
      </c>
      <c r="D858" s="21" t="str">
        <f t="shared" si="228"/>
        <v/>
      </c>
      <c r="E858" s="22" t="str">
        <f t="shared" si="221"/>
        <v/>
      </c>
      <c r="F858" s="22">
        <f>IF(H858="","",MAX($F$2:F857)+1)</f>
        <v>857</v>
      </c>
      <c r="G858" s="26" t="str">
        <f t="shared" si="229"/>
        <v/>
      </c>
      <c r="H858" s="27" t="str">
        <f t="shared" si="230"/>
        <v xml:space="preserve">
</v>
      </c>
      <c r="I858" s="27" t="str">
        <f t="shared" si="231"/>
        <v xml:space="preserve">
</v>
      </c>
      <c r="J858" s="42">
        <f t="shared" si="232"/>
        <v>0</v>
      </c>
      <c r="K858" s="22">
        <f t="shared" si="237"/>
        <v>0</v>
      </c>
      <c r="L858" s="22">
        <f t="shared" si="235"/>
        <v>0</v>
      </c>
      <c r="M858" s="22">
        <f t="shared" si="233"/>
        <v>0</v>
      </c>
      <c r="N858" s="14" t="str">
        <f t="shared" si="234"/>
        <v/>
      </c>
      <c r="O858" s="14" t="e">
        <f t="shared" si="222"/>
        <v>#VALUE!</v>
      </c>
      <c r="P858" s="14" t="e">
        <f t="shared" si="223"/>
        <v>#VALUE!</v>
      </c>
      <c r="Q858" s="14" t="str">
        <f>IFERROR(IF(AA858="",IF(X858="","Ecole Privée "&amp;TRIM(PROPER(VLOOKUP(MID(V858,1,8),[1]Répertoire!$H$1:$J$65536,3,FALSE))),"Ecole Privée "&amp;TRIM(PROPER(VLOOKUP(X858,[1]Répertoire!$H$1:$J$65536,3,FALSE)))),AA858),"")</f>
        <v/>
      </c>
      <c r="R858" s="14" t="str">
        <f>IFERROR(IF(AB858="",IF(X858="",VLOOKUP(MID(V858,1,8),[1]Répertoire!$H$1:$J$65536,2,FALSE),TRIM(UPPER(VLOOKUP(X858,[1]Répertoire!$H$1:$J$65536,2,FALSE)))),AB858),"")</f>
        <v/>
      </c>
      <c r="S858" s="14" t="str">
        <f t="shared" si="236"/>
        <v/>
      </c>
      <c r="T858" s="15" t="e">
        <f t="shared" si="224"/>
        <v>#VALUE!</v>
      </c>
      <c r="U858" s="14" t="e">
        <f t="shared" si="225"/>
        <v>#VALUE!</v>
      </c>
      <c r="V858" s="4" t="str">
        <f t="shared" si="226"/>
        <v/>
      </c>
      <c r="W858" s="33"/>
      <c r="X858" s="24" t="str">
        <f t="shared" si="227"/>
        <v/>
      </c>
      <c r="Y858" s="25"/>
      <c r="Z858" s="25"/>
      <c r="AA858" s="36"/>
      <c r="AB858" s="36"/>
      <c r="AC858" s="37"/>
      <c r="AD858" s="24"/>
      <c r="AE858" s="37"/>
      <c r="AF858" s="40"/>
    </row>
    <row r="859" spans="1:32" ht="45" customHeight="1" x14ac:dyDescent="0.25">
      <c r="A859" s="12">
        <v>858</v>
      </c>
      <c r="D859" s="21" t="str">
        <f t="shared" si="228"/>
        <v/>
      </c>
      <c r="E859" s="22" t="str">
        <f t="shared" si="221"/>
        <v/>
      </c>
      <c r="F859" s="22">
        <f>IF(H859="","",MAX($F$2:F858)+1)</f>
        <v>858</v>
      </c>
      <c r="G859" s="26" t="str">
        <f t="shared" si="229"/>
        <v/>
      </c>
      <c r="H859" s="27" t="str">
        <f t="shared" si="230"/>
        <v xml:space="preserve">
</v>
      </c>
      <c r="I859" s="27" t="str">
        <f t="shared" si="231"/>
        <v xml:space="preserve">
</v>
      </c>
      <c r="J859" s="42">
        <f t="shared" si="232"/>
        <v>0</v>
      </c>
      <c r="K859" s="22">
        <f t="shared" si="237"/>
        <v>0</v>
      </c>
      <c r="L859" s="22">
        <f t="shared" si="235"/>
        <v>0</v>
      </c>
      <c r="M859" s="22">
        <f t="shared" si="233"/>
        <v>0</v>
      </c>
      <c r="N859" s="14" t="str">
        <f t="shared" si="234"/>
        <v/>
      </c>
      <c r="O859" s="14" t="e">
        <f t="shared" si="222"/>
        <v>#VALUE!</v>
      </c>
      <c r="P859" s="14" t="e">
        <f t="shared" si="223"/>
        <v>#VALUE!</v>
      </c>
      <c r="Q859" s="14" t="str">
        <f>IFERROR(IF(AA859="",IF(X859="","Ecole Privée "&amp;TRIM(PROPER(VLOOKUP(MID(V859,1,8),[1]Répertoire!$H$1:$J$65536,3,FALSE))),"Ecole Privée "&amp;TRIM(PROPER(VLOOKUP(X859,[1]Répertoire!$H$1:$J$65536,3,FALSE)))),AA859),"")</f>
        <v/>
      </c>
      <c r="R859" s="14" t="str">
        <f>IFERROR(IF(AB859="",IF(X859="",VLOOKUP(MID(V859,1,8),[1]Répertoire!$H$1:$J$65536,2,FALSE),TRIM(UPPER(VLOOKUP(X859,[1]Répertoire!$H$1:$J$65536,2,FALSE)))),AB859),"")</f>
        <v/>
      </c>
      <c r="S859" s="14" t="str">
        <f t="shared" si="236"/>
        <v/>
      </c>
      <c r="T859" s="15" t="e">
        <f t="shared" si="224"/>
        <v>#VALUE!</v>
      </c>
      <c r="U859" s="14" t="e">
        <f t="shared" si="225"/>
        <v>#VALUE!</v>
      </c>
      <c r="V859" s="6" t="str">
        <f t="shared" si="226"/>
        <v/>
      </c>
      <c r="W859" s="34"/>
      <c r="X859" s="23" t="str">
        <f t="shared" si="227"/>
        <v/>
      </c>
      <c r="Y859" s="35"/>
      <c r="Z859" s="35"/>
      <c r="AA859" s="38"/>
      <c r="AB859" s="38"/>
      <c r="AC859" s="39"/>
      <c r="AD859" s="23"/>
      <c r="AE859" s="39"/>
      <c r="AF859" s="41"/>
    </row>
    <row r="860" spans="1:32" ht="45" customHeight="1" x14ac:dyDescent="0.25">
      <c r="A860" s="12">
        <v>859</v>
      </c>
      <c r="D860" s="21" t="str">
        <f t="shared" si="228"/>
        <v/>
      </c>
      <c r="E860" s="22" t="str">
        <f t="shared" si="221"/>
        <v/>
      </c>
      <c r="F860" s="22">
        <f>IF(H860="","",MAX($F$2:F859)+1)</f>
        <v>859</v>
      </c>
      <c r="G860" s="26" t="str">
        <f t="shared" si="229"/>
        <v/>
      </c>
      <c r="H860" s="27" t="str">
        <f t="shared" si="230"/>
        <v xml:space="preserve">
</v>
      </c>
      <c r="I860" s="27" t="str">
        <f t="shared" si="231"/>
        <v xml:space="preserve">
</v>
      </c>
      <c r="J860" s="42">
        <f t="shared" si="232"/>
        <v>0</v>
      </c>
      <c r="K860" s="22">
        <f t="shared" si="237"/>
        <v>0</v>
      </c>
      <c r="L860" s="22">
        <f t="shared" si="235"/>
        <v>0</v>
      </c>
      <c r="M860" s="22">
        <f t="shared" si="233"/>
        <v>0</v>
      </c>
      <c r="N860" s="14" t="str">
        <f t="shared" si="234"/>
        <v/>
      </c>
      <c r="O860" s="14" t="e">
        <f t="shared" si="222"/>
        <v>#VALUE!</v>
      </c>
      <c r="P860" s="14" t="e">
        <f t="shared" si="223"/>
        <v>#VALUE!</v>
      </c>
      <c r="Q860" s="14" t="str">
        <f>IFERROR(IF(AA860="",IF(X860="","Ecole Privée "&amp;TRIM(PROPER(VLOOKUP(MID(V860,1,8),[1]Répertoire!$H$1:$J$65536,3,FALSE))),"Ecole Privée "&amp;TRIM(PROPER(VLOOKUP(X860,[1]Répertoire!$H$1:$J$65536,3,FALSE)))),AA860),"")</f>
        <v/>
      </c>
      <c r="R860" s="14" t="str">
        <f>IFERROR(IF(AB860="",IF(X860="",VLOOKUP(MID(V860,1,8),[1]Répertoire!$H$1:$J$65536,2,FALSE),TRIM(UPPER(VLOOKUP(X860,[1]Répertoire!$H$1:$J$65536,2,FALSE)))),AB860),"")</f>
        <v/>
      </c>
      <c r="S860" s="14" t="str">
        <f t="shared" si="236"/>
        <v/>
      </c>
      <c r="T860" s="15" t="e">
        <f t="shared" si="224"/>
        <v>#VALUE!</v>
      </c>
      <c r="U860" s="14" t="e">
        <f t="shared" si="225"/>
        <v>#VALUE!</v>
      </c>
      <c r="V860" s="4" t="str">
        <f t="shared" si="226"/>
        <v/>
      </c>
      <c r="W860" s="33"/>
      <c r="X860" s="24" t="str">
        <f t="shared" si="227"/>
        <v/>
      </c>
      <c r="Y860" s="25"/>
      <c r="Z860" s="25"/>
      <c r="AA860" s="36"/>
      <c r="AB860" s="36"/>
      <c r="AC860" s="37"/>
      <c r="AD860" s="24"/>
      <c r="AE860" s="37"/>
      <c r="AF860" s="40"/>
    </row>
    <row r="861" spans="1:32" ht="45" customHeight="1" x14ac:dyDescent="0.25">
      <c r="A861" s="12">
        <v>860</v>
      </c>
      <c r="D861" s="21" t="str">
        <f t="shared" si="228"/>
        <v/>
      </c>
      <c r="E861" s="22" t="str">
        <f t="shared" ref="E861:E924" si="238">IF(ISNUMBER(D861),RANK(D861,$D$2:$D$997),"")</f>
        <v/>
      </c>
      <c r="F861" s="22">
        <f>IF(H861="","",MAX($F$2:F860)+1)</f>
        <v>860</v>
      </c>
      <c r="G861" s="26" t="str">
        <f t="shared" si="229"/>
        <v/>
      </c>
      <c r="H861" s="27" t="str">
        <f t="shared" si="230"/>
        <v xml:space="preserve">
</v>
      </c>
      <c r="I861" s="27" t="str">
        <f t="shared" si="231"/>
        <v xml:space="preserve">
</v>
      </c>
      <c r="J861" s="42">
        <f t="shared" si="232"/>
        <v>0</v>
      </c>
      <c r="K861" s="22">
        <f t="shared" si="237"/>
        <v>0</v>
      </c>
      <c r="L861" s="22">
        <f t="shared" si="235"/>
        <v>0</v>
      </c>
      <c r="M861" s="22">
        <f t="shared" si="233"/>
        <v>0</v>
      </c>
      <c r="N861" s="14" t="str">
        <f t="shared" si="234"/>
        <v/>
      </c>
      <c r="O861" s="14" t="e">
        <f t="shared" ref="O861:O924" si="239">IF(Y861="",DATE(YEAR(MID(V861,10,8)),MONTH(MID(V861,10,8)),DAY(MID(V861,10,2))),Y861)</f>
        <v>#VALUE!</v>
      </c>
      <c r="P861" s="14" t="e">
        <f t="shared" ref="P861:P924" si="240">IF(Z861="",DATE(YEAR(MID(V861,19,8)),MONTH(MID(V861,19,8)),DAY(MID(V861,19,8))),Z861)</f>
        <v>#VALUE!</v>
      </c>
      <c r="Q861" s="14" t="str">
        <f>IFERROR(IF(AA861="",IF(X861="","Ecole Privée "&amp;TRIM(PROPER(VLOOKUP(MID(V861,1,8),[1]Répertoire!$H$1:$J$65536,3,FALSE))),"Ecole Privée "&amp;TRIM(PROPER(VLOOKUP(X861,[1]Répertoire!$H$1:$J$65536,3,FALSE)))),AA861),"")</f>
        <v/>
      </c>
      <c r="R861" s="14" t="str">
        <f>IFERROR(IF(AB861="",IF(X861="",VLOOKUP(MID(V861,1,8),[1]Répertoire!$H$1:$J$65536,2,FALSE),TRIM(UPPER(VLOOKUP(X861,[1]Répertoire!$H$1:$J$65536,2,FALSE)))),AB861),"")</f>
        <v/>
      </c>
      <c r="S861" s="14" t="str">
        <f t="shared" si="236"/>
        <v/>
      </c>
      <c r="T861" s="15" t="e">
        <f t="shared" ref="T861:T924" si="241">IF(AC861="",IF(AD861="",U861,TRUNC(AD861*27,0)&amp;"h"&amp;IF((AD861*27)-TRUNC(AD861*27,0)=0,"",(((AD861*27)-TRUNC(AD861*27,0))*60))),AC861)</f>
        <v>#VALUE!</v>
      </c>
      <c r="U861" s="14" t="e">
        <f t="shared" ref="U861:U924" si="242">IF(MID(V861,51,4)="1.00","27h",TRUNC(MID(V861,53,2)*27/100,0)&amp;"h"&amp;((MID(V861,53,2)*27/100)-TRUNC(MID(V861,53,2)*27/100,0))*60)</f>
        <v>#VALUE!</v>
      </c>
      <c r="V861" s="6" t="str">
        <f t="shared" ref="V861:V924" si="243">RIGHT(AF861,69)</f>
        <v/>
      </c>
      <c r="W861" s="34"/>
      <c r="X861" s="23" t="str">
        <f t="shared" ref="X861:X924" si="244">LEFT(V861,8)</f>
        <v/>
      </c>
      <c r="Y861" s="35"/>
      <c r="Z861" s="35"/>
      <c r="AA861" s="38"/>
      <c r="AB861" s="38"/>
      <c r="AC861" s="39"/>
      <c r="AD861" s="23"/>
      <c r="AE861" s="39"/>
      <c r="AF861" s="41"/>
    </row>
    <row r="862" spans="1:32" ht="45" customHeight="1" x14ac:dyDescent="0.25">
      <c r="A862" s="12">
        <v>861</v>
      </c>
      <c r="D862" s="21" t="str">
        <f t="shared" si="228"/>
        <v/>
      </c>
      <c r="E862" s="22" t="str">
        <f t="shared" si="238"/>
        <v/>
      </c>
      <c r="F862" s="22">
        <f>IF(H862="","",MAX($F$2:F861)+1)</f>
        <v>861</v>
      </c>
      <c r="G862" s="26" t="str">
        <f t="shared" si="229"/>
        <v/>
      </c>
      <c r="H862" s="27" t="str">
        <f t="shared" si="230"/>
        <v xml:space="preserve">
</v>
      </c>
      <c r="I862" s="27" t="str">
        <f t="shared" si="231"/>
        <v xml:space="preserve">
</v>
      </c>
      <c r="J862" s="42">
        <f t="shared" si="232"/>
        <v>0</v>
      </c>
      <c r="K862" s="22">
        <f t="shared" si="237"/>
        <v>0</v>
      </c>
      <c r="L862" s="22">
        <f t="shared" si="235"/>
        <v>0</v>
      </c>
      <c r="M862" s="22">
        <f t="shared" si="233"/>
        <v>0</v>
      </c>
      <c r="N862" s="14" t="str">
        <f t="shared" si="234"/>
        <v/>
      </c>
      <c r="O862" s="14" t="e">
        <f t="shared" si="239"/>
        <v>#VALUE!</v>
      </c>
      <c r="P862" s="14" t="e">
        <f t="shared" si="240"/>
        <v>#VALUE!</v>
      </c>
      <c r="Q862" s="14" t="str">
        <f>IFERROR(IF(AA862="",IF(X862="","Ecole Privée "&amp;TRIM(PROPER(VLOOKUP(MID(V862,1,8),[1]Répertoire!$H$1:$J$65536,3,FALSE))),"Ecole Privée "&amp;TRIM(PROPER(VLOOKUP(X862,[1]Répertoire!$H$1:$J$65536,3,FALSE)))),AA862),"")</f>
        <v/>
      </c>
      <c r="R862" s="14" t="str">
        <f>IFERROR(IF(AB862="",IF(X862="",VLOOKUP(MID(V862,1,8),[1]Répertoire!$H$1:$J$65536,2,FALSE),TRIM(UPPER(VLOOKUP(X862,[1]Répertoire!$H$1:$J$65536,2,FALSE)))),AB862),"")</f>
        <v/>
      </c>
      <c r="S862" s="14" t="str">
        <f t="shared" si="236"/>
        <v/>
      </c>
      <c r="T862" s="15" t="e">
        <f t="shared" si="241"/>
        <v>#VALUE!</v>
      </c>
      <c r="U862" s="14" t="e">
        <f t="shared" si="242"/>
        <v>#VALUE!</v>
      </c>
      <c r="V862" s="4" t="str">
        <f t="shared" si="243"/>
        <v/>
      </c>
      <c r="W862" s="33"/>
      <c r="X862" s="24" t="str">
        <f t="shared" si="244"/>
        <v/>
      </c>
      <c r="Y862" s="25"/>
      <c r="Z862" s="25"/>
      <c r="AA862" s="36"/>
      <c r="AB862" s="36"/>
      <c r="AC862" s="37"/>
      <c r="AD862" s="24"/>
      <c r="AE862" s="37"/>
      <c r="AF862" s="40"/>
    </row>
    <row r="863" spans="1:32" ht="45" customHeight="1" x14ac:dyDescent="0.25">
      <c r="A863" s="12">
        <v>862</v>
      </c>
      <c r="D863" s="21" t="str">
        <f t="shared" si="228"/>
        <v/>
      </c>
      <c r="E863" s="22" t="str">
        <f t="shared" si="238"/>
        <v/>
      </c>
      <c r="F863" s="22">
        <f>IF(H863="","",MAX($F$2:F862)+1)</f>
        <v>862</v>
      </c>
      <c r="G863" s="26" t="str">
        <f t="shared" si="229"/>
        <v/>
      </c>
      <c r="H863" s="27" t="str">
        <f t="shared" si="230"/>
        <v xml:space="preserve">
</v>
      </c>
      <c r="I863" s="27" t="str">
        <f t="shared" si="231"/>
        <v xml:space="preserve">
</v>
      </c>
      <c r="J863" s="42">
        <f t="shared" si="232"/>
        <v>0</v>
      </c>
      <c r="K863" s="22">
        <f t="shared" si="237"/>
        <v>0</v>
      </c>
      <c r="L863" s="22">
        <f t="shared" si="235"/>
        <v>0</v>
      </c>
      <c r="M863" s="22">
        <f t="shared" si="233"/>
        <v>0</v>
      </c>
      <c r="N863" s="14" t="str">
        <f t="shared" si="234"/>
        <v/>
      </c>
      <c r="O863" s="14" t="e">
        <f t="shared" si="239"/>
        <v>#VALUE!</v>
      </c>
      <c r="P863" s="14" t="e">
        <f t="shared" si="240"/>
        <v>#VALUE!</v>
      </c>
      <c r="Q863" s="14" t="str">
        <f>IFERROR(IF(AA863="",IF(X863="","Ecole Privée "&amp;TRIM(PROPER(VLOOKUP(MID(V863,1,8),[1]Répertoire!$H$1:$J$65536,3,FALSE))),"Ecole Privée "&amp;TRIM(PROPER(VLOOKUP(X863,[1]Répertoire!$H$1:$J$65536,3,FALSE)))),AA863),"")</f>
        <v/>
      </c>
      <c r="R863" s="14" t="str">
        <f>IFERROR(IF(AB863="",IF(X863="",VLOOKUP(MID(V863,1,8),[1]Répertoire!$H$1:$J$65536,2,FALSE),TRIM(UPPER(VLOOKUP(X863,[1]Répertoire!$H$1:$J$65536,2,FALSE)))),AB863),"")</f>
        <v/>
      </c>
      <c r="S863" s="14" t="str">
        <f t="shared" si="236"/>
        <v/>
      </c>
      <c r="T863" s="15" t="e">
        <f t="shared" si="241"/>
        <v>#VALUE!</v>
      </c>
      <c r="U863" s="14" t="e">
        <f t="shared" si="242"/>
        <v>#VALUE!</v>
      </c>
      <c r="V863" s="6" t="str">
        <f t="shared" si="243"/>
        <v/>
      </c>
      <c r="W863" s="34"/>
      <c r="X863" s="23" t="str">
        <f t="shared" si="244"/>
        <v/>
      </c>
      <c r="Y863" s="35"/>
      <c r="Z863" s="35"/>
      <c r="AA863" s="38"/>
      <c r="AB863" s="38"/>
      <c r="AC863" s="39"/>
      <c r="AD863" s="23"/>
      <c r="AE863" s="39"/>
      <c r="AF863" s="41"/>
    </row>
    <row r="864" spans="1:32" ht="45" customHeight="1" x14ac:dyDescent="0.25">
      <c r="A864" s="12">
        <v>863</v>
      </c>
      <c r="D864" s="21" t="str">
        <f t="shared" si="228"/>
        <v/>
      </c>
      <c r="E864" s="22" t="str">
        <f t="shared" si="238"/>
        <v/>
      </c>
      <c r="F864" s="22">
        <f>IF(H864="","",MAX($F$2:F863)+1)</f>
        <v>863</v>
      </c>
      <c r="G864" s="26" t="str">
        <f t="shared" si="229"/>
        <v/>
      </c>
      <c r="H864" s="27" t="str">
        <f t="shared" si="230"/>
        <v xml:space="preserve">
</v>
      </c>
      <c r="I864" s="27" t="str">
        <f t="shared" si="231"/>
        <v xml:space="preserve">
</v>
      </c>
      <c r="J864" s="42">
        <f t="shared" si="232"/>
        <v>0</v>
      </c>
      <c r="K864" s="22">
        <f t="shared" si="237"/>
        <v>0</v>
      </c>
      <c r="L864" s="22">
        <f t="shared" si="235"/>
        <v>0</v>
      </c>
      <c r="M864" s="22">
        <f t="shared" si="233"/>
        <v>0</v>
      </c>
      <c r="N864" s="14" t="str">
        <f t="shared" si="234"/>
        <v/>
      </c>
      <c r="O864" s="14" t="e">
        <f t="shared" si="239"/>
        <v>#VALUE!</v>
      </c>
      <c r="P864" s="14" t="e">
        <f t="shared" si="240"/>
        <v>#VALUE!</v>
      </c>
      <c r="Q864" s="14" t="str">
        <f>IFERROR(IF(AA864="",IF(X864="","Ecole Privée "&amp;TRIM(PROPER(VLOOKUP(MID(V864,1,8),[1]Répertoire!$H$1:$J$65536,3,FALSE))),"Ecole Privée "&amp;TRIM(PROPER(VLOOKUP(X864,[1]Répertoire!$H$1:$J$65536,3,FALSE)))),AA864),"")</f>
        <v/>
      </c>
      <c r="R864" s="14" t="str">
        <f>IFERROR(IF(AB864="",IF(X864="",VLOOKUP(MID(V864,1,8),[1]Répertoire!$H$1:$J$65536,2,FALSE),TRIM(UPPER(VLOOKUP(X864,[1]Répertoire!$H$1:$J$65536,2,FALSE)))),AB864),"")</f>
        <v/>
      </c>
      <c r="S864" s="14" t="str">
        <f t="shared" si="236"/>
        <v/>
      </c>
      <c r="T864" s="15" t="e">
        <f t="shared" si="241"/>
        <v>#VALUE!</v>
      </c>
      <c r="U864" s="14" t="e">
        <f t="shared" si="242"/>
        <v>#VALUE!</v>
      </c>
      <c r="V864" s="4" t="str">
        <f t="shared" si="243"/>
        <v/>
      </c>
      <c r="W864" s="33"/>
      <c r="X864" s="24" t="str">
        <f t="shared" si="244"/>
        <v/>
      </c>
      <c r="Y864" s="25"/>
      <c r="Z864" s="25"/>
      <c r="AA864" s="36"/>
      <c r="AB864" s="36"/>
      <c r="AC864" s="37"/>
      <c r="AD864" s="24"/>
      <c r="AE864" s="37"/>
      <c r="AF864" s="40"/>
    </row>
    <row r="865" spans="1:32" ht="45" customHeight="1" x14ac:dyDescent="0.25">
      <c r="A865" s="12">
        <v>864</v>
      </c>
      <c r="D865" s="21" t="str">
        <f t="shared" si="228"/>
        <v/>
      </c>
      <c r="E865" s="22" t="str">
        <f t="shared" si="238"/>
        <v/>
      </c>
      <c r="F865" s="22">
        <f>IF(H865="","",MAX($F$2:F864)+1)</f>
        <v>864</v>
      </c>
      <c r="G865" s="26" t="str">
        <f t="shared" si="229"/>
        <v/>
      </c>
      <c r="H865" s="27" t="str">
        <f t="shared" si="230"/>
        <v xml:space="preserve">
</v>
      </c>
      <c r="I865" s="27" t="str">
        <f t="shared" si="231"/>
        <v xml:space="preserve">
</v>
      </c>
      <c r="J865" s="42">
        <f t="shared" si="232"/>
        <v>0</v>
      </c>
      <c r="K865" s="22">
        <f t="shared" si="237"/>
        <v>0</v>
      </c>
      <c r="L865" s="22">
        <f t="shared" si="235"/>
        <v>0</v>
      </c>
      <c r="M865" s="22">
        <f t="shared" si="233"/>
        <v>0</v>
      </c>
      <c r="N865" s="14" t="str">
        <f t="shared" si="234"/>
        <v/>
      </c>
      <c r="O865" s="14" t="e">
        <f t="shared" si="239"/>
        <v>#VALUE!</v>
      </c>
      <c r="P865" s="14" t="e">
        <f t="shared" si="240"/>
        <v>#VALUE!</v>
      </c>
      <c r="Q865" s="14" t="str">
        <f>IFERROR(IF(AA865="",IF(X865="","Ecole Privée "&amp;TRIM(PROPER(VLOOKUP(MID(V865,1,8),[1]Répertoire!$H$1:$J$65536,3,FALSE))),"Ecole Privée "&amp;TRIM(PROPER(VLOOKUP(X865,[1]Répertoire!$H$1:$J$65536,3,FALSE)))),AA865),"")</f>
        <v/>
      </c>
      <c r="R865" s="14" t="str">
        <f>IFERROR(IF(AB865="",IF(X865="",VLOOKUP(MID(V865,1,8),[1]Répertoire!$H$1:$J$65536,2,FALSE),TRIM(UPPER(VLOOKUP(X865,[1]Répertoire!$H$1:$J$65536,2,FALSE)))),AB865),"")</f>
        <v/>
      </c>
      <c r="S865" s="14" t="str">
        <f t="shared" si="236"/>
        <v/>
      </c>
      <c r="T865" s="15" t="e">
        <f t="shared" si="241"/>
        <v>#VALUE!</v>
      </c>
      <c r="U865" s="14" t="e">
        <f t="shared" si="242"/>
        <v>#VALUE!</v>
      </c>
      <c r="V865" s="6" t="str">
        <f t="shared" si="243"/>
        <v/>
      </c>
      <c r="W865" s="34"/>
      <c r="X865" s="23" t="str">
        <f t="shared" si="244"/>
        <v/>
      </c>
      <c r="Y865" s="35"/>
      <c r="Z865" s="35"/>
      <c r="AA865" s="38"/>
      <c r="AB865" s="38"/>
      <c r="AC865" s="39"/>
      <c r="AD865" s="23"/>
      <c r="AE865" s="39"/>
      <c r="AF865" s="41"/>
    </row>
    <row r="866" spans="1:32" ht="45" customHeight="1" x14ac:dyDescent="0.25">
      <c r="A866" s="12">
        <v>865</v>
      </c>
      <c r="D866" s="21" t="str">
        <f t="shared" si="228"/>
        <v/>
      </c>
      <c r="E866" s="22" t="str">
        <f t="shared" si="238"/>
        <v/>
      </c>
      <c r="F866" s="22">
        <f>IF(H866="","",MAX($F$2:F865)+1)</f>
        <v>865</v>
      </c>
      <c r="G866" s="26" t="str">
        <f t="shared" si="229"/>
        <v/>
      </c>
      <c r="H866" s="27" t="str">
        <f t="shared" si="230"/>
        <v xml:space="preserve">
</v>
      </c>
      <c r="I866" s="27" t="str">
        <f t="shared" si="231"/>
        <v xml:space="preserve">
</v>
      </c>
      <c r="J866" s="42">
        <f t="shared" si="232"/>
        <v>0</v>
      </c>
      <c r="K866" s="22">
        <f t="shared" si="237"/>
        <v>0</v>
      </c>
      <c r="L866" s="22">
        <f t="shared" si="235"/>
        <v>0</v>
      </c>
      <c r="M866" s="22">
        <f t="shared" si="233"/>
        <v>0</v>
      </c>
      <c r="N866" s="14" t="str">
        <f t="shared" si="234"/>
        <v/>
      </c>
      <c r="O866" s="14" t="e">
        <f t="shared" si="239"/>
        <v>#VALUE!</v>
      </c>
      <c r="P866" s="14" t="e">
        <f t="shared" si="240"/>
        <v>#VALUE!</v>
      </c>
      <c r="Q866" s="14" t="str">
        <f>IFERROR(IF(AA866="",IF(X866="","Ecole Privée "&amp;TRIM(PROPER(VLOOKUP(MID(V866,1,8),[1]Répertoire!$H$1:$J$65536,3,FALSE))),"Ecole Privée "&amp;TRIM(PROPER(VLOOKUP(X866,[1]Répertoire!$H$1:$J$65536,3,FALSE)))),AA866),"")</f>
        <v/>
      </c>
      <c r="R866" s="14" t="str">
        <f>IFERROR(IF(AB866="",IF(X866="",VLOOKUP(MID(V866,1,8),[1]Répertoire!$H$1:$J$65536,2,FALSE),TRIM(UPPER(VLOOKUP(X866,[1]Répertoire!$H$1:$J$65536,2,FALSE)))),AB866),"")</f>
        <v/>
      </c>
      <c r="S866" s="14" t="str">
        <f t="shared" si="236"/>
        <v/>
      </c>
      <c r="T866" s="15" t="e">
        <f t="shared" si="241"/>
        <v>#VALUE!</v>
      </c>
      <c r="U866" s="14" t="e">
        <f t="shared" si="242"/>
        <v>#VALUE!</v>
      </c>
      <c r="V866" s="4" t="str">
        <f t="shared" si="243"/>
        <v/>
      </c>
      <c r="W866" s="33"/>
      <c r="X866" s="24" t="str">
        <f t="shared" si="244"/>
        <v/>
      </c>
      <c r="Y866" s="25"/>
      <c r="Z866" s="25"/>
      <c r="AA866" s="36"/>
      <c r="AB866" s="36"/>
      <c r="AC866" s="37"/>
      <c r="AD866" s="24"/>
      <c r="AE866" s="37"/>
      <c r="AF866" s="40"/>
    </row>
    <row r="867" spans="1:32" ht="45" customHeight="1" x14ac:dyDescent="0.25">
      <c r="A867" s="12">
        <v>866</v>
      </c>
      <c r="D867" s="21" t="str">
        <f t="shared" si="228"/>
        <v/>
      </c>
      <c r="E867" s="22" t="str">
        <f t="shared" si="238"/>
        <v/>
      </c>
      <c r="F867" s="22">
        <f>IF(H867="","",MAX($F$2:F866)+1)</f>
        <v>866</v>
      </c>
      <c r="G867" s="26" t="str">
        <f t="shared" si="229"/>
        <v/>
      </c>
      <c r="H867" s="27" t="str">
        <f t="shared" si="230"/>
        <v xml:space="preserve">
</v>
      </c>
      <c r="I867" s="27" t="str">
        <f t="shared" si="231"/>
        <v xml:space="preserve">
</v>
      </c>
      <c r="J867" s="42">
        <f t="shared" si="232"/>
        <v>0</v>
      </c>
      <c r="K867" s="22">
        <f t="shared" si="237"/>
        <v>0</v>
      </c>
      <c r="L867" s="22">
        <f t="shared" si="235"/>
        <v>0</v>
      </c>
      <c r="M867" s="22">
        <f t="shared" si="233"/>
        <v>0</v>
      </c>
      <c r="N867" s="14" t="str">
        <f t="shared" si="234"/>
        <v/>
      </c>
      <c r="O867" s="14" t="e">
        <f t="shared" si="239"/>
        <v>#VALUE!</v>
      </c>
      <c r="P867" s="14" t="e">
        <f t="shared" si="240"/>
        <v>#VALUE!</v>
      </c>
      <c r="Q867" s="14" t="str">
        <f>IFERROR(IF(AA867="",IF(X867="","Ecole Privée "&amp;TRIM(PROPER(VLOOKUP(MID(V867,1,8),[1]Répertoire!$H$1:$J$65536,3,FALSE))),"Ecole Privée "&amp;TRIM(PROPER(VLOOKUP(X867,[1]Répertoire!$H$1:$J$65536,3,FALSE)))),AA867),"")</f>
        <v/>
      </c>
      <c r="R867" s="14" t="str">
        <f>IFERROR(IF(AB867="",IF(X867="",VLOOKUP(MID(V867,1,8),[1]Répertoire!$H$1:$J$65536,2,FALSE),TRIM(UPPER(VLOOKUP(X867,[1]Répertoire!$H$1:$J$65536,2,FALSE)))),AB867),"")</f>
        <v/>
      </c>
      <c r="S867" s="14" t="str">
        <f t="shared" si="236"/>
        <v/>
      </c>
      <c r="T867" s="15" t="e">
        <f t="shared" si="241"/>
        <v>#VALUE!</v>
      </c>
      <c r="U867" s="14" t="e">
        <f t="shared" si="242"/>
        <v>#VALUE!</v>
      </c>
      <c r="V867" s="6" t="str">
        <f t="shared" si="243"/>
        <v/>
      </c>
      <c r="W867" s="34"/>
      <c r="X867" s="23" t="str">
        <f t="shared" si="244"/>
        <v/>
      </c>
      <c r="Y867" s="35"/>
      <c r="Z867" s="35"/>
      <c r="AA867" s="38"/>
      <c r="AB867" s="38"/>
      <c r="AC867" s="39"/>
      <c r="AD867" s="23"/>
      <c r="AE867" s="39"/>
      <c r="AF867" s="41"/>
    </row>
    <row r="868" spans="1:32" ht="45" customHeight="1" x14ac:dyDescent="0.25">
      <c r="A868" s="12">
        <v>867</v>
      </c>
      <c r="D868" s="21" t="str">
        <f t="shared" si="228"/>
        <v/>
      </c>
      <c r="E868" s="22" t="str">
        <f t="shared" si="238"/>
        <v/>
      </c>
      <c r="F868" s="22">
        <f>IF(H868="","",MAX($F$2:F867)+1)</f>
        <v>867</v>
      </c>
      <c r="G868" s="26" t="str">
        <f t="shared" si="229"/>
        <v/>
      </c>
      <c r="H868" s="27" t="str">
        <f t="shared" si="230"/>
        <v xml:space="preserve">
</v>
      </c>
      <c r="I868" s="27" t="str">
        <f t="shared" si="231"/>
        <v xml:space="preserve">
</v>
      </c>
      <c r="J868" s="42">
        <f t="shared" si="232"/>
        <v>0</v>
      </c>
      <c r="K868" s="22">
        <f t="shared" si="237"/>
        <v>0</v>
      </c>
      <c r="L868" s="22">
        <f t="shared" si="235"/>
        <v>0</v>
      </c>
      <c r="M868" s="22">
        <f t="shared" si="233"/>
        <v>0</v>
      </c>
      <c r="N868" s="14" t="str">
        <f t="shared" si="234"/>
        <v/>
      </c>
      <c r="O868" s="14" t="e">
        <f t="shared" si="239"/>
        <v>#VALUE!</v>
      </c>
      <c r="P868" s="14" t="e">
        <f t="shared" si="240"/>
        <v>#VALUE!</v>
      </c>
      <c r="Q868" s="14" t="str">
        <f>IFERROR(IF(AA868="",IF(X868="","Ecole Privée "&amp;TRIM(PROPER(VLOOKUP(MID(V868,1,8),[1]Répertoire!$H$1:$J$65536,3,FALSE))),"Ecole Privée "&amp;TRIM(PROPER(VLOOKUP(X868,[1]Répertoire!$H$1:$J$65536,3,FALSE)))),AA868),"")</f>
        <v/>
      </c>
      <c r="R868" s="14" t="str">
        <f>IFERROR(IF(AB868="",IF(X868="",VLOOKUP(MID(V868,1,8),[1]Répertoire!$H$1:$J$65536,2,FALSE),TRIM(UPPER(VLOOKUP(X868,[1]Répertoire!$H$1:$J$65536,2,FALSE)))),AB868),"")</f>
        <v/>
      </c>
      <c r="S868" s="14" t="str">
        <f t="shared" si="236"/>
        <v/>
      </c>
      <c r="T868" s="15" t="e">
        <f t="shared" si="241"/>
        <v>#VALUE!</v>
      </c>
      <c r="U868" s="14" t="e">
        <f t="shared" si="242"/>
        <v>#VALUE!</v>
      </c>
      <c r="V868" s="4" t="str">
        <f t="shared" si="243"/>
        <v/>
      </c>
      <c r="W868" s="33"/>
      <c r="X868" s="24" t="str">
        <f t="shared" si="244"/>
        <v/>
      </c>
      <c r="Y868" s="25"/>
      <c r="Z868" s="25"/>
      <c r="AA868" s="36"/>
      <c r="AB868" s="36"/>
      <c r="AC868" s="37"/>
      <c r="AD868" s="24"/>
      <c r="AE868" s="37"/>
      <c r="AF868" s="40"/>
    </row>
    <row r="869" spans="1:32" ht="45" customHeight="1" x14ac:dyDescent="0.25">
      <c r="A869" s="12">
        <v>868</v>
      </c>
      <c r="D869" s="21" t="str">
        <f t="shared" si="228"/>
        <v/>
      </c>
      <c r="E869" s="22" t="str">
        <f t="shared" si="238"/>
        <v/>
      </c>
      <c r="F869" s="22">
        <f>IF(H869="","",MAX($F$2:F868)+1)</f>
        <v>868</v>
      </c>
      <c r="G869" s="26" t="str">
        <f t="shared" si="229"/>
        <v/>
      </c>
      <c r="H869" s="27" t="str">
        <f t="shared" si="230"/>
        <v xml:space="preserve">
</v>
      </c>
      <c r="I869" s="27" t="str">
        <f t="shared" si="231"/>
        <v xml:space="preserve">
</v>
      </c>
      <c r="J869" s="42">
        <f t="shared" si="232"/>
        <v>0</v>
      </c>
      <c r="K869" s="22">
        <f t="shared" si="237"/>
        <v>0</v>
      </c>
      <c r="L869" s="22">
        <f t="shared" si="235"/>
        <v>0</v>
      </c>
      <c r="M869" s="22">
        <f t="shared" si="233"/>
        <v>0</v>
      </c>
      <c r="N869" s="14" t="str">
        <f t="shared" si="234"/>
        <v/>
      </c>
      <c r="O869" s="14" t="e">
        <f t="shared" si="239"/>
        <v>#VALUE!</v>
      </c>
      <c r="P869" s="14" t="e">
        <f t="shared" si="240"/>
        <v>#VALUE!</v>
      </c>
      <c r="Q869" s="14" t="str">
        <f>IFERROR(IF(AA869="",IF(X869="","Ecole Privée "&amp;TRIM(PROPER(VLOOKUP(MID(V869,1,8),[1]Répertoire!$H$1:$J$65536,3,FALSE))),"Ecole Privée "&amp;TRIM(PROPER(VLOOKUP(X869,[1]Répertoire!$H$1:$J$65536,3,FALSE)))),AA869),"")</f>
        <v/>
      </c>
      <c r="R869" s="14" t="str">
        <f>IFERROR(IF(AB869="",IF(X869="",VLOOKUP(MID(V869,1,8),[1]Répertoire!$H$1:$J$65536,2,FALSE),TRIM(UPPER(VLOOKUP(X869,[1]Répertoire!$H$1:$J$65536,2,FALSE)))),AB869),"")</f>
        <v/>
      </c>
      <c r="S869" s="14" t="str">
        <f t="shared" si="236"/>
        <v/>
      </c>
      <c r="T869" s="15" t="e">
        <f t="shared" si="241"/>
        <v>#VALUE!</v>
      </c>
      <c r="U869" s="14" t="e">
        <f t="shared" si="242"/>
        <v>#VALUE!</v>
      </c>
      <c r="V869" s="6" t="str">
        <f t="shared" si="243"/>
        <v/>
      </c>
      <c r="W869" s="34"/>
      <c r="X869" s="23" t="str">
        <f t="shared" si="244"/>
        <v/>
      </c>
      <c r="Y869" s="35"/>
      <c r="Z869" s="35"/>
      <c r="AA869" s="38"/>
      <c r="AB869" s="38"/>
      <c r="AC869" s="39"/>
      <c r="AD869" s="23"/>
      <c r="AE869" s="39"/>
      <c r="AF869" s="41"/>
    </row>
    <row r="870" spans="1:32" ht="45" customHeight="1" x14ac:dyDescent="0.25">
      <c r="A870" s="12">
        <v>869</v>
      </c>
      <c r="D870" s="21" t="str">
        <f t="shared" si="228"/>
        <v/>
      </c>
      <c r="E870" s="22" t="str">
        <f t="shared" si="238"/>
        <v/>
      </c>
      <c r="F870" s="22">
        <f>IF(H870="","",MAX($F$2:F869)+1)</f>
        <v>869</v>
      </c>
      <c r="G870" s="26" t="str">
        <f t="shared" si="229"/>
        <v/>
      </c>
      <c r="H870" s="27" t="str">
        <f t="shared" si="230"/>
        <v xml:space="preserve">
</v>
      </c>
      <c r="I870" s="27" t="str">
        <f t="shared" si="231"/>
        <v xml:space="preserve">
</v>
      </c>
      <c r="J870" s="42">
        <f t="shared" si="232"/>
        <v>0</v>
      </c>
      <c r="K870" s="22">
        <f t="shared" si="237"/>
        <v>0</v>
      </c>
      <c r="L870" s="22">
        <f t="shared" si="235"/>
        <v>0</v>
      </c>
      <c r="M870" s="22">
        <f t="shared" si="233"/>
        <v>0</v>
      </c>
      <c r="N870" s="14" t="str">
        <f t="shared" si="234"/>
        <v/>
      </c>
      <c r="O870" s="14" t="e">
        <f t="shared" si="239"/>
        <v>#VALUE!</v>
      </c>
      <c r="P870" s="14" t="e">
        <f t="shared" si="240"/>
        <v>#VALUE!</v>
      </c>
      <c r="Q870" s="14" t="str">
        <f>IFERROR(IF(AA870="",IF(X870="","Ecole Privée "&amp;TRIM(PROPER(VLOOKUP(MID(V870,1,8),[1]Répertoire!$H$1:$J$65536,3,FALSE))),"Ecole Privée "&amp;TRIM(PROPER(VLOOKUP(X870,[1]Répertoire!$H$1:$J$65536,3,FALSE)))),AA870),"")</f>
        <v/>
      </c>
      <c r="R870" s="14" t="str">
        <f>IFERROR(IF(AB870="",IF(X870="",VLOOKUP(MID(V870,1,8),[1]Répertoire!$H$1:$J$65536,2,FALSE),TRIM(UPPER(VLOOKUP(X870,[1]Répertoire!$H$1:$J$65536,2,FALSE)))),AB870),"")</f>
        <v/>
      </c>
      <c r="S870" s="14" t="str">
        <f t="shared" si="236"/>
        <v/>
      </c>
      <c r="T870" s="15" t="e">
        <f t="shared" si="241"/>
        <v>#VALUE!</v>
      </c>
      <c r="U870" s="14" t="e">
        <f t="shared" si="242"/>
        <v>#VALUE!</v>
      </c>
      <c r="V870" s="4" t="str">
        <f t="shared" si="243"/>
        <v/>
      </c>
      <c r="W870" s="33"/>
      <c r="X870" s="24" t="str">
        <f t="shared" si="244"/>
        <v/>
      </c>
      <c r="Y870" s="25"/>
      <c r="Z870" s="25"/>
      <c r="AA870" s="36"/>
      <c r="AB870" s="36"/>
      <c r="AC870" s="37"/>
      <c r="AD870" s="24"/>
      <c r="AE870" s="37"/>
      <c r="AF870" s="40"/>
    </row>
    <row r="871" spans="1:32" ht="45" customHeight="1" x14ac:dyDescent="0.25">
      <c r="A871" s="12">
        <v>870</v>
      </c>
      <c r="D871" s="21" t="str">
        <f t="shared" si="228"/>
        <v/>
      </c>
      <c r="E871" s="22" t="str">
        <f t="shared" si="238"/>
        <v/>
      </c>
      <c r="F871" s="22">
        <f>IF(H871="","",MAX($F$2:F870)+1)</f>
        <v>870</v>
      </c>
      <c r="G871" s="26" t="str">
        <f t="shared" si="229"/>
        <v/>
      </c>
      <c r="H871" s="27" t="str">
        <f t="shared" si="230"/>
        <v xml:space="preserve">
</v>
      </c>
      <c r="I871" s="27" t="str">
        <f t="shared" si="231"/>
        <v xml:space="preserve">
</v>
      </c>
      <c r="J871" s="42">
        <f t="shared" si="232"/>
        <v>0</v>
      </c>
      <c r="K871" s="22">
        <f t="shared" si="237"/>
        <v>0</v>
      </c>
      <c r="L871" s="22">
        <f t="shared" si="235"/>
        <v>0</v>
      </c>
      <c r="M871" s="22">
        <f t="shared" si="233"/>
        <v>0</v>
      </c>
      <c r="N871" s="14" t="str">
        <f t="shared" si="234"/>
        <v/>
      </c>
      <c r="O871" s="14" t="e">
        <f t="shared" si="239"/>
        <v>#VALUE!</v>
      </c>
      <c r="P871" s="14" t="e">
        <f t="shared" si="240"/>
        <v>#VALUE!</v>
      </c>
      <c r="Q871" s="14" t="str">
        <f>IFERROR(IF(AA871="",IF(X871="","Ecole Privée "&amp;TRIM(PROPER(VLOOKUP(MID(V871,1,8),[1]Répertoire!$H$1:$J$65536,3,FALSE))),"Ecole Privée "&amp;TRIM(PROPER(VLOOKUP(X871,[1]Répertoire!$H$1:$J$65536,3,FALSE)))),AA871),"")</f>
        <v/>
      </c>
      <c r="R871" s="14" t="str">
        <f>IFERROR(IF(AB871="",IF(X871="",VLOOKUP(MID(V871,1,8),[1]Répertoire!$H$1:$J$65536,2,FALSE),TRIM(UPPER(VLOOKUP(X871,[1]Répertoire!$H$1:$J$65536,2,FALSE)))),AB871),"")</f>
        <v/>
      </c>
      <c r="S871" s="14" t="str">
        <f t="shared" si="236"/>
        <v/>
      </c>
      <c r="T871" s="15" t="e">
        <f t="shared" si="241"/>
        <v>#VALUE!</v>
      </c>
      <c r="U871" s="14" t="e">
        <f t="shared" si="242"/>
        <v>#VALUE!</v>
      </c>
      <c r="V871" s="6" t="str">
        <f t="shared" si="243"/>
        <v/>
      </c>
      <c r="W871" s="34"/>
      <c r="X871" s="23" t="str">
        <f t="shared" si="244"/>
        <v/>
      </c>
      <c r="Y871" s="35"/>
      <c r="Z871" s="35"/>
      <c r="AA871" s="38"/>
      <c r="AB871" s="38"/>
      <c r="AC871" s="39"/>
      <c r="AD871" s="23"/>
      <c r="AE871" s="39"/>
      <c r="AF871" s="41"/>
    </row>
    <row r="872" spans="1:32" ht="45" customHeight="1" x14ac:dyDescent="0.25">
      <c r="A872" s="12">
        <v>871</v>
      </c>
      <c r="D872" s="21" t="str">
        <f t="shared" si="228"/>
        <v/>
      </c>
      <c r="E872" s="22" t="str">
        <f t="shared" si="238"/>
        <v/>
      </c>
      <c r="F872" s="22">
        <f>IF(H872="","",MAX($F$2:F871)+1)</f>
        <v>871</v>
      </c>
      <c r="G872" s="26" t="str">
        <f t="shared" si="229"/>
        <v/>
      </c>
      <c r="H872" s="27" t="str">
        <f t="shared" si="230"/>
        <v xml:space="preserve">
</v>
      </c>
      <c r="I872" s="27" t="str">
        <f t="shared" si="231"/>
        <v xml:space="preserve">
</v>
      </c>
      <c r="J872" s="42">
        <f t="shared" si="232"/>
        <v>0</v>
      </c>
      <c r="K872" s="22">
        <f t="shared" si="237"/>
        <v>0</v>
      </c>
      <c r="L872" s="22">
        <f t="shared" si="235"/>
        <v>0</v>
      </c>
      <c r="M872" s="22">
        <f t="shared" si="233"/>
        <v>0</v>
      </c>
      <c r="N872" s="14" t="str">
        <f t="shared" si="234"/>
        <v/>
      </c>
      <c r="O872" s="14" t="e">
        <f t="shared" si="239"/>
        <v>#VALUE!</v>
      </c>
      <c r="P872" s="14" t="e">
        <f t="shared" si="240"/>
        <v>#VALUE!</v>
      </c>
      <c r="Q872" s="14" t="str">
        <f>IFERROR(IF(AA872="",IF(X872="","Ecole Privée "&amp;TRIM(PROPER(VLOOKUP(MID(V872,1,8),[1]Répertoire!$H$1:$J$65536,3,FALSE))),"Ecole Privée "&amp;TRIM(PROPER(VLOOKUP(X872,[1]Répertoire!$H$1:$J$65536,3,FALSE)))),AA872),"")</f>
        <v/>
      </c>
      <c r="R872" s="14" t="str">
        <f>IFERROR(IF(AB872="",IF(X872="",VLOOKUP(MID(V872,1,8),[1]Répertoire!$H$1:$J$65536,2,FALSE),TRIM(UPPER(VLOOKUP(X872,[1]Répertoire!$H$1:$J$65536,2,FALSE)))),AB872),"")</f>
        <v/>
      </c>
      <c r="S872" s="14" t="str">
        <f t="shared" si="236"/>
        <v/>
      </c>
      <c r="T872" s="15" t="e">
        <f t="shared" si="241"/>
        <v>#VALUE!</v>
      </c>
      <c r="U872" s="14" t="e">
        <f t="shared" si="242"/>
        <v>#VALUE!</v>
      </c>
      <c r="V872" s="4" t="str">
        <f t="shared" si="243"/>
        <v/>
      </c>
      <c r="W872" s="33"/>
      <c r="X872" s="24" t="str">
        <f t="shared" si="244"/>
        <v/>
      </c>
      <c r="Y872" s="25"/>
      <c r="Z872" s="25"/>
      <c r="AA872" s="36"/>
      <c r="AB872" s="36"/>
      <c r="AC872" s="37"/>
      <c r="AD872" s="24"/>
      <c r="AE872" s="37"/>
      <c r="AF872" s="40"/>
    </row>
    <row r="873" spans="1:32" ht="45" customHeight="1" x14ac:dyDescent="0.25">
      <c r="A873" s="12">
        <v>872</v>
      </c>
      <c r="D873" s="21" t="str">
        <f t="shared" si="228"/>
        <v/>
      </c>
      <c r="E873" s="22" t="str">
        <f t="shared" si="238"/>
        <v/>
      </c>
      <c r="F873" s="22">
        <f>IF(H873="","",MAX($F$2:F872)+1)</f>
        <v>872</v>
      </c>
      <c r="G873" s="26" t="str">
        <f t="shared" si="229"/>
        <v/>
      </c>
      <c r="H873" s="27" t="str">
        <f t="shared" si="230"/>
        <v xml:space="preserve">
</v>
      </c>
      <c r="I873" s="27" t="str">
        <f t="shared" si="231"/>
        <v xml:space="preserve">
</v>
      </c>
      <c r="J873" s="42">
        <f t="shared" si="232"/>
        <v>0</v>
      </c>
      <c r="K873" s="22">
        <f t="shared" si="237"/>
        <v>0</v>
      </c>
      <c r="L873" s="22">
        <f t="shared" si="235"/>
        <v>0</v>
      </c>
      <c r="M873" s="22">
        <f t="shared" si="233"/>
        <v>0</v>
      </c>
      <c r="N873" s="14" t="str">
        <f t="shared" si="234"/>
        <v/>
      </c>
      <c r="O873" s="14" t="e">
        <f t="shared" si="239"/>
        <v>#VALUE!</v>
      </c>
      <c r="P873" s="14" t="e">
        <f t="shared" si="240"/>
        <v>#VALUE!</v>
      </c>
      <c r="Q873" s="14" t="str">
        <f>IFERROR(IF(AA873="",IF(X873="","Ecole Privée "&amp;TRIM(PROPER(VLOOKUP(MID(V873,1,8),[1]Répertoire!$H$1:$J$65536,3,FALSE))),"Ecole Privée "&amp;TRIM(PROPER(VLOOKUP(X873,[1]Répertoire!$H$1:$J$65536,3,FALSE)))),AA873),"")</f>
        <v/>
      </c>
      <c r="R873" s="14" t="str">
        <f>IFERROR(IF(AB873="",IF(X873="",VLOOKUP(MID(V873,1,8),[1]Répertoire!$H$1:$J$65536,2,FALSE),TRIM(UPPER(VLOOKUP(X873,[1]Répertoire!$H$1:$J$65536,2,FALSE)))),AB873),"")</f>
        <v/>
      </c>
      <c r="S873" s="14" t="str">
        <f t="shared" si="236"/>
        <v/>
      </c>
      <c r="T873" s="15" t="e">
        <f t="shared" si="241"/>
        <v>#VALUE!</v>
      </c>
      <c r="U873" s="14" t="e">
        <f t="shared" si="242"/>
        <v>#VALUE!</v>
      </c>
      <c r="V873" s="6" t="str">
        <f t="shared" si="243"/>
        <v/>
      </c>
      <c r="W873" s="34"/>
      <c r="X873" s="23" t="str">
        <f t="shared" si="244"/>
        <v/>
      </c>
      <c r="Y873" s="35"/>
      <c r="Z873" s="35"/>
      <c r="AA873" s="38"/>
      <c r="AB873" s="38"/>
      <c r="AC873" s="39"/>
      <c r="AD873" s="23"/>
      <c r="AE873" s="39"/>
      <c r="AF873" s="41"/>
    </row>
    <row r="874" spans="1:32" ht="45" customHeight="1" x14ac:dyDescent="0.25">
      <c r="A874" s="12">
        <v>873</v>
      </c>
      <c r="D874" s="21" t="str">
        <f t="shared" si="228"/>
        <v/>
      </c>
      <c r="E874" s="22" t="str">
        <f t="shared" si="238"/>
        <v/>
      </c>
      <c r="F874" s="22">
        <f>IF(H874="","",MAX($F$2:F873)+1)</f>
        <v>873</v>
      </c>
      <c r="G874" s="26" t="str">
        <f t="shared" si="229"/>
        <v/>
      </c>
      <c r="H874" s="27" t="str">
        <f t="shared" si="230"/>
        <v xml:space="preserve">
</v>
      </c>
      <c r="I874" s="27" t="str">
        <f t="shared" si="231"/>
        <v xml:space="preserve">
</v>
      </c>
      <c r="J874" s="42">
        <f t="shared" si="232"/>
        <v>0</v>
      </c>
      <c r="K874" s="22">
        <f t="shared" si="237"/>
        <v>0</v>
      </c>
      <c r="L874" s="22">
        <f t="shared" si="235"/>
        <v>0</v>
      </c>
      <c r="M874" s="22">
        <f t="shared" si="233"/>
        <v>0</v>
      </c>
      <c r="N874" s="14" t="str">
        <f t="shared" si="234"/>
        <v/>
      </c>
      <c r="O874" s="14" t="e">
        <f t="shared" si="239"/>
        <v>#VALUE!</v>
      </c>
      <c r="P874" s="14" t="e">
        <f t="shared" si="240"/>
        <v>#VALUE!</v>
      </c>
      <c r="Q874" s="14" t="str">
        <f>IFERROR(IF(AA874="",IF(X874="","Ecole Privée "&amp;TRIM(PROPER(VLOOKUP(MID(V874,1,8),[1]Répertoire!$H$1:$J$65536,3,FALSE))),"Ecole Privée "&amp;TRIM(PROPER(VLOOKUP(X874,[1]Répertoire!$H$1:$J$65536,3,FALSE)))),AA874),"")</f>
        <v/>
      </c>
      <c r="R874" s="14" t="str">
        <f>IFERROR(IF(AB874="",IF(X874="",VLOOKUP(MID(V874,1,8),[1]Répertoire!$H$1:$J$65536,2,FALSE),TRIM(UPPER(VLOOKUP(X874,[1]Répertoire!$H$1:$J$65536,2,FALSE)))),AB874),"")</f>
        <v/>
      </c>
      <c r="S874" s="14" t="str">
        <f t="shared" si="236"/>
        <v/>
      </c>
      <c r="T874" s="15" t="e">
        <f t="shared" si="241"/>
        <v>#VALUE!</v>
      </c>
      <c r="U874" s="14" t="e">
        <f t="shared" si="242"/>
        <v>#VALUE!</v>
      </c>
      <c r="V874" s="4" t="str">
        <f t="shared" si="243"/>
        <v/>
      </c>
      <c r="W874" s="33"/>
      <c r="X874" s="24" t="str">
        <f t="shared" si="244"/>
        <v/>
      </c>
      <c r="Y874" s="25"/>
      <c r="Z874" s="25"/>
      <c r="AA874" s="36"/>
      <c r="AB874" s="36"/>
      <c r="AC874" s="37"/>
      <c r="AD874" s="24"/>
      <c r="AE874" s="37"/>
      <c r="AF874" s="40"/>
    </row>
    <row r="875" spans="1:32" ht="45" customHeight="1" x14ac:dyDescent="0.25">
      <c r="A875" s="12">
        <v>874</v>
      </c>
      <c r="D875" s="21" t="str">
        <f t="shared" si="228"/>
        <v/>
      </c>
      <c r="E875" s="22" t="str">
        <f t="shared" si="238"/>
        <v/>
      </c>
      <c r="F875" s="22">
        <f>IF(H875="","",MAX($F$2:F874)+1)</f>
        <v>874</v>
      </c>
      <c r="G875" s="26" t="str">
        <f t="shared" si="229"/>
        <v/>
      </c>
      <c r="H875" s="27" t="str">
        <f t="shared" si="230"/>
        <v xml:space="preserve">
</v>
      </c>
      <c r="I875" s="27" t="str">
        <f t="shared" si="231"/>
        <v xml:space="preserve">
</v>
      </c>
      <c r="J875" s="42">
        <f t="shared" si="232"/>
        <v>0</v>
      </c>
      <c r="K875" s="22">
        <f t="shared" si="237"/>
        <v>0</v>
      </c>
      <c r="L875" s="22">
        <f t="shared" si="235"/>
        <v>0</v>
      </c>
      <c r="M875" s="22">
        <f t="shared" si="233"/>
        <v>0</v>
      </c>
      <c r="N875" s="14" t="str">
        <f t="shared" si="234"/>
        <v/>
      </c>
      <c r="O875" s="14" t="e">
        <f t="shared" si="239"/>
        <v>#VALUE!</v>
      </c>
      <c r="P875" s="14" t="e">
        <f t="shared" si="240"/>
        <v>#VALUE!</v>
      </c>
      <c r="Q875" s="14" t="str">
        <f>IFERROR(IF(AA875="",IF(X875="","Ecole Privée "&amp;TRIM(PROPER(VLOOKUP(MID(V875,1,8),[1]Répertoire!$H$1:$J$65536,3,FALSE))),"Ecole Privée "&amp;TRIM(PROPER(VLOOKUP(X875,[1]Répertoire!$H$1:$J$65536,3,FALSE)))),AA875),"")</f>
        <v/>
      </c>
      <c r="R875" s="14" t="str">
        <f>IFERROR(IF(AB875="",IF(X875="",VLOOKUP(MID(V875,1,8),[1]Répertoire!$H$1:$J$65536,2,FALSE),TRIM(UPPER(VLOOKUP(X875,[1]Répertoire!$H$1:$J$65536,2,FALSE)))),AB875),"")</f>
        <v/>
      </c>
      <c r="S875" s="14" t="str">
        <f t="shared" si="236"/>
        <v/>
      </c>
      <c r="T875" s="15" t="e">
        <f t="shared" si="241"/>
        <v>#VALUE!</v>
      </c>
      <c r="U875" s="14" t="e">
        <f t="shared" si="242"/>
        <v>#VALUE!</v>
      </c>
      <c r="V875" s="6" t="str">
        <f t="shared" si="243"/>
        <v/>
      </c>
      <c r="W875" s="34"/>
      <c r="X875" s="23" t="str">
        <f t="shared" si="244"/>
        <v/>
      </c>
      <c r="Y875" s="35"/>
      <c r="Z875" s="35"/>
      <c r="AA875" s="38"/>
      <c r="AB875" s="38"/>
      <c r="AC875" s="39"/>
      <c r="AD875" s="23"/>
      <c r="AE875" s="39"/>
      <c r="AF875" s="41"/>
    </row>
    <row r="876" spans="1:32" ht="45" customHeight="1" x14ac:dyDescent="0.25">
      <c r="A876" s="12">
        <v>875</v>
      </c>
      <c r="D876" s="21" t="str">
        <f t="shared" si="228"/>
        <v/>
      </c>
      <c r="E876" s="22" t="str">
        <f t="shared" si="238"/>
        <v/>
      </c>
      <c r="F876" s="22">
        <f>IF(H876="","",MAX($F$2:F875)+1)</f>
        <v>875</v>
      </c>
      <c r="G876" s="26" t="str">
        <f t="shared" si="229"/>
        <v/>
      </c>
      <c r="H876" s="27" t="str">
        <f t="shared" si="230"/>
        <v xml:space="preserve">
</v>
      </c>
      <c r="I876" s="27" t="str">
        <f t="shared" si="231"/>
        <v xml:space="preserve">
</v>
      </c>
      <c r="J876" s="42">
        <f t="shared" si="232"/>
        <v>0</v>
      </c>
      <c r="K876" s="22">
        <f t="shared" si="237"/>
        <v>0</v>
      </c>
      <c r="L876" s="22">
        <f t="shared" si="235"/>
        <v>0</v>
      </c>
      <c r="M876" s="22">
        <f t="shared" si="233"/>
        <v>0</v>
      </c>
      <c r="N876" s="14" t="str">
        <f t="shared" si="234"/>
        <v/>
      </c>
      <c r="O876" s="14" t="e">
        <f t="shared" si="239"/>
        <v>#VALUE!</v>
      </c>
      <c r="P876" s="14" t="e">
        <f t="shared" si="240"/>
        <v>#VALUE!</v>
      </c>
      <c r="Q876" s="14" t="str">
        <f>IFERROR(IF(AA876="",IF(X876="","Ecole Privée "&amp;TRIM(PROPER(VLOOKUP(MID(V876,1,8),[1]Répertoire!$H$1:$J$65536,3,FALSE))),"Ecole Privée "&amp;TRIM(PROPER(VLOOKUP(X876,[1]Répertoire!$H$1:$J$65536,3,FALSE)))),AA876),"")</f>
        <v/>
      </c>
      <c r="R876" s="14" t="str">
        <f>IFERROR(IF(AB876="",IF(X876="",VLOOKUP(MID(V876,1,8),[1]Répertoire!$H$1:$J$65536,2,FALSE),TRIM(UPPER(VLOOKUP(X876,[1]Répertoire!$H$1:$J$65536,2,FALSE)))),AB876),"")</f>
        <v/>
      </c>
      <c r="S876" s="14" t="str">
        <f t="shared" si="236"/>
        <v/>
      </c>
      <c r="T876" s="15" t="e">
        <f t="shared" si="241"/>
        <v>#VALUE!</v>
      </c>
      <c r="U876" s="14" t="e">
        <f t="shared" si="242"/>
        <v>#VALUE!</v>
      </c>
      <c r="V876" s="4" t="str">
        <f t="shared" si="243"/>
        <v/>
      </c>
      <c r="W876" s="33"/>
      <c r="X876" s="24" t="str">
        <f t="shared" si="244"/>
        <v/>
      </c>
      <c r="Y876" s="25"/>
      <c r="Z876" s="25"/>
      <c r="AA876" s="36"/>
      <c r="AB876" s="36"/>
      <c r="AC876" s="37"/>
      <c r="AD876" s="24"/>
      <c r="AE876" s="37"/>
      <c r="AF876" s="40"/>
    </row>
    <row r="877" spans="1:32" ht="45" customHeight="1" x14ac:dyDescent="0.25">
      <c r="A877" s="12">
        <v>876</v>
      </c>
      <c r="D877" s="21" t="str">
        <f t="shared" si="228"/>
        <v/>
      </c>
      <c r="E877" s="22" t="str">
        <f t="shared" si="238"/>
        <v/>
      </c>
      <c r="F877" s="22">
        <f>IF(H877="","",MAX($F$2:F876)+1)</f>
        <v>876</v>
      </c>
      <c r="G877" s="26" t="str">
        <f t="shared" si="229"/>
        <v/>
      </c>
      <c r="H877" s="27" t="str">
        <f t="shared" si="230"/>
        <v xml:space="preserve">
</v>
      </c>
      <c r="I877" s="27" t="str">
        <f t="shared" si="231"/>
        <v xml:space="preserve">
</v>
      </c>
      <c r="J877" s="42">
        <f t="shared" si="232"/>
        <v>0</v>
      </c>
      <c r="K877" s="22">
        <f t="shared" si="237"/>
        <v>0</v>
      </c>
      <c r="L877" s="22">
        <f t="shared" si="235"/>
        <v>0</v>
      </c>
      <c r="M877" s="22">
        <f t="shared" si="233"/>
        <v>0</v>
      </c>
      <c r="N877" s="14" t="str">
        <f t="shared" si="234"/>
        <v/>
      </c>
      <c r="O877" s="14" t="e">
        <f t="shared" si="239"/>
        <v>#VALUE!</v>
      </c>
      <c r="P877" s="14" t="e">
        <f t="shared" si="240"/>
        <v>#VALUE!</v>
      </c>
      <c r="Q877" s="14" t="str">
        <f>IFERROR(IF(AA877="",IF(X877="","Ecole Privée "&amp;TRIM(PROPER(VLOOKUP(MID(V877,1,8),[1]Répertoire!$H$1:$J$65536,3,FALSE))),"Ecole Privée "&amp;TRIM(PROPER(VLOOKUP(X877,[1]Répertoire!$H$1:$J$65536,3,FALSE)))),AA877),"")</f>
        <v/>
      </c>
      <c r="R877" s="14" t="str">
        <f>IFERROR(IF(AB877="",IF(X877="",VLOOKUP(MID(V877,1,8),[1]Répertoire!$H$1:$J$65536,2,FALSE),TRIM(UPPER(VLOOKUP(X877,[1]Répertoire!$H$1:$J$65536,2,FALSE)))),AB877),"")</f>
        <v/>
      </c>
      <c r="S877" s="14" t="str">
        <f t="shared" si="236"/>
        <v/>
      </c>
      <c r="T877" s="15" t="e">
        <f t="shared" si="241"/>
        <v>#VALUE!</v>
      </c>
      <c r="U877" s="14" t="e">
        <f t="shared" si="242"/>
        <v>#VALUE!</v>
      </c>
      <c r="V877" s="6" t="str">
        <f t="shared" si="243"/>
        <v/>
      </c>
      <c r="W877" s="34"/>
      <c r="X877" s="23" t="str">
        <f t="shared" si="244"/>
        <v/>
      </c>
      <c r="Y877" s="35"/>
      <c r="Z877" s="35"/>
      <c r="AA877" s="38"/>
      <c r="AB877" s="38"/>
      <c r="AC877" s="39"/>
      <c r="AD877" s="23"/>
      <c r="AE877" s="39"/>
      <c r="AF877" s="41"/>
    </row>
    <row r="878" spans="1:32" ht="45" customHeight="1" x14ac:dyDescent="0.25">
      <c r="A878" s="12">
        <v>877</v>
      </c>
      <c r="D878" s="21" t="str">
        <f t="shared" si="228"/>
        <v/>
      </c>
      <c r="E878" s="22" t="str">
        <f t="shared" si="238"/>
        <v/>
      </c>
      <c r="F878" s="22">
        <f>IF(H878="","",MAX($F$2:F877)+1)</f>
        <v>877</v>
      </c>
      <c r="G878" s="26" t="str">
        <f t="shared" si="229"/>
        <v/>
      </c>
      <c r="H878" s="27" t="str">
        <f t="shared" si="230"/>
        <v xml:space="preserve">
</v>
      </c>
      <c r="I878" s="27" t="str">
        <f t="shared" si="231"/>
        <v xml:space="preserve">
</v>
      </c>
      <c r="J878" s="42">
        <f t="shared" si="232"/>
        <v>0</v>
      </c>
      <c r="K878" s="22">
        <f t="shared" si="237"/>
        <v>0</v>
      </c>
      <c r="L878" s="22">
        <f t="shared" si="235"/>
        <v>0</v>
      </c>
      <c r="M878" s="22">
        <f t="shared" si="233"/>
        <v>0</v>
      </c>
      <c r="N878" s="14" t="str">
        <f t="shared" si="234"/>
        <v/>
      </c>
      <c r="O878" s="14" t="e">
        <f t="shared" si="239"/>
        <v>#VALUE!</v>
      </c>
      <c r="P878" s="14" t="e">
        <f t="shared" si="240"/>
        <v>#VALUE!</v>
      </c>
      <c r="Q878" s="14" t="str">
        <f>IFERROR(IF(AA878="",IF(X878="","Ecole Privée "&amp;TRIM(PROPER(VLOOKUP(MID(V878,1,8),[1]Répertoire!$H$1:$J$65536,3,FALSE))),"Ecole Privée "&amp;TRIM(PROPER(VLOOKUP(X878,[1]Répertoire!$H$1:$J$65536,3,FALSE)))),AA878),"")</f>
        <v/>
      </c>
      <c r="R878" s="14" t="str">
        <f>IFERROR(IF(AB878="",IF(X878="",VLOOKUP(MID(V878,1,8),[1]Répertoire!$H$1:$J$65536,2,FALSE),TRIM(UPPER(VLOOKUP(X878,[1]Répertoire!$H$1:$J$65536,2,FALSE)))),AB878),"")</f>
        <v/>
      </c>
      <c r="S878" s="14" t="str">
        <f t="shared" si="236"/>
        <v/>
      </c>
      <c r="T878" s="15" t="e">
        <f t="shared" si="241"/>
        <v>#VALUE!</v>
      </c>
      <c r="U878" s="14" t="e">
        <f t="shared" si="242"/>
        <v>#VALUE!</v>
      </c>
      <c r="V878" s="4" t="str">
        <f t="shared" si="243"/>
        <v/>
      </c>
      <c r="W878" s="33"/>
      <c r="X878" s="24" t="str">
        <f t="shared" si="244"/>
        <v/>
      </c>
      <c r="Y878" s="25"/>
      <c r="Z878" s="25"/>
      <c r="AA878" s="36"/>
      <c r="AB878" s="36"/>
      <c r="AC878" s="37"/>
      <c r="AD878" s="24"/>
      <c r="AE878" s="37"/>
      <c r="AF878" s="40"/>
    </row>
    <row r="879" spans="1:32" ht="45" customHeight="1" x14ac:dyDescent="0.25">
      <c r="A879" s="12">
        <v>878</v>
      </c>
      <c r="D879" s="21" t="str">
        <f t="shared" si="228"/>
        <v/>
      </c>
      <c r="E879" s="22" t="str">
        <f t="shared" si="238"/>
        <v/>
      </c>
      <c r="F879" s="22">
        <f>IF(H879="","",MAX($F$2:F878)+1)</f>
        <v>878</v>
      </c>
      <c r="G879" s="26" t="str">
        <f t="shared" si="229"/>
        <v/>
      </c>
      <c r="H879" s="27" t="str">
        <f t="shared" si="230"/>
        <v xml:space="preserve">
</v>
      </c>
      <c r="I879" s="27" t="str">
        <f t="shared" si="231"/>
        <v xml:space="preserve">
</v>
      </c>
      <c r="J879" s="42">
        <f t="shared" si="232"/>
        <v>0</v>
      </c>
      <c r="K879" s="22">
        <f t="shared" si="237"/>
        <v>0</v>
      </c>
      <c r="L879" s="22">
        <f t="shared" si="235"/>
        <v>0</v>
      </c>
      <c r="M879" s="22">
        <f t="shared" si="233"/>
        <v>0</v>
      </c>
      <c r="N879" s="14" t="str">
        <f t="shared" si="234"/>
        <v/>
      </c>
      <c r="O879" s="14" t="e">
        <f t="shared" si="239"/>
        <v>#VALUE!</v>
      </c>
      <c r="P879" s="14" t="e">
        <f t="shared" si="240"/>
        <v>#VALUE!</v>
      </c>
      <c r="Q879" s="14" t="str">
        <f>IFERROR(IF(AA879="",IF(X879="","Ecole Privée "&amp;TRIM(PROPER(VLOOKUP(MID(V879,1,8),[1]Répertoire!$H$1:$J$65536,3,FALSE))),"Ecole Privée "&amp;TRIM(PROPER(VLOOKUP(X879,[1]Répertoire!$H$1:$J$65536,3,FALSE)))),AA879),"")</f>
        <v/>
      </c>
      <c r="R879" s="14" t="str">
        <f>IFERROR(IF(AB879="",IF(X879="",VLOOKUP(MID(V879,1,8),[1]Répertoire!$H$1:$J$65536,2,FALSE),TRIM(UPPER(VLOOKUP(X879,[1]Répertoire!$H$1:$J$65536,2,FALSE)))),AB879),"")</f>
        <v/>
      </c>
      <c r="S879" s="14" t="str">
        <f t="shared" si="236"/>
        <v/>
      </c>
      <c r="T879" s="15" t="e">
        <f t="shared" si="241"/>
        <v>#VALUE!</v>
      </c>
      <c r="U879" s="14" t="e">
        <f t="shared" si="242"/>
        <v>#VALUE!</v>
      </c>
      <c r="V879" s="6" t="str">
        <f t="shared" si="243"/>
        <v/>
      </c>
      <c r="W879" s="34"/>
      <c r="X879" s="23" t="str">
        <f t="shared" si="244"/>
        <v/>
      </c>
      <c r="Y879" s="35"/>
      <c r="Z879" s="35"/>
      <c r="AA879" s="38"/>
      <c r="AB879" s="38"/>
      <c r="AC879" s="39"/>
      <c r="AD879" s="23"/>
      <c r="AE879" s="39"/>
      <c r="AF879" s="41"/>
    </row>
    <row r="880" spans="1:32" ht="45" customHeight="1" x14ac:dyDescent="0.25">
      <c r="A880" s="12">
        <v>879</v>
      </c>
      <c r="D880" s="21" t="str">
        <f t="shared" si="228"/>
        <v/>
      </c>
      <c r="E880" s="22" t="str">
        <f t="shared" si="238"/>
        <v/>
      </c>
      <c r="F880" s="22">
        <f>IF(H880="","",MAX($F$2:F879)+1)</f>
        <v>879</v>
      </c>
      <c r="G880" s="26" t="str">
        <f t="shared" si="229"/>
        <v/>
      </c>
      <c r="H880" s="27" t="str">
        <f t="shared" si="230"/>
        <v xml:space="preserve">
</v>
      </c>
      <c r="I880" s="27" t="str">
        <f t="shared" si="231"/>
        <v xml:space="preserve">
</v>
      </c>
      <c r="J880" s="42">
        <f t="shared" si="232"/>
        <v>0</v>
      </c>
      <c r="K880" s="22">
        <f t="shared" si="237"/>
        <v>0</v>
      </c>
      <c r="L880" s="22">
        <f t="shared" si="235"/>
        <v>0</v>
      </c>
      <c r="M880" s="22">
        <f t="shared" si="233"/>
        <v>0</v>
      </c>
      <c r="N880" s="14" t="str">
        <f t="shared" si="234"/>
        <v/>
      </c>
      <c r="O880" s="14" t="e">
        <f t="shared" si="239"/>
        <v>#VALUE!</v>
      </c>
      <c r="P880" s="14" t="e">
        <f t="shared" si="240"/>
        <v>#VALUE!</v>
      </c>
      <c r="Q880" s="14" t="str">
        <f>IFERROR(IF(AA880="",IF(X880="","Ecole Privée "&amp;TRIM(PROPER(VLOOKUP(MID(V880,1,8),[1]Répertoire!$H$1:$J$65536,3,FALSE))),"Ecole Privée "&amp;TRIM(PROPER(VLOOKUP(X880,[1]Répertoire!$H$1:$J$65536,3,FALSE)))),AA880),"")</f>
        <v/>
      </c>
      <c r="R880" s="14" t="str">
        <f>IFERROR(IF(AB880="",IF(X880="",VLOOKUP(MID(V880,1,8),[1]Répertoire!$H$1:$J$65536,2,FALSE),TRIM(UPPER(VLOOKUP(X880,[1]Répertoire!$H$1:$J$65536,2,FALSE)))),AB880),"")</f>
        <v/>
      </c>
      <c r="S880" s="14" t="str">
        <f t="shared" si="236"/>
        <v/>
      </c>
      <c r="T880" s="15" t="e">
        <f t="shared" si="241"/>
        <v>#VALUE!</v>
      </c>
      <c r="U880" s="14" t="e">
        <f t="shared" si="242"/>
        <v>#VALUE!</v>
      </c>
      <c r="V880" s="4" t="str">
        <f t="shared" si="243"/>
        <v/>
      </c>
      <c r="W880" s="33"/>
      <c r="X880" s="24" t="str">
        <f t="shared" si="244"/>
        <v/>
      </c>
      <c r="Y880" s="25"/>
      <c r="Z880" s="25"/>
      <c r="AA880" s="36"/>
      <c r="AB880" s="36"/>
      <c r="AC880" s="37"/>
      <c r="AD880" s="24"/>
      <c r="AE880" s="37"/>
      <c r="AF880" s="40"/>
    </row>
    <row r="881" spans="1:32" ht="45" customHeight="1" x14ac:dyDescent="0.25">
      <c r="A881" s="12">
        <v>880</v>
      </c>
      <c r="D881" s="21" t="str">
        <f t="shared" si="228"/>
        <v/>
      </c>
      <c r="E881" s="22" t="str">
        <f t="shared" si="238"/>
        <v/>
      </c>
      <c r="F881" s="22">
        <f>IF(H881="","",MAX($F$2:F880)+1)</f>
        <v>880</v>
      </c>
      <c r="G881" s="26" t="str">
        <f t="shared" si="229"/>
        <v/>
      </c>
      <c r="H881" s="27" t="str">
        <f t="shared" si="230"/>
        <v xml:space="preserve">
</v>
      </c>
      <c r="I881" s="27" t="str">
        <f t="shared" si="231"/>
        <v xml:space="preserve">
</v>
      </c>
      <c r="J881" s="42">
        <f t="shared" si="232"/>
        <v>0</v>
      </c>
      <c r="K881" s="22">
        <f t="shared" si="237"/>
        <v>0</v>
      </c>
      <c r="L881" s="22">
        <f t="shared" si="235"/>
        <v>0</v>
      </c>
      <c r="M881" s="22">
        <f t="shared" si="233"/>
        <v>0</v>
      </c>
      <c r="N881" s="14" t="str">
        <f t="shared" si="234"/>
        <v/>
      </c>
      <c r="O881" s="14" t="e">
        <f t="shared" si="239"/>
        <v>#VALUE!</v>
      </c>
      <c r="P881" s="14" t="e">
        <f t="shared" si="240"/>
        <v>#VALUE!</v>
      </c>
      <c r="Q881" s="14" t="str">
        <f>IFERROR(IF(AA881="",IF(X881="","Ecole Privée "&amp;TRIM(PROPER(VLOOKUP(MID(V881,1,8),[1]Répertoire!$H$1:$J$65536,3,FALSE))),"Ecole Privée "&amp;TRIM(PROPER(VLOOKUP(X881,[1]Répertoire!$H$1:$J$65536,3,FALSE)))),AA881),"")</f>
        <v/>
      </c>
      <c r="R881" s="14" t="str">
        <f>IFERROR(IF(AB881="",IF(X881="",VLOOKUP(MID(V881,1,8),[1]Répertoire!$H$1:$J$65536,2,FALSE),TRIM(UPPER(VLOOKUP(X881,[1]Répertoire!$H$1:$J$65536,2,FALSE)))),AB881),"")</f>
        <v/>
      </c>
      <c r="S881" s="14" t="str">
        <f t="shared" si="236"/>
        <v/>
      </c>
      <c r="T881" s="15" t="e">
        <f t="shared" si="241"/>
        <v>#VALUE!</v>
      </c>
      <c r="U881" s="14" t="e">
        <f t="shared" si="242"/>
        <v>#VALUE!</v>
      </c>
      <c r="V881" s="6" t="str">
        <f t="shared" si="243"/>
        <v/>
      </c>
      <c r="W881" s="34"/>
      <c r="X881" s="23" t="str">
        <f t="shared" si="244"/>
        <v/>
      </c>
      <c r="Y881" s="35"/>
      <c r="Z881" s="35"/>
      <c r="AA881" s="38"/>
      <c r="AB881" s="38"/>
      <c r="AC881" s="39"/>
      <c r="AD881" s="23"/>
      <c r="AE881" s="39"/>
      <c r="AF881" s="41"/>
    </row>
    <row r="882" spans="1:32" ht="45" customHeight="1" x14ac:dyDescent="0.25">
      <c r="A882" s="12">
        <v>881</v>
      </c>
      <c r="D882" s="21" t="str">
        <f t="shared" si="228"/>
        <v/>
      </c>
      <c r="E882" s="22" t="str">
        <f t="shared" si="238"/>
        <v/>
      </c>
      <c r="F882" s="22">
        <f>IF(H882="","",MAX($F$2:F881)+1)</f>
        <v>881</v>
      </c>
      <c r="G882" s="26" t="str">
        <f t="shared" si="229"/>
        <v/>
      </c>
      <c r="H882" s="27" t="str">
        <f t="shared" si="230"/>
        <v xml:space="preserve">
</v>
      </c>
      <c r="I882" s="27" t="str">
        <f t="shared" si="231"/>
        <v xml:space="preserve">
</v>
      </c>
      <c r="J882" s="42">
        <f t="shared" si="232"/>
        <v>0</v>
      </c>
      <c r="K882" s="22">
        <f t="shared" si="237"/>
        <v>0</v>
      </c>
      <c r="L882" s="22">
        <f t="shared" si="235"/>
        <v>0</v>
      </c>
      <c r="M882" s="22">
        <f t="shared" si="233"/>
        <v>0</v>
      </c>
      <c r="N882" s="14" t="str">
        <f t="shared" si="234"/>
        <v/>
      </c>
      <c r="O882" s="14" t="e">
        <f t="shared" si="239"/>
        <v>#VALUE!</v>
      </c>
      <c r="P882" s="14" t="e">
        <f t="shared" si="240"/>
        <v>#VALUE!</v>
      </c>
      <c r="Q882" s="14" t="str">
        <f>IFERROR(IF(AA882="",IF(X882="","Ecole Privée "&amp;TRIM(PROPER(VLOOKUP(MID(V882,1,8),[1]Répertoire!$H$1:$J$65536,3,FALSE))),"Ecole Privée "&amp;TRIM(PROPER(VLOOKUP(X882,[1]Répertoire!$H$1:$J$65536,3,FALSE)))),AA882),"")</f>
        <v/>
      </c>
      <c r="R882" s="14" t="str">
        <f>IFERROR(IF(AB882="",IF(X882="",VLOOKUP(MID(V882,1,8),[1]Répertoire!$H$1:$J$65536,2,FALSE),TRIM(UPPER(VLOOKUP(X882,[1]Répertoire!$H$1:$J$65536,2,FALSE)))),AB882),"")</f>
        <v/>
      </c>
      <c r="S882" s="14" t="str">
        <f t="shared" si="236"/>
        <v/>
      </c>
      <c r="T882" s="15" t="e">
        <f t="shared" si="241"/>
        <v>#VALUE!</v>
      </c>
      <c r="U882" s="14" t="e">
        <f t="shared" si="242"/>
        <v>#VALUE!</v>
      </c>
      <c r="V882" s="4" t="str">
        <f t="shared" si="243"/>
        <v/>
      </c>
      <c r="W882" s="33"/>
      <c r="X882" s="24" t="str">
        <f t="shared" si="244"/>
        <v/>
      </c>
      <c r="Y882" s="25"/>
      <c r="Z882" s="25"/>
      <c r="AA882" s="36"/>
      <c r="AB882" s="36"/>
      <c r="AC882" s="37"/>
      <c r="AD882" s="24"/>
      <c r="AE882" s="37"/>
      <c r="AF882" s="40"/>
    </row>
    <row r="883" spans="1:32" ht="45" customHeight="1" x14ac:dyDescent="0.25">
      <c r="A883" s="12">
        <v>882</v>
      </c>
      <c r="D883" s="21" t="str">
        <f t="shared" si="228"/>
        <v/>
      </c>
      <c r="E883" s="22" t="str">
        <f t="shared" si="238"/>
        <v/>
      </c>
      <c r="F883" s="22">
        <f>IF(H883="","",MAX($F$2:F882)+1)</f>
        <v>882</v>
      </c>
      <c r="G883" s="26" t="str">
        <f t="shared" si="229"/>
        <v/>
      </c>
      <c r="H883" s="27" t="str">
        <f t="shared" si="230"/>
        <v xml:space="preserve">
</v>
      </c>
      <c r="I883" s="27" t="str">
        <f t="shared" si="231"/>
        <v xml:space="preserve">
</v>
      </c>
      <c r="J883" s="42">
        <f t="shared" si="232"/>
        <v>0</v>
      </c>
      <c r="K883" s="22">
        <f t="shared" si="237"/>
        <v>0</v>
      </c>
      <c r="L883" s="22">
        <f t="shared" si="235"/>
        <v>0</v>
      </c>
      <c r="M883" s="22">
        <f t="shared" si="233"/>
        <v>0</v>
      </c>
      <c r="N883" s="14" t="str">
        <f t="shared" si="234"/>
        <v/>
      </c>
      <c r="O883" s="14" t="e">
        <f t="shared" si="239"/>
        <v>#VALUE!</v>
      </c>
      <c r="P883" s="14" t="e">
        <f t="shared" si="240"/>
        <v>#VALUE!</v>
      </c>
      <c r="Q883" s="14" t="str">
        <f>IFERROR(IF(AA883="",IF(X883="","Ecole Privée "&amp;TRIM(PROPER(VLOOKUP(MID(V883,1,8),[1]Répertoire!$H$1:$J$65536,3,FALSE))),"Ecole Privée "&amp;TRIM(PROPER(VLOOKUP(X883,[1]Répertoire!$H$1:$J$65536,3,FALSE)))),AA883),"")</f>
        <v/>
      </c>
      <c r="R883" s="14" t="str">
        <f>IFERROR(IF(AB883="",IF(X883="",VLOOKUP(MID(V883,1,8),[1]Répertoire!$H$1:$J$65536,2,FALSE),TRIM(UPPER(VLOOKUP(X883,[1]Répertoire!$H$1:$J$65536,2,FALSE)))),AB883),"")</f>
        <v/>
      </c>
      <c r="S883" s="14" t="str">
        <f t="shared" si="236"/>
        <v/>
      </c>
      <c r="T883" s="15" t="e">
        <f t="shared" si="241"/>
        <v>#VALUE!</v>
      </c>
      <c r="U883" s="14" t="e">
        <f t="shared" si="242"/>
        <v>#VALUE!</v>
      </c>
      <c r="V883" s="6" t="str">
        <f t="shared" si="243"/>
        <v/>
      </c>
      <c r="W883" s="34"/>
      <c r="X883" s="23" t="str">
        <f t="shared" si="244"/>
        <v/>
      </c>
      <c r="Y883" s="35"/>
      <c r="Z883" s="35"/>
      <c r="AA883" s="38"/>
      <c r="AB883" s="38"/>
      <c r="AC883" s="39"/>
      <c r="AD883" s="23"/>
      <c r="AE883" s="39"/>
      <c r="AF883" s="41"/>
    </row>
    <row r="884" spans="1:32" ht="45" customHeight="1" x14ac:dyDescent="0.25">
      <c r="A884" s="12">
        <v>883</v>
      </c>
      <c r="D884" s="21" t="str">
        <f t="shared" si="228"/>
        <v/>
      </c>
      <c r="E884" s="22" t="str">
        <f t="shared" si="238"/>
        <v/>
      </c>
      <c r="F884" s="22">
        <f>IF(H884="","",MAX($F$2:F883)+1)</f>
        <v>883</v>
      </c>
      <c r="G884" s="26" t="str">
        <f t="shared" si="229"/>
        <v/>
      </c>
      <c r="H884" s="27" t="str">
        <f t="shared" si="230"/>
        <v xml:space="preserve">
</v>
      </c>
      <c r="I884" s="27" t="str">
        <f t="shared" si="231"/>
        <v xml:space="preserve">
</v>
      </c>
      <c r="J884" s="42">
        <f t="shared" si="232"/>
        <v>0</v>
      </c>
      <c r="K884" s="22">
        <f t="shared" si="237"/>
        <v>0</v>
      </c>
      <c r="L884" s="22">
        <f t="shared" si="235"/>
        <v>0</v>
      </c>
      <c r="M884" s="22">
        <f t="shared" si="233"/>
        <v>0</v>
      </c>
      <c r="N884" s="14" t="str">
        <f t="shared" si="234"/>
        <v/>
      </c>
      <c r="O884" s="14" t="e">
        <f t="shared" si="239"/>
        <v>#VALUE!</v>
      </c>
      <c r="P884" s="14" t="e">
        <f t="shared" si="240"/>
        <v>#VALUE!</v>
      </c>
      <c r="Q884" s="14" t="str">
        <f>IFERROR(IF(AA884="",IF(X884="","Ecole Privée "&amp;TRIM(PROPER(VLOOKUP(MID(V884,1,8),[1]Répertoire!$H$1:$J$65536,3,FALSE))),"Ecole Privée "&amp;TRIM(PROPER(VLOOKUP(X884,[1]Répertoire!$H$1:$J$65536,3,FALSE)))),AA884),"")</f>
        <v/>
      </c>
      <c r="R884" s="14" t="str">
        <f>IFERROR(IF(AB884="",IF(X884="",VLOOKUP(MID(V884,1,8),[1]Répertoire!$H$1:$J$65536,2,FALSE),TRIM(UPPER(VLOOKUP(X884,[1]Répertoire!$H$1:$J$65536,2,FALSE)))),AB884),"")</f>
        <v/>
      </c>
      <c r="S884" s="14" t="str">
        <f t="shared" si="236"/>
        <v/>
      </c>
      <c r="T884" s="15" t="e">
        <f t="shared" si="241"/>
        <v>#VALUE!</v>
      </c>
      <c r="U884" s="14" t="e">
        <f t="shared" si="242"/>
        <v>#VALUE!</v>
      </c>
      <c r="V884" s="4" t="str">
        <f t="shared" si="243"/>
        <v/>
      </c>
      <c r="W884" s="33"/>
      <c r="X884" s="24" t="str">
        <f t="shared" si="244"/>
        <v/>
      </c>
      <c r="Y884" s="25"/>
      <c r="Z884" s="25"/>
      <c r="AA884" s="36"/>
      <c r="AB884" s="36"/>
      <c r="AC884" s="37"/>
      <c r="AD884" s="24"/>
      <c r="AE884" s="37"/>
      <c r="AF884" s="40"/>
    </row>
    <row r="885" spans="1:32" ht="45" customHeight="1" x14ac:dyDescent="0.25">
      <c r="A885" s="12">
        <v>884</v>
      </c>
      <c r="D885" s="21" t="str">
        <f t="shared" si="228"/>
        <v/>
      </c>
      <c r="E885" s="22" t="str">
        <f t="shared" si="238"/>
        <v/>
      </c>
      <c r="F885" s="22">
        <f>IF(H885="","",MAX($F$2:F884)+1)</f>
        <v>884</v>
      </c>
      <c r="G885" s="26" t="str">
        <f t="shared" si="229"/>
        <v/>
      </c>
      <c r="H885" s="27" t="str">
        <f t="shared" si="230"/>
        <v xml:space="preserve">
</v>
      </c>
      <c r="I885" s="27" t="str">
        <f t="shared" si="231"/>
        <v xml:space="preserve">
</v>
      </c>
      <c r="J885" s="42">
        <f t="shared" si="232"/>
        <v>0</v>
      </c>
      <c r="K885" s="22">
        <f t="shared" si="237"/>
        <v>0</v>
      </c>
      <c r="L885" s="22">
        <f t="shared" si="235"/>
        <v>0</v>
      </c>
      <c r="M885" s="22">
        <f t="shared" si="233"/>
        <v>0</v>
      </c>
      <c r="N885" s="14" t="str">
        <f t="shared" si="234"/>
        <v/>
      </c>
      <c r="O885" s="14" t="e">
        <f t="shared" si="239"/>
        <v>#VALUE!</v>
      </c>
      <c r="P885" s="14" t="e">
        <f t="shared" si="240"/>
        <v>#VALUE!</v>
      </c>
      <c r="Q885" s="14" t="str">
        <f>IFERROR(IF(AA885="",IF(X885="","Ecole Privée "&amp;TRIM(PROPER(VLOOKUP(MID(V885,1,8),[1]Répertoire!$H$1:$J$65536,3,FALSE))),"Ecole Privée "&amp;TRIM(PROPER(VLOOKUP(X885,[1]Répertoire!$H$1:$J$65536,3,FALSE)))),AA885),"")</f>
        <v/>
      </c>
      <c r="R885" s="14" t="str">
        <f>IFERROR(IF(AB885="",IF(X885="",VLOOKUP(MID(V885,1,8),[1]Répertoire!$H$1:$J$65536,2,FALSE),TRIM(UPPER(VLOOKUP(X885,[1]Répertoire!$H$1:$J$65536,2,FALSE)))),AB885),"")</f>
        <v/>
      </c>
      <c r="S885" s="14" t="str">
        <f t="shared" si="236"/>
        <v/>
      </c>
      <c r="T885" s="15" t="e">
        <f t="shared" si="241"/>
        <v>#VALUE!</v>
      </c>
      <c r="U885" s="14" t="e">
        <f t="shared" si="242"/>
        <v>#VALUE!</v>
      </c>
      <c r="V885" s="6" t="str">
        <f t="shared" si="243"/>
        <v/>
      </c>
      <c r="W885" s="34"/>
      <c r="X885" s="23" t="str">
        <f t="shared" si="244"/>
        <v/>
      </c>
      <c r="Y885" s="35"/>
      <c r="Z885" s="35"/>
      <c r="AA885" s="38"/>
      <c r="AB885" s="38"/>
      <c r="AC885" s="39"/>
      <c r="AD885" s="23"/>
      <c r="AE885" s="39"/>
      <c r="AF885" s="41"/>
    </row>
    <row r="886" spans="1:32" ht="45" customHeight="1" x14ac:dyDescent="0.25">
      <c r="A886" s="12">
        <v>885</v>
      </c>
      <c r="D886" s="21" t="str">
        <f t="shared" si="228"/>
        <v/>
      </c>
      <c r="E886" s="22" t="str">
        <f t="shared" si="238"/>
        <v/>
      </c>
      <c r="F886" s="22">
        <f>IF(H886="","",MAX($F$2:F885)+1)</f>
        <v>885</v>
      </c>
      <c r="G886" s="26" t="str">
        <f t="shared" si="229"/>
        <v/>
      </c>
      <c r="H886" s="27" t="str">
        <f t="shared" si="230"/>
        <v xml:space="preserve">
</v>
      </c>
      <c r="I886" s="27" t="str">
        <f t="shared" si="231"/>
        <v xml:space="preserve">
</v>
      </c>
      <c r="J886" s="42">
        <f t="shared" si="232"/>
        <v>0</v>
      </c>
      <c r="K886" s="22">
        <f t="shared" si="237"/>
        <v>0</v>
      </c>
      <c r="L886" s="22">
        <f t="shared" si="235"/>
        <v>0</v>
      </c>
      <c r="M886" s="22">
        <f t="shared" si="233"/>
        <v>0</v>
      </c>
      <c r="N886" s="14" t="str">
        <f t="shared" si="234"/>
        <v/>
      </c>
      <c r="O886" s="14" t="e">
        <f t="shared" si="239"/>
        <v>#VALUE!</v>
      </c>
      <c r="P886" s="14" t="e">
        <f t="shared" si="240"/>
        <v>#VALUE!</v>
      </c>
      <c r="Q886" s="14" t="str">
        <f>IFERROR(IF(AA886="",IF(X886="","Ecole Privée "&amp;TRIM(PROPER(VLOOKUP(MID(V886,1,8),[1]Répertoire!$H$1:$J$65536,3,FALSE))),"Ecole Privée "&amp;TRIM(PROPER(VLOOKUP(X886,[1]Répertoire!$H$1:$J$65536,3,FALSE)))),AA886),"")</f>
        <v/>
      </c>
      <c r="R886" s="14" t="str">
        <f>IFERROR(IF(AB886="",IF(X886="",VLOOKUP(MID(V886,1,8),[1]Répertoire!$H$1:$J$65536,2,FALSE),TRIM(UPPER(VLOOKUP(X886,[1]Répertoire!$H$1:$J$65536,2,FALSE)))),AB886),"")</f>
        <v/>
      </c>
      <c r="S886" s="14" t="str">
        <f t="shared" si="236"/>
        <v/>
      </c>
      <c r="T886" s="15" t="e">
        <f t="shared" si="241"/>
        <v>#VALUE!</v>
      </c>
      <c r="U886" s="14" t="e">
        <f t="shared" si="242"/>
        <v>#VALUE!</v>
      </c>
      <c r="V886" s="4" t="str">
        <f t="shared" si="243"/>
        <v/>
      </c>
      <c r="W886" s="33"/>
      <c r="X886" s="24" t="str">
        <f t="shared" si="244"/>
        <v/>
      </c>
      <c r="Y886" s="25"/>
      <c r="Z886" s="25"/>
      <c r="AA886" s="36"/>
      <c r="AB886" s="36"/>
      <c r="AC886" s="37"/>
      <c r="AD886" s="24"/>
      <c r="AE886" s="37"/>
      <c r="AF886" s="40"/>
    </row>
    <row r="887" spans="1:32" ht="45" customHeight="1" x14ac:dyDescent="0.25">
      <c r="A887" s="12">
        <v>886</v>
      </c>
      <c r="D887" s="21" t="str">
        <f t="shared" si="228"/>
        <v/>
      </c>
      <c r="E887" s="22" t="str">
        <f t="shared" si="238"/>
        <v/>
      </c>
      <c r="F887" s="22">
        <f>IF(H887="","",MAX($F$2:F886)+1)</f>
        <v>886</v>
      </c>
      <c r="G887" s="26" t="str">
        <f t="shared" si="229"/>
        <v/>
      </c>
      <c r="H887" s="27" t="str">
        <f t="shared" si="230"/>
        <v xml:space="preserve">
</v>
      </c>
      <c r="I887" s="27" t="str">
        <f t="shared" si="231"/>
        <v xml:space="preserve">
</v>
      </c>
      <c r="J887" s="42">
        <f t="shared" si="232"/>
        <v>0</v>
      </c>
      <c r="K887" s="22">
        <f t="shared" si="237"/>
        <v>0</v>
      </c>
      <c r="L887" s="22">
        <f t="shared" si="235"/>
        <v>0</v>
      </c>
      <c r="M887" s="22">
        <f t="shared" si="233"/>
        <v>0</v>
      </c>
      <c r="N887" s="14" t="str">
        <f t="shared" si="234"/>
        <v/>
      </c>
      <c r="O887" s="14" t="e">
        <f t="shared" si="239"/>
        <v>#VALUE!</v>
      </c>
      <c r="P887" s="14" t="e">
        <f t="shared" si="240"/>
        <v>#VALUE!</v>
      </c>
      <c r="Q887" s="14" t="str">
        <f>IFERROR(IF(AA887="",IF(X887="","Ecole Privée "&amp;TRIM(PROPER(VLOOKUP(MID(V887,1,8),[1]Répertoire!$H$1:$J$65536,3,FALSE))),"Ecole Privée "&amp;TRIM(PROPER(VLOOKUP(X887,[1]Répertoire!$H$1:$J$65536,3,FALSE)))),AA887),"")</f>
        <v/>
      </c>
      <c r="R887" s="14" t="str">
        <f>IFERROR(IF(AB887="",IF(X887="",VLOOKUP(MID(V887,1,8),[1]Répertoire!$H$1:$J$65536,2,FALSE),TRIM(UPPER(VLOOKUP(X887,[1]Répertoire!$H$1:$J$65536,2,FALSE)))),AB887),"")</f>
        <v/>
      </c>
      <c r="S887" s="14" t="str">
        <f t="shared" si="236"/>
        <v/>
      </c>
      <c r="T887" s="15" t="e">
        <f t="shared" si="241"/>
        <v>#VALUE!</v>
      </c>
      <c r="U887" s="14" t="e">
        <f t="shared" si="242"/>
        <v>#VALUE!</v>
      </c>
      <c r="V887" s="6" t="str">
        <f t="shared" si="243"/>
        <v/>
      </c>
      <c r="W887" s="34"/>
      <c r="X887" s="23" t="str">
        <f t="shared" si="244"/>
        <v/>
      </c>
      <c r="Y887" s="35"/>
      <c r="Z887" s="35"/>
      <c r="AA887" s="38"/>
      <c r="AB887" s="38"/>
      <c r="AC887" s="39"/>
      <c r="AD887" s="23"/>
      <c r="AE887" s="39"/>
      <c r="AF887" s="41"/>
    </row>
    <row r="888" spans="1:32" ht="45" customHeight="1" x14ac:dyDescent="0.25">
      <c r="A888" s="12">
        <v>887</v>
      </c>
      <c r="D888" s="21" t="str">
        <f t="shared" si="228"/>
        <v/>
      </c>
      <c r="E888" s="22" t="str">
        <f t="shared" si="238"/>
        <v/>
      </c>
      <c r="F888" s="22">
        <f>IF(H888="","",MAX($F$2:F887)+1)</f>
        <v>887</v>
      </c>
      <c r="G888" s="26" t="str">
        <f t="shared" si="229"/>
        <v/>
      </c>
      <c r="H888" s="27" t="str">
        <f t="shared" si="230"/>
        <v xml:space="preserve">
</v>
      </c>
      <c r="I888" s="27" t="str">
        <f t="shared" si="231"/>
        <v xml:space="preserve">
</v>
      </c>
      <c r="J888" s="42">
        <f t="shared" si="232"/>
        <v>0</v>
      </c>
      <c r="K888" s="22">
        <f t="shared" si="237"/>
        <v>0</v>
      </c>
      <c r="L888" s="22">
        <f t="shared" si="235"/>
        <v>0</v>
      </c>
      <c r="M888" s="22">
        <f t="shared" si="233"/>
        <v>0</v>
      </c>
      <c r="N888" s="14" t="str">
        <f t="shared" si="234"/>
        <v/>
      </c>
      <c r="O888" s="14" t="e">
        <f t="shared" si="239"/>
        <v>#VALUE!</v>
      </c>
      <c r="P888" s="14" t="e">
        <f t="shared" si="240"/>
        <v>#VALUE!</v>
      </c>
      <c r="Q888" s="14" t="str">
        <f>IFERROR(IF(AA888="",IF(X888="","Ecole Privée "&amp;TRIM(PROPER(VLOOKUP(MID(V888,1,8),[1]Répertoire!$H$1:$J$65536,3,FALSE))),"Ecole Privée "&amp;TRIM(PROPER(VLOOKUP(X888,[1]Répertoire!$H$1:$J$65536,3,FALSE)))),AA888),"")</f>
        <v/>
      </c>
      <c r="R888" s="14" t="str">
        <f>IFERROR(IF(AB888="",IF(X888="",VLOOKUP(MID(V888,1,8),[1]Répertoire!$H$1:$J$65536,2,FALSE),TRIM(UPPER(VLOOKUP(X888,[1]Répertoire!$H$1:$J$65536,2,FALSE)))),AB888),"")</f>
        <v/>
      </c>
      <c r="S888" s="14" t="str">
        <f t="shared" si="236"/>
        <v/>
      </c>
      <c r="T888" s="15" t="e">
        <f t="shared" si="241"/>
        <v>#VALUE!</v>
      </c>
      <c r="U888" s="14" t="e">
        <f t="shared" si="242"/>
        <v>#VALUE!</v>
      </c>
      <c r="V888" s="4" t="str">
        <f t="shared" si="243"/>
        <v/>
      </c>
      <c r="W888" s="33"/>
      <c r="X888" s="24" t="str">
        <f t="shared" si="244"/>
        <v/>
      </c>
      <c r="Y888" s="25"/>
      <c r="Z888" s="25"/>
      <c r="AA888" s="36"/>
      <c r="AB888" s="36"/>
      <c r="AC888" s="37"/>
      <c r="AD888" s="24"/>
      <c r="AE888" s="37"/>
      <c r="AF888" s="40"/>
    </row>
    <row r="889" spans="1:32" ht="45" customHeight="1" x14ac:dyDescent="0.25">
      <c r="A889" s="12">
        <v>888</v>
      </c>
      <c r="D889" s="21" t="str">
        <f t="shared" si="228"/>
        <v/>
      </c>
      <c r="E889" s="22" t="str">
        <f t="shared" si="238"/>
        <v/>
      </c>
      <c r="F889" s="22">
        <f>IF(H889="","",MAX($F$2:F888)+1)</f>
        <v>888</v>
      </c>
      <c r="G889" s="26" t="str">
        <f t="shared" si="229"/>
        <v/>
      </c>
      <c r="H889" s="27" t="str">
        <f t="shared" si="230"/>
        <v xml:space="preserve">
</v>
      </c>
      <c r="I889" s="27" t="str">
        <f t="shared" si="231"/>
        <v xml:space="preserve">
</v>
      </c>
      <c r="J889" s="42">
        <f t="shared" si="232"/>
        <v>0</v>
      </c>
      <c r="K889" s="22">
        <f t="shared" si="237"/>
        <v>0</v>
      </c>
      <c r="L889" s="22">
        <f t="shared" si="235"/>
        <v>0</v>
      </c>
      <c r="M889" s="22">
        <f t="shared" si="233"/>
        <v>0</v>
      </c>
      <c r="N889" s="14" t="str">
        <f t="shared" si="234"/>
        <v/>
      </c>
      <c r="O889" s="14" t="e">
        <f t="shared" si="239"/>
        <v>#VALUE!</v>
      </c>
      <c r="P889" s="14" t="e">
        <f t="shared" si="240"/>
        <v>#VALUE!</v>
      </c>
      <c r="Q889" s="14" t="str">
        <f>IFERROR(IF(AA889="",IF(X889="","Ecole Privée "&amp;TRIM(PROPER(VLOOKUP(MID(V889,1,8),[1]Répertoire!$H$1:$J$65536,3,FALSE))),"Ecole Privée "&amp;TRIM(PROPER(VLOOKUP(X889,[1]Répertoire!$H$1:$J$65536,3,FALSE)))),AA889),"")</f>
        <v/>
      </c>
      <c r="R889" s="14" t="str">
        <f>IFERROR(IF(AB889="",IF(X889="",VLOOKUP(MID(V889,1,8),[1]Répertoire!$H$1:$J$65536,2,FALSE),TRIM(UPPER(VLOOKUP(X889,[1]Répertoire!$H$1:$J$65536,2,FALSE)))),AB889),"")</f>
        <v/>
      </c>
      <c r="S889" s="14" t="str">
        <f t="shared" si="236"/>
        <v/>
      </c>
      <c r="T889" s="15" t="e">
        <f t="shared" si="241"/>
        <v>#VALUE!</v>
      </c>
      <c r="U889" s="14" t="e">
        <f t="shared" si="242"/>
        <v>#VALUE!</v>
      </c>
      <c r="V889" s="6" t="str">
        <f t="shared" si="243"/>
        <v/>
      </c>
      <c r="W889" s="34"/>
      <c r="X889" s="23" t="str">
        <f t="shared" si="244"/>
        <v/>
      </c>
      <c r="Y889" s="35"/>
      <c r="Z889" s="35"/>
      <c r="AA889" s="38"/>
      <c r="AB889" s="38"/>
      <c r="AC889" s="39"/>
      <c r="AD889" s="23"/>
      <c r="AE889" s="39"/>
      <c r="AF889" s="41"/>
    </row>
    <row r="890" spans="1:32" ht="45" customHeight="1" x14ac:dyDescent="0.25">
      <c r="A890" s="12">
        <v>889</v>
      </c>
      <c r="D890" s="21" t="str">
        <f t="shared" si="228"/>
        <v/>
      </c>
      <c r="E890" s="22" t="str">
        <f t="shared" si="238"/>
        <v/>
      </c>
      <c r="F890" s="22">
        <f>IF(H890="","",MAX($F$2:F889)+1)</f>
        <v>889</v>
      </c>
      <c r="G890" s="26" t="str">
        <f t="shared" si="229"/>
        <v/>
      </c>
      <c r="H890" s="27" t="str">
        <f t="shared" si="230"/>
        <v xml:space="preserve">
</v>
      </c>
      <c r="I890" s="27" t="str">
        <f t="shared" si="231"/>
        <v xml:space="preserve">
</v>
      </c>
      <c r="J890" s="42">
        <f t="shared" si="232"/>
        <v>0</v>
      </c>
      <c r="K890" s="22">
        <f t="shared" si="237"/>
        <v>0</v>
      </c>
      <c r="L890" s="22">
        <f t="shared" si="235"/>
        <v>0</v>
      </c>
      <c r="M890" s="22">
        <f t="shared" si="233"/>
        <v>0</v>
      </c>
      <c r="N890" s="14" t="str">
        <f t="shared" si="234"/>
        <v/>
      </c>
      <c r="O890" s="14" t="e">
        <f t="shared" si="239"/>
        <v>#VALUE!</v>
      </c>
      <c r="P890" s="14" t="e">
        <f t="shared" si="240"/>
        <v>#VALUE!</v>
      </c>
      <c r="Q890" s="14" t="str">
        <f>IFERROR(IF(AA890="",IF(X890="","Ecole Privée "&amp;TRIM(PROPER(VLOOKUP(MID(V890,1,8),[1]Répertoire!$H$1:$J$65536,3,FALSE))),"Ecole Privée "&amp;TRIM(PROPER(VLOOKUP(X890,[1]Répertoire!$H$1:$J$65536,3,FALSE)))),AA890),"")</f>
        <v/>
      </c>
      <c r="R890" s="14" t="str">
        <f>IFERROR(IF(AB890="",IF(X890="",VLOOKUP(MID(V890,1,8),[1]Répertoire!$H$1:$J$65536,2,FALSE),TRIM(UPPER(VLOOKUP(X890,[1]Répertoire!$H$1:$J$65536,2,FALSE)))),AB890),"")</f>
        <v/>
      </c>
      <c r="S890" s="14" t="str">
        <f t="shared" si="236"/>
        <v/>
      </c>
      <c r="T890" s="15" t="e">
        <f t="shared" si="241"/>
        <v>#VALUE!</v>
      </c>
      <c r="U890" s="14" t="e">
        <f t="shared" si="242"/>
        <v>#VALUE!</v>
      </c>
      <c r="V890" s="4" t="str">
        <f t="shared" si="243"/>
        <v/>
      </c>
      <c r="W890" s="33"/>
      <c r="X890" s="24" t="str">
        <f t="shared" si="244"/>
        <v/>
      </c>
      <c r="Y890" s="25"/>
      <c r="Z890" s="25"/>
      <c r="AA890" s="36"/>
      <c r="AB890" s="36"/>
      <c r="AC890" s="37"/>
      <c r="AD890" s="24"/>
      <c r="AE890" s="37"/>
      <c r="AF890" s="40"/>
    </row>
    <row r="891" spans="1:32" ht="45" customHeight="1" x14ac:dyDescent="0.25">
      <c r="A891" s="12">
        <v>890</v>
      </c>
      <c r="D891" s="21" t="str">
        <f t="shared" si="228"/>
        <v/>
      </c>
      <c r="E891" s="22" t="str">
        <f t="shared" si="238"/>
        <v/>
      </c>
      <c r="F891" s="22">
        <f>IF(H891="","",MAX($F$2:F890)+1)</f>
        <v>890</v>
      </c>
      <c r="G891" s="26" t="str">
        <f t="shared" si="229"/>
        <v/>
      </c>
      <c r="H891" s="27" t="str">
        <f t="shared" si="230"/>
        <v xml:space="preserve">
</v>
      </c>
      <c r="I891" s="27" t="str">
        <f t="shared" si="231"/>
        <v xml:space="preserve">
</v>
      </c>
      <c r="J891" s="42">
        <f t="shared" si="232"/>
        <v>0</v>
      </c>
      <c r="K891" s="22">
        <f t="shared" si="237"/>
        <v>0</v>
      </c>
      <c r="L891" s="22">
        <f t="shared" si="235"/>
        <v>0</v>
      </c>
      <c r="M891" s="22">
        <f t="shared" si="233"/>
        <v>0</v>
      </c>
      <c r="N891" s="14" t="str">
        <f t="shared" si="234"/>
        <v/>
      </c>
      <c r="O891" s="14" t="e">
        <f t="shared" si="239"/>
        <v>#VALUE!</v>
      </c>
      <c r="P891" s="14" t="e">
        <f t="shared" si="240"/>
        <v>#VALUE!</v>
      </c>
      <c r="Q891" s="14" t="str">
        <f>IFERROR(IF(AA891="",IF(X891="","Ecole Privée "&amp;TRIM(PROPER(VLOOKUP(MID(V891,1,8),[1]Répertoire!$H$1:$J$65536,3,FALSE))),"Ecole Privée "&amp;TRIM(PROPER(VLOOKUP(X891,[1]Répertoire!$H$1:$J$65536,3,FALSE)))),AA891),"")</f>
        <v/>
      </c>
      <c r="R891" s="14" t="str">
        <f>IFERROR(IF(AB891="",IF(X891="",VLOOKUP(MID(V891,1,8),[1]Répertoire!$H$1:$J$65536,2,FALSE),TRIM(UPPER(VLOOKUP(X891,[1]Répertoire!$H$1:$J$65536,2,FALSE)))),AB891),"")</f>
        <v/>
      </c>
      <c r="S891" s="14" t="str">
        <f t="shared" si="236"/>
        <v/>
      </c>
      <c r="T891" s="15" t="e">
        <f t="shared" si="241"/>
        <v>#VALUE!</v>
      </c>
      <c r="U891" s="14" t="e">
        <f t="shared" si="242"/>
        <v>#VALUE!</v>
      </c>
      <c r="V891" s="6" t="str">
        <f t="shared" si="243"/>
        <v/>
      </c>
      <c r="W891" s="34"/>
      <c r="X891" s="23" t="str">
        <f t="shared" si="244"/>
        <v/>
      </c>
      <c r="Y891" s="35"/>
      <c r="Z891" s="35"/>
      <c r="AA891" s="38"/>
      <c r="AB891" s="38"/>
      <c r="AC891" s="39"/>
      <c r="AD891" s="23"/>
      <c r="AE891" s="39"/>
      <c r="AF891" s="41"/>
    </row>
    <row r="892" spans="1:32" ht="45" customHeight="1" x14ac:dyDescent="0.25">
      <c r="A892" s="12">
        <v>891</v>
      </c>
      <c r="D892" s="21" t="str">
        <f t="shared" si="228"/>
        <v/>
      </c>
      <c r="E892" s="22" t="str">
        <f t="shared" si="238"/>
        <v/>
      </c>
      <c r="F892" s="22">
        <f>IF(H892="","",MAX($F$2:F891)+1)</f>
        <v>891</v>
      </c>
      <c r="G892" s="26" t="str">
        <f t="shared" si="229"/>
        <v/>
      </c>
      <c r="H892" s="27" t="str">
        <f t="shared" si="230"/>
        <v xml:space="preserve">
</v>
      </c>
      <c r="I892" s="27" t="str">
        <f t="shared" si="231"/>
        <v xml:space="preserve">
</v>
      </c>
      <c r="J892" s="42">
        <f t="shared" si="232"/>
        <v>0</v>
      </c>
      <c r="K892" s="22">
        <f t="shared" si="237"/>
        <v>0</v>
      </c>
      <c r="L892" s="22">
        <f t="shared" si="235"/>
        <v>0</v>
      </c>
      <c r="M892" s="22">
        <f t="shared" si="233"/>
        <v>0</v>
      </c>
      <c r="N892" s="14" t="str">
        <f t="shared" si="234"/>
        <v/>
      </c>
      <c r="O892" s="14" t="e">
        <f t="shared" si="239"/>
        <v>#VALUE!</v>
      </c>
      <c r="P892" s="14" t="e">
        <f t="shared" si="240"/>
        <v>#VALUE!</v>
      </c>
      <c r="Q892" s="14" t="str">
        <f>IFERROR(IF(AA892="",IF(X892="","Ecole Privée "&amp;TRIM(PROPER(VLOOKUP(MID(V892,1,8),[1]Répertoire!$H$1:$J$65536,3,FALSE))),"Ecole Privée "&amp;TRIM(PROPER(VLOOKUP(X892,[1]Répertoire!$H$1:$J$65536,3,FALSE)))),AA892),"")</f>
        <v/>
      </c>
      <c r="R892" s="14" t="str">
        <f>IFERROR(IF(AB892="",IF(X892="",VLOOKUP(MID(V892,1,8),[1]Répertoire!$H$1:$J$65536,2,FALSE),TRIM(UPPER(VLOOKUP(X892,[1]Répertoire!$H$1:$J$65536,2,FALSE)))),AB892),"")</f>
        <v/>
      </c>
      <c r="S892" s="14" t="str">
        <f t="shared" si="236"/>
        <v/>
      </c>
      <c r="T892" s="15" t="e">
        <f t="shared" si="241"/>
        <v>#VALUE!</v>
      </c>
      <c r="U892" s="14" t="e">
        <f t="shared" si="242"/>
        <v>#VALUE!</v>
      </c>
      <c r="V892" s="4" t="str">
        <f t="shared" si="243"/>
        <v/>
      </c>
      <c r="W892" s="33"/>
      <c r="X892" s="24" t="str">
        <f t="shared" si="244"/>
        <v/>
      </c>
      <c r="Y892" s="25"/>
      <c r="Z892" s="25"/>
      <c r="AA892" s="36"/>
      <c r="AB892" s="36"/>
      <c r="AC892" s="37"/>
      <c r="AD892" s="24"/>
      <c r="AE892" s="37"/>
      <c r="AF892" s="40"/>
    </row>
    <row r="893" spans="1:32" ht="45" customHeight="1" x14ac:dyDescent="0.25">
      <c r="A893" s="12">
        <v>892</v>
      </c>
      <c r="D893" s="21" t="str">
        <f t="shared" si="228"/>
        <v/>
      </c>
      <c r="E893" s="22" t="str">
        <f t="shared" si="238"/>
        <v/>
      </c>
      <c r="F893" s="22">
        <f>IF(H893="","",MAX($F$2:F892)+1)</f>
        <v>892</v>
      </c>
      <c r="G893" s="26" t="str">
        <f t="shared" si="229"/>
        <v/>
      </c>
      <c r="H893" s="27" t="str">
        <f t="shared" si="230"/>
        <v xml:space="preserve">
</v>
      </c>
      <c r="I893" s="27" t="str">
        <f t="shared" si="231"/>
        <v xml:space="preserve">
</v>
      </c>
      <c r="J893" s="42">
        <f t="shared" si="232"/>
        <v>0</v>
      </c>
      <c r="K893" s="22">
        <f t="shared" si="237"/>
        <v>0</v>
      </c>
      <c r="L893" s="22">
        <f t="shared" si="235"/>
        <v>0</v>
      </c>
      <c r="M893" s="22">
        <f t="shared" si="233"/>
        <v>0</v>
      </c>
      <c r="N893" s="14" t="str">
        <f t="shared" si="234"/>
        <v/>
      </c>
      <c r="O893" s="14" t="e">
        <f t="shared" si="239"/>
        <v>#VALUE!</v>
      </c>
      <c r="P893" s="14" t="e">
        <f t="shared" si="240"/>
        <v>#VALUE!</v>
      </c>
      <c r="Q893" s="14" t="str">
        <f>IFERROR(IF(AA893="",IF(X893="","Ecole Privée "&amp;TRIM(PROPER(VLOOKUP(MID(V893,1,8),[1]Répertoire!$H$1:$J$65536,3,FALSE))),"Ecole Privée "&amp;TRIM(PROPER(VLOOKUP(X893,[1]Répertoire!$H$1:$J$65536,3,FALSE)))),AA893),"")</f>
        <v/>
      </c>
      <c r="R893" s="14" t="str">
        <f>IFERROR(IF(AB893="",IF(X893="",VLOOKUP(MID(V893,1,8),[1]Répertoire!$H$1:$J$65536,2,FALSE),TRIM(UPPER(VLOOKUP(X893,[1]Répertoire!$H$1:$J$65536,2,FALSE)))),AB893),"")</f>
        <v/>
      </c>
      <c r="S893" s="14" t="str">
        <f t="shared" si="236"/>
        <v/>
      </c>
      <c r="T893" s="15" t="e">
        <f t="shared" si="241"/>
        <v>#VALUE!</v>
      </c>
      <c r="U893" s="14" t="e">
        <f t="shared" si="242"/>
        <v>#VALUE!</v>
      </c>
      <c r="V893" s="6" t="str">
        <f t="shared" si="243"/>
        <v/>
      </c>
      <c r="W893" s="34"/>
      <c r="X893" s="23" t="str">
        <f t="shared" si="244"/>
        <v/>
      </c>
      <c r="Y893" s="35"/>
      <c r="Z893" s="35"/>
      <c r="AA893" s="38"/>
      <c r="AB893" s="38"/>
      <c r="AC893" s="39"/>
      <c r="AD893" s="23"/>
      <c r="AE893" s="39"/>
      <c r="AF893" s="41"/>
    </row>
    <row r="894" spans="1:32" ht="45" customHeight="1" x14ac:dyDescent="0.25">
      <c r="A894" s="12">
        <v>893</v>
      </c>
      <c r="D894" s="21" t="str">
        <f t="shared" si="228"/>
        <v/>
      </c>
      <c r="E894" s="22" t="str">
        <f t="shared" si="238"/>
        <v/>
      </c>
      <c r="F894" s="22">
        <f>IF(H894="","",MAX($F$2:F893)+1)</f>
        <v>893</v>
      </c>
      <c r="G894" s="26" t="str">
        <f t="shared" si="229"/>
        <v/>
      </c>
      <c r="H894" s="27" t="str">
        <f t="shared" si="230"/>
        <v xml:space="preserve">
</v>
      </c>
      <c r="I894" s="27" t="str">
        <f t="shared" si="231"/>
        <v xml:space="preserve">
</v>
      </c>
      <c r="J894" s="42">
        <f t="shared" si="232"/>
        <v>0</v>
      </c>
      <c r="K894" s="22">
        <f t="shared" si="237"/>
        <v>0</v>
      </c>
      <c r="L894" s="22">
        <f t="shared" si="235"/>
        <v>0</v>
      </c>
      <c r="M894" s="22">
        <f t="shared" si="233"/>
        <v>0</v>
      </c>
      <c r="N894" s="14" t="str">
        <f t="shared" si="234"/>
        <v/>
      </c>
      <c r="O894" s="14" t="e">
        <f t="shared" si="239"/>
        <v>#VALUE!</v>
      </c>
      <c r="P894" s="14" t="e">
        <f t="shared" si="240"/>
        <v>#VALUE!</v>
      </c>
      <c r="Q894" s="14" t="str">
        <f>IFERROR(IF(AA894="",IF(X894="","Ecole Privée "&amp;TRIM(PROPER(VLOOKUP(MID(V894,1,8),[1]Répertoire!$H$1:$J$65536,3,FALSE))),"Ecole Privée "&amp;TRIM(PROPER(VLOOKUP(X894,[1]Répertoire!$H$1:$J$65536,3,FALSE)))),AA894),"")</f>
        <v/>
      </c>
      <c r="R894" s="14" t="str">
        <f>IFERROR(IF(AB894="",IF(X894="",VLOOKUP(MID(V894,1,8),[1]Répertoire!$H$1:$J$65536,2,FALSE),TRIM(UPPER(VLOOKUP(X894,[1]Répertoire!$H$1:$J$65536,2,FALSE)))),AB894),"")</f>
        <v/>
      </c>
      <c r="S894" s="14" t="str">
        <f t="shared" si="236"/>
        <v/>
      </c>
      <c r="T894" s="15" t="e">
        <f t="shared" si="241"/>
        <v>#VALUE!</v>
      </c>
      <c r="U894" s="14" t="e">
        <f t="shared" si="242"/>
        <v>#VALUE!</v>
      </c>
      <c r="V894" s="4" t="str">
        <f t="shared" si="243"/>
        <v/>
      </c>
      <c r="W894" s="33"/>
      <c r="X894" s="24" t="str">
        <f t="shared" si="244"/>
        <v/>
      </c>
      <c r="Y894" s="25"/>
      <c r="Z894" s="25"/>
      <c r="AA894" s="36"/>
      <c r="AB894" s="36"/>
      <c r="AC894" s="37"/>
      <c r="AD894" s="24"/>
      <c r="AE894" s="37"/>
      <c r="AF894" s="40"/>
    </row>
    <row r="895" spans="1:32" ht="45" customHeight="1" x14ac:dyDescent="0.25">
      <c r="A895" s="12">
        <v>894</v>
      </c>
      <c r="D895" s="21" t="str">
        <f t="shared" si="228"/>
        <v/>
      </c>
      <c r="E895" s="22" t="str">
        <f t="shared" si="238"/>
        <v/>
      </c>
      <c r="F895" s="22">
        <f>IF(H895="","",MAX($F$2:F894)+1)</f>
        <v>894</v>
      </c>
      <c r="G895" s="26" t="str">
        <f t="shared" si="229"/>
        <v/>
      </c>
      <c r="H895" s="27" t="str">
        <f t="shared" si="230"/>
        <v xml:space="preserve">
</v>
      </c>
      <c r="I895" s="27" t="str">
        <f t="shared" si="231"/>
        <v xml:space="preserve">
</v>
      </c>
      <c r="J895" s="42">
        <f t="shared" si="232"/>
        <v>0</v>
      </c>
      <c r="K895" s="22">
        <f t="shared" si="237"/>
        <v>0</v>
      </c>
      <c r="L895" s="22">
        <f t="shared" si="235"/>
        <v>0</v>
      </c>
      <c r="M895" s="22">
        <f t="shared" si="233"/>
        <v>0</v>
      </c>
      <c r="N895" s="14" t="str">
        <f t="shared" si="234"/>
        <v/>
      </c>
      <c r="O895" s="14" t="e">
        <f t="shared" si="239"/>
        <v>#VALUE!</v>
      </c>
      <c r="P895" s="14" t="e">
        <f t="shared" si="240"/>
        <v>#VALUE!</v>
      </c>
      <c r="Q895" s="14" t="str">
        <f>IFERROR(IF(AA895="",IF(X895="","Ecole Privée "&amp;TRIM(PROPER(VLOOKUP(MID(V895,1,8),[1]Répertoire!$H$1:$J$65536,3,FALSE))),"Ecole Privée "&amp;TRIM(PROPER(VLOOKUP(X895,[1]Répertoire!$H$1:$J$65536,3,FALSE)))),AA895),"")</f>
        <v/>
      </c>
      <c r="R895" s="14" t="str">
        <f>IFERROR(IF(AB895="",IF(X895="",VLOOKUP(MID(V895,1,8),[1]Répertoire!$H$1:$J$65536,2,FALSE),TRIM(UPPER(VLOOKUP(X895,[1]Répertoire!$H$1:$J$65536,2,FALSE)))),AB895),"")</f>
        <v/>
      </c>
      <c r="S895" s="14" t="str">
        <f t="shared" si="236"/>
        <v/>
      </c>
      <c r="T895" s="15" t="e">
        <f t="shared" si="241"/>
        <v>#VALUE!</v>
      </c>
      <c r="U895" s="14" t="e">
        <f t="shared" si="242"/>
        <v>#VALUE!</v>
      </c>
      <c r="V895" s="6" t="str">
        <f t="shared" si="243"/>
        <v/>
      </c>
      <c r="W895" s="34"/>
      <c r="X895" s="23" t="str">
        <f t="shared" si="244"/>
        <v/>
      </c>
      <c r="Y895" s="35"/>
      <c r="Z895" s="35"/>
      <c r="AA895" s="38"/>
      <c r="AB895" s="38"/>
      <c r="AC895" s="39"/>
      <c r="AD895" s="23"/>
      <c r="AE895" s="39"/>
      <c r="AF895" s="41"/>
    </row>
    <row r="896" spans="1:32" ht="45" customHeight="1" x14ac:dyDescent="0.25">
      <c r="A896" s="12">
        <v>895</v>
      </c>
      <c r="D896" s="21" t="str">
        <f t="shared" si="228"/>
        <v/>
      </c>
      <c r="E896" s="22" t="str">
        <f t="shared" si="238"/>
        <v/>
      </c>
      <c r="F896" s="22">
        <f>IF(H896="","",MAX($F$2:F895)+1)</f>
        <v>895</v>
      </c>
      <c r="G896" s="26" t="str">
        <f t="shared" si="229"/>
        <v/>
      </c>
      <c r="H896" s="27" t="str">
        <f t="shared" si="230"/>
        <v xml:space="preserve">
</v>
      </c>
      <c r="I896" s="27" t="str">
        <f t="shared" si="231"/>
        <v xml:space="preserve">
</v>
      </c>
      <c r="J896" s="42">
        <f t="shared" si="232"/>
        <v>0</v>
      </c>
      <c r="K896" s="22">
        <f t="shared" si="237"/>
        <v>0</v>
      </c>
      <c r="L896" s="22">
        <f t="shared" si="235"/>
        <v>0</v>
      </c>
      <c r="M896" s="22">
        <f t="shared" si="233"/>
        <v>0</v>
      </c>
      <c r="N896" s="14" t="str">
        <f t="shared" si="234"/>
        <v/>
      </c>
      <c r="O896" s="14" t="e">
        <f t="shared" si="239"/>
        <v>#VALUE!</v>
      </c>
      <c r="P896" s="14" t="e">
        <f t="shared" si="240"/>
        <v>#VALUE!</v>
      </c>
      <c r="Q896" s="14" t="str">
        <f>IFERROR(IF(AA896="",IF(X896="","Ecole Privée "&amp;TRIM(PROPER(VLOOKUP(MID(V896,1,8),[1]Répertoire!$H$1:$J$65536,3,FALSE))),"Ecole Privée "&amp;TRIM(PROPER(VLOOKUP(X896,[1]Répertoire!$H$1:$J$65536,3,FALSE)))),AA896),"")</f>
        <v/>
      </c>
      <c r="R896" s="14" t="str">
        <f>IFERROR(IF(AB896="",IF(X896="",VLOOKUP(MID(V896,1,8),[1]Répertoire!$H$1:$J$65536,2,FALSE),TRIM(UPPER(VLOOKUP(X896,[1]Répertoire!$H$1:$J$65536,2,FALSE)))),AB896),"")</f>
        <v/>
      </c>
      <c r="S896" s="14" t="str">
        <f t="shared" si="236"/>
        <v/>
      </c>
      <c r="T896" s="15" t="e">
        <f t="shared" si="241"/>
        <v>#VALUE!</v>
      </c>
      <c r="U896" s="14" t="e">
        <f t="shared" si="242"/>
        <v>#VALUE!</v>
      </c>
      <c r="V896" s="4" t="str">
        <f t="shared" si="243"/>
        <v/>
      </c>
      <c r="W896" s="33"/>
      <c r="X896" s="24" t="str">
        <f t="shared" si="244"/>
        <v/>
      </c>
      <c r="Y896" s="25"/>
      <c r="Z896" s="25"/>
      <c r="AA896" s="36"/>
      <c r="AB896" s="36"/>
      <c r="AC896" s="37"/>
      <c r="AD896" s="24"/>
      <c r="AE896" s="37"/>
      <c r="AF896" s="40"/>
    </row>
    <row r="897" spans="1:32" ht="45" customHeight="1" x14ac:dyDescent="0.25">
      <c r="A897" s="12">
        <v>896</v>
      </c>
      <c r="D897" s="21" t="str">
        <f t="shared" si="228"/>
        <v/>
      </c>
      <c r="E897" s="22" t="str">
        <f t="shared" si="238"/>
        <v/>
      </c>
      <c r="F897" s="22">
        <f>IF(H897="","",MAX($F$2:F896)+1)</f>
        <v>896</v>
      </c>
      <c r="G897" s="26" t="str">
        <f t="shared" si="229"/>
        <v/>
      </c>
      <c r="H897" s="27" t="str">
        <f t="shared" si="230"/>
        <v xml:space="preserve">
</v>
      </c>
      <c r="I897" s="27" t="str">
        <f t="shared" si="231"/>
        <v xml:space="preserve">
</v>
      </c>
      <c r="J897" s="42">
        <f t="shared" si="232"/>
        <v>0</v>
      </c>
      <c r="K897" s="22">
        <f t="shared" si="237"/>
        <v>0</v>
      </c>
      <c r="L897" s="22">
        <f t="shared" si="235"/>
        <v>0</v>
      </c>
      <c r="M897" s="22">
        <f t="shared" si="233"/>
        <v>0</v>
      </c>
      <c r="N897" s="14" t="str">
        <f t="shared" si="234"/>
        <v/>
      </c>
      <c r="O897" s="14" t="e">
        <f t="shared" si="239"/>
        <v>#VALUE!</v>
      </c>
      <c r="P897" s="14" t="e">
        <f t="shared" si="240"/>
        <v>#VALUE!</v>
      </c>
      <c r="Q897" s="14" t="str">
        <f>IFERROR(IF(AA897="",IF(X897="","Ecole Privée "&amp;TRIM(PROPER(VLOOKUP(MID(V897,1,8),[1]Répertoire!$H$1:$J$65536,3,FALSE))),"Ecole Privée "&amp;TRIM(PROPER(VLOOKUP(X897,[1]Répertoire!$H$1:$J$65536,3,FALSE)))),AA897),"")</f>
        <v/>
      </c>
      <c r="R897" s="14" t="str">
        <f>IFERROR(IF(AB897="",IF(X897="",VLOOKUP(MID(V897,1,8),[1]Répertoire!$H$1:$J$65536,2,FALSE),TRIM(UPPER(VLOOKUP(X897,[1]Répertoire!$H$1:$J$65536,2,FALSE)))),AB897),"")</f>
        <v/>
      </c>
      <c r="S897" s="14" t="str">
        <f t="shared" si="236"/>
        <v/>
      </c>
      <c r="T897" s="15" t="e">
        <f t="shared" si="241"/>
        <v>#VALUE!</v>
      </c>
      <c r="U897" s="14" t="e">
        <f t="shared" si="242"/>
        <v>#VALUE!</v>
      </c>
      <c r="V897" s="6" t="str">
        <f t="shared" si="243"/>
        <v/>
      </c>
      <c r="W897" s="34"/>
      <c r="X897" s="23" t="str">
        <f t="shared" si="244"/>
        <v/>
      </c>
      <c r="Y897" s="35"/>
      <c r="Z897" s="35"/>
      <c r="AA897" s="38"/>
      <c r="AB897" s="38"/>
      <c r="AC897" s="39"/>
      <c r="AD897" s="23"/>
      <c r="AE897" s="39"/>
      <c r="AF897" s="41"/>
    </row>
    <row r="898" spans="1:32" ht="45" customHeight="1" x14ac:dyDescent="0.25">
      <c r="A898" s="12">
        <v>897</v>
      </c>
      <c r="D898" s="21" t="str">
        <f t="shared" ref="D898:D961" si="245">IF(ISNUMBER(SEARCH("Service",G898)),TEXT(MID(V898,10,8),"JJ/MM/AAAA")+TEXT(MID(V898,19,8),"JJ/MM/AAAA")-F898,"")</f>
        <v/>
      </c>
      <c r="E898" s="22" t="str">
        <f t="shared" si="238"/>
        <v/>
      </c>
      <c r="F898" s="22">
        <f>IF(H898="","",MAX($F$2:F897)+1)</f>
        <v>897</v>
      </c>
      <c r="G898" s="26" t="str">
        <f t="shared" si="229"/>
        <v/>
      </c>
      <c r="H898" s="27" t="str">
        <f t="shared" si="230"/>
        <v xml:space="preserve">
</v>
      </c>
      <c r="I898" s="27" t="str">
        <f t="shared" si="231"/>
        <v xml:space="preserve">
</v>
      </c>
      <c r="J898" s="42">
        <f t="shared" si="232"/>
        <v>0</v>
      </c>
      <c r="K898" s="22">
        <f t="shared" si="237"/>
        <v>0</v>
      </c>
      <c r="L898" s="22">
        <f t="shared" si="235"/>
        <v>0</v>
      </c>
      <c r="M898" s="22">
        <f t="shared" si="233"/>
        <v>0</v>
      </c>
      <c r="N898" s="14" t="str">
        <f t="shared" si="234"/>
        <v/>
      </c>
      <c r="O898" s="14" t="e">
        <f t="shared" si="239"/>
        <v>#VALUE!</v>
      </c>
      <c r="P898" s="14" t="e">
        <f t="shared" si="240"/>
        <v>#VALUE!</v>
      </c>
      <c r="Q898" s="14" t="str">
        <f>IFERROR(IF(AA898="",IF(X898="","Ecole Privée "&amp;TRIM(PROPER(VLOOKUP(MID(V898,1,8),[1]Répertoire!$H$1:$J$65536,3,FALSE))),"Ecole Privée "&amp;TRIM(PROPER(VLOOKUP(X898,[1]Répertoire!$H$1:$J$65536,3,FALSE)))),AA898),"")</f>
        <v/>
      </c>
      <c r="R898" s="14" t="str">
        <f>IFERROR(IF(AB898="",IF(X898="",VLOOKUP(MID(V898,1,8),[1]Répertoire!$H$1:$J$65536,2,FALSE),TRIM(UPPER(VLOOKUP(X898,[1]Répertoire!$H$1:$J$65536,2,FALSE)))),AB898),"")</f>
        <v/>
      </c>
      <c r="S898" s="14" t="str">
        <f t="shared" si="236"/>
        <v/>
      </c>
      <c r="T898" s="15" t="e">
        <f t="shared" si="241"/>
        <v>#VALUE!</v>
      </c>
      <c r="U898" s="14" t="e">
        <f t="shared" si="242"/>
        <v>#VALUE!</v>
      </c>
      <c r="V898" s="4" t="str">
        <f t="shared" si="243"/>
        <v/>
      </c>
      <c r="W898" s="33"/>
      <c r="X898" s="24" t="str">
        <f t="shared" si="244"/>
        <v/>
      </c>
      <c r="Y898" s="25"/>
      <c r="Z898" s="25"/>
      <c r="AA898" s="36"/>
      <c r="AB898" s="36"/>
      <c r="AC898" s="37"/>
      <c r="AD898" s="24"/>
      <c r="AE898" s="37"/>
      <c r="AF898" s="40"/>
    </row>
    <row r="899" spans="1:32" ht="45" customHeight="1" x14ac:dyDescent="0.25">
      <c r="A899" s="12">
        <v>898</v>
      </c>
      <c r="D899" s="21" t="str">
        <f t="shared" si="245"/>
        <v/>
      </c>
      <c r="E899" s="22" t="str">
        <f t="shared" si="238"/>
        <v/>
      </c>
      <c r="F899" s="22">
        <f>IF(H899="","",MAX($F$2:F898)+1)</f>
        <v>898</v>
      </c>
      <c r="G899" s="26" t="str">
        <f t="shared" ref="G899:G962" si="246">IF(W899="",IF(N899="","",F899&amp;IF(F899=1,"er","ème")&amp;" service"&amp;CHAR(10)&amp;N899),"")</f>
        <v/>
      </c>
      <c r="H899" s="27" t="str">
        <f t="shared" ref="H899:H962" si="247">IF(W899="",Q899&amp;CHAR(10)&amp;R899&amp;CHAR(10)&amp;S899,"")</f>
        <v xml:space="preserve">
</v>
      </c>
      <c r="I899" s="27" t="str">
        <f t="shared" ref="I899:I962" si="248">IF(N899="","",N899)&amp;CHAR(10)&amp;IF(Q899="","",Q899)&amp;CHAR(10)&amp;IF(R899="","",R899)</f>
        <v xml:space="preserve">
</v>
      </c>
      <c r="J899" s="42">
        <f t="shared" ref="J899:J962" si="249">SUM(K899:M899)</f>
        <v>0</v>
      </c>
      <c r="K899" s="22">
        <f t="shared" si="237"/>
        <v>0</v>
      </c>
      <c r="L899" s="22">
        <f t="shared" si="235"/>
        <v>0</v>
      </c>
      <c r="M899" s="22">
        <f t="shared" ref="M899:M962" si="250">IFERROR(IF(AND(P899&lt;P898,P899&gt;O898),1,0),0)</f>
        <v>0</v>
      </c>
      <c r="N899" s="14" t="str">
        <f t="shared" ref="N899:N962" si="251">IF(ISNUMBER(O899),TEXT(O899,"jj/MM/aaaa")&amp;" au "&amp;TEXT(P899,"jj/MM/aaaa"),"")</f>
        <v/>
      </c>
      <c r="O899" s="14" t="e">
        <f t="shared" si="239"/>
        <v>#VALUE!</v>
      </c>
      <c r="P899" s="14" t="e">
        <f t="shared" si="240"/>
        <v>#VALUE!</v>
      </c>
      <c r="Q899" s="14" t="str">
        <f>IFERROR(IF(AA899="",IF(X899="","Ecole Privée "&amp;TRIM(PROPER(VLOOKUP(MID(V899,1,8),[1]Répertoire!$H$1:$J$65536,3,FALSE))),"Ecole Privée "&amp;TRIM(PROPER(VLOOKUP(X899,[1]Répertoire!$H$1:$J$65536,3,FALSE)))),AA899),"")</f>
        <v/>
      </c>
      <c r="R899" s="14" t="str">
        <f>IFERROR(IF(AB899="",IF(X899="",VLOOKUP(MID(V899,1,8),[1]Répertoire!$H$1:$J$65536,2,FALSE),TRIM(UPPER(VLOOKUP(X899,[1]Répertoire!$H$1:$J$65536,2,FALSE)))),AB899),"")</f>
        <v/>
      </c>
      <c r="S899" s="14" t="str">
        <f t="shared" si="236"/>
        <v/>
      </c>
      <c r="T899" s="15" t="e">
        <f t="shared" si="241"/>
        <v>#VALUE!</v>
      </c>
      <c r="U899" s="14" t="e">
        <f t="shared" si="242"/>
        <v>#VALUE!</v>
      </c>
      <c r="V899" s="6" t="str">
        <f t="shared" si="243"/>
        <v/>
      </c>
      <c r="W899" s="34"/>
      <c r="X899" s="23" t="str">
        <f t="shared" si="244"/>
        <v/>
      </c>
      <c r="Y899" s="35"/>
      <c r="Z899" s="35"/>
      <c r="AA899" s="38"/>
      <c r="AB899" s="38"/>
      <c r="AC899" s="39"/>
      <c r="AD899" s="23"/>
      <c r="AE899" s="39"/>
      <c r="AF899" s="41"/>
    </row>
    <row r="900" spans="1:32" ht="45" customHeight="1" x14ac:dyDescent="0.25">
      <c r="A900" s="12">
        <v>899</v>
      </c>
      <c r="D900" s="21" t="str">
        <f t="shared" si="245"/>
        <v/>
      </c>
      <c r="E900" s="22" t="str">
        <f t="shared" si="238"/>
        <v/>
      </c>
      <c r="F900" s="22">
        <f>IF(H900="","",MAX($F$2:F899)+1)</f>
        <v>899</v>
      </c>
      <c r="G900" s="26" t="str">
        <f t="shared" si="246"/>
        <v/>
      </c>
      <c r="H900" s="27" t="str">
        <f t="shared" si="247"/>
        <v xml:space="preserve">
</v>
      </c>
      <c r="I900" s="27" t="str">
        <f t="shared" si="248"/>
        <v xml:space="preserve">
</v>
      </c>
      <c r="J900" s="42">
        <f t="shared" si="249"/>
        <v>0</v>
      </c>
      <c r="K900" s="22">
        <f t="shared" si="237"/>
        <v>0</v>
      </c>
      <c r="L900" s="22">
        <f t="shared" ref="L900:L963" si="252">IFERROR(IF(AND(O900&lt;P899,O900&gt;O899),1,0),0)</f>
        <v>0</v>
      </c>
      <c r="M900" s="22">
        <f t="shared" si="250"/>
        <v>0</v>
      </c>
      <c r="N900" s="14" t="str">
        <f t="shared" si="251"/>
        <v/>
      </c>
      <c r="O900" s="14" t="e">
        <f t="shared" si="239"/>
        <v>#VALUE!</v>
      </c>
      <c r="P900" s="14" t="e">
        <f t="shared" si="240"/>
        <v>#VALUE!</v>
      </c>
      <c r="Q900" s="14" t="str">
        <f>IFERROR(IF(AA900="",IF(X900="","Ecole Privée "&amp;TRIM(PROPER(VLOOKUP(MID(V900,1,8),[1]Répertoire!$H$1:$J$65536,3,FALSE))),"Ecole Privée "&amp;TRIM(PROPER(VLOOKUP(X900,[1]Répertoire!$H$1:$J$65536,3,FALSE)))),AA900),"")</f>
        <v/>
      </c>
      <c r="R900" s="14" t="str">
        <f>IFERROR(IF(AB900="",IF(X900="",VLOOKUP(MID(V900,1,8),[1]Répertoire!$H$1:$J$65536,2,FALSE),TRIM(UPPER(VLOOKUP(X900,[1]Répertoire!$H$1:$J$65536,2,FALSE)))),AB900),"")</f>
        <v/>
      </c>
      <c r="S900" s="14" t="str">
        <f t="shared" si="236"/>
        <v/>
      </c>
      <c r="T900" s="15" t="e">
        <f t="shared" si="241"/>
        <v>#VALUE!</v>
      </c>
      <c r="U900" s="14" t="e">
        <f t="shared" si="242"/>
        <v>#VALUE!</v>
      </c>
      <c r="V900" s="4" t="str">
        <f t="shared" si="243"/>
        <v/>
      </c>
      <c r="W900" s="33"/>
      <c r="X900" s="24" t="str">
        <f t="shared" si="244"/>
        <v/>
      </c>
      <c r="Y900" s="25"/>
      <c r="Z900" s="25"/>
      <c r="AA900" s="36"/>
      <c r="AB900" s="36"/>
      <c r="AC900" s="37"/>
      <c r="AD900" s="24"/>
      <c r="AE900" s="37"/>
      <c r="AF900" s="40"/>
    </row>
    <row r="901" spans="1:32" ht="45" customHeight="1" x14ac:dyDescent="0.25">
      <c r="A901" s="12">
        <v>900</v>
      </c>
      <c r="D901" s="21" t="str">
        <f t="shared" si="245"/>
        <v/>
      </c>
      <c r="E901" s="22" t="str">
        <f t="shared" si="238"/>
        <v/>
      </c>
      <c r="F901" s="22">
        <f>IF(H901="","",MAX($F$2:F900)+1)</f>
        <v>900</v>
      </c>
      <c r="G901" s="26" t="str">
        <f t="shared" si="246"/>
        <v/>
      </c>
      <c r="H901" s="27" t="str">
        <f t="shared" si="247"/>
        <v xml:space="preserve">
</v>
      </c>
      <c r="I901" s="27" t="str">
        <f t="shared" si="248"/>
        <v xml:space="preserve">
</v>
      </c>
      <c r="J901" s="42">
        <f t="shared" si="249"/>
        <v>0</v>
      </c>
      <c r="K901" s="22">
        <f t="shared" si="237"/>
        <v>0</v>
      </c>
      <c r="L901" s="22">
        <f t="shared" si="252"/>
        <v>0</v>
      </c>
      <c r="M901" s="22">
        <f t="shared" si="250"/>
        <v>0</v>
      </c>
      <c r="N901" s="14" t="str">
        <f t="shared" si="251"/>
        <v/>
      </c>
      <c r="O901" s="14" t="e">
        <f t="shared" si="239"/>
        <v>#VALUE!</v>
      </c>
      <c r="P901" s="14" t="e">
        <f t="shared" si="240"/>
        <v>#VALUE!</v>
      </c>
      <c r="Q901" s="14" t="str">
        <f>IFERROR(IF(AA901="",IF(X901="","Ecole Privée "&amp;TRIM(PROPER(VLOOKUP(MID(V901,1,8),[1]Répertoire!$H$1:$J$65536,3,FALSE))),"Ecole Privée "&amp;TRIM(PROPER(VLOOKUP(X901,[1]Répertoire!$H$1:$J$65536,3,FALSE)))),AA901),"")</f>
        <v/>
      </c>
      <c r="R901" s="14" t="str">
        <f>IFERROR(IF(AB901="",IF(X901="",VLOOKUP(MID(V901,1,8),[1]Répertoire!$H$1:$J$65536,2,FALSE),TRIM(UPPER(VLOOKUP(X901,[1]Répertoire!$H$1:$J$65536,2,FALSE)))),AB901),"")</f>
        <v/>
      </c>
      <c r="S901" s="14" t="str">
        <f t="shared" si="236"/>
        <v/>
      </c>
      <c r="T901" s="15" t="e">
        <f t="shared" si="241"/>
        <v>#VALUE!</v>
      </c>
      <c r="U901" s="14" t="e">
        <f t="shared" si="242"/>
        <v>#VALUE!</v>
      </c>
      <c r="V901" s="6" t="str">
        <f t="shared" si="243"/>
        <v/>
      </c>
      <c r="W901" s="34"/>
      <c r="X901" s="23" t="str">
        <f t="shared" si="244"/>
        <v/>
      </c>
      <c r="Y901" s="35"/>
      <c r="Z901" s="35"/>
      <c r="AA901" s="38"/>
      <c r="AB901" s="38"/>
      <c r="AC901" s="39"/>
      <c r="AD901" s="23"/>
      <c r="AE901" s="39"/>
      <c r="AF901" s="41"/>
    </row>
    <row r="902" spans="1:32" ht="45" customHeight="1" x14ac:dyDescent="0.25">
      <c r="A902" s="12">
        <v>901</v>
      </c>
      <c r="D902" s="21" t="str">
        <f t="shared" si="245"/>
        <v/>
      </c>
      <c r="E902" s="22" t="str">
        <f t="shared" si="238"/>
        <v/>
      </c>
      <c r="F902" s="22">
        <f>IF(H902="","",MAX($F$2:F901)+1)</f>
        <v>901</v>
      </c>
      <c r="G902" s="26" t="str">
        <f t="shared" si="246"/>
        <v/>
      </c>
      <c r="H902" s="27" t="str">
        <f t="shared" si="247"/>
        <v xml:space="preserve">
</v>
      </c>
      <c r="I902" s="27" t="str">
        <f t="shared" si="248"/>
        <v xml:space="preserve">
</v>
      </c>
      <c r="J902" s="42">
        <f t="shared" si="249"/>
        <v>0</v>
      </c>
      <c r="K902" s="22">
        <f t="shared" si="237"/>
        <v>0</v>
      </c>
      <c r="L902" s="22">
        <f t="shared" si="252"/>
        <v>0</v>
      </c>
      <c r="M902" s="22">
        <f t="shared" si="250"/>
        <v>0</v>
      </c>
      <c r="N902" s="14" t="str">
        <f t="shared" si="251"/>
        <v/>
      </c>
      <c r="O902" s="14" t="e">
        <f t="shared" si="239"/>
        <v>#VALUE!</v>
      </c>
      <c r="P902" s="14" t="e">
        <f t="shared" si="240"/>
        <v>#VALUE!</v>
      </c>
      <c r="Q902" s="14" t="str">
        <f>IFERROR(IF(AA902="",IF(X902="","Ecole Privée "&amp;TRIM(PROPER(VLOOKUP(MID(V902,1,8),[1]Répertoire!$H$1:$J$65536,3,FALSE))),"Ecole Privée "&amp;TRIM(PROPER(VLOOKUP(X902,[1]Répertoire!$H$1:$J$65536,3,FALSE)))),AA902),"")</f>
        <v/>
      </c>
      <c r="R902" s="14" t="str">
        <f>IFERROR(IF(AB902="",IF(X902="",VLOOKUP(MID(V902,1,8),[1]Répertoire!$H$1:$J$65536,2,FALSE),TRIM(UPPER(VLOOKUP(X902,[1]Répertoire!$H$1:$J$65536,2,FALSE)))),AB902),"")</f>
        <v/>
      </c>
      <c r="S902" s="14" t="str">
        <f t="shared" si="236"/>
        <v/>
      </c>
      <c r="T902" s="15" t="e">
        <f t="shared" si="241"/>
        <v>#VALUE!</v>
      </c>
      <c r="U902" s="14" t="e">
        <f t="shared" si="242"/>
        <v>#VALUE!</v>
      </c>
      <c r="V902" s="4" t="str">
        <f t="shared" si="243"/>
        <v/>
      </c>
      <c r="W902" s="33"/>
      <c r="X902" s="24" t="str">
        <f t="shared" si="244"/>
        <v/>
      </c>
      <c r="Y902" s="25"/>
      <c r="Z902" s="25"/>
      <c r="AA902" s="36"/>
      <c r="AB902" s="36"/>
      <c r="AC902" s="37"/>
      <c r="AD902" s="24"/>
      <c r="AE902" s="37"/>
      <c r="AF902" s="40"/>
    </row>
    <row r="903" spans="1:32" ht="45" customHeight="1" x14ac:dyDescent="0.25">
      <c r="A903" s="12">
        <v>902</v>
      </c>
      <c r="D903" s="21" t="str">
        <f t="shared" si="245"/>
        <v/>
      </c>
      <c r="E903" s="22" t="str">
        <f t="shared" si="238"/>
        <v/>
      </c>
      <c r="F903" s="22">
        <f>IF(H903="","",MAX($F$2:F902)+1)</f>
        <v>902</v>
      </c>
      <c r="G903" s="26" t="str">
        <f t="shared" si="246"/>
        <v/>
      </c>
      <c r="H903" s="27" t="str">
        <f t="shared" si="247"/>
        <v xml:space="preserve">
</v>
      </c>
      <c r="I903" s="27" t="str">
        <f t="shared" si="248"/>
        <v xml:space="preserve">
</v>
      </c>
      <c r="J903" s="42">
        <f t="shared" si="249"/>
        <v>0</v>
      </c>
      <c r="K903" s="22">
        <f t="shared" si="237"/>
        <v>0</v>
      </c>
      <c r="L903" s="22">
        <f t="shared" si="252"/>
        <v>0</v>
      </c>
      <c r="M903" s="22">
        <f t="shared" si="250"/>
        <v>0</v>
      </c>
      <c r="N903" s="14" t="str">
        <f t="shared" si="251"/>
        <v/>
      </c>
      <c r="O903" s="14" t="e">
        <f t="shared" si="239"/>
        <v>#VALUE!</v>
      </c>
      <c r="P903" s="14" t="e">
        <f t="shared" si="240"/>
        <v>#VALUE!</v>
      </c>
      <c r="Q903" s="14" t="str">
        <f>IFERROR(IF(AA903="",IF(X903="","Ecole Privée "&amp;TRIM(PROPER(VLOOKUP(MID(V903,1,8),[1]Répertoire!$H$1:$J$65536,3,FALSE))),"Ecole Privée "&amp;TRIM(PROPER(VLOOKUP(X903,[1]Répertoire!$H$1:$J$65536,3,FALSE)))),AA903),"")</f>
        <v/>
      </c>
      <c r="R903" s="14" t="str">
        <f>IFERROR(IF(AB903="",IF(X903="",VLOOKUP(MID(V903,1,8),[1]Répertoire!$H$1:$J$65536,2,FALSE),TRIM(UPPER(VLOOKUP(X903,[1]Répertoire!$H$1:$J$65536,2,FALSE)))),AB903),"")</f>
        <v/>
      </c>
      <c r="S903" s="14" t="str">
        <f t="shared" ref="S903:S966" si="253">IFERROR(T903&amp;IF(W903=""," base horaire: 27h ("&amp;IF(W903="",IF(ISNUMBER(SEARCH("SUP",AF903)),"suppléance","remplacement"),""),"")&amp;IF(W903="",")",""),"")</f>
        <v/>
      </c>
      <c r="T903" s="15" t="e">
        <f t="shared" si="241"/>
        <v>#VALUE!</v>
      </c>
      <c r="U903" s="14" t="e">
        <f t="shared" si="242"/>
        <v>#VALUE!</v>
      </c>
      <c r="V903" s="6" t="str">
        <f t="shared" si="243"/>
        <v/>
      </c>
      <c r="W903" s="34"/>
      <c r="X903" s="23" t="str">
        <f t="shared" si="244"/>
        <v/>
      </c>
      <c r="Y903" s="35"/>
      <c r="Z903" s="35"/>
      <c r="AA903" s="38"/>
      <c r="AB903" s="38"/>
      <c r="AC903" s="39"/>
      <c r="AD903" s="23"/>
      <c r="AE903" s="39"/>
      <c r="AF903" s="41"/>
    </row>
    <row r="904" spans="1:32" ht="45" customHeight="1" x14ac:dyDescent="0.25">
      <c r="A904" s="12">
        <v>903</v>
      </c>
      <c r="D904" s="21" t="str">
        <f t="shared" si="245"/>
        <v/>
      </c>
      <c r="E904" s="22" t="str">
        <f t="shared" si="238"/>
        <v/>
      </c>
      <c r="F904" s="22">
        <f>IF(H904="","",MAX($F$2:F903)+1)</f>
        <v>903</v>
      </c>
      <c r="G904" s="26" t="str">
        <f t="shared" si="246"/>
        <v/>
      </c>
      <c r="H904" s="27" t="str">
        <f t="shared" si="247"/>
        <v xml:space="preserve">
</v>
      </c>
      <c r="I904" s="27" t="str">
        <f t="shared" si="248"/>
        <v xml:space="preserve">
</v>
      </c>
      <c r="J904" s="42">
        <f t="shared" si="249"/>
        <v>0</v>
      </c>
      <c r="K904" s="22">
        <f t="shared" si="237"/>
        <v>0</v>
      </c>
      <c r="L904" s="22">
        <f t="shared" si="252"/>
        <v>0</v>
      </c>
      <c r="M904" s="22">
        <f t="shared" si="250"/>
        <v>0</v>
      </c>
      <c r="N904" s="14" t="str">
        <f t="shared" si="251"/>
        <v/>
      </c>
      <c r="O904" s="14" t="e">
        <f t="shared" si="239"/>
        <v>#VALUE!</v>
      </c>
      <c r="P904" s="14" t="e">
        <f t="shared" si="240"/>
        <v>#VALUE!</v>
      </c>
      <c r="Q904" s="14" t="str">
        <f>IFERROR(IF(AA904="",IF(X904="","Ecole Privée "&amp;TRIM(PROPER(VLOOKUP(MID(V904,1,8),[1]Répertoire!$H$1:$J$65536,3,FALSE))),"Ecole Privée "&amp;TRIM(PROPER(VLOOKUP(X904,[1]Répertoire!$H$1:$J$65536,3,FALSE)))),AA904),"")</f>
        <v/>
      </c>
      <c r="R904" s="14" t="str">
        <f>IFERROR(IF(AB904="",IF(X904="",VLOOKUP(MID(V904,1,8),[1]Répertoire!$H$1:$J$65536,2,FALSE),TRIM(UPPER(VLOOKUP(X904,[1]Répertoire!$H$1:$J$65536,2,FALSE)))),AB904),"")</f>
        <v/>
      </c>
      <c r="S904" s="14" t="str">
        <f t="shared" si="253"/>
        <v/>
      </c>
      <c r="T904" s="15" t="e">
        <f t="shared" si="241"/>
        <v>#VALUE!</v>
      </c>
      <c r="U904" s="14" t="e">
        <f t="shared" si="242"/>
        <v>#VALUE!</v>
      </c>
      <c r="V904" s="4" t="str">
        <f t="shared" si="243"/>
        <v/>
      </c>
      <c r="W904" s="33"/>
      <c r="X904" s="24" t="str">
        <f t="shared" si="244"/>
        <v/>
      </c>
      <c r="Y904" s="25"/>
      <c r="Z904" s="25"/>
      <c r="AA904" s="36"/>
      <c r="AB904" s="36"/>
      <c r="AC904" s="37"/>
      <c r="AD904" s="24"/>
      <c r="AE904" s="37"/>
      <c r="AF904" s="40"/>
    </row>
    <row r="905" spans="1:32" ht="45" customHeight="1" x14ac:dyDescent="0.25">
      <c r="A905" s="12">
        <v>904</v>
      </c>
      <c r="D905" s="21" t="str">
        <f t="shared" si="245"/>
        <v/>
      </c>
      <c r="E905" s="22" t="str">
        <f t="shared" si="238"/>
        <v/>
      </c>
      <c r="F905" s="22">
        <f>IF(H905="","",MAX($F$2:F904)+1)</f>
        <v>904</v>
      </c>
      <c r="G905" s="26" t="str">
        <f t="shared" si="246"/>
        <v/>
      </c>
      <c r="H905" s="27" t="str">
        <f t="shared" si="247"/>
        <v xml:space="preserve">
</v>
      </c>
      <c r="I905" s="27" t="str">
        <f t="shared" si="248"/>
        <v xml:space="preserve">
</v>
      </c>
      <c r="J905" s="42">
        <f t="shared" si="249"/>
        <v>0</v>
      </c>
      <c r="K905" s="22">
        <f t="shared" si="237"/>
        <v>0</v>
      </c>
      <c r="L905" s="22">
        <f t="shared" si="252"/>
        <v>0</v>
      </c>
      <c r="M905" s="22">
        <f t="shared" si="250"/>
        <v>0</v>
      </c>
      <c r="N905" s="14" t="str">
        <f t="shared" si="251"/>
        <v/>
      </c>
      <c r="O905" s="14" t="e">
        <f t="shared" si="239"/>
        <v>#VALUE!</v>
      </c>
      <c r="P905" s="14" t="e">
        <f t="shared" si="240"/>
        <v>#VALUE!</v>
      </c>
      <c r="Q905" s="14" t="str">
        <f>IFERROR(IF(AA905="",IF(X905="","Ecole Privée "&amp;TRIM(PROPER(VLOOKUP(MID(V905,1,8),[1]Répertoire!$H$1:$J$65536,3,FALSE))),"Ecole Privée "&amp;TRIM(PROPER(VLOOKUP(X905,[1]Répertoire!$H$1:$J$65536,3,FALSE)))),AA905),"")</f>
        <v/>
      </c>
      <c r="R905" s="14" t="str">
        <f>IFERROR(IF(AB905="",IF(X905="",VLOOKUP(MID(V905,1,8),[1]Répertoire!$H$1:$J$65536,2,FALSE),TRIM(UPPER(VLOOKUP(X905,[1]Répertoire!$H$1:$J$65536,2,FALSE)))),AB905),"")</f>
        <v/>
      </c>
      <c r="S905" s="14" t="str">
        <f t="shared" si="253"/>
        <v/>
      </c>
      <c r="T905" s="15" t="e">
        <f t="shared" si="241"/>
        <v>#VALUE!</v>
      </c>
      <c r="U905" s="14" t="e">
        <f t="shared" si="242"/>
        <v>#VALUE!</v>
      </c>
      <c r="V905" s="6" t="str">
        <f t="shared" si="243"/>
        <v/>
      </c>
      <c r="W905" s="34"/>
      <c r="X905" s="23" t="str">
        <f t="shared" si="244"/>
        <v/>
      </c>
      <c r="Y905" s="35"/>
      <c r="Z905" s="35"/>
      <c r="AA905" s="38"/>
      <c r="AB905" s="38"/>
      <c r="AC905" s="39"/>
      <c r="AD905" s="23"/>
      <c r="AE905" s="39"/>
      <c r="AF905" s="41"/>
    </row>
    <row r="906" spans="1:32" ht="45" customHeight="1" x14ac:dyDescent="0.25">
      <c r="A906" s="12">
        <v>905</v>
      </c>
      <c r="D906" s="21" t="str">
        <f t="shared" si="245"/>
        <v/>
      </c>
      <c r="E906" s="22" t="str">
        <f t="shared" si="238"/>
        <v/>
      </c>
      <c r="F906" s="22">
        <f>IF(H906="","",MAX($F$2:F905)+1)</f>
        <v>905</v>
      </c>
      <c r="G906" s="26" t="str">
        <f t="shared" si="246"/>
        <v/>
      </c>
      <c r="H906" s="27" t="str">
        <f t="shared" si="247"/>
        <v xml:space="preserve">
</v>
      </c>
      <c r="I906" s="27" t="str">
        <f t="shared" si="248"/>
        <v xml:space="preserve">
</v>
      </c>
      <c r="J906" s="42">
        <f t="shared" si="249"/>
        <v>0</v>
      </c>
      <c r="K906" s="22">
        <f t="shared" ref="K906:K969" si="254">IFERROR(IF(P906=O905-1,1,0),0)</f>
        <v>0</v>
      </c>
      <c r="L906" s="22">
        <f t="shared" si="252"/>
        <v>0</v>
      </c>
      <c r="M906" s="22">
        <f t="shared" si="250"/>
        <v>0</v>
      </c>
      <c r="N906" s="14" t="str">
        <f t="shared" si="251"/>
        <v/>
      </c>
      <c r="O906" s="14" t="e">
        <f t="shared" si="239"/>
        <v>#VALUE!</v>
      </c>
      <c r="P906" s="14" t="e">
        <f t="shared" si="240"/>
        <v>#VALUE!</v>
      </c>
      <c r="Q906" s="14" t="str">
        <f>IFERROR(IF(AA906="",IF(X906="","Ecole Privée "&amp;TRIM(PROPER(VLOOKUP(MID(V906,1,8),[1]Répertoire!$H$1:$J$65536,3,FALSE))),"Ecole Privée "&amp;TRIM(PROPER(VLOOKUP(X906,[1]Répertoire!$H$1:$J$65536,3,FALSE)))),AA906),"")</f>
        <v/>
      </c>
      <c r="R906" s="14" t="str">
        <f>IFERROR(IF(AB906="",IF(X906="",VLOOKUP(MID(V906,1,8),[1]Répertoire!$H$1:$J$65536,2,FALSE),TRIM(UPPER(VLOOKUP(X906,[1]Répertoire!$H$1:$J$65536,2,FALSE)))),AB906),"")</f>
        <v/>
      </c>
      <c r="S906" s="14" t="str">
        <f t="shared" si="253"/>
        <v/>
      </c>
      <c r="T906" s="15" t="e">
        <f t="shared" si="241"/>
        <v>#VALUE!</v>
      </c>
      <c r="U906" s="14" t="e">
        <f t="shared" si="242"/>
        <v>#VALUE!</v>
      </c>
      <c r="V906" s="4" t="str">
        <f t="shared" si="243"/>
        <v/>
      </c>
      <c r="W906" s="33"/>
      <c r="X906" s="24" t="str">
        <f t="shared" si="244"/>
        <v/>
      </c>
      <c r="Y906" s="25"/>
      <c r="Z906" s="25"/>
      <c r="AA906" s="36"/>
      <c r="AB906" s="36"/>
      <c r="AC906" s="37"/>
      <c r="AD906" s="24"/>
      <c r="AE906" s="37"/>
      <c r="AF906" s="40"/>
    </row>
    <row r="907" spans="1:32" ht="45" customHeight="1" x14ac:dyDescent="0.25">
      <c r="A907" s="12">
        <v>906</v>
      </c>
      <c r="D907" s="21" t="str">
        <f t="shared" si="245"/>
        <v/>
      </c>
      <c r="E907" s="22" t="str">
        <f t="shared" si="238"/>
        <v/>
      </c>
      <c r="F907" s="22">
        <f>IF(H907="","",MAX($F$2:F906)+1)</f>
        <v>906</v>
      </c>
      <c r="G907" s="26" t="str">
        <f t="shared" si="246"/>
        <v/>
      </c>
      <c r="H907" s="27" t="str">
        <f t="shared" si="247"/>
        <v xml:space="preserve">
</v>
      </c>
      <c r="I907" s="27" t="str">
        <f t="shared" si="248"/>
        <v xml:space="preserve">
</v>
      </c>
      <c r="J907" s="42">
        <f t="shared" si="249"/>
        <v>0</v>
      </c>
      <c r="K907" s="22">
        <f t="shared" si="254"/>
        <v>0</v>
      </c>
      <c r="L907" s="22">
        <f t="shared" si="252"/>
        <v>0</v>
      </c>
      <c r="M907" s="22">
        <f t="shared" si="250"/>
        <v>0</v>
      </c>
      <c r="N907" s="14" t="str">
        <f t="shared" si="251"/>
        <v/>
      </c>
      <c r="O907" s="14" t="e">
        <f t="shared" si="239"/>
        <v>#VALUE!</v>
      </c>
      <c r="P907" s="14" t="e">
        <f t="shared" si="240"/>
        <v>#VALUE!</v>
      </c>
      <c r="Q907" s="14" t="str">
        <f>IFERROR(IF(AA907="",IF(X907="","Ecole Privée "&amp;TRIM(PROPER(VLOOKUP(MID(V907,1,8),[1]Répertoire!$H$1:$J$65536,3,FALSE))),"Ecole Privée "&amp;TRIM(PROPER(VLOOKUP(X907,[1]Répertoire!$H$1:$J$65536,3,FALSE)))),AA907),"")</f>
        <v/>
      </c>
      <c r="R907" s="14" t="str">
        <f>IFERROR(IF(AB907="",IF(X907="",VLOOKUP(MID(V907,1,8),[1]Répertoire!$H$1:$J$65536,2,FALSE),TRIM(UPPER(VLOOKUP(X907,[1]Répertoire!$H$1:$J$65536,2,FALSE)))),AB907),"")</f>
        <v/>
      </c>
      <c r="S907" s="14" t="str">
        <f t="shared" si="253"/>
        <v/>
      </c>
      <c r="T907" s="15" t="e">
        <f t="shared" si="241"/>
        <v>#VALUE!</v>
      </c>
      <c r="U907" s="14" t="e">
        <f t="shared" si="242"/>
        <v>#VALUE!</v>
      </c>
      <c r="V907" s="6" t="str">
        <f t="shared" si="243"/>
        <v/>
      </c>
      <c r="W907" s="34"/>
      <c r="X907" s="23" t="str">
        <f t="shared" si="244"/>
        <v/>
      </c>
      <c r="Y907" s="35"/>
      <c r="Z907" s="35"/>
      <c r="AA907" s="38"/>
      <c r="AB907" s="38"/>
      <c r="AC907" s="39"/>
      <c r="AD907" s="23"/>
      <c r="AE907" s="39"/>
      <c r="AF907" s="41"/>
    </row>
    <row r="908" spans="1:32" ht="45" customHeight="1" x14ac:dyDescent="0.25">
      <c r="A908" s="12">
        <v>907</v>
      </c>
      <c r="D908" s="21" t="str">
        <f t="shared" si="245"/>
        <v/>
      </c>
      <c r="E908" s="22" t="str">
        <f t="shared" si="238"/>
        <v/>
      </c>
      <c r="F908" s="22">
        <f>IF(H908="","",MAX($F$2:F907)+1)</f>
        <v>907</v>
      </c>
      <c r="G908" s="26" t="str">
        <f t="shared" si="246"/>
        <v/>
      </c>
      <c r="H908" s="27" t="str">
        <f t="shared" si="247"/>
        <v xml:space="preserve">
</v>
      </c>
      <c r="I908" s="27" t="str">
        <f t="shared" si="248"/>
        <v xml:space="preserve">
</v>
      </c>
      <c r="J908" s="42">
        <f t="shared" si="249"/>
        <v>0</v>
      </c>
      <c r="K908" s="22">
        <f t="shared" si="254"/>
        <v>0</v>
      </c>
      <c r="L908" s="22">
        <f t="shared" si="252"/>
        <v>0</v>
      </c>
      <c r="M908" s="22">
        <f t="shared" si="250"/>
        <v>0</v>
      </c>
      <c r="N908" s="14" t="str">
        <f t="shared" si="251"/>
        <v/>
      </c>
      <c r="O908" s="14" t="e">
        <f t="shared" si="239"/>
        <v>#VALUE!</v>
      </c>
      <c r="P908" s="14" t="e">
        <f t="shared" si="240"/>
        <v>#VALUE!</v>
      </c>
      <c r="Q908" s="14" t="str">
        <f>IFERROR(IF(AA908="",IF(X908="","Ecole Privée "&amp;TRIM(PROPER(VLOOKUP(MID(V908,1,8),[1]Répertoire!$H$1:$J$65536,3,FALSE))),"Ecole Privée "&amp;TRIM(PROPER(VLOOKUP(X908,[1]Répertoire!$H$1:$J$65536,3,FALSE)))),AA908),"")</f>
        <v/>
      </c>
      <c r="R908" s="14" t="str">
        <f>IFERROR(IF(AB908="",IF(X908="",VLOOKUP(MID(V908,1,8),[1]Répertoire!$H$1:$J$65536,2,FALSE),TRIM(UPPER(VLOOKUP(X908,[1]Répertoire!$H$1:$J$65536,2,FALSE)))),AB908),"")</f>
        <v/>
      </c>
      <c r="S908" s="14" t="str">
        <f t="shared" si="253"/>
        <v/>
      </c>
      <c r="T908" s="15" t="e">
        <f t="shared" si="241"/>
        <v>#VALUE!</v>
      </c>
      <c r="U908" s="14" t="e">
        <f t="shared" si="242"/>
        <v>#VALUE!</v>
      </c>
      <c r="V908" s="4" t="str">
        <f t="shared" si="243"/>
        <v/>
      </c>
      <c r="W908" s="33"/>
      <c r="X908" s="24" t="str">
        <f t="shared" si="244"/>
        <v/>
      </c>
      <c r="Y908" s="25"/>
      <c r="Z908" s="25"/>
      <c r="AA908" s="36"/>
      <c r="AB908" s="36"/>
      <c r="AC908" s="37"/>
      <c r="AD908" s="24"/>
      <c r="AE908" s="37"/>
      <c r="AF908" s="40"/>
    </row>
    <row r="909" spans="1:32" ht="45" customHeight="1" x14ac:dyDescent="0.25">
      <c r="A909" s="12">
        <v>908</v>
      </c>
      <c r="D909" s="21" t="str">
        <f t="shared" si="245"/>
        <v/>
      </c>
      <c r="E909" s="22" t="str">
        <f t="shared" si="238"/>
        <v/>
      </c>
      <c r="F909" s="22">
        <f>IF(H909="","",MAX($F$2:F908)+1)</f>
        <v>908</v>
      </c>
      <c r="G909" s="26" t="str">
        <f t="shared" si="246"/>
        <v/>
      </c>
      <c r="H909" s="27" t="str">
        <f t="shared" si="247"/>
        <v xml:space="preserve">
</v>
      </c>
      <c r="I909" s="27" t="str">
        <f t="shared" si="248"/>
        <v xml:space="preserve">
</v>
      </c>
      <c r="J909" s="42">
        <f t="shared" si="249"/>
        <v>0</v>
      </c>
      <c r="K909" s="22">
        <f t="shared" si="254"/>
        <v>0</v>
      </c>
      <c r="L909" s="22">
        <f t="shared" si="252"/>
        <v>0</v>
      </c>
      <c r="M909" s="22">
        <f t="shared" si="250"/>
        <v>0</v>
      </c>
      <c r="N909" s="14" t="str">
        <f t="shared" si="251"/>
        <v/>
      </c>
      <c r="O909" s="14" t="e">
        <f t="shared" si="239"/>
        <v>#VALUE!</v>
      </c>
      <c r="P909" s="14" t="e">
        <f t="shared" si="240"/>
        <v>#VALUE!</v>
      </c>
      <c r="Q909" s="14" t="str">
        <f>IFERROR(IF(AA909="",IF(X909="","Ecole Privée "&amp;TRIM(PROPER(VLOOKUP(MID(V909,1,8),[1]Répertoire!$H$1:$J$65536,3,FALSE))),"Ecole Privée "&amp;TRIM(PROPER(VLOOKUP(X909,[1]Répertoire!$H$1:$J$65536,3,FALSE)))),AA909),"")</f>
        <v/>
      </c>
      <c r="R909" s="14" t="str">
        <f>IFERROR(IF(AB909="",IF(X909="",VLOOKUP(MID(V909,1,8),[1]Répertoire!$H$1:$J$65536,2,FALSE),TRIM(UPPER(VLOOKUP(X909,[1]Répertoire!$H$1:$J$65536,2,FALSE)))),AB909),"")</f>
        <v/>
      </c>
      <c r="S909" s="14" t="str">
        <f t="shared" si="253"/>
        <v/>
      </c>
      <c r="T909" s="15" t="e">
        <f t="shared" si="241"/>
        <v>#VALUE!</v>
      </c>
      <c r="U909" s="14" t="e">
        <f t="shared" si="242"/>
        <v>#VALUE!</v>
      </c>
      <c r="V909" s="6" t="str">
        <f t="shared" si="243"/>
        <v/>
      </c>
      <c r="W909" s="34"/>
      <c r="X909" s="23" t="str">
        <f t="shared" si="244"/>
        <v/>
      </c>
      <c r="Y909" s="35"/>
      <c r="Z909" s="35"/>
      <c r="AA909" s="38"/>
      <c r="AB909" s="38"/>
      <c r="AC909" s="39"/>
      <c r="AD909" s="23"/>
      <c r="AE909" s="39"/>
      <c r="AF909" s="41"/>
    </row>
    <row r="910" spans="1:32" ht="45" customHeight="1" x14ac:dyDescent="0.25">
      <c r="A910" s="12">
        <v>909</v>
      </c>
      <c r="D910" s="21" t="str">
        <f t="shared" si="245"/>
        <v/>
      </c>
      <c r="E910" s="22" t="str">
        <f t="shared" si="238"/>
        <v/>
      </c>
      <c r="F910" s="22">
        <f>IF(H910="","",MAX($F$2:F909)+1)</f>
        <v>909</v>
      </c>
      <c r="G910" s="26" t="str">
        <f t="shared" si="246"/>
        <v/>
      </c>
      <c r="H910" s="27" t="str">
        <f t="shared" si="247"/>
        <v xml:space="preserve">
</v>
      </c>
      <c r="I910" s="27" t="str">
        <f t="shared" si="248"/>
        <v xml:space="preserve">
</v>
      </c>
      <c r="J910" s="42">
        <f t="shared" si="249"/>
        <v>0</v>
      </c>
      <c r="K910" s="22">
        <f t="shared" si="254"/>
        <v>0</v>
      </c>
      <c r="L910" s="22">
        <f t="shared" si="252"/>
        <v>0</v>
      </c>
      <c r="M910" s="22">
        <f t="shared" si="250"/>
        <v>0</v>
      </c>
      <c r="N910" s="14" t="str">
        <f t="shared" si="251"/>
        <v/>
      </c>
      <c r="O910" s="14" t="e">
        <f t="shared" si="239"/>
        <v>#VALUE!</v>
      </c>
      <c r="P910" s="14" t="e">
        <f t="shared" si="240"/>
        <v>#VALUE!</v>
      </c>
      <c r="Q910" s="14" t="str">
        <f>IFERROR(IF(AA910="",IF(X910="","Ecole Privée "&amp;TRIM(PROPER(VLOOKUP(MID(V910,1,8),[1]Répertoire!$H$1:$J$65536,3,FALSE))),"Ecole Privée "&amp;TRIM(PROPER(VLOOKUP(X910,[1]Répertoire!$H$1:$J$65536,3,FALSE)))),AA910),"")</f>
        <v/>
      </c>
      <c r="R910" s="14" t="str">
        <f>IFERROR(IF(AB910="",IF(X910="",VLOOKUP(MID(V910,1,8),[1]Répertoire!$H$1:$J$65536,2,FALSE),TRIM(UPPER(VLOOKUP(X910,[1]Répertoire!$H$1:$J$65536,2,FALSE)))),AB910),"")</f>
        <v/>
      </c>
      <c r="S910" s="14" t="str">
        <f t="shared" si="253"/>
        <v/>
      </c>
      <c r="T910" s="15" t="e">
        <f t="shared" si="241"/>
        <v>#VALUE!</v>
      </c>
      <c r="U910" s="14" t="e">
        <f t="shared" si="242"/>
        <v>#VALUE!</v>
      </c>
      <c r="V910" s="4" t="str">
        <f t="shared" si="243"/>
        <v/>
      </c>
      <c r="W910" s="33"/>
      <c r="X910" s="24" t="str">
        <f t="shared" si="244"/>
        <v/>
      </c>
      <c r="Y910" s="25"/>
      <c r="Z910" s="25"/>
      <c r="AA910" s="36"/>
      <c r="AB910" s="36"/>
      <c r="AC910" s="37"/>
      <c r="AD910" s="24"/>
      <c r="AE910" s="37"/>
      <c r="AF910" s="40"/>
    </row>
    <row r="911" spans="1:32" ht="45" customHeight="1" x14ac:dyDescent="0.25">
      <c r="A911" s="12">
        <v>910</v>
      </c>
      <c r="D911" s="21" t="str">
        <f t="shared" si="245"/>
        <v/>
      </c>
      <c r="E911" s="22" t="str">
        <f t="shared" si="238"/>
        <v/>
      </c>
      <c r="F911" s="22">
        <f>IF(H911="","",MAX($F$2:F910)+1)</f>
        <v>910</v>
      </c>
      <c r="G911" s="26" t="str">
        <f t="shared" si="246"/>
        <v/>
      </c>
      <c r="H911" s="27" t="str">
        <f t="shared" si="247"/>
        <v xml:space="preserve">
</v>
      </c>
      <c r="I911" s="27" t="str">
        <f t="shared" si="248"/>
        <v xml:space="preserve">
</v>
      </c>
      <c r="J911" s="42">
        <f t="shared" si="249"/>
        <v>0</v>
      </c>
      <c r="K911" s="22">
        <f t="shared" si="254"/>
        <v>0</v>
      </c>
      <c r="L911" s="22">
        <f t="shared" si="252"/>
        <v>0</v>
      </c>
      <c r="M911" s="22">
        <f t="shared" si="250"/>
        <v>0</v>
      </c>
      <c r="N911" s="14" t="str">
        <f t="shared" si="251"/>
        <v/>
      </c>
      <c r="O911" s="14" t="e">
        <f t="shared" si="239"/>
        <v>#VALUE!</v>
      </c>
      <c r="P911" s="14" t="e">
        <f t="shared" si="240"/>
        <v>#VALUE!</v>
      </c>
      <c r="Q911" s="14" t="str">
        <f>IFERROR(IF(AA911="",IF(X911="","Ecole Privée "&amp;TRIM(PROPER(VLOOKUP(MID(V911,1,8),[1]Répertoire!$H$1:$J$65536,3,FALSE))),"Ecole Privée "&amp;TRIM(PROPER(VLOOKUP(X911,[1]Répertoire!$H$1:$J$65536,3,FALSE)))),AA911),"")</f>
        <v/>
      </c>
      <c r="R911" s="14" t="str">
        <f>IFERROR(IF(AB911="",IF(X911="",VLOOKUP(MID(V911,1,8),[1]Répertoire!$H$1:$J$65536,2,FALSE),TRIM(UPPER(VLOOKUP(X911,[1]Répertoire!$H$1:$J$65536,2,FALSE)))),AB911),"")</f>
        <v/>
      </c>
      <c r="S911" s="14" t="str">
        <f t="shared" si="253"/>
        <v/>
      </c>
      <c r="T911" s="15" t="e">
        <f t="shared" si="241"/>
        <v>#VALUE!</v>
      </c>
      <c r="U911" s="14" t="e">
        <f t="shared" si="242"/>
        <v>#VALUE!</v>
      </c>
      <c r="V911" s="6" t="str">
        <f t="shared" si="243"/>
        <v/>
      </c>
      <c r="W911" s="34"/>
      <c r="X911" s="23" t="str">
        <f t="shared" si="244"/>
        <v/>
      </c>
      <c r="Y911" s="35"/>
      <c r="Z911" s="35"/>
      <c r="AA911" s="38"/>
      <c r="AB911" s="38"/>
      <c r="AC911" s="39"/>
      <c r="AD911" s="23"/>
      <c r="AE911" s="39"/>
      <c r="AF911" s="41"/>
    </row>
    <row r="912" spans="1:32" ht="45" customHeight="1" x14ac:dyDescent="0.25">
      <c r="A912" s="12">
        <v>911</v>
      </c>
      <c r="D912" s="21" t="str">
        <f t="shared" si="245"/>
        <v/>
      </c>
      <c r="E912" s="22" t="str">
        <f t="shared" si="238"/>
        <v/>
      </c>
      <c r="F912" s="22">
        <f>IF(H912="","",MAX($F$2:F911)+1)</f>
        <v>911</v>
      </c>
      <c r="G912" s="26" t="str">
        <f t="shared" si="246"/>
        <v/>
      </c>
      <c r="H912" s="27" t="str">
        <f t="shared" si="247"/>
        <v xml:space="preserve">
</v>
      </c>
      <c r="I912" s="27" t="str">
        <f t="shared" si="248"/>
        <v xml:space="preserve">
</v>
      </c>
      <c r="J912" s="42">
        <f t="shared" si="249"/>
        <v>0</v>
      </c>
      <c r="K912" s="22">
        <f t="shared" si="254"/>
        <v>0</v>
      </c>
      <c r="L912" s="22">
        <f t="shared" si="252"/>
        <v>0</v>
      </c>
      <c r="M912" s="22">
        <f t="shared" si="250"/>
        <v>0</v>
      </c>
      <c r="N912" s="14" t="str">
        <f t="shared" si="251"/>
        <v/>
      </c>
      <c r="O912" s="14" t="e">
        <f t="shared" si="239"/>
        <v>#VALUE!</v>
      </c>
      <c r="P912" s="14" t="e">
        <f t="shared" si="240"/>
        <v>#VALUE!</v>
      </c>
      <c r="Q912" s="14" t="str">
        <f>IFERROR(IF(AA912="",IF(X912="","Ecole Privée "&amp;TRIM(PROPER(VLOOKUP(MID(V912,1,8),[1]Répertoire!$H$1:$J$65536,3,FALSE))),"Ecole Privée "&amp;TRIM(PROPER(VLOOKUP(X912,[1]Répertoire!$H$1:$J$65536,3,FALSE)))),AA912),"")</f>
        <v/>
      </c>
      <c r="R912" s="14" t="str">
        <f>IFERROR(IF(AB912="",IF(X912="",VLOOKUP(MID(V912,1,8),[1]Répertoire!$H$1:$J$65536,2,FALSE),TRIM(UPPER(VLOOKUP(X912,[1]Répertoire!$H$1:$J$65536,2,FALSE)))),AB912),"")</f>
        <v/>
      </c>
      <c r="S912" s="14" t="str">
        <f t="shared" si="253"/>
        <v/>
      </c>
      <c r="T912" s="15" t="e">
        <f t="shared" si="241"/>
        <v>#VALUE!</v>
      </c>
      <c r="U912" s="14" t="e">
        <f t="shared" si="242"/>
        <v>#VALUE!</v>
      </c>
      <c r="V912" s="4" t="str">
        <f t="shared" si="243"/>
        <v/>
      </c>
      <c r="W912" s="33"/>
      <c r="X912" s="24" t="str">
        <f t="shared" si="244"/>
        <v/>
      </c>
      <c r="Y912" s="25"/>
      <c r="Z912" s="25"/>
      <c r="AA912" s="36"/>
      <c r="AB912" s="36"/>
      <c r="AC912" s="37"/>
      <c r="AD912" s="24"/>
      <c r="AE912" s="37"/>
      <c r="AF912" s="40"/>
    </row>
    <row r="913" spans="1:32" ht="45" customHeight="1" x14ac:dyDescent="0.25">
      <c r="A913" s="12">
        <v>912</v>
      </c>
      <c r="D913" s="21" t="str">
        <f t="shared" si="245"/>
        <v/>
      </c>
      <c r="E913" s="22" t="str">
        <f t="shared" si="238"/>
        <v/>
      </c>
      <c r="F913" s="22">
        <f>IF(H913="","",MAX($F$2:F912)+1)</f>
        <v>912</v>
      </c>
      <c r="G913" s="26" t="str">
        <f t="shared" si="246"/>
        <v/>
      </c>
      <c r="H913" s="27" t="str">
        <f t="shared" si="247"/>
        <v xml:space="preserve">
</v>
      </c>
      <c r="I913" s="27" t="str">
        <f t="shared" si="248"/>
        <v xml:space="preserve">
</v>
      </c>
      <c r="J913" s="42">
        <f t="shared" si="249"/>
        <v>0</v>
      </c>
      <c r="K913" s="22">
        <f t="shared" si="254"/>
        <v>0</v>
      </c>
      <c r="L913" s="22">
        <f t="shared" si="252"/>
        <v>0</v>
      </c>
      <c r="M913" s="22">
        <f t="shared" si="250"/>
        <v>0</v>
      </c>
      <c r="N913" s="14" t="str">
        <f t="shared" si="251"/>
        <v/>
      </c>
      <c r="O913" s="14" t="e">
        <f t="shared" si="239"/>
        <v>#VALUE!</v>
      </c>
      <c r="P913" s="14" t="e">
        <f t="shared" si="240"/>
        <v>#VALUE!</v>
      </c>
      <c r="Q913" s="14" t="str">
        <f>IFERROR(IF(AA913="",IF(X913="","Ecole Privée "&amp;TRIM(PROPER(VLOOKUP(MID(V913,1,8),[1]Répertoire!$H$1:$J$65536,3,FALSE))),"Ecole Privée "&amp;TRIM(PROPER(VLOOKUP(X913,[1]Répertoire!$H$1:$J$65536,3,FALSE)))),AA913),"")</f>
        <v/>
      </c>
      <c r="R913" s="14" t="str">
        <f>IFERROR(IF(AB913="",IF(X913="",VLOOKUP(MID(V913,1,8),[1]Répertoire!$H$1:$J$65536,2,FALSE),TRIM(UPPER(VLOOKUP(X913,[1]Répertoire!$H$1:$J$65536,2,FALSE)))),AB913),"")</f>
        <v/>
      </c>
      <c r="S913" s="14" t="str">
        <f t="shared" si="253"/>
        <v/>
      </c>
      <c r="T913" s="15" t="e">
        <f t="shared" si="241"/>
        <v>#VALUE!</v>
      </c>
      <c r="U913" s="14" t="e">
        <f t="shared" si="242"/>
        <v>#VALUE!</v>
      </c>
      <c r="V913" s="6" t="str">
        <f t="shared" si="243"/>
        <v/>
      </c>
      <c r="W913" s="34"/>
      <c r="X913" s="23" t="str">
        <f t="shared" si="244"/>
        <v/>
      </c>
      <c r="Y913" s="35"/>
      <c r="Z913" s="35"/>
      <c r="AA913" s="38"/>
      <c r="AB913" s="38"/>
      <c r="AC913" s="39"/>
      <c r="AD913" s="23"/>
      <c r="AE913" s="39"/>
      <c r="AF913" s="41"/>
    </row>
    <row r="914" spans="1:32" ht="45" customHeight="1" x14ac:dyDescent="0.25">
      <c r="A914" s="12">
        <v>913</v>
      </c>
      <c r="D914" s="21" t="str">
        <f t="shared" si="245"/>
        <v/>
      </c>
      <c r="E914" s="22" t="str">
        <f t="shared" si="238"/>
        <v/>
      </c>
      <c r="F914" s="22">
        <f>IF(H914="","",MAX($F$2:F913)+1)</f>
        <v>913</v>
      </c>
      <c r="G914" s="26" t="str">
        <f t="shared" si="246"/>
        <v/>
      </c>
      <c r="H914" s="27" t="str">
        <f t="shared" si="247"/>
        <v xml:space="preserve">
</v>
      </c>
      <c r="I914" s="27" t="str">
        <f t="shared" si="248"/>
        <v xml:space="preserve">
</v>
      </c>
      <c r="J914" s="42">
        <f t="shared" si="249"/>
        <v>0</v>
      </c>
      <c r="K914" s="22">
        <f t="shared" si="254"/>
        <v>0</v>
      </c>
      <c r="L914" s="22">
        <f t="shared" si="252"/>
        <v>0</v>
      </c>
      <c r="M914" s="22">
        <f t="shared" si="250"/>
        <v>0</v>
      </c>
      <c r="N914" s="14" t="str">
        <f t="shared" si="251"/>
        <v/>
      </c>
      <c r="O914" s="14" t="e">
        <f t="shared" si="239"/>
        <v>#VALUE!</v>
      </c>
      <c r="P914" s="14" t="e">
        <f t="shared" si="240"/>
        <v>#VALUE!</v>
      </c>
      <c r="Q914" s="14" t="str">
        <f>IFERROR(IF(AA914="",IF(X914="","Ecole Privée "&amp;TRIM(PROPER(VLOOKUP(MID(V914,1,8),[1]Répertoire!$H$1:$J$65536,3,FALSE))),"Ecole Privée "&amp;TRIM(PROPER(VLOOKUP(X914,[1]Répertoire!$H$1:$J$65536,3,FALSE)))),AA914),"")</f>
        <v/>
      </c>
      <c r="R914" s="14" t="str">
        <f>IFERROR(IF(AB914="",IF(X914="",VLOOKUP(MID(V914,1,8),[1]Répertoire!$H$1:$J$65536,2,FALSE),TRIM(UPPER(VLOOKUP(X914,[1]Répertoire!$H$1:$J$65536,2,FALSE)))),AB914),"")</f>
        <v/>
      </c>
      <c r="S914" s="14" t="str">
        <f t="shared" si="253"/>
        <v/>
      </c>
      <c r="T914" s="15" t="e">
        <f t="shared" si="241"/>
        <v>#VALUE!</v>
      </c>
      <c r="U914" s="14" t="e">
        <f t="shared" si="242"/>
        <v>#VALUE!</v>
      </c>
      <c r="V914" s="4" t="str">
        <f t="shared" si="243"/>
        <v/>
      </c>
      <c r="W914" s="33"/>
      <c r="X914" s="24" t="str">
        <f t="shared" si="244"/>
        <v/>
      </c>
      <c r="Y914" s="25"/>
      <c r="Z914" s="25"/>
      <c r="AA914" s="36"/>
      <c r="AB914" s="36"/>
      <c r="AC914" s="37"/>
      <c r="AD914" s="24"/>
      <c r="AE914" s="37"/>
      <c r="AF914" s="40"/>
    </row>
    <row r="915" spans="1:32" ht="45" customHeight="1" x14ac:dyDescent="0.25">
      <c r="A915" s="12">
        <v>914</v>
      </c>
      <c r="D915" s="21" t="str">
        <f t="shared" si="245"/>
        <v/>
      </c>
      <c r="E915" s="22" t="str">
        <f t="shared" si="238"/>
        <v/>
      </c>
      <c r="F915" s="22">
        <f>IF(H915="","",MAX($F$2:F914)+1)</f>
        <v>914</v>
      </c>
      <c r="G915" s="26" t="str">
        <f t="shared" si="246"/>
        <v/>
      </c>
      <c r="H915" s="27" t="str">
        <f t="shared" si="247"/>
        <v xml:space="preserve">
</v>
      </c>
      <c r="I915" s="27" t="str">
        <f t="shared" si="248"/>
        <v xml:space="preserve">
</v>
      </c>
      <c r="J915" s="42">
        <f t="shared" si="249"/>
        <v>0</v>
      </c>
      <c r="K915" s="22">
        <f t="shared" si="254"/>
        <v>0</v>
      </c>
      <c r="L915" s="22">
        <f t="shared" si="252"/>
        <v>0</v>
      </c>
      <c r="M915" s="22">
        <f t="shared" si="250"/>
        <v>0</v>
      </c>
      <c r="N915" s="14" t="str">
        <f t="shared" si="251"/>
        <v/>
      </c>
      <c r="O915" s="14" t="e">
        <f t="shared" si="239"/>
        <v>#VALUE!</v>
      </c>
      <c r="P915" s="14" t="e">
        <f t="shared" si="240"/>
        <v>#VALUE!</v>
      </c>
      <c r="Q915" s="14" t="str">
        <f>IFERROR(IF(AA915="",IF(X915="","Ecole Privée "&amp;TRIM(PROPER(VLOOKUP(MID(V915,1,8),[1]Répertoire!$H$1:$J$65536,3,FALSE))),"Ecole Privée "&amp;TRIM(PROPER(VLOOKUP(X915,[1]Répertoire!$H$1:$J$65536,3,FALSE)))),AA915),"")</f>
        <v/>
      </c>
      <c r="R915" s="14" t="str">
        <f>IFERROR(IF(AB915="",IF(X915="",VLOOKUP(MID(V915,1,8),[1]Répertoire!$H$1:$J$65536,2,FALSE),TRIM(UPPER(VLOOKUP(X915,[1]Répertoire!$H$1:$J$65536,2,FALSE)))),AB915),"")</f>
        <v/>
      </c>
      <c r="S915" s="14" t="str">
        <f t="shared" si="253"/>
        <v/>
      </c>
      <c r="T915" s="15" t="e">
        <f t="shared" si="241"/>
        <v>#VALUE!</v>
      </c>
      <c r="U915" s="14" t="e">
        <f t="shared" si="242"/>
        <v>#VALUE!</v>
      </c>
      <c r="V915" s="6" t="str">
        <f t="shared" si="243"/>
        <v/>
      </c>
      <c r="W915" s="34"/>
      <c r="X915" s="23" t="str">
        <f t="shared" si="244"/>
        <v/>
      </c>
      <c r="Y915" s="35"/>
      <c r="Z915" s="35"/>
      <c r="AA915" s="38"/>
      <c r="AB915" s="38"/>
      <c r="AC915" s="39"/>
      <c r="AD915" s="23"/>
      <c r="AE915" s="39"/>
      <c r="AF915" s="41"/>
    </row>
    <row r="916" spans="1:32" ht="45" customHeight="1" x14ac:dyDescent="0.25">
      <c r="A916" s="12">
        <v>915</v>
      </c>
      <c r="D916" s="21" t="str">
        <f t="shared" si="245"/>
        <v/>
      </c>
      <c r="E916" s="22" t="str">
        <f t="shared" si="238"/>
        <v/>
      </c>
      <c r="F916" s="22">
        <f>IF(H916="","",MAX($F$2:F915)+1)</f>
        <v>915</v>
      </c>
      <c r="G916" s="26" t="str">
        <f t="shared" si="246"/>
        <v/>
      </c>
      <c r="H916" s="27" t="str">
        <f t="shared" si="247"/>
        <v xml:space="preserve">
</v>
      </c>
      <c r="I916" s="27" t="str">
        <f t="shared" si="248"/>
        <v xml:space="preserve">
</v>
      </c>
      <c r="J916" s="42">
        <f t="shared" si="249"/>
        <v>0</v>
      </c>
      <c r="K916" s="22">
        <f t="shared" si="254"/>
        <v>0</v>
      </c>
      <c r="L916" s="22">
        <f t="shared" si="252"/>
        <v>0</v>
      </c>
      <c r="M916" s="22">
        <f t="shared" si="250"/>
        <v>0</v>
      </c>
      <c r="N916" s="14" t="str">
        <f t="shared" si="251"/>
        <v/>
      </c>
      <c r="O916" s="14" t="e">
        <f t="shared" si="239"/>
        <v>#VALUE!</v>
      </c>
      <c r="P916" s="14" t="e">
        <f t="shared" si="240"/>
        <v>#VALUE!</v>
      </c>
      <c r="Q916" s="14" t="str">
        <f>IFERROR(IF(AA916="",IF(X916="","Ecole Privée "&amp;TRIM(PROPER(VLOOKUP(MID(V916,1,8),[1]Répertoire!$H$1:$J$65536,3,FALSE))),"Ecole Privée "&amp;TRIM(PROPER(VLOOKUP(X916,[1]Répertoire!$H$1:$J$65536,3,FALSE)))),AA916),"")</f>
        <v/>
      </c>
      <c r="R916" s="14" t="str">
        <f>IFERROR(IF(AB916="",IF(X916="",VLOOKUP(MID(V916,1,8),[1]Répertoire!$H$1:$J$65536,2,FALSE),TRIM(UPPER(VLOOKUP(X916,[1]Répertoire!$H$1:$J$65536,2,FALSE)))),AB916),"")</f>
        <v/>
      </c>
      <c r="S916" s="14" t="str">
        <f t="shared" si="253"/>
        <v/>
      </c>
      <c r="T916" s="15" t="e">
        <f t="shared" si="241"/>
        <v>#VALUE!</v>
      </c>
      <c r="U916" s="14" t="e">
        <f t="shared" si="242"/>
        <v>#VALUE!</v>
      </c>
      <c r="V916" s="4" t="str">
        <f t="shared" si="243"/>
        <v/>
      </c>
      <c r="W916" s="33"/>
      <c r="X916" s="24" t="str">
        <f t="shared" si="244"/>
        <v/>
      </c>
      <c r="Y916" s="25"/>
      <c r="Z916" s="25"/>
      <c r="AA916" s="36"/>
      <c r="AB916" s="36"/>
      <c r="AC916" s="37"/>
      <c r="AD916" s="24"/>
      <c r="AE916" s="37"/>
      <c r="AF916" s="40"/>
    </row>
    <row r="917" spans="1:32" ht="45" customHeight="1" x14ac:dyDescent="0.25">
      <c r="A917" s="12">
        <v>916</v>
      </c>
      <c r="D917" s="21" t="str">
        <f t="shared" si="245"/>
        <v/>
      </c>
      <c r="E917" s="22" t="str">
        <f t="shared" si="238"/>
        <v/>
      </c>
      <c r="F917" s="22">
        <f>IF(H917="","",MAX($F$2:F916)+1)</f>
        <v>916</v>
      </c>
      <c r="G917" s="26" t="str">
        <f t="shared" si="246"/>
        <v/>
      </c>
      <c r="H917" s="27" t="str">
        <f t="shared" si="247"/>
        <v xml:space="preserve">
</v>
      </c>
      <c r="I917" s="27" t="str">
        <f t="shared" si="248"/>
        <v xml:space="preserve">
</v>
      </c>
      <c r="J917" s="42">
        <f t="shared" si="249"/>
        <v>0</v>
      </c>
      <c r="K917" s="22">
        <f t="shared" si="254"/>
        <v>0</v>
      </c>
      <c r="L917" s="22">
        <f t="shared" si="252"/>
        <v>0</v>
      </c>
      <c r="M917" s="22">
        <f t="shared" si="250"/>
        <v>0</v>
      </c>
      <c r="N917" s="14" t="str">
        <f t="shared" si="251"/>
        <v/>
      </c>
      <c r="O917" s="14" t="e">
        <f t="shared" si="239"/>
        <v>#VALUE!</v>
      </c>
      <c r="P917" s="14" t="e">
        <f t="shared" si="240"/>
        <v>#VALUE!</v>
      </c>
      <c r="Q917" s="14" t="str">
        <f>IFERROR(IF(AA917="",IF(X917="","Ecole Privée "&amp;TRIM(PROPER(VLOOKUP(MID(V917,1,8),[1]Répertoire!$H$1:$J$65536,3,FALSE))),"Ecole Privée "&amp;TRIM(PROPER(VLOOKUP(X917,[1]Répertoire!$H$1:$J$65536,3,FALSE)))),AA917),"")</f>
        <v/>
      </c>
      <c r="R917" s="14" t="str">
        <f>IFERROR(IF(AB917="",IF(X917="",VLOOKUP(MID(V917,1,8),[1]Répertoire!$H$1:$J$65536,2,FALSE),TRIM(UPPER(VLOOKUP(X917,[1]Répertoire!$H$1:$J$65536,2,FALSE)))),AB917),"")</f>
        <v/>
      </c>
      <c r="S917" s="14" t="str">
        <f t="shared" si="253"/>
        <v/>
      </c>
      <c r="T917" s="15" t="e">
        <f t="shared" si="241"/>
        <v>#VALUE!</v>
      </c>
      <c r="U917" s="14" t="e">
        <f t="shared" si="242"/>
        <v>#VALUE!</v>
      </c>
      <c r="V917" s="6" t="str">
        <f t="shared" si="243"/>
        <v/>
      </c>
      <c r="W917" s="34"/>
      <c r="X917" s="23" t="str">
        <f t="shared" si="244"/>
        <v/>
      </c>
      <c r="Y917" s="35"/>
      <c r="Z917" s="35"/>
      <c r="AA917" s="38"/>
      <c r="AB917" s="38"/>
      <c r="AC917" s="39"/>
      <c r="AD917" s="23"/>
      <c r="AE917" s="39"/>
      <c r="AF917" s="41"/>
    </row>
    <row r="918" spans="1:32" ht="45" customHeight="1" x14ac:dyDescent="0.25">
      <c r="A918" s="12">
        <v>917</v>
      </c>
      <c r="D918" s="21" t="str">
        <f t="shared" si="245"/>
        <v/>
      </c>
      <c r="E918" s="22" t="str">
        <f t="shared" si="238"/>
        <v/>
      </c>
      <c r="F918" s="22">
        <f>IF(H918="","",MAX($F$2:F917)+1)</f>
        <v>917</v>
      </c>
      <c r="G918" s="26" t="str">
        <f t="shared" si="246"/>
        <v/>
      </c>
      <c r="H918" s="27" t="str">
        <f t="shared" si="247"/>
        <v xml:space="preserve">
</v>
      </c>
      <c r="I918" s="27" t="str">
        <f t="shared" si="248"/>
        <v xml:space="preserve">
</v>
      </c>
      <c r="J918" s="42">
        <f t="shared" si="249"/>
        <v>0</v>
      </c>
      <c r="K918" s="22">
        <f t="shared" si="254"/>
        <v>0</v>
      </c>
      <c r="L918" s="22">
        <f t="shared" si="252"/>
        <v>0</v>
      </c>
      <c r="M918" s="22">
        <f t="shared" si="250"/>
        <v>0</v>
      </c>
      <c r="N918" s="14" t="str">
        <f t="shared" si="251"/>
        <v/>
      </c>
      <c r="O918" s="14" t="e">
        <f t="shared" si="239"/>
        <v>#VALUE!</v>
      </c>
      <c r="P918" s="14" t="e">
        <f t="shared" si="240"/>
        <v>#VALUE!</v>
      </c>
      <c r="Q918" s="14" t="str">
        <f>IFERROR(IF(AA918="",IF(X918="","Ecole Privée "&amp;TRIM(PROPER(VLOOKUP(MID(V918,1,8),[1]Répertoire!$H$1:$J$65536,3,FALSE))),"Ecole Privée "&amp;TRIM(PROPER(VLOOKUP(X918,[1]Répertoire!$H$1:$J$65536,3,FALSE)))),AA918),"")</f>
        <v/>
      </c>
      <c r="R918" s="14" t="str">
        <f>IFERROR(IF(AB918="",IF(X918="",VLOOKUP(MID(V918,1,8),[1]Répertoire!$H$1:$J$65536,2,FALSE),TRIM(UPPER(VLOOKUP(X918,[1]Répertoire!$H$1:$J$65536,2,FALSE)))),AB918),"")</f>
        <v/>
      </c>
      <c r="S918" s="14" t="str">
        <f t="shared" si="253"/>
        <v/>
      </c>
      <c r="T918" s="15" t="e">
        <f t="shared" si="241"/>
        <v>#VALUE!</v>
      </c>
      <c r="U918" s="14" t="e">
        <f t="shared" si="242"/>
        <v>#VALUE!</v>
      </c>
      <c r="V918" s="4" t="str">
        <f t="shared" si="243"/>
        <v/>
      </c>
      <c r="W918" s="33"/>
      <c r="X918" s="24" t="str">
        <f t="shared" si="244"/>
        <v/>
      </c>
      <c r="Y918" s="25"/>
      <c r="Z918" s="25"/>
      <c r="AA918" s="36"/>
      <c r="AB918" s="36"/>
      <c r="AC918" s="37"/>
      <c r="AD918" s="24"/>
      <c r="AE918" s="37"/>
      <c r="AF918" s="40"/>
    </row>
    <row r="919" spans="1:32" ht="45" customHeight="1" x14ac:dyDescent="0.25">
      <c r="A919" s="12">
        <v>918</v>
      </c>
      <c r="D919" s="21" t="str">
        <f t="shared" si="245"/>
        <v/>
      </c>
      <c r="E919" s="22" t="str">
        <f t="shared" si="238"/>
        <v/>
      </c>
      <c r="F919" s="22">
        <f>IF(H919="","",MAX($F$2:F918)+1)</f>
        <v>918</v>
      </c>
      <c r="G919" s="26" t="str">
        <f t="shared" si="246"/>
        <v/>
      </c>
      <c r="H919" s="27" t="str">
        <f t="shared" si="247"/>
        <v xml:space="preserve">
</v>
      </c>
      <c r="I919" s="27" t="str">
        <f t="shared" si="248"/>
        <v xml:space="preserve">
</v>
      </c>
      <c r="J919" s="42">
        <f t="shared" si="249"/>
        <v>0</v>
      </c>
      <c r="K919" s="22">
        <f t="shared" si="254"/>
        <v>0</v>
      </c>
      <c r="L919" s="22">
        <f t="shared" si="252"/>
        <v>0</v>
      </c>
      <c r="M919" s="22">
        <f t="shared" si="250"/>
        <v>0</v>
      </c>
      <c r="N919" s="14" t="str">
        <f t="shared" si="251"/>
        <v/>
      </c>
      <c r="O919" s="14" t="e">
        <f t="shared" si="239"/>
        <v>#VALUE!</v>
      </c>
      <c r="P919" s="14" t="e">
        <f t="shared" si="240"/>
        <v>#VALUE!</v>
      </c>
      <c r="Q919" s="14" t="str">
        <f>IFERROR(IF(AA919="",IF(X919="","Ecole Privée "&amp;TRIM(PROPER(VLOOKUP(MID(V919,1,8),[1]Répertoire!$H$1:$J$65536,3,FALSE))),"Ecole Privée "&amp;TRIM(PROPER(VLOOKUP(X919,[1]Répertoire!$H$1:$J$65536,3,FALSE)))),AA919),"")</f>
        <v/>
      </c>
      <c r="R919" s="14" t="str">
        <f>IFERROR(IF(AB919="",IF(X919="",VLOOKUP(MID(V919,1,8),[1]Répertoire!$H$1:$J$65536,2,FALSE),TRIM(UPPER(VLOOKUP(X919,[1]Répertoire!$H$1:$J$65536,2,FALSE)))),AB919),"")</f>
        <v/>
      </c>
      <c r="S919" s="14" t="str">
        <f t="shared" si="253"/>
        <v/>
      </c>
      <c r="T919" s="15" t="e">
        <f t="shared" si="241"/>
        <v>#VALUE!</v>
      </c>
      <c r="U919" s="14" t="e">
        <f t="shared" si="242"/>
        <v>#VALUE!</v>
      </c>
      <c r="V919" s="6" t="str">
        <f t="shared" si="243"/>
        <v/>
      </c>
      <c r="W919" s="34"/>
      <c r="X919" s="23" t="str">
        <f t="shared" si="244"/>
        <v/>
      </c>
      <c r="Y919" s="35"/>
      <c r="Z919" s="35"/>
      <c r="AA919" s="38"/>
      <c r="AB919" s="38"/>
      <c r="AC919" s="39"/>
      <c r="AD919" s="23"/>
      <c r="AE919" s="39"/>
      <c r="AF919" s="41"/>
    </row>
    <row r="920" spans="1:32" ht="45" customHeight="1" x14ac:dyDescent="0.25">
      <c r="A920" s="12">
        <v>919</v>
      </c>
      <c r="D920" s="21" t="str">
        <f t="shared" si="245"/>
        <v/>
      </c>
      <c r="E920" s="22" t="str">
        <f t="shared" si="238"/>
        <v/>
      </c>
      <c r="F920" s="22">
        <f>IF(H920="","",MAX($F$2:F919)+1)</f>
        <v>919</v>
      </c>
      <c r="G920" s="26" t="str">
        <f t="shared" si="246"/>
        <v/>
      </c>
      <c r="H920" s="27" t="str">
        <f t="shared" si="247"/>
        <v xml:space="preserve">
</v>
      </c>
      <c r="I920" s="27" t="str">
        <f t="shared" si="248"/>
        <v xml:space="preserve">
</v>
      </c>
      <c r="J920" s="42">
        <f t="shared" si="249"/>
        <v>0</v>
      </c>
      <c r="K920" s="22">
        <f t="shared" si="254"/>
        <v>0</v>
      </c>
      <c r="L920" s="22">
        <f t="shared" si="252"/>
        <v>0</v>
      </c>
      <c r="M920" s="22">
        <f t="shared" si="250"/>
        <v>0</v>
      </c>
      <c r="N920" s="14" t="str">
        <f t="shared" si="251"/>
        <v/>
      </c>
      <c r="O920" s="14" t="e">
        <f t="shared" si="239"/>
        <v>#VALUE!</v>
      </c>
      <c r="P920" s="14" t="e">
        <f t="shared" si="240"/>
        <v>#VALUE!</v>
      </c>
      <c r="Q920" s="14" t="str">
        <f>IFERROR(IF(AA920="",IF(X920="","Ecole Privée "&amp;TRIM(PROPER(VLOOKUP(MID(V920,1,8),[1]Répertoire!$H$1:$J$65536,3,FALSE))),"Ecole Privée "&amp;TRIM(PROPER(VLOOKUP(X920,[1]Répertoire!$H$1:$J$65536,3,FALSE)))),AA920),"")</f>
        <v/>
      </c>
      <c r="R920" s="14" t="str">
        <f>IFERROR(IF(AB920="",IF(X920="",VLOOKUP(MID(V920,1,8),[1]Répertoire!$H$1:$J$65536,2,FALSE),TRIM(UPPER(VLOOKUP(X920,[1]Répertoire!$H$1:$J$65536,2,FALSE)))),AB920),"")</f>
        <v/>
      </c>
      <c r="S920" s="14" t="str">
        <f t="shared" si="253"/>
        <v/>
      </c>
      <c r="T920" s="15" t="e">
        <f t="shared" si="241"/>
        <v>#VALUE!</v>
      </c>
      <c r="U920" s="14" t="e">
        <f t="shared" si="242"/>
        <v>#VALUE!</v>
      </c>
      <c r="V920" s="4" t="str">
        <f t="shared" si="243"/>
        <v/>
      </c>
      <c r="W920" s="33"/>
      <c r="X920" s="24" t="str">
        <f t="shared" si="244"/>
        <v/>
      </c>
      <c r="Y920" s="25"/>
      <c r="Z920" s="25"/>
      <c r="AA920" s="36"/>
      <c r="AB920" s="36"/>
      <c r="AC920" s="37"/>
      <c r="AD920" s="24"/>
      <c r="AE920" s="37"/>
      <c r="AF920" s="40"/>
    </row>
    <row r="921" spans="1:32" ht="45" customHeight="1" x14ac:dyDescent="0.25">
      <c r="A921" s="12">
        <v>920</v>
      </c>
      <c r="D921" s="21" t="str">
        <f t="shared" si="245"/>
        <v/>
      </c>
      <c r="E921" s="22" t="str">
        <f t="shared" si="238"/>
        <v/>
      </c>
      <c r="F921" s="22">
        <f>IF(H921="","",MAX($F$2:F920)+1)</f>
        <v>920</v>
      </c>
      <c r="G921" s="26" t="str">
        <f t="shared" si="246"/>
        <v/>
      </c>
      <c r="H921" s="27" t="str">
        <f t="shared" si="247"/>
        <v xml:space="preserve">
</v>
      </c>
      <c r="I921" s="27" t="str">
        <f t="shared" si="248"/>
        <v xml:space="preserve">
</v>
      </c>
      <c r="J921" s="42">
        <f t="shared" si="249"/>
        <v>0</v>
      </c>
      <c r="K921" s="22">
        <f t="shared" si="254"/>
        <v>0</v>
      </c>
      <c r="L921" s="22">
        <f t="shared" si="252"/>
        <v>0</v>
      </c>
      <c r="M921" s="22">
        <f t="shared" si="250"/>
        <v>0</v>
      </c>
      <c r="N921" s="14" t="str">
        <f t="shared" si="251"/>
        <v/>
      </c>
      <c r="O921" s="14" t="e">
        <f t="shared" si="239"/>
        <v>#VALUE!</v>
      </c>
      <c r="P921" s="14" t="e">
        <f t="shared" si="240"/>
        <v>#VALUE!</v>
      </c>
      <c r="Q921" s="14" t="str">
        <f>IFERROR(IF(AA921="",IF(X921="","Ecole Privée "&amp;TRIM(PROPER(VLOOKUP(MID(V921,1,8),[1]Répertoire!$H$1:$J$65536,3,FALSE))),"Ecole Privée "&amp;TRIM(PROPER(VLOOKUP(X921,[1]Répertoire!$H$1:$J$65536,3,FALSE)))),AA921),"")</f>
        <v/>
      </c>
      <c r="R921" s="14" t="str">
        <f>IFERROR(IF(AB921="",IF(X921="",VLOOKUP(MID(V921,1,8),[1]Répertoire!$H$1:$J$65536,2,FALSE),TRIM(UPPER(VLOOKUP(X921,[1]Répertoire!$H$1:$J$65536,2,FALSE)))),AB921),"")</f>
        <v/>
      </c>
      <c r="S921" s="14" t="str">
        <f t="shared" si="253"/>
        <v/>
      </c>
      <c r="T921" s="15" t="e">
        <f t="shared" si="241"/>
        <v>#VALUE!</v>
      </c>
      <c r="U921" s="14" t="e">
        <f t="shared" si="242"/>
        <v>#VALUE!</v>
      </c>
      <c r="V921" s="6" t="str">
        <f t="shared" si="243"/>
        <v/>
      </c>
      <c r="W921" s="34"/>
      <c r="X921" s="23" t="str">
        <f t="shared" si="244"/>
        <v/>
      </c>
      <c r="Y921" s="35"/>
      <c r="Z921" s="35"/>
      <c r="AA921" s="38"/>
      <c r="AB921" s="38"/>
      <c r="AC921" s="39"/>
      <c r="AD921" s="23"/>
      <c r="AE921" s="39"/>
      <c r="AF921" s="41"/>
    </row>
    <row r="922" spans="1:32" ht="45" customHeight="1" x14ac:dyDescent="0.25">
      <c r="A922" s="12">
        <v>921</v>
      </c>
      <c r="D922" s="21" t="str">
        <f t="shared" si="245"/>
        <v/>
      </c>
      <c r="E922" s="22" t="str">
        <f t="shared" si="238"/>
        <v/>
      </c>
      <c r="F922" s="22">
        <f>IF(H922="","",MAX($F$2:F921)+1)</f>
        <v>921</v>
      </c>
      <c r="G922" s="26" t="str">
        <f t="shared" si="246"/>
        <v/>
      </c>
      <c r="H922" s="27" t="str">
        <f t="shared" si="247"/>
        <v xml:space="preserve">
</v>
      </c>
      <c r="I922" s="27" t="str">
        <f t="shared" si="248"/>
        <v xml:space="preserve">
</v>
      </c>
      <c r="J922" s="42">
        <f t="shared" si="249"/>
        <v>0</v>
      </c>
      <c r="K922" s="22">
        <f t="shared" si="254"/>
        <v>0</v>
      </c>
      <c r="L922" s="22">
        <f t="shared" si="252"/>
        <v>0</v>
      </c>
      <c r="M922" s="22">
        <f t="shared" si="250"/>
        <v>0</v>
      </c>
      <c r="N922" s="14" t="str">
        <f t="shared" si="251"/>
        <v/>
      </c>
      <c r="O922" s="14" t="e">
        <f t="shared" si="239"/>
        <v>#VALUE!</v>
      </c>
      <c r="P922" s="14" t="e">
        <f t="shared" si="240"/>
        <v>#VALUE!</v>
      </c>
      <c r="Q922" s="14" t="str">
        <f>IFERROR(IF(AA922="",IF(X922="","Ecole Privée "&amp;TRIM(PROPER(VLOOKUP(MID(V922,1,8),[1]Répertoire!$H$1:$J$65536,3,FALSE))),"Ecole Privée "&amp;TRIM(PROPER(VLOOKUP(X922,[1]Répertoire!$H$1:$J$65536,3,FALSE)))),AA922),"")</f>
        <v/>
      </c>
      <c r="R922" s="14" t="str">
        <f>IFERROR(IF(AB922="",IF(X922="",VLOOKUP(MID(V922,1,8),[1]Répertoire!$H$1:$J$65536,2,FALSE),TRIM(UPPER(VLOOKUP(X922,[1]Répertoire!$H$1:$J$65536,2,FALSE)))),AB922),"")</f>
        <v/>
      </c>
      <c r="S922" s="14" t="str">
        <f t="shared" si="253"/>
        <v/>
      </c>
      <c r="T922" s="15" t="e">
        <f t="shared" si="241"/>
        <v>#VALUE!</v>
      </c>
      <c r="U922" s="14" t="e">
        <f t="shared" si="242"/>
        <v>#VALUE!</v>
      </c>
      <c r="V922" s="4" t="str">
        <f t="shared" si="243"/>
        <v/>
      </c>
      <c r="W922" s="33"/>
      <c r="X922" s="24" t="str">
        <f t="shared" si="244"/>
        <v/>
      </c>
      <c r="Y922" s="25"/>
      <c r="Z922" s="25"/>
      <c r="AA922" s="36"/>
      <c r="AB922" s="36"/>
      <c r="AC922" s="37"/>
      <c r="AD922" s="24"/>
      <c r="AE922" s="37"/>
      <c r="AF922" s="40"/>
    </row>
    <row r="923" spans="1:32" ht="45" customHeight="1" x14ac:dyDescent="0.25">
      <c r="A923" s="12">
        <v>922</v>
      </c>
      <c r="D923" s="21" t="str">
        <f t="shared" si="245"/>
        <v/>
      </c>
      <c r="E923" s="22" t="str">
        <f t="shared" si="238"/>
        <v/>
      </c>
      <c r="F923" s="22">
        <f>IF(H923="","",MAX($F$2:F922)+1)</f>
        <v>922</v>
      </c>
      <c r="G923" s="26" t="str">
        <f t="shared" si="246"/>
        <v/>
      </c>
      <c r="H923" s="27" t="str">
        <f t="shared" si="247"/>
        <v xml:space="preserve">
</v>
      </c>
      <c r="I923" s="27" t="str">
        <f t="shared" si="248"/>
        <v xml:space="preserve">
</v>
      </c>
      <c r="J923" s="42">
        <f t="shared" si="249"/>
        <v>0</v>
      </c>
      <c r="K923" s="22">
        <f t="shared" si="254"/>
        <v>0</v>
      </c>
      <c r="L923" s="22">
        <f t="shared" si="252"/>
        <v>0</v>
      </c>
      <c r="M923" s="22">
        <f t="shared" si="250"/>
        <v>0</v>
      </c>
      <c r="N923" s="14" t="str">
        <f t="shared" si="251"/>
        <v/>
      </c>
      <c r="O923" s="14" t="e">
        <f t="shared" si="239"/>
        <v>#VALUE!</v>
      </c>
      <c r="P923" s="14" t="e">
        <f t="shared" si="240"/>
        <v>#VALUE!</v>
      </c>
      <c r="Q923" s="14" t="str">
        <f>IFERROR(IF(AA923="",IF(X923="","Ecole Privée "&amp;TRIM(PROPER(VLOOKUP(MID(V923,1,8),[1]Répertoire!$H$1:$J$65536,3,FALSE))),"Ecole Privée "&amp;TRIM(PROPER(VLOOKUP(X923,[1]Répertoire!$H$1:$J$65536,3,FALSE)))),AA923),"")</f>
        <v/>
      </c>
      <c r="R923" s="14" t="str">
        <f>IFERROR(IF(AB923="",IF(X923="",VLOOKUP(MID(V923,1,8),[1]Répertoire!$H$1:$J$65536,2,FALSE),TRIM(UPPER(VLOOKUP(X923,[1]Répertoire!$H$1:$J$65536,2,FALSE)))),AB923),"")</f>
        <v/>
      </c>
      <c r="S923" s="14" t="str">
        <f t="shared" si="253"/>
        <v/>
      </c>
      <c r="T923" s="15" t="e">
        <f t="shared" si="241"/>
        <v>#VALUE!</v>
      </c>
      <c r="U923" s="14" t="e">
        <f t="shared" si="242"/>
        <v>#VALUE!</v>
      </c>
      <c r="V923" s="6" t="str">
        <f t="shared" si="243"/>
        <v/>
      </c>
      <c r="W923" s="34"/>
      <c r="X923" s="23" t="str">
        <f t="shared" si="244"/>
        <v/>
      </c>
      <c r="Y923" s="35"/>
      <c r="Z923" s="35"/>
      <c r="AA923" s="38"/>
      <c r="AB923" s="38"/>
      <c r="AC923" s="39"/>
      <c r="AD923" s="23"/>
      <c r="AE923" s="39"/>
      <c r="AF923" s="41"/>
    </row>
    <row r="924" spans="1:32" ht="45" customHeight="1" x14ac:dyDescent="0.25">
      <c r="A924" s="12">
        <v>923</v>
      </c>
      <c r="D924" s="21" t="str">
        <f t="shared" si="245"/>
        <v/>
      </c>
      <c r="E924" s="22" t="str">
        <f t="shared" si="238"/>
        <v/>
      </c>
      <c r="F924" s="22">
        <f>IF(H924="","",MAX($F$2:F923)+1)</f>
        <v>923</v>
      </c>
      <c r="G924" s="26" t="str">
        <f t="shared" si="246"/>
        <v/>
      </c>
      <c r="H924" s="27" t="str">
        <f t="shared" si="247"/>
        <v xml:space="preserve">
</v>
      </c>
      <c r="I924" s="27" t="str">
        <f t="shared" si="248"/>
        <v xml:space="preserve">
</v>
      </c>
      <c r="J924" s="42">
        <f t="shared" si="249"/>
        <v>0</v>
      </c>
      <c r="K924" s="22">
        <f t="shared" si="254"/>
        <v>0</v>
      </c>
      <c r="L924" s="22">
        <f t="shared" si="252"/>
        <v>0</v>
      </c>
      <c r="M924" s="22">
        <f t="shared" si="250"/>
        <v>0</v>
      </c>
      <c r="N924" s="14" t="str">
        <f t="shared" si="251"/>
        <v/>
      </c>
      <c r="O924" s="14" t="e">
        <f t="shared" si="239"/>
        <v>#VALUE!</v>
      </c>
      <c r="P924" s="14" t="e">
        <f t="shared" si="240"/>
        <v>#VALUE!</v>
      </c>
      <c r="Q924" s="14" t="str">
        <f>IFERROR(IF(AA924="",IF(X924="","Ecole Privée "&amp;TRIM(PROPER(VLOOKUP(MID(V924,1,8),[1]Répertoire!$H$1:$J$65536,3,FALSE))),"Ecole Privée "&amp;TRIM(PROPER(VLOOKUP(X924,[1]Répertoire!$H$1:$J$65536,3,FALSE)))),AA924),"")</f>
        <v/>
      </c>
      <c r="R924" s="14" t="str">
        <f>IFERROR(IF(AB924="",IF(X924="",VLOOKUP(MID(V924,1,8),[1]Répertoire!$H$1:$J$65536,2,FALSE),TRIM(UPPER(VLOOKUP(X924,[1]Répertoire!$H$1:$J$65536,2,FALSE)))),AB924),"")</f>
        <v/>
      </c>
      <c r="S924" s="14" t="str">
        <f t="shared" si="253"/>
        <v/>
      </c>
      <c r="T924" s="15" t="e">
        <f t="shared" si="241"/>
        <v>#VALUE!</v>
      </c>
      <c r="U924" s="14" t="e">
        <f t="shared" si="242"/>
        <v>#VALUE!</v>
      </c>
      <c r="V924" s="4" t="str">
        <f t="shared" si="243"/>
        <v/>
      </c>
      <c r="W924" s="33"/>
      <c r="X924" s="24" t="str">
        <f t="shared" si="244"/>
        <v/>
      </c>
      <c r="Y924" s="25"/>
      <c r="Z924" s="25"/>
      <c r="AA924" s="36"/>
      <c r="AB924" s="36"/>
      <c r="AC924" s="37"/>
      <c r="AD924" s="24"/>
      <c r="AE924" s="37"/>
      <c r="AF924" s="40"/>
    </row>
    <row r="925" spans="1:32" ht="45" customHeight="1" x14ac:dyDescent="0.25">
      <c r="A925" s="12">
        <v>924</v>
      </c>
      <c r="D925" s="21" t="str">
        <f t="shared" si="245"/>
        <v/>
      </c>
      <c r="E925" s="22" t="str">
        <f t="shared" ref="E925:E988" si="255">IF(ISNUMBER(D925),RANK(D925,$D$2:$D$997),"")</f>
        <v/>
      </c>
      <c r="F925" s="22">
        <f>IF(H925="","",MAX($F$2:F924)+1)</f>
        <v>924</v>
      </c>
      <c r="G925" s="26" t="str">
        <f t="shared" si="246"/>
        <v/>
      </c>
      <c r="H925" s="27" t="str">
        <f t="shared" si="247"/>
        <v xml:space="preserve">
</v>
      </c>
      <c r="I925" s="27" t="str">
        <f t="shared" si="248"/>
        <v xml:space="preserve">
</v>
      </c>
      <c r="J925" s="42">
        <f t="shared" si="249"/>
        <v>0</v>
      </c>
      <c r="K925" s="22">
        <f t="shared" si="254"/>
        <v>0</v>
      </c>
      <c r="L925" s="22">
        <f t="shared" si="252"/>
        <v>0</v>
      </c>
      <c r="M925" s="22">
        <f t="shared" si="250"/>
        <v>0</v>
      </c>
      <c r="N925" s="14" t="str">
        <f t="shared" si="251"/>
        <v/>
      </c>
      <c r="O925" s="14" t="e">
        <f t="shared" ref="O925:O988" si="256">IF(Y925="",DATE(YEAR(MID(V925,10,8)),MONTH(MID(V925,10,8)),DAY(MID(V925,10,2))),Y925)</f>
        <v>#VALUE!</v>
      </c>
      <c r="P925" s="14" t="e">
        <f t="shared" ref="P925:P988" si="257">IF(Z925="",DATE(YEAR(MID(V925,19,8)),MONTH(MID(V925,19,8)),DAY(MID(V925,19,8))),Z925)</f>
        <v>#VALUE!</v>
      </c>
      <c r="Q925" s="14" t="str">
        <f>IFERROR(IF(AA925="",IF(X925="","Ecole Privée "&amp;TRIM(PROPER(VLOOKUP(MID(V925,1,8),[1]Répertoire!$H$1:$J$65536,3,FALSE))),"Ecole Privée "&amp;TRIM(PROPER(VLOOKUP(X925,[1]Répertoire!$H$1:$J$65536,3,FALSE)))),AA925),"")</f>
        <v/>
      </c>
      <c r="R925" s="14" t="str">
        <f>IFERROR(IF(AB925="",IF(X925="",VLOOKUP(MID(V925,1,8),[1]Répertoire!$H$1:$J$65536,2,FALSE),TRIM(UPPER(VLOOKUP(X925,[1]Répertoire!$H$1:$J$65536,2,FALSE)))),AB925),"")</f>
        <v/>
      </c>
      <c r="S925" s="14" t="str">
        <f t="shared" si="253"/>
        <v/>
      </c>
      <c r="T925" s="15" t="e">
        <f t="shared" ref="T925:T988" si="258">IF(AC925="",IF(AD925="",U925,TRUNC(AD925*27,0)&amp;"h"&amp;IF((AD925*27)-TRUNC(AD925*27,0)=0,"",(((AD925*27)-TRUNC(AD925*27,0))*60))),AC925)</f>
        <v>#VALUE!</v>
      </c>
      <c r="U925" s="14" t="e">
        <f t="shared" ref="U925:U988" si="259">IF(MID(V925,51,4)="1.00","27h",TRUNC(MID(V925,53,2)*27/100,0)&amp;"h"&amp;((MID(V925,53,2)*27/100)-TRUNC(MID(V925,53,2)*27/100,0))*60)</f>
        <v>#VALUE!</v>
      </c>
      <c r="V925" s="6" t="str">
        <f t="shared" ref="V925:V988" si="260">RIGHT(AF925,69)</f>
        <v/>
      </c>
      <c r="W925" s="34"/>
      <c r="X925" s="23" t="str">
        <f t="shared" ref="X925:X988" si="261">LEFT(V925,8)</f>
        <v/>
      </c>
      <c r="Y925" s="35"/>
      <c r="Z925" s="35"/>
      <c r="AA925" s="38"/>
      <c r="AB925" s="38"/>
      <c r="AC925" s="39"/>
      <c r="AD925" s="23"/>
      <c r="AE925" s="39"/>
      <c r="AF925" s="41"/>
    </row>
    <row r="926" spans="1:32" ht="45" customHeight="1" x14ac:dyDescent="0.25">
      <c r="A926" s="12">
        <v>925</v>
      </c>
      <c r="D926" s="21" t="str">
        <f t="shared" si="245"/>
        <v/>
      </c>
      <c r="E926" s="22" t="str">
        <f t="shared" si="255"/>
        <v/>
      </c>
      <c r="F926" s="22">
        <f>IF(H926="","",MAX($F$2:F925)+1)</f>
        <v>925</v>
      </c>
      <c r="G926" s="26" t="str">
        <f t="shared" si="246"/>
        <v/>
      </c>
      <c r="H926" s="27" t="str">
        <f t="shared" si="247"/>
        <v xml:space="preserve">
</v>
      </c>
      <c r="I926" s="27" t="str">
        <f t="shared" si="248"/>
        <v xml:space="preserve">
</v>
      </c>
      <c r="J926" s="42">
        <f t="shared" si="249"/>
        <v>0</v>
      </c>
      <c r="K926" s="22">
        <f t="shared" si="254"/>
        <v>0</v>
      </c>
      <c r="L926" s="22">
        <f t="shared" si="252"/>
        <v>0</v>
      </c>
      <c r="M926" s="22">
        <f t="shared" si="250"/>
        <v>0</v>
      </c>
      <c r="N926" s="14" t="str">
        <f t="shared" si="251"/>
        <v/>
      </c>
      <c r="O926" s="14" t="e">
        <f t="shared" si="256"/>
        <v>#VALUE!</v>
      </c>
      <c r="P926" s="14" t="e">
        <f t="shared" si="257"/>
        <v>#VALUE!</v>
      </c>
      <c r="Q926" s="14" t="str">
        <f>IFERROR(IF(AA926="",IF(X926="","Ecole Privée "&amp;TRIM(PROPER(VLOOKUP(MID(V926,1,8),[1]Répertoire!$H$1:$J$65536,3,FALSE))),"Ecole Privée "&amp;TRIM(PROPER(VLOOKUP(X926,[1]Répertoire!$H$1:$J$65536,3,FALSE)))),AA926),"")</f>
        <v/>
      </c>
      <c r="R926" s="14" t="str">
        <f>IFERROR(IF(AB926="",IF(X926="",VLOOKUP(MID(V926,1,8),[1]Répertoire!$H$1:$J$65536,2,FALSE),TRIM(UPPER(VLOOKUP(X926,[1]Répertoire!$H$1:$J$65536,2,FALSE)))),AB926),"")</f>
        <v/>
      </c>
      <c r="S926" s="14" t="str">
        <f t="shared" si="253"/>
        <v/>
      </c>
      <c r="T926" s="15" t="e">
        <f t="shared" si="258"/>
        <v>#VALUE!</v>
      </c>
      <c r="U926" s="14" t="e">
        <f t="shared" si="259"/>
        <v>#VALUE!</v>
      </c>
      <c r="V926" s="4" t="str">
        <f t="shared" si="260"/>
        <v/>
      </c>
      <c r="W926" s="33"/>
      <c r="X926" s="24" t="str">
        <f t="shared" si="261"/>
        <v/>
      </c>
      <c r="Y926" s="25"/>
      <c r="Z926" s="25"/>
      <c r="AA926" s="36"/>
      <c r="AB926" s="36"/>
      <c r="AC926" s="37"/>
      <c r="AD926" s="24"/>
      <c r="AE926" s="37"/>
      <c r="AF926" s="40"/>
    </row>
    <row r="927" spans="1:32" ht="45" customHeight="1" x14ac:dyDescent="0.25">
      <c r="A927" s="12">
        <v>926</v>
      </c>
      <c r="D927" s="21" t="str">
        <f t="shared" si="245"/>
        <v/>
      </c>
      <c r="E927" s="22" t="str">
        <f t="shared" si="255"/>
        <v/>
      </c>
      <c r="F927" s="22">
        <f>IF(H927="","",MAX($F$2:F926)+1)</f>
        <v>926</v>
      </c>
      <c r="G927" s="26" t="str">
        <f t="shared" si="246"/>
        <v/>
      </c>
      <c r="H927" s="27" t="str">
        <f t="shared" si="247"/>
        <v xml:space="preserve">
</v>
      </c>
      <c r="I927" s="27" t="str">
        <f t="shared" si="248"/>
        <v xml:space="preserve">
</v>
      </c>
      <c r="J927" s="42">
        <f t="shared" si="249"/>
        <v>0</v>
      </c>
      <c r="K927" s="22">
        <f t="shared" si="254"/>
        <v>0</v>
      </c>
      <c r="L927" s="22">
        <f t="shared" si="252"/>
        <v>0</v>
      </c>
      <c r="M927" s="22">
        <f t="shared" si="250"/>
        <v>0</v>
      </c>
      <c r="N927" s="14" t="str">
        <f t="shared" si="251"/>
        <v/>
      </c>
      <c r="O927" s="14" t="e">
        <f t="shared" si="256"/>
        <v>#VALUE!</v>
      </c>
      <c r="P927" s="14" t="e">
        <f t="shared" si="257"/>
        <v>#VALUE!</v>
      </c>
      <c r="Q927" s="14" t="str">
        <f>IFERROR(IF(AA927="",IF(X927="","Ecole Privée "&amp;TRIM(PROPER(VLOOKUP(MID(V927,1,8),[1]Répertoire!$H$1:$J$65536,3,FALSE))),"Ecole Privée "&amp;TRIM(PROPER(VLOOKUP(X927,[1]Répertoire!$H$1:$J$65536,3,FALSE)))),AA927),"")</f>
        <v/>
      </c>
      <c r="R927" s="14" t="str">
        <f>IFERROR(IF(AB927="",IF(X927="",VLOOKUP(MID(V927,1,8),[1]Répertoire!$H$1:$J$65536,2,FALSE),TRIM(UPPER(VLOOKUP(X927,[1]Répertoire!$H$1:$J$65536,2,FALSE)))),AB927),"")</f>
        <v/>
      </c>
      <c r="S927" s="14" t="str">
        <f t="shared" si="253"/>
        <v/>
      </c>
      <c r="T927" s="15" t="e">
        <f t="shared" si="258"/>
        <v>#VALUE!</v>
      </c>
      <c r="U927" s="14" t="e">
        <f t="shared" si="259"/>
        <v>#VALUE!</v>
      </c>
      <c r="V927" s="6" t="str">
        <f t="shared" si="260"/>
        <v/>
      </c>
      <c r="W927" s="34"/>
      <c r="X927" s="23" t="str">
        <f t="shared" si="261"/>
        <v/>
      </c>
      <c r="Y927" s="35"/>
      <c r="Z927" s="35"/>
      <c r="AA927" s="38"/>
      <c r="AB927" s="38"/>
      <c r="AC927" s="39"/>
      <c r="AD927" s="23"/>
      <c r="AE927" s="39"/>
      <c r="AF927" s="41"/>
    </row>
    <row r="928" spans="1:32" ht="45" customHeight="1" x14ac:dyDescent="0.25">
      <c r="A928" s="12">
        <v>927</v>
      </c>
      <c r="D928" s="21" t="str">
        <f t="shared" si="245"/>
        <v/>
      </c>
      <c r="E928" s="22" t="str">
        <f t="shared" si="255"/>
        <v/>
      </c>
      <c r="F928" s="22">
        <f>IF(H928="","",MAX($F$2:F927)+1)</f>
        <v>927</v>
      </c>
      <c r="G928" s="26" t="str">
        <f t="shared" si="246"/>
        <v/>
      </c>
      <c r="H928" s="27" t="str">
        <f t="shared" si="247"/>
        <v xml:space="preserve">
</v>
      </c>
      <c r="I928" s="27" t="str">
        <f t="shared" si="248"/>
        <v xml:space="preserve">
</v>
      </c>
      <c r="J928" s="42">
        <f t="shared" si="249"/>
        <v>0</v>
      </c>
      <c r="K928" s="22">
        <f t="shared" si="254"/>
        <v>0</v>
      </c>
      <c r="L928" s="22">
        <f t="shared" si="252"/>
        <v>0</v>
      </c>
      <c r="M928" s="22">
        <f t="shared" si="250"/>
        <v>0</v>
      </c>
      <c r="N928" s="14" t="str">
        <f t="shared" si="251"/>
        <v/>
      </c>
      <c r="O928" s="14" t="e">
        <f t="shared" si="256"/>
        <v>#VALUE!</v>
      </c>
      <c r="P928" s="14" t="e">
        <f t="shared" si="257"/>
        <v>#VALUE!</v>
      </c>
      <c r="Q928" s="14" t="str">
        <f>IFERROR(IF(AA928="",IF(X928="","Ecole Privée "&amp;TRIM(PROPER(VLOOKUP(MID(V928,1,8),[1]Répertoire!$H$1:$J$65536,3,FALSE))),"Ecole Privée "&amp;TRIM(PROPER(VLOOKUP(X928,[1]Répertoire!$H$1:$J$65536,3,FALSE)))),AA928),"")</f>
        <v/>
      </c>
      <c r="R928" s="14" t="str">
        <f>IFERROR(IF(AB928="",IF(X928="",VLOOKUP(MID(V928,1,8),[1]Répertoire!$H$1:$J$65536,2,FALSE),TRIM(UPPER(VLOOKUP(X928,[1]Répertoire!$H$1:$J$65536,2,FALSE)))),AB928),"")</f>
        <v/>
      </c>
      <c r="S928" s="14" t="str">
        <f t="shared" si="253"/>
        <v/>
      </c>
      <c r="T928" s="15" t="e">
        <f t="shared" si="258"/>
        <v>#VALUE!</v>
      </c>
      <c r="U928" s="14" t="e">
        <f t="shared" si="259"/>
        <v>#VALUE!</v>
      </c>
      <c r="V928" s="4" t="str">
        <f t="shared" si="260"/>
        <v/>
      </c>
      <c r="W928" s="33"/>
      <c r="X928" s="24" t="str">
        <f t="shared" si="261"/>
        <v/>
      </c>
      <c r="Y928" s="25"/>
      <c r="Z928" s="25"/>
      <c r="AA928" s="36"/>
      <c r="AB928" s="36"/>
      <c r="AC928" s="37"/>
      <c r="AD928" s="24"/>
      <c r="AE928" s="37"/>
      <c r="AF928" s="40"/>
    </row>
    <row r="929" spans="1:32" ht="45" customHeight="1" x14ac:dyDescent="0.25">
      <c r="A929" s="12">
        <v>928</v>
      </c>
      <c r="D929" s="21" t="str">
        <f t="shared" si="245"/>
        <v/>
      </c>
      <c r="E929" s="22" t="str">
        <f t="shared" si="255"/>
        <v/>
      </c>
      <c r="F929" s="22">
        <f>IF(H929="","",MAX($F$2:F928)+1)</f>
        <v>928</v>
      </c>
      <c r="G929" s="26" t="str">
        <f t="shared" si="246"/>
        <v/>
      </c>
      <c r="H929" s="27" t="str">
        <f t="shared" si="247"/>
        <v xml:space="preserve">
</v>
      </c>
      <c r="I929" s="27" t="str">
        <f t="shared" si="248"/>
        <v xml:space="preserve">
</v>
      </c>
      <c r="J929" s="42">
        <f t="shared" si="249"/>
        <v>0</v>
      </c>
      <c r="K929" s="22">
        <f t="shared" si="254"/>
        <v>0</v>
      </c>
      <c r="L929" s="22">
        <f t="shared" si="252"/>
        <v>0</v>
      </c>
      <c r="M929" s="22">
        <f t="shared" si="250"/>
        <v>0</v>
      </c>
      <c r="N929" s="14" t="str">
        <f t="shared" si="251"/>
        <v/>
      </c>
      <c r="O929" s="14" t="e">
        <f t="shared" si="256"/>
        <v>#VALUE!</v>
      </c>
      <c r="P929" s="14" t="e">
        <f t="shared" si="257"/>
        <v>#VALUE!</v>
      </c>
      <c r="Q929" s="14" t="str">
        <f>IFERROR(IF(AA929="",IF(X929="","Ecole Privée "&amp;TRIM(PROPER(VLOOKUP(MID(V929,1,8),[1]Répertoire!$H$1:$J$65536,3,FALSE))),"Ecole Privée "&amp;TRIM(PROPER(VLOOKUP(X929,[1]Répertoire!$H$1:$J$65536,3,FALSE)))),AA929),"")</f>
        <v/>
      </c>
      <c r="R929" s="14" t="str">
        <f>IFERROR(IF(AB929="",IF(X929="",VLOOKUP(MID(V929,1,8),[1]Répertoire!$H$1:$J$65536,2,FALSE),TRIM(UPPER(VLOOKUP(X929,[1]Répertoire!$H$1:$J$65536,2,FALSE)))),AB929),"")</f>
        <v/>
      </c>
      <c r="S929" s="14" t="str">
        <f t="shared" si="253"/>
        <v/>
      </c>
      <c r="T929" s="15" t="e">
        <f t="shared" si="258"/>
        <v>#VALUE!</v>
      </c>
      <c r="U929" s="14" t="e">
        <f t="shared" si="259"/>
        <v>#VALUE!</v>
      </c>
      <c r="V929" s="6" t="str">
        <f t="shared" si="260"/>
        <v/>
      </c>
      <c r="W929" s="34"/>
      <c r="X929" s="23" t="str">
        <f t="shared" si="261"/>
        <v/>
      </c>
      <c r="Y929" s="35"/>
      <c r="Z929" s="35"/>
      <c r="AA929" s="38"/>
      <c r="AB929" s="38"/>
      <c r="AC929" s="39"/>
      <c r="AD929" s="23"/>
      <c r="AE929" s="39"/>
      <c r="AF929" s="41"/>
    </row>
    <row r="930" spans="1:32" ht="45" customHeight="1" x14ac:dyDescent="0.25">
      <c r="A930" s="12">
        <v>929</v>
      </c>
      <c r="D930" s="21" t="str">
        <f t="shared" si="245"/>
        <v/>
      </c>
      <c r="E930" s="22" t="str">
        <f t="shared" si="255"/>
        <v/>
      </c>
      <c r="F930" s="22">
        <f>IF(H930="","",MAX($F$2:F929)+1)</f>
        <v>929</v>
      </c>
      <c r="G930" s="26" t="str">
        <f t="shared" si="246"/>
        <v/>
      </c>
      <c r="H930" s="27" t="str">
        <f t="shared" si="247"/>
        <v xml:space="preserve">
</v>
      </c>
      <c r="I930" s="27" t="str">
        <f t="shared" si="248"/>
        <v xml:space="preserve">
</v>
      </c>
      <c r="J930" s="42">
        <f t="shared" si="249"/>
        <v>0</v>
      </c>
      <c r="K930" s="22">
        <f t="shared" si="254"/>
        <v>0</v>
      </c>
      <c r="L930" s="22">
        <f t="shared" si="252"/>
        <v>0</v>
      </c>
      <c r="M930" s="22">
        <f t="shared" si="250"/>
        <v>0</v>
      </c>
      <c r="N930" s="14" t="str">
        <f t="shared" si="251"/>
        <v/>
      </c>
      <c r="O930" s="14" t="e">
        <f t="shared" si="256"/>
        <v>#VALUE!</v>
      </c>
      <c r="P930" s="14" t="e">
        <f t="shared" si="257"/>
        <v>#VALUE!</v>
      </c>
      <c r="Q930" s="14" t="str">
        <f>IFERROR(IF(AA930="",IF(X930="","Ecole Privée "&amp;TRIM(PROPER(VLOOKUP(MID(V930,1,8),[1]Répertoire!$H$1:$J$65536,3,FALSE))),"Ecole Privée "&amp;TRIM(PROPER(VLOOKUP(X930,[1]Répertoire!$H$1:$J$65536,3,FALSE)))),AA930),"")</f>
        <v/>
      </c>
      <c r="R930" s="14" t="str">
        <f>IFERROR(IF(AB930="",IF(X930="",VLOOKUP(MID(V930,1,8),[1]Répertoire!$H$1:$J$65536,2,FALSE),TRIM(UPPER(VLOOKUP(X930,[1]Répertoire!$H$1:$J$65536,2,FALSE)))),AB930),"")</f>
        <v/>
      </c>
      <c r="S930" s="14" t="str">
        <f t="shared" si="253"/>
        <v/>
      </c>
      <c r="T930" s="15" t="e">
        <f t="shared" si="258"/>
        <v>#VALUE!</v>
      </c>
      <c r="U930" s="14" t="e">
        <f t="shared" si="259"/>
        <v>#VALUE!</v>
      </c>
      <c r="V930" s="4" t="str">
        <f t="shared" si="260"/>
        <v/>
      </c>
      <c r="W930" s="33"/>
      <c r="X930" s="24" t="str">
        <f t="shared" si="261"/>
        <v/>
      </c>
      <c r="Y930" s="25"/>
      <c r="Z930" s="25"/>
      <c r="AA930" s="36"/>
      <c r="AB930" s="36"/>
      <c r="AC930" s="37"/>
      <c r="AD930" s="24"/>
      <c r="AE930" s="37"/>
      <c r="AF930" s="40"/>
    </row>
    <row r="931" spans="1:32" ht="45" customHeight="1" x14ac:dyDescent="0.25">
      <c r="A931" s="12">
        <v>930</v>
      </c>
      <c r="D931" s="21" t="str">
        <f t="shared" si="245"/>
        <v/>
      </c>
      <c r="E931" s="22" t="str">
        <f t="shared" si="255"/>
        <v/>
      </c>
      <c r="F931" s="22">
        <f>IF(H931="","",MAX($F$2:F930)+1)</f>
        <v>930</v>
      </c>
      <c r="G931" s="26" t="str">
        <f t="shared" si="246"/>
        <v/>
      </c>
      <c r="H931" s="27" t="str">
        <f t="shared" si="247"/>
        <v xml:space="preserve">
</v>
      </c>
      <c r="I931" s="27" t="str">
        <f t="shared" si="248"/>
        <v xml:space="preserve">
</v>
      </c>
      <c r="J931" s="42">
        <f t="shared" si="249"/>
        <v>0</v>
      </c>
      <c r="K931" s="22">
        <f t="shared" si="254"/>
        <v>0</v>
      </c>
      <c r="L931" s="22">
        <f t="shared" si="252"/>
        <v>0</v>
      </c>
      <c r="M931" s="22">
        <f t="shared" si="250"/>
        <v>0</v>
      </c>
      <c r="N931" s="14" t="str">
        <f t="shared" si="251"/>
        <v/>
      </c>
      <c r="O931" s="14" t="e">
        <f t="shared" si="256"/>
        <v>#VALUE!</v>
      </c>
      <c r="P931" s="14" t="e">
        <f t="shared" si="257"/>
        <v>#VALUE!</v>
      </c>
      <c r="Q931" s="14" t="str">
        <f>IFERROR(IF(AA931="",IF(X931="","Ecole Privée "&amp;TRIM(PROPER(VLOOKUP(MID(V931,1,8),[1]Répertoire!$H$1:$J$65536,3,FALSE))),"Ecole Privée "&amp;TRIM(PROPER(VLOOKUP(X931,[1]Répertoire!$H$1:$J$65536,3,FALSE)))),AA931),"")</f>
        <v/>
      </c>
      <c r="R931" s="14" t="str">
        <f>IFERROR(IF(AB931="",IF(X931="",VLOOKUP(MID(V931,1,8),[1]Répertoire!$H$1:$J$65536,2,FALSE),TRIM(UPPER(VLOOKUP(X931,[1]Répertoire!$H$1:$J$65536,2,FALSE)))),AB931),"")</f>
        <v/>
      </c>
      <c r="S931" s="14" t="str">
        <f t="shared" si="253"/>
        <v/>
      </c>
      <c r="T931" s="15" t="e">
        <f t="shared" si="258"/>
        <v>#VALUE!</v>
      </c>
      <c r="U931" s="14" t="e">
        <f t="shared" si="259"/>
        <v>#VALUE!</v>
      </c>
      <c r="V931" s="6" t="str">
        <f t="shared" si="260"/>
        <v/>
      </c>
      <c r="W931" s="34"/>
      <c r="X931" s="23" t="str">
        <f t="shared" si="261"/>
        <v/>
      </c>
      <c r="Y931" s="35"/>
      <c r="Z931" s="35"/>
      <c r="AA931" s="38"/>
      <c r="AB931" s="38"/>
      <c r="AC931" s="39"/>
      <c r="AD931" s="23"/>
      <c r="AE931" s="39"/>
      <c r="AF931" s="41"/>
    </row>
    <row r="932" spans="1:32" ht="45" customHeight="1" x14ac:dyDescent="0.25">
      <c r="A932" s="12">
        <v>931</v>
      </c>
      <c r="D932" s="21" t="str">
        <f t="shared" si="245"/>
        <v/>
      </c>
      <c r="E932" s="22" t="str">
        <f t="shared" si="255"/>
        <v/>
      </c>
      <c r="F932" s="22">
        <f>IF(H932="","",MAX($F$2:F931)+1)</f>
        <v>931</v>
      </c>
      <c r="G932" s="26" t="str">
        <f t="shared" si="246"/>
        <v/>
      </c>
      <c r="H932" s="27" t="str">
        <f t="shared" si="247"/>
        <v xml:space="preserve">
</v>
      </c>
      <c r="I932" s="27" t="str">
        <f t="shared" si="248"/>
        <v xml:space="preserve">
</v>
      </c>
      <c r="J932" s="42">
        <f t="shared" si="249"/>
        <v>0</v>
      </c>
      <c r="K932" s="22">
        <f t="shared" si="254"/>
        <v>0</v>
      </c>
      <c r="L932" s="22">
        <f t="shared" si="252"/>
        <v>0</v>
      </c>
      <c r="M932" s="22">
        <f t="shared" si="250"/>
        <v>0</v>
      </c>
      <c r="N932" s="14" t="str">
        <f t="shared" si="251"/>
        <v/>
      </c>
      <c r="O932" s="14" t="e">
        <f t="shared" si="256"/>
        <v>#VALUE!</v>
      </c>
      <c r="P932" s="14" t="e">
        <f t="shared" si="257"/>
        <v>#VALUE!</v>
      </c>
      <c r="Q932" s="14" t="str">
        <f>IFERROR(IF(AA932="",IF(X932="","Ecole Privée "&amp;TRIM(PROPER(VLOOKUP(MID(V932,1,8),[1]Répertoire!$H$1:$J$65536,3,FALSE))),"Ecole Privée "&amp;TRIM(PROPER(VLOOKUP(X932,[1]Répertoire!$H$1:$J$65536,3,FALSE)))),AA932),"")</f>
        <v/>
      </c>
      <c r="R932" s="14" t="str">
        <f>IFERROR(IF(AB932="",IF(X932="",VLOOKUP(MID(V932,1,8),[1]Répertoire!$H$1:$J$65536,2,FALSE),TRIM(UPPER(VLOOKUP(X932,[1]Répertoire!$H$1:$J$65536,2,FALSE)))),AB932),"")</f>
        <v/>
      </c>
      <c r="S932" s="14" t="str">
        <f t="shared" si="253"/>
        <v/>
      </c>
      <c r="T932" s="15" t="e">
        <f t="shared" si="258"/>
        <v>#VALUE!</v>
      </c>
      <c r="U932" s="14" t="e">
        <f t="shared" si="259"/>
        <v>#VALUE!</v>
      </c>
      <c r="V932" s="4" t="str">
        <f t="shared" si="260"/>
        <v/>
      </c>
      <c r="W932" s="33"/>
      <c r="X932" s="24" t="str">
        <f t="shared" si="261"/>
        <v/>
      </c>
      <c r="Y932" s="25"/>
      <c r="Z932" s="25"/>
      <c r="AA932" s="36"/>
      <c r="AB932" s="36"/>
      <c r="AC932" s="37"/>
      <c r="AD932" s="24"/>
      <c r="AE932" s="37"/>
      <c r="AF932" s="40"/>
    </row>
    <row r="933" spans="1:32" ht="45" customHeight="1" x14ac:dyDescent="0.25">
      <c r="A933" s="12">
        <v>932</v>
      </c>
      <c r="D933" s="21" t="str">
        <f t="shared" si="245"/>
        <v/>
      </c>
      <c r="E933" s="22" t="str">
        <f t="shared" si="255"/>
        <v/>
      </c>
      <c r="F933" s="22">
        <f>IF(H933="","",MAX($F$2:F932)+1)</f>
        <v>932</v>
      </c>
      <c r="G933" s="26" t="str">
        <f t="shared" si="246"/>
        <v/>
      </c>
      <c r="H933" s="27" t="str">
        <f t="shared" si="247"/>
        <v xml:space="preserve">
</v>
      </c>
      <c r="I933" s="27" t="str">
        <f t="shared" si="248"/>
        <v xml:space="preserve">
</v>
      </c>
      <c r="J933" s="42">
        <f t="shared" si="249"/>
        <v>0</v>
      </c>
      <c r="K933" s="22">
        <f t="shared" si="254"/>
        <v>0</v>
      </c>
      <c r="L933" s="22">
        <f t="shared" si="252"/>
        <v>0</v>
      </c>
      <c r="M933" s="22">
        <f t="shared" si="250"/>
        <v>0</v>
      </c>
      <c r="N933" s="14" t="str">
        <f t="shared" si="251"/>
        <v/>
      </c>
      <c r="O933" s="14" t="e">
        <f t="shared" si="256"/>
        <v>#VALUE!</v>
      </c>
      <c r="P933" s="14" t="e">
        <f t="shared" si="257"/>
        <v>#VALUE!</v>
      </c>
      <c r="Q933" s="14" t="str">
        <f>IFERROR(IF(AA933="",IF(X933="","Ecole Privée "&amp;TRIM(PROPER(VLOOKUP(MID(V933,1,8),[1]Répertoire!$H$1:$J$65536,3,FALSE))),"Ecole Privée "&amp;TRIM(PROPER(VLOOKUP(X933,[1]Répertoire!$H$1:$J$65536,3,FALSE)))),AA933),"")</f>
        <v/>
      </c>
      <c r="R933" s="14" t="str">
        <f>IFERROR(IF(AB933="",IF(X933="",VLOOKUP(MID(V933,1,8),[1]Répertoire!$H$1:$J$65536,2,FALSE),TRIM(UPPER(VLOOKUP(X933,[1]Répertoire!$H$1:$J$65536,2,FALSE)))),AB933),"")</f>
        <v/>
      </c>
      <c r="S933" s="14" t="str">
        <f t="shared" si="253"/>
        <v/>
      </c>
      <c r="T933" s="15" t="e">
        <f t="shared" si="258"/>
        <v>#VALUE!</v>
      </c>
      <c r="U933" s="14" t="e">
        <f t="shared" si="259"/>
        <v>#VALUE!</v>
      </c>
      <c r="V933" s="6" t="str">
        <f t="shared" si="260"/>
        <v/>
      </c>
      <c r="W933" s="34"/>
      <c r="X933" s="23" t="str">
        <f t="shared" si="261"/>
        <v/>
      </c>
      <c r="Y933" s="35"/>
      <c r="Z933" s="35"/>
      <c r="AA933" s="38"/>
      <c r="AB933" s="38"/>
      <c r="AC933" s="39"/>
      <c r="AD933" s="23"/>
      <c r="AE933" s="39"/>
      <c r="AF933" s="41"/>
    </row>
    <row r="934" spans="1:32" ht="45" customHeight="1" x14ac:dyDescent="0.25">
      <c r="A934" s="12">
        <v>933</v>
      </c>
      <c r="D934" s="21" t="str">
        <f t="shared" si="245"/>
        <v/>
      </c>
      <c r="E934" s="22" t="str">
        <f t="shared" si="255"/>
        <v/>
      </c>
      <c r="F934" s="22">
        <f>IF(H934="","",MAX($F$2:F933)+1)</f>
        <v>933</v>
      </c>
      <c r="G934" s="26" t="str">
        <f t="shared" si="246"/>
        <v/>
      </c>
      <c r="H934" s="27" t="str">
        <f t="shared" si="247"/>
        <v xml:space="preserve">
</v>
      </c>
      <c r="I934" s="27" t="str">
        <f t="shared" si="248"/>
        <v xml:space="preserve">
</v>
      </c>
      <c r="J934" s="42">
        <f t="shared" si="249"/>
        <v>0</v>
      </c>
      <c r="K934" s="22">
        <f t="shared" si="254"/>
        <v>0</v>
      </c>
      <c r="L934" s="22">
        <f t="shared" si="252"/>
        <v>0</v>
      </c>
      <c r="M934" s="22">
        <f t="shared" si="250"/>
        <v>0</v>
      </c>
      <c r="N934" s="14" t="str">
        <f t="shared" si="251"/>
        <v/>
      </c>
      <c r="O934" s="14" t="e">
        <f t="shared" si="256"/>
        <v>#VALUE!</v>
      </c>
      <c r="P934" s="14" t="e">
        <f t="shared" si="257"/>
        <v>#VALUE!</v>
      </c>
      <c r="Q934" s="14" t="str">
        <f>IFERROR(IF(AA934="",IF(X934="","Ecole Privée "&amp;TRIM(PROPER(VLOOKUP(MID(V934,1,8),[1]Répertoire!$H$1:$J$65536,3,FALSE))),"Ecole Privée "&amp;TRIM(PROPER(VLOOKUP(X934,[1]Répertoire!$H$1:$J$65536,3,FALSE)))),AA934),"")</f>
        <v/>
      </c>
      <c r="R934" s="14" t="str">
        <f>IFERROR(IF(AB934="",IF(X934="",VLOOKUP(MID(V934,1,8),[1]Répertoire!$H$1:$J$65536,2,FALSE),TRIM(UPPER(VLOOKUP(X934,[1]Répertoire!$H$1:$J$65536,2,FALSE)))),AB934),"")</f>
        <v/>
      </c>
      <c r="S934" s="14" t="str">
        <f t="shared" si="253"/>
        <v/>
      </c>
      <c r="T934" s="15" t="e">
        <f t="shared" si="258"/>
        <v>#VALUE!</v>
      </c>
      <c r="U934" s="14" t="e">
        <f t="shared" si="259"/>
        <v>#VALUE!</v>
      </c>
      <c r="V934" s="4" t="str">
        <f t="shared" si="260"/>
        <v/>
      </c>
      <c r="W934" s="33"/>
      <c r="X934" s="24" t="str">
        <f t="shared" si="261"/>
        <v/>
      </c>
      <c r="Y934" s="25"/>
      <c r="Z934" s="25"/>
      <c r="AA934" s="36"/>
      <c r="AB934" s="36"/>
      <c r="AC934" s="37"/>
      <c r="AD934" s="24"/>
      <c r="AE934" s="37"/>
      <c r="AF934" s="40"/>
    </row>
    <row r="935" spans="1:32" ht="45" customHeight="1" x14ac:dyDescent="0.25">
      <c r="A935" s="12">
        <v>934</v>
      </c>
      <c r="D935" s="21" t="str">
        <f t="shared" si="245"/>
        <v/>
      </c>
      <c r="E935" s="22" t="str">
        <f t="shared" si="255"/>
        <v/>
      </c>
      <c r="F935" s="22">
        <f>IF(H935="","",MAX($F$2:F934)+1)</f>
        <v>934</v>
      </c>
      <c r="G935" s="26" t="str">
        <f t="shared" si="246"/>
        <v/>
      </c>
      <c r="H935" s="27" t="str">
        <f t="shared" si="247"/>
        <v xml:space="preserve">
</v>
      </c>
      <c r="I935" s="27" t="str">
        <f t="shared" si="248"/>
        <v xml:space="preserve">
</v>
      </c>
      <c r="J935" s="42">
        <f t="shared" si="249"/>
        <v>0</v>
      </c>
      <c r="K935" s="22">
        <f t="shared" si="254"/>
        <v>0</v>
      </c>
      <c r="L935" s="22">
        <f t="shared" si="252"/>
        <v>0</v>
      </c>
      <c r="M935" s="22">
        <f t="shared" si="250"/>
        <v>0</v>
      </c>
      <c r="N935" s="14" t="str">
        <f t="shared" si="251"/>
        <v/>
      </c>
      <c r="O935" s="14" t="e">
        <f t="shared" si="256"/>
        <v>#VALUE!</v>
      </c>
      <c r="P935" s="14" t="e">
        <f t="shared" si="257"/>
        <v>#VALUE!</v>
      </c>
      <c r="Q935" s="14" t="str">
        <f>IFERROR(IF(AA935="",IF(X935="","Ecole Privée "&amp;TRIM(PROPER(VLOOKUP(MID(V935,1,8),[1]Répertoire!$H$1:$J$65536,3,FALSE))),"Ecole Privée "&amp;TRIM(PROPER(VLOOKUP(X935,[1]Répertoire!$H$1:$J$65536,3,FALSE)))),AA935),"")</f>
        <v/>
      </c>
      <c r="R935" s="14" t="str">
        <f>IFERROR(IF(AB935="",IF(X935="",VLOOKUP(MID(V935,1,8),[1]Répertoire!$H$1:$J$65536,2,FALSE),TRIM(UPPER(VLOOKUP(X935,[1]Répertoire!$H$1:$J$65536,2,FALSE)))),AB935),"")</f>
        <v/>
      </c>
      <c r="S935" s="14" t="str">
        <f t="shared" si="253"/>
        <v/>
      </c>
      <c r="T935" s="15" t="e">
        <f t="shared" si="258"/>
        <v>#VALUE!</v>
      </c>
      <c r="U935" s="14" t="e">
        <f t="shared" si="259"/>
        <v>#VALUE!</v>
      </c>
      <c r="V935" s="6" t="str">
        <f t="shared" si="260"/>
        <v/>
      </c>
      <c r="W935" s="34"/>
      <c r="X935" s="23" t="str">
        <f t="shared" si="261"/>
        <v/>
      </c>
      <c r="Y935" s="35"/>
      <c r="Z935" s="35"/>
      <c r="AA935" s="38"/>
      <c r="AB935" s="38"/>
      <c r="AC935" s="39"/>
      <c r="AD935" s="23"/>
      <c r="AE935" s="39"/>
      <c r="AF935" s="41"/>
    </row>
    <row r="936" spans="1:32" ht="45" customHeight="1" x14ac:dyDescent="0.25">
      <c r="A936" s="12">
        <v>935</v>
      </c>
      <c r="D936" s="21" t="str">
        <f t="shared" si="245"/>
        <v/>
      </c>
      <c r="E936" s="22" t="str">
        <f t="shared" si="255"/>
        <v/>
      </c>
      <c r="F936" s="22">
        <f>IF(H936="","",MAX($F$2:F935)+1)</f>
        <v>935</v>
      </c>
      <c r="G936" s="26" t="str">
        <f t="shared" si="246"/>
        <v/>
      </c>
      <c r="H936" s="27" t="str">
        <f t="shared" si="247"/>
        <v xml:space="preserve">
</v>
      </c>
      <c r="I936" s="27" t="str">
        <f t="shared" si="248"/>
        <v xml:space="preserve">
</v>
      </c>
      <c r="J936" s="42">
        <f t="shared" si="249"/>
        <v>0</v>
      </c>
      <c r="K936" s="22">
        <f t="shared" si="254"/>
        <v>0</v>
      </c>
      <c r="L936" s="22">
        <f t="shared" si="252"/>
        <v>0</v>
      </c>
      <c r="M936" s="22">
        <f t="shared" si="250"/>
        <v>0</v>
      </c>
      <c r="N936" s="14" t="str">
        <f t="shared" si="251"/>
        <v/>
      </c>
      <c r="O936" s="14" t="e">
        <f t="shared" si="256"/>
        <v>#VALUE!</v>
      </c>
      <c r="P936" s="14" t="e">
        <f t="shared" si="257"/>
        <v>#VALUE!</v>
      </c>
      <c r="Q936" s="14" t="str">
        <f>IFERROR(IF(AA936="",IF(X936="","Ecole Privée "&amp;TRIM(PROPER(VLOOKUP(MID(V936,1,8),[1]Répertoire!$H$1:$J$65536,3,FALSE))),"Ecole Privée "&amp;TRIM(PROPER(VLOOKUP(X936,[1]Répertoire!$H$1:$J$65536,3,FALSE)))),AA936),"")</f>
        <v/>
      </c>
      <c r="R936" s="14" t="str">
        <f>IFERROR(IF(AB936="",IF(X936="",VLOOKUP(MID(V936,1,8),[1]Répertoire!$H$1:$J$65536,2,FALSE),TRIM(UPPER(VLOOKUP(X936,[1]Répertoire!$H$1:$J$65536,2,FALSE)))),AB936),"")</f>
        <v/>
      </c>
      <c r="S936" s="14" t="str">
        <f t="shared" si="253"/>
        <v/>
      </c>
      <c r="T936" s="15" t="e">
        <f t="shared" si="258"/>
        <v>#VALUE!</v>
      </c>
      <c r="U936" s="14" t="e">
        <f t="shared" si="259"/>
        <v>#VALUE!</v>
      </c>
      <c r="V936" s="4" t="str">
        <f t="shared" si="260"/>
        <v/>
      </c>
      <c r="W936" s="33"/>
      <c r="X936" s="24" t="str">
        <f t="shared" si="261"/>
        <v/>
      </c>
      <c r="Y936" s="25"/>
      <c r="Z936" s="25"/>
      <c r="AA936" s="36"/>
      <c r="AB936" s="36"/>
      <c r="AC936" s="37"/>
      <c r="AD936" s="24"/>
      <c r="AE936" s="37"/>
      <c r="AF936" s="40"/>
    </row>
    <row r="937" spans="1:32" ht="45" customHeight="1" x14ac:dyDescent="0.25">
      <c r="A937" s="12">
        <v>936</v>
      </c>
      <c r="D937" s="21" t="str">
        <f t="shared" si="245"/>
        <v/>
      </c>
      <c r="E937" s="22" t="str">
        <f t="shared" si="255"/>
        <v/>
      </c>
      <c r="F937" s="22">
        <f>IF(H937="","",MAX($F$2:F936)+1)</f>
        <v>936</v>
      </c>
      <c r="G937" s="26" t="str">
        <f t="shared" si="246"/>
        <v/>
      </c>
      <c r="H937" s="27" t="str">
        <f t="shared" si="247"/>
        <v xml:space="preserve">
</v>
      </c>
      <c r="I937" s="27" t="str">
        <f t="shared" si="248"/>
        <v xml:space="preserve">
</v>
      </c>
      <c r="J937" s="42">
        <f t="shared" si="249"/>
        <v>0</v>
      </c>
      <c r="K937" s="22">
        <f t="shared" si="254"/>
        <v>0</v>
      </c>
      <c r="L937" s="22">
        <f t="shared" si="252"/>
        <v>0</v>
      </c>
      <c r="M937" s="22">
        <f t="shared" si="250"/>
        <v>0</v>
      </c>
      <c r="N937" s="14" t="str">
        <f t="shared" si="251"/>
        <v/>
      </c>
      <c r="O937" s="14" t="e">
        <f t="shared" si="256"/>
        <v>#VALUE!</v>
      </c>
      <c r="P937" s="14" t="e">
        <f t="shared" si="257"/>
        <v>#VALUE!</v>
      </c>
      <c r="Q937" s="14" t="str">
        <f>IFERROR(IF(AA937="",IF(X937="","Ecole Privée "&amp;TRIM(PROPER(VLOOKUP(MID(V937,1,8),[1]Répertoire!$H$1:$J$65536,3,FALSE))),"Ecole Privée "&amp;TRIM(PROPER(VLOOKUP(X937,[1]Répertoire!$H$1:$J$65536,3,FALSE)))),AA937),"")</f>
        <v/>
      </c>
      <c r="R937" s="14" t="str">
        <f>IFERROR(IF(AB937="",IF(X937="",VLOOKUP(MID(V937,1,8),[1]Répertoire!$H$1:$J$65536,2,FALSE),TRIM(UPPER(VLOOKUP(X937,[1]Répertoire!$H$1:$J$65536,2,FALSE)))),AB937),"")</f>
        <v/>
      </c>
      <c r="S937" s="14" t="str">
        <f t="shared" si="253"/>
        <v/>
      </c>
      <c r="T937" s="15" t="e">
        <f t="shared" si="258"/>
        <v>#VALUE!</v>
      </c>
      <c r="U937" s="14" t="e">
        <f t="shared" si="259"/>
        <v>#VALUE!</v>
      </c>
      <c r="V937" s="6" t="str">
        <f t="shared" si="260"/>
        <v/>
      </c>
      <c r="W937" s="34"/>
      <c r="X937" s="23" t="str">
        <f t="shared" si="261"/>
        <v/>
      </c>
      <c r="Y937" s="35"/>
      <c r="Z937" s="35"/>
      <c r="AA937" s="38"/>
      <c r="AB937" s="38"/>
      <c r="AC937" s="39"/>
      <c r="AD937" s="23"/>
      <c r="AE937" s="39"/>
      <c r="AF937" s="41"/>
    </row>
    <row r="938" spans="1:32" ht="45" customHeight="1" x14ac:dyDescent="0.25">
      <c r="A938" s="12">
        <v>937</v>
      </c>
      <c r="D938" s="21" t="str">
        <f t="shared" si="245"/>
        <v/>
      </c>
      <c r="E938" s="22" t="str">
        <f t="shared" si="255"/>
        <v/>
      </c>
      <c r="F938" s="22">
        <f>IF(H938="","",MAX($F$2:F937)+1)</f>
        <v>937</v>
      </c>
      <c r="G938" s="26" t="str">
        <f t="shared" si="246"/>
        <v/>
      </c>
      <c r="H938" s="27" t="str">
        <f t="shared" si="247"/>
        <v xml:space="preserve">
</v>
      </c>
      <c r="I938" s="27" t="str">
        <f t="shared" si="248"/>
        <v xml:space="preserve">
</v>
      </c>
      <c r="J938" s="42">
        <f t="shared" si="249"/>
        <v>0</v>
      </c>
      <c r="K938" s="22">
        <f t="shared" si="254"/>
        <v>0</v>
      </c>
      <c r="L938" s="22">
        <f t="shared" si="252"/>
        <v>0</v>
      </c>
      <c r="M938" s="22">
        <f t="shared" si="250"/>
        <v>0</v>
      </c>
      <c r="N938" s="14" t="str">
        <f t="shared" si="251"/>
        <v/>
      </c>
      <c r="O938" s="14" t="e">
        <f t="shared" si="256"/>
        <v>#VALUE!</v>
      </c>
      <c r="P938" s="14" t="e">
        <f t="shared" si="257"/>
        <v>#VALUE!</v>
      </c>
      <c r="Q938" s="14" t="str">
        <f>IFERROR(IF(AA938="",IF(X938="","Ecole Privée "&amp;TRIM(PROPER(VLOOKUP(MID(V938,1,8),[1]Répertoire!$H$1:$J$65536,3,FALSE))),"Ecole Privée "&amp;TRIM(PROPER(VLOOKUP(X938,[1]Répertoire!$H$1:$J$65536,3,FALSE)))),AA938),"")</f>
        <v/>
      </c>
      <c r="R938" s="14" t="str">
        <f>IFERROR(IF(AB938="",IF(X938="",VLOOKUP(MID(V938,1,8),[1]Répertoire!$H$1:$J$65536,2,FALSE),TRIM(UPPER(VLOOKUP(X938,[1]Répertoire!$H$1:$J$65536,2,FALSE)))),AB938),"")</f>
        <v/>
      </c>
      <c r="S938" s="14" t="str">
        <f t="shared" si="253"/>
        <v/>
      </c>
      <c r="T938" s="15" t="e">
        <f t="shared" si="258"/>
        <v>#VALUE!</v>
      </c>
      <c r="U938" s="14" t="e">
        <f t="shared" si="259"/>
        <v>#VALUE!</v>
      </c>
      <c r="V938" s="4" t="str">
        <f t="shared" si="260"/>
        <v/>
      </c>
      <c r="W938" s="33"/>
      <c r="X938" s="24" t="str">
        <f t="shared" si="261"/>
        <v/>
      </c>
      <c r="Y938" s="25"/>
      <c r="Z938" s="25"/>
      <c r="AA938" s="36"/>
      <c r="AB938" s="36"/>
      <c r="AC938" s="37"/>
      <c r="AD938" s="24"/>
      <c r="AE938" s="37"/>
      <c r="AF938" s="40"/>
    </row>
    <row r="939" spans="1:32" ht="45" customHeight="1" x14ac:dyDescent="0.25">
      <c r="A939" s="12">
        <v>938</v>
      </c>
      <c r="D939" s="21" t="str">
        <f t="shared" si="245"/>
        <v/>
      </c>
      <c r="E939" s="22" t="str">
        <f t="shared" si="255"/>
        <v/>
      </c>
      <c r="F939" s="22">
        <f>IF(H939="","",MAX($F$2:F938)+1)</f>
        <v>938</v>
      </c>
      <c r="G939" s="26" t="str">
        <f t="shared" si="246"/>
        <v/>
      </c>
      <c r="H939" s="27" t="str">
        <f t="shared" si="247"/>
        <v xml:space="preserve">
</v>
      </c>
      <c r="I939" s="27" t="str">
        <f t="shared" si="248"/>
        <v xml:space="preserve">
</v>
      </c>
      <c r="J939" s="42">
        <f t="shared" si="249"/>
        <v>0</v>
      </c>
      <c r="K939" s="22">
        <f t="shared" si="254"/>
        <v>0</v>
      </c>
      <c r="L939" s="22">
        <f t="shared" si="252"/>
        <v>0</v>
      </c>
      <c r="M939" s="22">
        <f t="shared" si="250"/>
        <v>0</v>
      </c>
      <c r="N939" s="14" t="str">
        <f t="shared" si="251"/>
        <v/>
      </c>
      <c r="O939" s="14" t="e">
        <f t="shared" si="256"/>
        <v>#VALUE!</v>
      </c>
      <c r="P939" s="14" t="e">
        <f t="shared" si="257"/>
        <v>#VALUE!</v>
      </c>
      <c r="Q939" s="14" t="str">
        <f>IFERROR(IF(AA939="",IF(X939="","Ecole Privée "&amp;TRIM(PROPER(VLOOKUP(MID(V939,1,8),[1]Répertoire!$H$1:$J$65536,3,FALSE))),"Ecole Privée "&amp;TRIM(PROPER(VLOOKUP(X939,[1]Répertoire!$H$1:$J$65536,3,FALSE)))),AA939),"")</f>
        <v/>
      </c>
      <c r="R939" s="14" t="str">
        <f>IFERROR(IF(AB939="",IF(X939="",VLOOKUP(MID(V939,1,8),[1]Répertoire!$H$1:$J$65536,2,FALSE),TRIM(UPPER(VLOOKUP(X939,[1]Répertoire!$H$1:$J$65536,2,FALSE)))),AB939),"")</f>
        <v/>
      </c>
      <c r="S939" s="14" t="str">
        <f t="shared" si="253"/>
        <v/>
      </c>
      <c r="T939" s="15" t="e">
        <f t="shared" si="258"/>
        <v>#VALUE!</v>
      </c>
      <c r="U939" s="14" t="e">
        <f t="shared" si="259"/>
        <v>#VALUE!</v>
      </c>
      <c r="V939" s="6" t="str">
        <f t="shared" si="260"/>
        <v/>
      </c>
      <c r="W939" s="34"/>
      <c r="X939" s="23" t="str">
        <f t="shared" si="261"/>
        <v/>
      </c>
      <c r="Y939" s="35"/>
      <c r="Z939" s="35"/>
      <c r="AA939" s="38"/>
      <c r="AB939" s="38"/>
      <c r="AC939" s="39"/>
      <c r="AD939" s="23"/>
      <c r="AE939" s="39"/>
      <c r="AF939" s="41"/>
    </row>
    <row r="940" spans="1:32" ht="45" customHeight="1" x14ac:dyDescent="0.25">
      <c r="A940" s="12">
        <v>939</v>
      </c>
      <c r="D940" s="21" t="str">
        <f t="shared" si="245"/>
        <v/>
      </c>
      <c r="E940" s="22" t="str">
        <f t="shared" si="255"/>
        <v/>
      </c>
      <c r="F940" s="22">
        <f>IF(H940="","",MAX($F$2:F939)+1)</f>
        <v>939</v>
      </c>
      <c r="G940" s="26" t="str">
        <f t="shared" si="246"/>
        <v/>
      </c>
      <c r="H940" s="27" t="str">
        <f t="shared" si="247"/>
        <v xml:space="preserve">
</v>
      </c>
      <c r="I940" s="27" t="str">
        <f t="shared" si="248"/>
        <v xml:space="preserve">
</v>
      </c>
      <c r="J940" s="42">
        <f t="shared" si="249"/>
        <v>0</v>
      </c>
      <c r="K940" s="22">
        <f t="shared" si="254"/>
        <v>0</v>
      </c>
      <c r="L940" s="22">
        <f t="shared" si="252"/>
        <v>0</v>
      </c>
      <c r="M940" s="22">
        <f t="shared" si="250"/>
        <v>0</v>
      </c>
      <c r="N940" s="14" t="str">
        <f t="shared" si="251"/>
        <v/>
      </c>
      <c r="O940" s="14" t="e">
        <f t="shared" si="256"/>
        <v>#VALUE!</v>
      </c>
      <c r="P940" s="14" t="e">
        <f t="shared" si="257"/>
        <v>#VALUE!</v>
      </c>
      <c r="Q940" s="14" t="str">
        <f>IFERROR(IF(AA940="",IF(X940="","Ecole Privée "&amp;TRIM(PROPER(VLOOKUP(MID(V940,1,8),[1]Répertoire!$H$1:$J$65536,3,FALSE))),"Ecole Privée "&amp;TRIM(PROPER(VLOOKUP(X940,[1]Répertoire!$H$1:$J$65536,3,FALSE)))),AA940),"")</f>
        <v/>
      </c>
      <c r="R940" s="14" t="str">
        <f>IFERROR(IF(AB940="",IF(X940="",VLOOKUP(MID(V940,1,8),[1]Répertoire!$H$1:$J$65536,2,FALSE),TRIM(UPPER(VLOOKUP(X940,[1]Répertoire!$H$1:$J$65536,2,FALSE)))),AB940),"")</f>
        <v/>
      </c>
      <c r="S940" s="14" t="str">
        <f t="shared" si="253"/>
        <v/>
      </c>
      <c r="T940" s="15" t="e">
        <f t="shared" si="258"/>
        <v>#VALUE!</v>
      </c>
      <c r="U940" s="14" t="e">
        <f t="shared" si="259"/>
        <v>#VALUE!</v>
      </c>
      <c r="V940" s="4" t="str">
        <f t="shared" si="260"/>
        <v/>
      </c>
      <c r="W940" s="33"/>
      <c r="X940" s="24" t="str">
        <f t="shared" si="261"/>
        <v/>
      </c>
      <c r="Y940" s="25"/>
      <c r="Z940" s="25"/>
      <c r="AA940" s="36"/>
      <c r="AB940" s="36"/>
      <c r="AC940" s="37"/>
      <c r="AD940" s="24"/>
      <c r="AE940" s="37"/>
      <c r="AF940" s="40"/>
    </row>
    <row r="941" spans="1:32" ht="45" customHeight="1" x14ac:dyDescent="0.25">
      <c r="A941" s="12">
        <v>940</v>
      </c>
      <c r="D941" s="21" t="str">
        <f t="shared" si="245"/>
        <v/>
      </c>
      <c r="E941" s="22" t="str">
        <f t="shared" si="255"/>
        <v/>
      </c>
      <c r="F941" s="22">
        <f>IF(H941="","",MAX($F$2:F940)+1)</f>
        <v>940</v>
      </c>
      <c r="G941" s="26" t="str">
        <f t="shared" si="246"/>
        <v/>
      </c>
      <c r="H941" s="27" t="str">
        <f t="shared" si="247"/>
        <v xml:space="preserve">
</v>
      </c>
      <c r="I941" s="27" t="str">
        <f t="shared" si="248"/>
        <v xml:space="preserve">
</v>
      </c>
      <c r="J941" s="42">
        <f t="shared" si="249"/>
        <v>0</v>
      </c>
      <c r="K941" s="22">
        <f t="shared" si="254"/>
        <v>0</v>
      </c>
      <c r="L941" s="22">
        <f t="shared" si="252"/>
        <v>0</v>
      </c>
      <c r="M941" s="22">
        <f t="shared" si="250"/>
        <v>0</v>
      </c>
      <c r="N941" s="14" t="str">
        <f t="shared" si="251"/>
        <v/>
      </c>
      <c r="O941" s="14" t="e">
        <f t="shared" si="256"/>
        <v>#VALUE!</v>
      </c>
      <c r="P941" s="14" t="e">
        <f t="shared" si="257"/>
        <v>#VALUE!</v>
      </c>
      <c r="Q941" s="14" t="str">
        <f>IFERROR(IF(AA941="",IF(X941="","Ecole Privée "&amp;TRIM(PROPER(VLOOKUP(MID(V941,1,8),[1]Répertoire!$H$1:$J$65536,3,FALSE))),"Ecole Privée "&amp;TRIM(PROPER(VLOOKUP(X941,[1]Répertoire!$H$1:$J$65536,3,FALSE)))),AA941),"")</f>
        <v/>
      </c>
      <c r="R941" s="14" t="str">
        <f>IFERROR(IF(AB941="",IF(X941="",VLOOKUP(MID(V941,1,8),[1]Répertoire!$H$1:$J$65536,2,FALSE),TRIM(UPPER(VLOOKUP(X941,[1]Répertoire!$H$1:$J$65536,2,FALSE)))),AB941),"")</f>
        <v/>
      </c>
      <c r="S941" s="14" t="str">
        <f t="shared" si="253"/>
        <v/>
      </c>
      <c r="T941" s="15" t="e">
        <f t="shared" si="258"/>
        <v>#VALUE!</v>
      </c>
      <c r="U941" s="14" t="e">
        <f t="shared" si="259"/>
        <v>#VALUE!</v>
      </c>
      <c r="V941" s="6" t="str">
        <f t="shared" si="260"/>
        <v/>
      </c>
      <c r="W941" s="34"/>
      <c r="X941" s="23" t="str">
        <f t="shared" si="261"/>
        <v/>
      </c>
      <c r="Y941" s="35"/>
      <c r="Z941" s="35"/>
      <c r="AA941" s="38"/>
      <c r="AB941" s="38"/>
      <c r="AC941" s="39"/>
      <c r="AD941" s="23"/>
      <c r="AE941" s="39"/>
      <c r="AF941" s="41"/>
    </row>
    <row r="942" spans="1:32" ht="45" customHeight="1" x14ac:dyDescent="0.25">
      <c r="A942" s="12">
        <v>941</v>
      </c>
      <c r="D942" s="21" t="str">
        <f t="shared" si="245"/>
        <v/>
      </c>
      <c r="E942" s="22" t="str">
        <f t="shared" si="255"/>
        <v/>
      </c>
      <c r="F942" s="22">
        <f>IF(H942="","",MAX($F$2:F941)+1)</f>
        <v>941</v>
      </c>
      <c r="G942" s="26" t="str">
        <f t="shared" si="246"/>
        <v/>
      </c>
      <c r="H942" s="27" t="str">
        <f t="shared" si="247"/>
        <v xml:space="preserve">
</v>
      </c>
      <c r="I942" s="27" t="str">
        <f t="shared" si="248"/>
        <v xml:space="preserve">
</v>
      </c>
      <c r="J942" s="42">
        <f t="shared" si="249"/>
        <v>0</v>
      </c>
      <c r="K942" s="22">
        <f t="shared" si="254"/>
        <v>0</v>
      </c>
      <c r="L942" s="22">
        <f t="shared" si="252"/>
        <v>0</v>
      </c>
      <c r="M942" s="22">
        <f t="shared" si="250"/>
        <v>0</v>
      </c>
      <c r="N942" s="14" t="str">
        <f t="shared" si="251"/>
        <v/>
      </c>
      <c r="O942" s="14" t="e">
        <f t="shared" si="256"/>
        <v>#VALUE!</v>
      </c>
      <c r="P942" s="14" t="e">
        <f t="shared" si="257"/>
        <v>#VALUE!</v>
      </c>
      <c r="Q942" s="14" t="str">
        <f>IFERROR(IF(AA942="",IF(X942="","Ecole Privée "&amp;TRIM(PROPER(VLOOKUP(MID(V942,1,8),[1]Répertoire!$H$1:$J$65536,3,FALSE))),"Ecole Privée "&amp;TRIM(PROPER(VLOOKUP(X942,[1]Répertoire!$H$1:$J$65536,3,FALSE)))),AA942),"")</f>
        <v/>
      </c>
      <c r="R942" s="14" t="str">
        <f>IFERROR(IF(AB942="",IF(X942="",VLOOKUP(MID(V942,1,8),[1]Répertoire!$H$1:$J$65536,2,FALSE),TRIM(UPPER(VLOOKUP(X942,[1]Répertoire!$H$1:$J$65536,2,FALSE)))),AB942),"")</f>
        <v/>
      </c>
      <c r="S942" s="14" t="str">
        <f t="shared" si="253"/>
        <v/>
      </c>
      <c r="T942" s="15" t="e">
        <f t="shared" si="258"/>
        <v>#VALUE!</v>
      </c>
      <c r="U942" s="14" t="e">
        <f t="shared" si="259"/>
        <v>#VALUE!</v>
      </c>
      <c r="V942" s="4" t="str">
        <f t="shared" si="260"/>
        <v/>
      </c>
      <c r="W942" s="33"/>
      <c r="X942" s="24" t="str">
        <f t="shared" si="261"/>
        <v/>
      </c>
      <c r="Y942" s="25"/>
      <c r="Z942" s="25"/>
      <c r="AA942" s="36"/>
      <c r="AB942" s="36"/>
      <c r="AC942" s="37"/>
      <c r="AD942" s="24"/>
      <c r="AE942" s="37"/>
      <c r="AF942" s="40"/>
    </row>
    <row r="943" spans="1:32" ht="45" customHeight="1" x14ac:dyDescent="0.25">
      <c r="A943" s="12">
        <v>942</v>
      </c>
      <c r="D943" s="21" t="str">
        <f t="shared" si="245"/>
        <v/>
      </c>
      <c r="E943" s="22" t="str">
        <f t="shared" si="255"/>
        <v/>
      </c>
      <c r="F943" s="22">
        <f>IF(H943="","",MAX($F$2:F942)+1)</f>
        <v>942</v>
      </c>
      <c r="G943" s="26" t="str">
        <f t="shared" si="246"/>
        <v/>
      </c>
      <c r="H943" s="27" t="str">
        <f t="shared" si="247"/>
        <v xml:space="preserve">
</v>
      </c>
      <c r="I943" s="27" t="str">
        <f t="shared" si="248"/>
        <v xml:space="preserve">
</v>
      </c>
      <c r="J943" s="42">
        <f t="shared" si="249"/>
        <v>0</v>
      </c>
      <c r="K943" s="22">
        <f t="shared" si="254"/>
        <v>0</v>
      </c>
      <c r="L943" s="22">
        <f t="shared" si="252"/>
        <v>0</v>
      </c>
      <c r="M943" s="22">
        <f t="shared" si="250"/>
        <v>0</v>
      </c>
      <c r="N943" s="14" t="str">
        <f t="shared" si="251"/>
        <v/>
      </c>
      <c r="O943" s="14" t="e">
        <f t="shared" si="256"/>
        <v>#VALUE!</v>
      </c>
      <c r="P943" s="14" t="e">
        <f t="shared" si="257"/>
        <v>#VALUE!</v>
      </c>
      <c r="Q943" s="14" t="str">
        <f>IFERROR(IF(AA943="",IF(X943="","Ecole Privée "&amp;TRIM(PROPER(VLOOKUP(MID(V943,1,8),[1]Répertoire!$H$1:$J$65536,3,FALSE))),"Ecole Privée "&amp;TRIM(PROPER(VLOOKUP(X943,[1]Répertoire!$H$1:$J$65536,3,FALSE)))),AA943),"")</f>
        <v/>
      </c>
      <c r="R943" s="14" t="str">
        <f>IFERROR(IF(AB943="",IF(X943="",VLOOKUP(MID(V943,1,8),[1]Répertoire!$H$1:$J$65536,2,FALSE),TRIM(UPPER(VLOOKUP(X943,[1]Répertoire!$H$1:$J$65536,2,FALSE)))),AB943),"")</f>
        <v/>
      </c>
      <c r="S943" s="14" t="str">
        <f t="shared" si="253"/>
        <v/>
      </c>
      <c r="T943" s="15" t="e">
        <f t="shared" si="258"/>
        <v>#VALUE!</v>
      </c>
      <c r="U943" s="14" t="e">
        <f t="shared" si="259"/>
        <v>#VALUE!</v>
      </c>
      <c r="V943" s="6" t="str">
        <f t="shared" si="260"/>
        <v/>
      </c>
      <c r="W943" s="34"/>
      <c r="X943" s="23" t="str">
        <f t="shared" si="261"/>
        <v/>
      </c>
      <c r="Y943" s="35"/>
      <c r="Z943" s="35"/>
      <c r="AA943" s="38"/>
      <c r="AB943" s="38"/>
      <c r="AC943" s="39"/>
      <c r="AD943" s="23"/>
      <c r="AE943" s="39"/>
      <c r="AF943" s="41"/>
    </row>
    <row r="944" spans="1:32" ht="45" customHeight="1" x14ac:dyDescent="0.25">
      <c r="A944" s="12">
        <v>943</v>
      </c>
      <c r="D944" s="21" t="str">
        <f t="shared" si="245"/>
        <v/>
      </c>
      <c r="E944" s="22" t="str">
        <f t="shared" si="255"/>
        <v/>
      </c>
      <c r="F944" s="22">
        <f>IF(H944="","",MAX($F$2:F943)+1)</f>
        <v>943</v>
      </c>
      <c r="G944" s="26" t="str">
        <f t="shared" si="246"/>
        <v/>
      </c>
      <c r="H944" s="27" t="str">
        <f t="shared" si="247"/>
        <v xml:space="preserve">
</v>
      </c>
      <c r="I944" s="27" t="str">
        <f t="shared" si="248"/>
        <v xml:space="preserve">
</v>
      </c>
      <c r="J944" s="42">
        <f t="shared" si="249"/>
        <v>0</v>
      </c>
      <c r="K944" s="22">
        <f t="shared" si="254"/>
        <v>0</v>
      </c>
      <c r="L944" s="22">
        <f t="shared" si="252"/>
        <v>0</v>
      </c>
      <c r="M944" s="22">
        <f t="shared" si="250"/>
        <v>0</v>
      </c>
      <c r="N944" s="14" t="str">
        <f t="shared" si="251"/>
        <v/>
      </c>
      <c r="O944" s="14" t="e">
        <f t="shared" si="256"/>
        <v>#VALUE!</v>
      </c>
      <c r="P944" s="14" t="e">
        <f t="shared" si="257"/>
        <v>#VALUE!</v>
      </c>
      <c r="Q944" s="14" t="str">
        <f>IFERROR(IF(AA944="",IF(X944="","Ecole Privée "&amp;TRIM(PROPER(VLOOKUP(MID(V944,1,8),[1]Répertoire!$H$1:$J$65536,3,FALSE))),"Ecole Privée "&amp;TRIM(PROPER(VLOOKUP(X944,[1]Répertoire!$H$1:$J$65536,3,FALSE)))),AA944),"")</f>
        <v/>
      </c>
      <c r="R944" s="14" t="str">
        <f>IFERROR(IF(AB944="",IF(X944="",VLOOKUP(MID(V944,1,8),[1]Répertoire!$H$1:$J$65536,2,FALSE),TRIM(UPPER(VLOOKUP(X944,[1]Répertoire!$H$1:$J$65536,2,FALSE)))),AB944),"")</f>
        <v/>
      </c>
      <c r="S944" s="14" t="str">
        <f t="shared" si="253"/>
        <v/>
      </c>
      <c r="T944" s="15" t="e">
        <f t="shared" si="258"/>
        <v>#VALUE!</v>
      </c>
      <c r="U944" s="14" t="e">
        <f t="shared" si="259"/>
        <v>#VALUE!</v>
      </c>
      <c r="V944" s="4" t="str">
        <f t="shared" si="260"/>
        <v/>
      </c>
      <c r="W944" s="33"/>
      <c r="X944" s="24" t="str">
        <f t="shared" si="261"/>
        <v/>
      </c>
      <c r="Y944" s="25"/>
      <c r="Z944" s="25"/>
      <c r="AA944" s="36"/>
      <c r="AB944" s="36"/>
      <c r="AC944" s="37"/>
      <c r="AD944" s="24"/>
      <c r="AE944" s="37"/>
      <c r="AF944" s="40"/>
    </row>
    <row r="945" spans="1:32" ht="45" customHeight="1" x14ac:dyDescent="0.25">
      <c r="A945" s="12">
        <v>944</v>
      </c>
      <c r="D945" s="21" t="str">
        <f t="shared" si="245"/>
        <v/>
      </c>
      <c r="E945" s="22" t="str">
        <f t="shared" si="255"/>
        <v/>
      </c>
      <c r="F945" s="22">
        <f>IF(H945="","",MAX($F$2:F944)+1)</f>
        <v>944</v>
      </c>
      <c r="G945" s="26" t="str">
        <f t="shared" si="246"/>
        <v/>
      </c>
      <c r="H945" s="27" t="str">
        <f t="shared" si="247"/>
        <v xml:space="preserve">
</v>
      </c>
      <c r="I945" s="27" t="str">
        <f t="shared" si="248"/>
        <v xml:space="preserve">
</v>
      </c>
      <c r="J945" s="42">
        <f t="shared" si="249"/>
        <v>0</v>
      </c>
      <c r="K945" s="22">
        <f t="shared" si="254"/>
        <v>0</v>
      </c>
      <c r="L945" s="22">
        <f t="shared" si="252"/>
        <v>0</v>
      </c>
      <c r="M945" s="22">
        <f t="shared" si="250"/>
        <v>0</v>
      </c>
      <c r="N945" s="14" t="str">
        <f t="shared" si="251"/>
        <v/>
      </c>
      <c r="O945" s="14" t="e">
        <f t="shared" si="256"/>
        <v>#VALUE!</v>
      </c>
      <c r="P945" s="14" t="e">
        <f t="shared" si="257"/>
        <v>#VALUE!</v>
      </c>
      <c r="Q945" s="14" t="str">
        <f>IFERROR(IF(AA945="",IF(X945="","Ecole Privée "&amp;TRIM(PROPER(VLOOKUP(MID(V945,1,8),[1]Répertoire!$H$1:$J$65536,3,FALSE))),"Ecole Privée "&amp;TRIM(PROPER(VLOOKUP(X945,[1]Répertoire!$H$1:$J$65536,3,FALSE)))),AA945),"")</f>
        <v/>
      </c>
      <c r="R945" s="14" t="str">
        <f>IFERROR(IF(AB945="",IF(X945="",VLOOKUP(MID(V945,1,8),[1]Répertoire!$H$1:$J$65536,2,FALSE),TRIM(UPPER(VLOOKUP(X945,[1]Répertoire!$H$1:$J$65536,2,FALSE)))),AB945),"")</f>
        <v/>
      </c>
      <c r="S945" s="14" t="str">
        <f t="shared" si="253"/>
        <v/>
      </c>
      <c r="T945" s="15" t="e">
        <f t="shared" si="258"/>
        <v>#VALUE!</v>
      </c>
      <c r="U945" s="14" t="e">
        <f t="shared" si="259"/>
        <v>#VALUE!</v>
      </c>
      <c r="V945" s="6" t="str">
        <f t="shared" si="260"/>
        <v/>
      </c>
      <c r="W945" s="34"/>
      <c r="X945" s="23" t="str">
        <f t="shared" si="261"/>
        <v/>
      </c>
      <c r="Y945" s="35"/>
      <c r="Z945" s="35"/>
      <c r="AA945" s="38"/>
      <c r="AB945" s="38"/>
      <c r="AC945" s="39"/>
      <c r="AD945" s="23"/>
      <c r="AE945" s="39"/>
      <c r="AF945" s="41"/>
    </row>
    <row r="946" spans="1:32" ht="45" customHeight="1" x14ac:dyDescent="0.25">
      <c r="A946" s="12">
        <v>945</v>
      </c>
      <c r="D946" s="21" t="str">
        <f t="shared" si="245"/>
        <v/>
      </c>
      <c r="E946" s="22" t="str">
        <f t="shared" si="255"/>
        <v/>
      </c>
      <c r="F946" s="22">
        <f>IF(H946="","",MAX($F$2:F945)+1)</f>
        <v>945</v>
      </c>
      <c r="G946" s="26" t="str">
        <f t="shared" si="246"/>
        <v/>
      </c>
      <c r="H946" s="27" t="str">
        <f t="shared" si="247"/>
        <v xml:space="preserve">
</v>
      </c>
      <c r="I946" s="27" t="str">
        <f t="shared" si="248"/>
        <v xml:space="preserve">
</v>
      </c>
      <c r="J946" s="42">
        <f t="shared" si="249"/>
        <v>0</v>
      </c>
      <c r="K946" s="22">
        <f t="shared" si="254"/>
        <v>0</v>
      </c>
      <c r="L946" s="22">
        <f t="shared" si="252"/>
        <v>0</v>
      </c>
      <c r="M946" s="22">
        <f t="shared" si="250"/>
        <v>0</v>
      </c>
      <c r="N946" s="14" t="str">
        <f t="shared" si="251"/>
        <v/>
      </c>
      <c r="O946" s="14" t="e">
        <f t="shared" si="256"/>
        <v>#VALUE!</v>
      </c>
      <c r="P946" s="14" t="e">
        <f t="shared" si="257"/>
        <v>#VALUE!</v>
      </c>
      <c r="Q946" s="14" t="str">
        <f>IFERROR(IF(AA946="",IF(X946="","Ecole Privée "&amp;TRIM(PROPER(VLOOKUP(MID(V946,1,8),[1]Répertoire!$H$1:$J$65536,3,FALSE))),"Ecole Privée "&amp;TRIM(PROPER(VLOOKUP(X946,[1]Répertoire!$H$1:$J$65536,3,FALSE)))),AA946),"")</f>
        <v/>
      </c>
      <c r="R946" s="14" t="str">
        <f>IFERROR(IF(AB946="",IF(X946="",VLOOKUP(MID(V946,1,8),[1]Répertoire!$H$1:$J$65536,2,FALSE),TRIM(UPPER(VLOOKUP(X946,[1]Répertoire!$H$1:$J$65536,2,FALSE)))),AB946),"")</f>
        <v/>
      </c>
      <c r="S946" s="14" t="str">
        <f t="shared" si="253"/>
        <v/>
      </c>
      <c r="T946" s="15" t="e">
        <f t="shared" si="258"/>
        <v>#VALUE!</v>
      </c>
      <c r="U946" s="14" t="e">
        <f t="shared" si="259"/>
        <v>#VALUE!</v>
      </c>
      <c r="V946" s="4" t="str">
        <f t="shared" si="260"/>
        <v/>
      </c>
      <c r="W946" s="33"/>
      <c r="X946" s="24" t="str">
        <f t="shared" si="261"/>
        <v/>
      </c>
      <c r="Y946" s="25"/>
      <c r="Z946" s="25"/>
      <c r="AA946" s="36"/>
      <c r="AB946" s="36"/>
      <c r="AC946" s="37"/>
      <c r="AD946" s="24"/>
      <c r="AE946" s="37"/>
      <c r="AF946" s="40"/>
    </row>
    <row r="947" spans="1:32" ht="45" customHeight="1" x14ac:dyDescent="0.25">
      <c r="A947" s="12">
        <v>946</v>
      </c>
      <c r="D947" s="21" t="str">
        <f t="shared" si="245"/>
        <v/>
      </c>
      <c r="E947" s="22" t="str">
        <f t="shared" si="255"/>
        <v/>
      </c>
      <c r="F947" s="22">
        <f>IF(H947="","",MAX($F$2:F946)+1)</f>
        <v>946</v>
      </c>
      <c r="G947" s="26" t="str">
        <f t="shared" si="246"/>
        <v/>
      </c>
      <c r="H947" s="27" t="str">
        <f t="shared" si="247"/>
        <v xml:space="preserve">
</v>
      </c>
      <c r="I947" s="27" t="str">
        <f t="shared" si="248"/>
        <v xml:space="preserve">
</v>
      </c>
      <c r="J947" s="42">
        <f t="shared" si="249"/>
        <v>0</v>
      </c>
      <c r="K947" s="22">
        <f t="shared" si="254"/>
        <v>0</v>
      </c>
      <c r="L947" s="22">
        <f t="shared" si="252"/>
        <v>0</v>
      </c>
      <c r="M947" s="22">
        <f t="shared" si="250"/>
        <v>0</v>
      </c>
      <c r="N947" s="14" t="str">
        <f t="shared" si="251"/>
        <v/>
      </c>
      <c r="O947" s="14" t="e">
        <f t="shared" si="256"/>
        <v>#VALUE!</v>
      </c>
      <c r="P947" s="14" t="e">
        <f t="shared" si="257"/>
        <v>#VALUE!</v>
      </c>
      <c r="Q947" s="14" t="str">
        <f>IFERROR(IF(AA947="",IF(X947="","Ecole Privée "&amp;TRIM(PROPER(VLOOKUP(MID(V947,1,8),[1]Répertoire!$H$1:$J$65536,3,FALSE))),"Ecole Privée "&amp;TRIM(PROPER(VLOOKUP(X947,[1]Répertoire!$H$1:$J$65536,3,FALSE)))),AA947),"")</f>
        <v/>
      </c>
      <c r="R947" s="14" t="str">
        <f>IFERROR(IF(AB947="",IF(X947="",VLOOKUP(MID(V947,1,8),[1]Répertoire!$H$1:$J$65536,2,FALSE),TRIM(UPPER(VLOOKUP(X947,[1]Répertoire!$H$1:$J$65536,2,FALSE)))),AB947),"")</f>
        <v/>
      </c>
      <c r="S947" s="14" t="str">
        <f t="shared" si="253"/>
        <v/>
      </c>
      <c r="T947" s="15" t="e">
        <f t="shared" si="258"/>
        <v>#VALUE!</v>
      </c>
      <c r="U947" s="14" t="e">
        <f t="shared" si="259"/>
        <v>#VALUE!</v>
      </c>
      <c r="V947" s="6" t="str">
        <f t="shared" si="260"/>
        <v/>
      </c>
      <c r="W947" s="34"/>
      <c r="X947" s="23" t="str">
        <f t="shared" si="261"/>
        <v/>
      </c>
      <c r="Y947" s="35"/>
      <c r="Z947" s="35"/>
      <c r="AA947" s="38"/>
      <c r="AB947" s="38"/>
      <c r="AC947" s="39"/>
      <c r="AD947" s="23"/>
      <c r="AE947" s="39"/>
      <c r="AF947" s="41"/>
    </row>
    <row r="948" spans="1:32" ht="45" customHeight="1" x14ac:dyDescent="0.25">
      <c r="A948" s="12">
        <v>947</v>
      </c>
      <c r="D948" s="21" t="str">
        <f t="shared" si="245"/>
        <v/>
      </c>
      <c r="E948" s="22" t="str">
        <f t="shared" si="255"/>
        <v/>
      </c>
      <c r="F948" s="22">
        <f>IF(H948="","",MAX($F$2:F947)+1)</f>
        <v>947</v>
      </c>
      <c r="G948" s="26" t="str">
        <f t="shared" si="246"/>
        <v/>
      </c>
      <c r="H948" s="27" t="str">
        <f t="shared" si="247"/>
        <v xml:space="preserve">
</v>
      </c>
      <c r="I948" s="27" t="str">
        <f t="shared" si="248"/>
        <v xml:space="preserve">
</v>
      </c>
      <c r="J948" s="42">
        <f t="shared" si="249"/>
        <v>0</v>
      </c>
      <c r="K948" s="22">
        <f t="shared" si="254"/>
        <v>0</v>
      </c>
      <c r="L948" s="22">
        <f t="shared" si="252"/>
        <v>0</v>
      </c>
      <c r="M948" s="22">
        <f t="shared" si="250"/>
        <v>0</v>
      </c>
      <c r="N948" s="14" t="str">
        <f t="shared" si="251"/>
        <v/>
      </c>
      <c r="O948" s="14" t="e">
        <f t="shared" si="256"/>
        <v>#VALUE!</v>
      </c>
      <c r="P948" s="14" t="e">
        <f t="shared" si="257"/>
        <v>#VALUE!</v>
      </c>
      <c r="Q948" s="14" t="str">
        <f>IFERROR(IF(AA948="",IF(X948="","Ecole Privée "&amp;TRIM(PROPER(VLOOKUP(MID(V948,1,8),[1]Répertoire!$H$1:$J$65536,3,FALSE))),"Ecole Privée "&amp;TRIM(PROPER(VLOOKUP(X948,[1]Répertoire!$H$1:$J$65536,3,FALSE)))),AA948),"")</f>
        <v/>
      </c>
      <c r="R948" s="14" t="str">
        <f>IFERROR(IF(AB948="",IF(X948="",VLOOKUP(MID(V948,1,8),[1]Répertoire!$H$1:$J$65536,2,FALSE),TRIM(UPPER(VLOOKUP(X948,[1]Répertoire!$H$1:$J$65536,2,FALSE)))),AB948),"")</f>
        <v/>
      </c>
      <c r="S948" s="14" t="str">
        <f t="shared" si="253"/>
        <v/>
      </c>
      <c r="T948" s="15" t="e">
        <f t="shared" si="258"/>
        <v>#VALUE!</v>
      </c>
      <c r="U948" s="14" t="e">
        <f t="shared" si="259"/>
        <v>#VALUE!</v>
      </c>
      <c r="V948" s="4" t="str">
        <f t="shared" si="260"/>
        <v/>
      </c>
      <c r="W948" s="33"/>
      <c r="X948" s="24" t="str">
        <f t="shared" si="261"/>
        <v/>
      </c>
      <c r="Y948" s="25"/>
      <c r="Z948" s="25"/>
      <c r="AA948" s="36"/>
      <c r="AB948" s="36"/>
      <c r="AC948" s="37"/>
      <c r="AD948" s="24"/>
      <c r="AE948" s="37"/>
      <c r="AF948" s="40"/>
    </row>
    <row r="949" spans="1:32" ht="45" customHeight="1" x14ac:dyDescent="0.25">
      <c r="A949" s="12">
        <v>948</v>
      </c>
      <c r="D949" s="21" t="str">
        <f t="shared" si="245"/>
        <v/>
      </c>
      <c r="E949" s="22" t="str">
        <f t="shared" si="255"/>
        <v/>
      </c>
      <c r="F949" s="22">
        <f>IF(H949="","",MAX($F$2:F948)+1)</f>
        <v>948</v>
      </c>
      <c r="G949" s="26" t="str">
        <f t="shared" si="246"/>
        <v/>
      </c>
      <c r="H949" s="27" t="str">
        <f t="shared" si="247"/>
        <v xml:space="preserve">
</v>
      </c>
      <c r="I949" s="27" t="str">
        <f t="shared" si="248"/>
        <v xml:space="preserve">
</v>
      </c>
      <c r="J949" s="42">
        <f t="shared" si="249"/>
        <v>0</v>
      </c>
      <c r="K949" s="22">
        <f t="shared" si="254"/>
        <v>0</v>
      </c>
      <c r="L949" s="22">
        <f t="shared" si="252"/>
        <v>0</v>
      </c>
      <c r="M949" s="22">
        <f t="shared" si="250"/>
        <v>0</v>
      </c>
      <c r="N949" s="14" t="str">
        <f t="shared" si="251"/>
        <v/>
      </c>
      <c r="O949" s="14" t="e">
        <f t="shared" si="256"/>
        <v>#VALUE!</v>
      </c>
      <c r="P949" s="14" t="e">
        <f t="shared" si="257"/>
        <v>#VALUE!</v>
      </c>
      <c r="Q949" s="14" t="str">
        <f>IFERROR(IF(AA949="",IF(X949="","Ecole Privée "&amp;TRIM(PROPER(VLOOKUP(MID(V949,1,8),[1]Répertoire!$H$1:$J$65536,3,FALSE))),"Ecole Privée "&amp;TRIM(PROPER(VLOOKUP(X949,[1]Répertoire!$H$1:$J$65536,3,FALSE)))),AA949),"")</f>
        <v/>
      </c>
      <c r="R949" s="14" t="str">
        <f>IFERROR(IF(AB949="",IF(X949="",VLOOKUP(MID(V949,1,8),[1]Répertoire!$H$1:$J$65536,2,FALSE),TRIM(UPPER(VLOOKUP(X949,[1]Répertoire!$H$1:$J$65536,2,FALSE)))),AB949),"")</f>
        <v/>
      </c>
      <c r="S949" s="14" t="str">
        <f t="shared" si="253"/>
        <v/>
      </c>
      <c r="T949" s="15" t="e">
        <f t="shared" si="258"/>
        <v>#VALUE!</v>
      </c>
      <c r="U949" s="14" t="e">
        <f t="shared" si="259"/>
        <v>#VALUE!</v>
      </c>
      <c r="V949" s="6" t="str">
        <f t="shared" si="260"/>
        <v/>
      </c>
      <c r="W949" s="34"/>
      <c r="X949" s="23" t="str">
        <f t="shared" si="261"/>
        <v/>
      </c>
      <c r="Y949" s="35"/>
      <c r="Z949" s="35"/>
      <c r="AA949" s="38"/>
      <c r="AB949" s="38"/>
      <c r="AC949" s="39"/>
      <c r="AD949" s="23"/>
      <c r="AE949" s="39"/>
      <c r="AF949" s="41"/>
    </row>
    <row r="950" spans="1:32" ht="45" customHeight="1" x14ac:dyDescent="0.25">
      <c r="A950" s="12">
        <v>949</v>
      </c>
      <c r="D950" s="21" t="str">
        <f t="shared" si="245"/>
        <v/>
      </c>
      <c r="E950" s="22" t="str">
        <f t="shared" si="255"/>
        <v/>
      </c>
      <c r="F950" s="22">
        <f>IF(H950="","",MAX($F$2:F949)+1)</f>
        <v>949</v>
      </c>
      <c r="G950" s="26" t="str">
        <f t="shared" si="246"/>
        <v/>
      </c>
      <c r="H950" s="27" t="str">
        <f t="shared" si="247"/>
        <v xml:space="preserve">
</v>
      </c>
      <c r="I950" s="27" t="str">
        <f t="shared" si="248"/>
        <v xml:space="preserve">
</v>
      </c>
      <c r="J950" s="42">
        <f t="shared" si="249"/>
        <v>0</v>
      </c>
      <c r="K950" s="22">
        <f t="shared" si="254"/>
        <v>0</v>
      </c>
      <c r="L950" s="22">
        <f t="shared" si="252"/>
        <v>0</v>
      </c>
      <c r="M950" s="22">
        <f t="shared" si="250"/>
        <v>0</v>
      </c>
      <c r="N950" s="14" t="str">
        <f t="shared" si="251"/>
        <v/>
      </c>
      <c r="O950" s="14" t="e">
        <f t="shared" si="256"/>
        <v>#VALUE!</v>
      </c>
      <c r="P950" s="14" t="e">
        <f t="shared" si="257"/>
        <v>#VALUE!</v>
      </c>
      <c r="Q950" s="14" t="str">
        <f>IFERROR(IF(AA950="",IF(X950="","Ecole Privée "&amp;TRIM(PROPER(VLOOKUP(MID(V950,1,8),[1]Répertoire!$H$1:$J$65536,3,FALSE))),"Ecole Privée "&amp;TRIM(PROPER(VLOOKUP(X950,[1]Répertoire!$H$1:$J$65536,3,FALSE)))),AA950),"")</f>
        <v/>
      </c>
      <c r="R950" s="14" t="str">
        <f>IFERROR(IF(AB950="",IF(X950="",VLOOKUP(MID(V950,1,8),[1]Répertoire!$H$1:$J$65536,2,FALSE),TRIM(UPPER(VLOOKUP(X950,[1]Répertoire!$H$1:$J$65536,2,FALSE)))),AB950),"")</f>
        <v/>
      </c>
      <c r="S950" s="14" t="str">
        <f t="shared" si="253"/>
        <v/>
      </c>
      <c r="T950" s="15" t="e">
        <f t="shared" si="258"/>
        <v>#VALUE!</v>
      </c>
      <c r="U950" s="14" t="e">
        <f t="shared" si="259"/>
        <v>#VALUE!</v>
      </c>
      <c r="V950" s="4" t="str">
        <f t="shared" si="260"/>
        <v/>
      </c>
      <c r="W950" s="33"/>
      <c r="X950" s="24" t="str">
        <f t="shared" si="261"/>
        <v/>
      </c>
      <c r="Y950" s="25"/>
      <c r="Z950" s="25"/>
      <c r="AA950" s="36"/>
      <c r="AB950" s="36"/>
      <c r="AC950" s="37"/>
      <c r="AD950" s="24"/>
      <c r="AE950" s="37"/>
      <c r="AF950" s="40"/>
    </row>
    <row r="951" spans="1:32" ht="45" customHeight="1" x14ac:dyDescent="0.25">
      <c r="A951" s="12">
        <v>950</v>
      </c>
      <c r="D951" s="21" t="str">
        <f t="shared" si="245"/>
        <v/>
      </c>
      <c r="E951" s="22" t="str">
        <f t="shared" si="255"/>
        <v/>
      </c>
      <c r="F951" s="22">
        <f>IF(H951="","",MAX($F$2:F950)+1)</f>
        <v>950</v>
      </c>
      <c r="G951" s="26" t="str">
        <f t="shared" si="246"/>
        <v/>
      </c>
      <c r="H951" s="27" t="str">
        <f t="shared" si="247"/>
        <v xml:space="preserve">
</v>
      </c>
      <c r="I951" s="27" t="str">
        <f t="shared" si="248"/>
        <v xml:space="preserve">
</v>
      </c>
      <c r="J951" s="42">
        <f t="shared" si="249"/>
        <v>0</v>
      </c>
      <c r="K951" s="22">
        <f t="shared" si="254"/>
        <v>0</v>
      </c>
      <c r="L951" s="22">
        <f t="shared" si="252"/>
        <v>0</v>
      </c>
      <c r="M951" s="22">
        <f t="shared" si="250"/>
        <v>0</v>
      </c>
      <c r="N951" s="14" t="str">
        <f t="shared" si="251"/>
        <v/>
      </c>
      <c r="O951" s="14" t="e">
        <f t="shared" si="256"/>
        <v>#VALUE!</v>
      </c>
      <c r="P951" s="14" t="e">
        <f t="shared" si="257"/>
        <v>#VALUE!</v>
      </c>
      <c r="Q951" s="14" t="str">
        <f>IFERROR(IF(AA951="",IF(X951="","Ecole Privée "&amp;TRIM(PROPER(VLOOKUP(MID(V951,1,8),[1]Répertoire!$H$1:$J$65536,3,FALSE))),"Ecole Privée "&amp;TRIM(PROPER(VLOOKUP(X951,[1]Répertoire!$H$1:$J$65536,3,FALSE)))),AA951),"")</f>
        <v/>
      </c>
      <c r="R951" s="14" t="str">
        <f>IFERROR(IF(AB951="",IF(X951="",VLOOKUP(MID(V951,1,8),[1]Répertoire!$H$1:$J$65536,2,FALSE),TRIM(UPPER(VLOOKUP(X951,[1]Répertoire!$H$1:$J$65536,2,FALSE)))),AB951),"")</f>
        <v/>
      </c>
      <c r="S951" s="14" t="str">
        <f t="shared" si="253"/>
        <v/>
      </c>
      <c r="T951" s="15" t="e">
        <f t="shared" si="258"/>
        <v>#VALUE!</v>
      </c>
      <c r="U951" s="14" t="e">
        <f t="shared" si="259"/>
        <v>#VALUE!</v>
      </c>
      <c r="V951" s="6" t="str">
        <f t="shared" si="260"/>
        <v/>
      </c>
      <c r="W951" s="34"/>
      <c r="X951" s="23" t="str">
        <f t="shared" si="261"/>
        <v/>
      </c>
      <c r="Y951" s="35"/>
      <c r="Z951" s="35"/>
      <c r="AA951" s="38"/>
      <c r="AB951" s="38"/>
      <c r="AC951" s="39"/>
      <c r="AD951" s="23"/>
      <c r="AE951" s="39"/>
      <c r="AF951" s="41"/>
    </row>
    <row r="952" spans="1:32" ht="45" customHeight="1" x14ac:dyDescent="0.25">
      <c r="A952" s="12">
        <v>951</v>
      </c>
      <c r="D952" s="21" t="str">
        <f t="shared" si="245"/>
        <v/>
      </c>
      <c r="E952" s="22" t="str">
        <f t="shared" si="255"/>
        <v/>
      </c>
      <c r="F952" s="22">
        <f>IF(H952="","",MAX($F$2:F951)+1)</f>
        <v>951</v>
      </c>
      <c r="G952" s="26" t="str">
        <f t="shared" si="246"/>
        <v/>
      </c>
      <c r="H952" s="27" t="str">
        <f t="shared" si="247"/>
        <v xml:space="preserve">
</v>
      </c>
      <c r="I952" s="27" t="str">
        <f t="shared" si="248"/>
        <v xml:space="preserve">
</v>
      </c>
      <c r="J952" s="42">
        <f t="shared" si="249"/>
        <v>0</v>
      </c>
      <c r="K952" s="22">
        <f t="shared" si="254"/>
        <v>0</v>
      </c>
      <c r="L952" s="22">
        <f t="shared" si="252"/>
        <v>0</v>
      </c>
      <c r="M952" s="22">
        <f t="shared" si="250"/>
        <v>0</v>
      </c>
      <c r="N952" s="14" t="str">
        <f t="shared" si="251"/>
        <v/>
      </c>
      <c r="O952" s="14" t="e">
        <f t="shared" si="256"/>
        <v>#VALUE!</v>
      </c>
      <c r="P952" s="14" t="e">
        <f t="shared" si="257"/>
        <v>#VALUE!</v>
      </c>
      <c r="Q952" s="14" t="str">
        <f>IFERROR(IF(AA952="",IF(X952="","Ecole Privée "&amp;TRIM(PROPER(VLOOKUP(MID(V952,1,8),[1]Répertoire!$H$1:$J$65536,3,FALSE))),"Ecole Privée "&amp;TRIM(PROPER(VLOOKUP(X952,[1]Répertoire!$H$1:$J$65536,3,FALSE)))),AA952),"")</f>
        <v/>
      </c>
      <c r="R952" s="14" t="str">
        <f>IFERROR(IF(AB952="",IF(X952="",VLOOKUP(MID(V952,1,8),[1]Répertoire!$H$1:$J$65536,2,FALSE),TRIM(UPPER(VLOOKUP(X952,[1]Répertoire!$H$1:$J$65536,2,FALSE)))),AB952),"")</f>
        <v/>
      </c>
      <c r="S952" s="14" t="str">
        <f t="shared" si="253"/>
        <v/>
      </c>
      <c r="T952" s="15" t="e">
        <f t="shared" si="258"/>
        <v>#VALUE!</v>
      </c>
      <c r="U952" s="14" t="e">
        <f t="shared" si="259"/>
        <v>#VALUE!</v>
      </c>
      <c r="V952" s="4" t="str">
        <f t="shared" si="260"/>
        <v/>
      </c>
      <c r="W952" s="33"/>
      <c r="X952" s="24" t="str">
        <f t="shared" si="261"/>
        <v/>
      </c>
      <c r="Y952" s="25"/>
      <c r="Z952" s="25"/>
      <c r="AA952" s="36"/>
      <c r="AB952" s="36"/>
      <c r="AC952" s="37"/>
      <c r="AD952" s="24"/>
      <c r="AE952" s="37"/>
      <c r="AF952" s="40"/>
    </row>
    <row r="953" spans="1:32" ht="45" customHeight="1" x14ac:dyDescent="0.25">
      <c r="A953" s="12">
        <v>952</v>
      </c>
      <c r="D953" s="21" t="str">
        <f t="shared" si="245"/>
        <v/>
      </c>
      <c r="E953" s="22" t="str">
        <f t="shared" si="255"/>
        <v/>
      </c>
      <c r="F953" s="22">
        <f>IF(H953="","",MAX($F$2:F952)+1)</f>
        <v>952</v>
      </c>
      <c r="G953" s="26" t="str">
        <f t="shared" si="246"/>
        <v/>
      </c>
      <c r="H953" s="27" t="str">
        <f t="shared" si="247"/>
        <v xml:space="preserve">
</v>
      </c>
      <c r="I953" s="27" t="str">
        <f t="shared" si="248"/>
        <v xml:space="preserve">
</v>
      </c>
      <c r="J953" s="42">
        <f t="shared" si="249"/>
        <v>0</v>
      </c>
      <c r="K953" s="22">
        <f t="shared" si="254"/>
        <v>0</v>
      </c>
      <c r="L953" s="22">
        <f t="shared" si="252"/>
        <v>0</v>
      </c>
      <c r="M953" s="22">
        <f t="shared" si="250"/>
        <v>0</v>
      </c>
      <c r="N953" s="14" t="str">
        <f t="shared" si="251"/>
        <v/>
      </c>
      <c r="O953" s="14" t="e">
        <f t="shared" si="256"/>
        <v>#VALUE!</v>
      </c>
      <c r="P953" s="14" t="e">
        <f t="shared" si="257"/>
        <v>#VALUE!</v>
      </c>
      <c r="Q953" s="14" t="str">
        <f>IFERROR(IF(AA953="",IF(X953="","Ecole Privée "&amp;TRIM(PROPER(VLOOKUP(MID(V953,1,8),[1]Répertoire!$H$1:$J$65536,3,FALSE))),"Ecole Privée "&amp;TRIM(PROPER(VLOOKUP(X953,[1]Répertoire!$H$1:$J$65536,3,FALSE)))),AA953),"")</f>
        <v/>
      </c>
      <c r="R953" s="14" t="str">
        <f>IFERROR(IF(AB953="",IF(X953="",VLOOKUP(MID(V953,1,8),[1]Répertoire!$H$1:$J$65536,2,FALSE),TRIM(UPPER(VLOOKUP(X953,[1]Répertoire!$H$1:$J$65536,2,FALSE)))),AB953),"")</f>
        <v/>
      </c>
      <c r="S953" s="14" t="str">
        <f t="shared" si="253"/>
        <v/>
      </c>
      <c r="T953" s="15" t="e">
        <f t="shared" si="258"/>
        <v>#VALUE!</v>
      </c>
      <c r="U953" s="14" t="e">
        <f t="shared" si="259"/>
        <v>#VALUE!</v>
      </c>
      <c r="V953" s="6" t="str">
        <f t="shared" si="260"/>
        <v/>
      </c>
      <c r="W953" s="34"/>
      <c r="X953" s="23" t="str">
        <f t="shared" si="261"/>
        <v/>
      </c>
      <c r="Y953" s="35"/>
      <c r="Z953" s="35"/>
      <c r="AA953" s="38"/>
      <c r="AB953" s="38"/>
      <c r="AC953" s="39"/>
      <c r="AD953" s="23"/>
      <c r="AE953" s="39"/>
      <c r="AF953" s="41"/>
    </row>
    <row r="954" spans="1:32" ht="45" customHeight="1" x14ac:dyDescent="0.25">
      <c r="A954" s="12">
        <v>953</v>
      </c>
      <c r="D954" s="21" t="str">
        <f t="shared" si="245"/>
        <v/>
      </c>
      <c r="E954" s="22" t="str">
        <f t="shared" si="255"/>
        <v/>
      </c>
      <c r="F954" s="22">
        <f>IF(H954="","",MAX($F$2:F953)+1)</f>
        <v>953</v>
      </c>
      <c r="G954" s="26" t="str">
        <f t="shared" si="246"/>
        <v/>
      </c>
      <c r="H954" s="27" t="str">
        <f t="shared" si="247"/>
        <v xml:space="preserve">
</v>
      </c>
      <c r="I954" s="27" t="str">
        <f t="shared" si="248"/>
        <v xml:space="preserve">
</v>
      </c>
      <c r="J954" s="42">
        <f t="shared" si="249"/>
        <v>0</v>
      </c>
      <c r="K954" s="22">
        <f t="shared" si="254"/>
        <v>0</v>
      </c>
      <c r="L954" s="22">
        <f t="shared" si="252"/>
        <v>0</v>
      </c>
      <c r="M954" s="22">
        <f t="shared" si="250"/>
        <v>0</v>
      </c>
      <c r="N954" s="14" t="str">
        <f t="shared" si="251"/>
        <v/>
      </c>
      <c r="O954" s="14" t="e">
        <f t="shared" si="256"/>
        <v>#VALUE!</v>
      </c>
      <c r="P954" s="14" t="e">
        <f t="shared" si="257"/>
        <v>#VALUE!</v>
      </c>
      <c r="Q954" s="14" t="str">
        <f>IFERROR(IF(AA954="",IF(X954="","Ecole Privée "&amp;TRIM(PROPER(VLOOKUP(MID(V954,1,8),[1]Répertoire!$H$1:$J$65536,3,FALSE))),"Ecole Privée "&amp;TRIM(PROPER(VLOOKUP(X954,[1]Répertoire!$H$1:$J$65536,3,FALSE)))),AA954),"")</f>
        <v/>
      </c>
      <c r="R954" s="14" t="str">
        <f>IFERROR(IF(AB954="",IF(X954="",VLOOKUP(MID(V954,1,8),[1]Répertoire!$H$1:$J$65536,2,FALSE),TRIM(UPPER(VLOOKUP(X954,[1]Répertoire!$H$1:$J$65536,2,FALSE)))),AB954),"")</f>
        <v/>
      </c>
      <c r="S954" s="14" t="str">
        <f t="shared" si="253"/>
        <v/>
      </c>
      <c r="T954" s="15" t="e">
        <f t="shared" si="258"/>
        <v>#VALUE!</v>
      </c>
      <c r="U954" s="14" t="e">
        <f t="shared" si="259"/>
        <v>#VALUE!</v>
      </c>
      <c r="V954" s="4" t="str">
        <f t="shared" si="260"/>
        <v/>
      </c>
      <c r="W954" s="33"/>
      <c r="X954" s="24" t="str">
        <f t="shared" si="261"/>
        <v/>
      </c>
      <c r="Y954" s="25"/>
      <c r="Z954" s="25"/>
      <c r="AA954" s="36"/>
      <c r="AB954" s="36"/>
      <c r="AC954" s="37"/>
      <c r="AD954" s="24"/>
      <c r="AE954" s="37"/>
      <c r="AF954" s="40"/>
    </row>
    <row r="955" spans="1:32" ht="45" customHeight="1" x14ac:dyDescent="0.25">
      <c r="A955" s="12">
        <v>954</v>
      </c>
      <c r="D955" s="21" t="str">
        <f t="shared" si="245"/>
        <v/>
      </c>
      <c r="E955" s="22" t="str">
        <f t="shared" si="255"/>
        <v/>
      </c>
      <c r="F955" s="22">
        <f>IF(H955="","",MAX($F$2:F954)+1)</f>
        <v>954</v>
      </c>
      <c r="G955" s="26" t="str">
        <f t="shared" si="246"/>
        <v/>
      </c>
      <c r="H955" s="27" t="str">
        <f t="shared" si="247"/>
        <v xml:space="preserve">
</v>
      </c>
      <c r="I955" s="27" t="str">
        <f t="shared" si="248"/>
        <v xml:space="preserve">
</v>
      </c>
      <c r="J955" s="42">
        <f t="shared" si="249"/>
        <v>0</v>
      </c>
      <c r="K955" s="22">
        <f t="shared" si="254"/>
        <v>0</v>
      </c>
      <c r="L955" s="22">
        <f t="shared" si="252"/>
        <v>0</v>
      </c>
      <c r="M955" s="22">
        <f t="shared" si="250"/>
        <v>0</v>
      </c>
      <c r="N955" s="14" t="str">
        <f t="shared" si="251"/>
        <v/>
      </c>
      <c r="O955" s="14" t="e">
        <f t="shared" si="256"/>
        <v>#VALUE!</v>
      </c>
      <c r="P955" s="14" t="e">
        <f t="shared" si="257"/>
        <v>#VALUE!</v>
      </c>
      <c r="Q955" s="14" t="str">
        <f>IFERROR(IF(AA955="",IF(X955="","Ecole Privée "&amp;TRIM(PROPER(VLOOKUP(MID(V955,1,8),[1]Répertoire!$H$1:$J$65536,3,FALSE))),"Ecole Privée "&amp;TRIM(PROPER(VLOOKUP(X955,[1]Répertoire!$H$1:$J$65536,3,FALSE)))),AA955),"")</f>
        <v/>
      </c>
      <c r="R955" s="14" t="str">
        <f>IFERROR(IF(AB955="",IF(X955="",VLOOKUP(MID(V955,1,8),[1]Répertoire!$H$1:$J$65536,2,FALSE),TRIM(UPPER(VLOOKUP(X955,[1]Répertoire!$H$1:$J$65536,2,FALSE)))),AB955),"")</f>
        <v/>
      </c>
      <c r="S955" s="14" t="str">
        <f t="shared" si="253"/>
        <v/>
      </c>
      <c r="T955" s="15" t="e">
        <f t="shared" si="258"/>
        <v>#VALUE!</v>
      </c>
      <c r="U955" s="14" t="e">
        <f t="shared" si="259"/>
        <v>#VALUE!</v>
      </c>
      <c r="V955" s="6" t="str">
        <f t="shared" si="260"/>
        <v/>
      </c>
      <c r="W955" s="34"/>
      <c r="X955" s="23" t="str">
        <f t="shared" si="261"/>
        <v/>
      </c>
      <c r="Y955" s="35"/>
      <c r="Z955" s="35"/>
      <c r="AA955" s="38"/>
      <c r="AB955" s="38"/>
      <c r="AC955" s="39"/>
      <c r="AD955" s="23"/>
      <c r="AE955" s="39"/>
      <c r="AF955" s="41"/>
    </row>
    <row r="956" spans="1:32" ht="45" customHeight="1" x14ac:dyDescent="0.25">
      <c r="A956" s="12">
        <v>955</v>
      </c>
      <c r="D956" s="21" t="str">
        <f t="shared" si="245"/>
        <v/>
      </c>
      <c r="E956" s="22" t="str">
        <f t="shared" si="255"/>
        <v/>
      </c>
      <c r="F956" s="22">
        <f>IF(H956="","",MAX($F$2:F955)+1)</f>
        <v>955</v>
      </c>
      <c r="G956" s="26" t="str">
        <f t="shared" si="246"/>
        <v/>
      </c>
      <c r="H956" s="27" t="str">
        <f t="shared" si="247"/>
        <v xml:space="preserve">
</v>
      </c>
      <c r="I956" s="27" t="str">
        <f t="shared" si="248"/>
        <v xml:space="preserve">
</v>
      </c>
      <c r="J956" s="42">
        <f t="shared" si="249"/>
        <v>0</v>
      </c>
      <c r="K956" s="22">
        <f t="shared" si="254"/>
        <v>0</v>
      </c>
      <c r="L956" s="22">
        <f t="shared" si="252"/>
        <v>0</v>
      </c>
      <c r="M956" s="22">
        <f t="shared" si="250"/>
        <v>0</v>
      </c>
      <c r="N956" s="14" t="str">
        <f t="shared" si="251"/>
        <v/>
      </c>
      <c r="O956" s="14" t="e">
        <f t="shared" si="256"/>
        <v>#VALUE!</v>
      </c>
      <c r="P956" s="14" t="e">
        <f t="shared" si="257"/>
        <v>#VALUE!</v>
      </c>
      <c r="Q956" s="14" t="str">
        <f>IFERROR(IF(AA956="",IF(X956="","Ecole Privée "&amp;TRIM(PROPER(VLOOKUP(MID(V956,1,8),[1]Répertoire!$H$1:$J$65536,3,FALSE))),"Ecole Privée "&amp;TRIM(PROPER(VLOOKUP(X956,[1]Répertoire!$H$1:$J$65536,3,FALSE)))),AA956),"")</f>
        <v/>
      </c>
      <c r="R956" s="14" t="str">
        <f>IFERROR(IF(AB956="",IF(X956="",VLOOKUP(MID(V956,1,8),[1]Répertoire!$H$1:$J$65536,2,FALSE),TRIM(UPPER(VLOOKUP(X956,[1]Répertoire!$H$1:$J$65536,2,FALSE)))),AB956),"")</f>
        <v/>
      </c>
      <c r="S956" s="14" t="str">
        <f t="shared" si="253"/>
        <v/>
      </c>
      <c r="T956" s="15" t="e">
        <f t="shared" si="258"/>
        <v>#VALUE!</v>
      </c>
      <c r="U956" s="14" t="e">
        <f t="shared" si="259"/>
        <v>#VALUE!</v>
      </c>
      <c r="V956" s="4" t="str">
        <f t="shared" si="260"/>
        <v/>
      </c>
      <c r="W956" s="33"/>
      <c r="X956" s="24" t="str">
        <f t="shared" si="261"/>
        <v/>
      </c>
      <c r="Y956" s="25"/>
      <c r="Z956" s="25"/>
      <c r="AA956" s="36"/>
      <c r="AB956" s="36"/>
      <c r="AC956" s="37"/>
      <c r="AD956" s="24"/>
      <c r="AE956" s="37"/>
      <c r="AF956" s="40"/>
    </row>
    <row r="957" spans="1:32" ht="45" customHeight="1" x14ac:dyDescent="0.25">
      <c r="A957" s="12">
        <v>956</v>
      </c>
      <c r="D957" s="21" t="str">
        <f t="shared" si="245"/>
        <v/>
      </c>
      <c r="E957" s="22" t="str">
        <f t="shared" si="255"/>
        <v/>
      </c>
      <c r="F957" s="22">
        <f>IF(H957="","",MAX($F$2:F956)+1)</f>
        <v>956</v>
      </c>
      <c r="G957" s="26" t="str">
        <f t="shared" si="246"/>
        <v/>
      </c>
      <c r="H957" s="27" t="str">
        <f t="shared" si="247"/>
        <v xml:space="preserve">
</v>
      </c>
      <c r="I957" s="27" t="str">
        <f t="shared" si="248"/>
        <v xml:space="preserve">
</v>
      </c>
      <c r="J957" s="42">
        <f t="shared" si="249"/>
        <v>0</v>
      </c>
      <c r="K957" s="22">
        <f t="shared" si="254"/>
        <v>0</v>
      </c>
      <c r="L957" s="22">
        <f t="shared" si="252"/>
        <v>0</v>
      </c>
      <c r="M957" s="22">
        <f t="shared" si="250"/>
        <v>0</v>
      </c>
      <c r="N957" s="14" t="str">
        <f t="shared" si="251"/>
        <v/>
      </c>
      <c r="O957" s="14" t="e">
        <f t="shared" si="256"/>
        <v>#VALUE!</v>
      </c>
      <c r="P957" s="14" t="e">
        <f t="shared" si="257"/>
        <v>#VALUE!</v>
      </c>
      <c r="Q957" s="14" t="str">
        <f>IFERROR(IF(AA957="",IF(X957="","Ecole Privée "&amp;TRIM(PROPER(VLOOKUP(MID(V957,1,8),[1]Répertoire!$H$1:$J$65536,3,FALSE))),"Ecole Privée "&amp;TRIM(PROPER(VLOOKUP(X957,[1]Répertoire!$H$1:$J$65536,3,FALSE)))),AA957),"")</f>
        <v/>
      </c>
      <c r="R957" s="14" t="str">
        <f>IFERROR(IF(AB957="",IF(X957="",VLOOKUP(MID(V957,1,8),[1]Répertoire!$H$1:$J$65536,2,FALSE),TRIM(UPPER(VLOOKUP(X957,[1]Répertoire!$H$1:$J$65536,2,FALSE)))),AB957),"")</f>
        <v/>
      </c>
      <c r="S957" s="14" t="str">
        <f t="shared" si="253"/>
        <v/>
      </c>
      <c r="T957" s="15" t="e">
        <f t="shared" si="258"/>
        <v>#VALUE!</v>
      </c>
      <c r="U957" s="14" t="e">
        <f t="shared" si="259"/>
        <v>#VALUE!</v>
      </c>
      <c r="V957" s="6" t="str">
        <f t="shared" si="260"/>
        <v/>
      </c>
      <c r="W957" s="34"/>
      <c r="X957" s="23" t="str">
        <f t="shared" si="261"/>
        <v/>
      </c>
      <c r="Y957" s="35"/>
      <c r="Z957" s="35"/>
      <c r="AA957" s="38"/>
      <c r="AB957" s="38"/>
      <c r="AC957" s="39"/>
      <c r="AD957" s="23"/>
      <c r="AE957" s="39"/>
      <c r="AF957" s="41"/>
    </row>
    <row r="958" spans="1:32" ht="45" customHeight="1" x14ac:dyDescent="0.25">
      <c r="A958" s="12">
        <v>957</v>
      </c>
      <c r="D958" s="21" t="str">
        <f t="shared" si="245"/>
        <v/>
      </c>
      <c r="E958" s="22" t="str">
        <f t="shared" si="255"/>
        <v/>
      </c>
      <c r="F958" s="22">
        <f>IF(H958="","",MAX($F$2:F957)+1)</f>
        <v>957</v>
      </c>
      <c r="G958" s="26" t="str">
        <f t="shared" si="246"/>
        <v/>
      </c>
      <c r="H958" s="27" t="str">
        <f t="shared" si="247"/>
        <v xml:space="preserve">
</v>
      </c>
      <c r="I958" s="27" t="str">
        <f t="shared" si="248"/>
        <v xml:space="preserve">
</v>
      </c>
      <c r="J958" s="42">
        <f t="shared" si="249"/>
        <v>0</v>
      </c>
      <c r="K958" s="22">
        <f t="shared" si="254"/>
        <v>0</v>
      </c>
      <c r="L958" s="22">
        <f t="shared" si="252"/>
        <v>0</v>
      </c>
      <c r="M958" s="22">
        <f t="shared" si="250"/>
        <v>0</v>
      </c>
      <c r="N958" s="14" t="str">
        <f t="shared" si="251"/>
        <v/>
      </c>
      <c r="O958" s="14" t="e">
        <f t="shared" si="256"/>
        <v>#VALUE!</v>
      </c>
      <c r="P958" s="14" t="e">
        <f t="shared" si="257"/>
        <v>#VALUE!</v>
      </c>
      <c r="Q958" s="14" t="str">
        <f>IFERROR(IF(AA958="",IF(X958="","Ecole Privée "&amp;TRIM(PROPER(VLOOKUP(MID(V958,1,8),[1]Répertoire!$H$1:$J$65536,3,FALSE))),"Ecole Privée "&amp;TRIM(PROPER(VLOOKUP(X958,[1]Répertoire!$H$1:$J$65536,3,FALSE)))),AA958),"")</f>
        <v/>
      </c>
      <c r="R958" s="14" t="str">
        <f>IFERROR(IF(AB958="",IF(X958="",VLOOKUP(MID(V958,1,8),[1]Répertoire!$H$1:$J$65536,2,FALSE),TRIM(UPPER(VLOOKUP(X958,[1]Répertoire!$H$1:$J$65536,2,FALSE)))),AB958),"")</f>
        <v/>
      </c>
      <c r="S958" s="14" t="str">
        <f t="shared" si="253"/>
        <v/>
      </c>
      <c r="T958" s="15" t="e">
        <f t="shared" si="258"/>
        <v>#VALUE!</v>
      </c>
      <c r="U958" s="14" t="e">
        <f t="shared" si="259"/>
        <v>#VALUE!</v>
      </c>
      <c r="V958" s="4" t="str">
        <f t="shared" si="260"/>
        <v/>
      </c>
      <c r="W958" s="33"/>
      <c r="X958" s="24" t="str">
        <f t="shared" si="261"/>
        <v/>
      </c>
      <c r="Y958" s="25"/>
      <c r="Z958" s="25"/>
      <c r="AA958" s="36"/>
      <c r="AB958" s="36"/>
      <c r="AC958" s="37"/>
      <c r="AD958" s="24"/>
      <c r="AE958" s="37"/>
      <c r="AF958" s="40"/>
    </row>
    <row r="959" spans="1:32" ht="45" customHeight="1" x14ac:dyDescent="0.25">
      <c r="A959" s="12">
        <v>958</v>
      </c>
      <c r="D959" s="21" t="str">
        <f t="shared" si="245"/>
        <v/>
      </c>
      <c r="E959" s="22" t="str">
        <f t="shared" si="255"/>
        <v/>
      </c>
      <c r="F959" s="22">
        <f>IF(H959="","",MAX($F$2:F958)+1)</f>
        <v>958</v>
      </c>
      <c r="G959" s="26" t="str">
        <f t="shared" si="246"/>
        <v/>
      </c>
      <c r="H959" s="27" t="str">
        <f t="shared" si="247"/>
        <v xml:space="preserve">
</v>
      </c>
      <c r="I959" s="27" t="str">
        <f t="shared" si="248"/>
        <v xml:space="preserve">
</v>
      </c>
      <c r="J959" s="42">
        <f t="shared" si="249"/>
        <v>0</v>
      </c>
      <c r="K959" s="22">
        <f t="shared" si="254"/>
        <v>0</v>
      </c>
      <c r="L959" s="22">
        <f t="shared" si="252"/>
        <v>0</v>
      </c>
      <c r="M959" s="22">
        <f t="shared" si="250"/>
        <v>0</v>
      </c>
      <c r="N959" s="14" t="str">
        <f t="shared" si="251"/>
        <v/>
      </c>
      <c r="O959" s="14" t="e">
        <f t="shared" si="256"/>
        <v>#VALUE!</v>
      </c>
      <c r="P959" s="14" t="e">
        <f t="shared" si="257"/>
        <v>#VALUE!</v>
      </c>
      <c r="Q959" s="14" t="str">
        <f>IFERROR(IF(AA959="",IF(X959="","Ecole Privée "&amp;TRIM(PROPER(VLOOKUP(MID(V959,1,8),[1]Répertoire!$H$1:$J$65536,3,FALSE))),"Ecole Privée "&amp;TRIM(PROPER(VLOOKUP(X959,[1]Répertoire!$H$1:$J$65536,3,FALSE)))),AA959),"")</f>
        <v/>
      </c>
      <c r="R959" s="14" t="str">
        <f>IFERROR(IF(AB959="",IF(X959="",VLOOKUP(MID(V959,1,8),[1]Répertoire!$H$1:$J$65536,2,FALSE),TRIM(UPPER(VLOOKUP(X959,[1]Répertoire!$H$1:$J$65536,2,FALSE)))),AB959),"")</f>
        <v/>
      </c>
      <c r="S959" s="14" t="str">
        <f t="shared" si="253"/>
        <v/>
      </c>
      <c r="T959" s="15" t="e">
        <f t="shared" si="258"/>
        <v>#VALUE!</v>
      </c>
      <c r="U959" s="14" t="e">
        <f t="shared" si="259"/>
        <v>#VALUE!</v>
      </c>
      <c r="V959" s="6" t="str">
        <f t="shared" si="260"/>
        <v/>
      </c>
      <c r="W959" s="34"/>
      <c r="X959" s="23" t="str">
        <f t="shared" si="261"/>
        <v/>
      </c>
      <c r="Y959" s="35"/>
      <c r="Z959" s="35"/>
      <c r="AA959" s="38"/>
      <c r="AB959" s="38"/>
      <c r="AC959" s="39"/>
      <c r="AD959" s="23"/>
      <c r="AE959" s="39"/>
      <c r="AF959" s="41"/>
    </row>
    <row r="960" spans="1:32" ht="45" customHeight="1" x14ac:dyDescent="0.25">
      <c r="A960" s="12">
        <v>959</v>
      </c>
      <c r="D960" s="21" t="str">
        <f t="shared" si="245"/>
        <v/>
      </c>
      <c r="E960" s="22" t="str">
        <f t="shared" si="255"/>
        <v/>
      </c>
      <c r="F960" s="22">
        <f>IF(H960="","",MAX($F$2:F959)+1)</f>
        <v>959</v>
      </c>
      <c r="G960" s="26" t="str">
        <f t="shared" si="246"/>
        <v/>
      </c>
      <c r="H960" s="27" t="str">
        <f t="shared" si="247"/>
        <v xml:space="preserve">
</v>
      </c>
      <c r="I960" s="27" t="str">
        <f t="shared" si="248"/>
        <v xml:space="preserve">
</v>
      </c>
      <c r="J960" s="42">
        <f t="shared" si="249"/>
        <v>0</v>
      </c>
      <c r="K960" s="22">
        <f t="shared" si="254"/>
        <v>0</v>
      </c>
      <c r="L960" s="22">
        <f t="shared" si="252"/>
        <v>0</v>
      </c>
      <c r="M960" s="22">
        <f t="shared" si="250"/>
        <v>0</v>
      </c>
      <c r="N960" s="14" t="str">
        <f t="shared" si="251"/>
        <v/>
      </c>
      <c r="O960" s="14" t="e">
        <f t="shared" si="256"/>
        <v>#VALUE!</v>
      </c>
      <c r="P960" s="14" t="e">
        <f t="shared" si="257"/>
        <v>#VALUE!</v>
      </c>
      <c r="Q960" s="14" t="str">
        <f>IFERROR(IF(AA960="",IF(X960="","Ecole Privée "&amp;TRIM(PROPER(VLOOKUP(MID(V960,1,8),[1]Répertoire!$H$1:$J$65536,3,FALSE))),"Ecole Privée "&amp;TRIM(PROPER(VLOOKUP(X960,[1]Répertoire!$H$1:$J$65536,3,FALSE)))),AA960),"")</f>
        <v/>
      </c>
      <c r="R960" s="14" t="str">
        <f>IFERROR(IF(AB960="",IF(X960="",VLOOKUP(MID(V960,1,8),[1]Répertoire!$H$1:$J$65536,2,FALSE),TRIM(UPPER(VLOOKUP(X960,[1]Répertoire!$H$1:$J$65536,2,FALSE)))),AB960),"")</f>
        <v/>
      </c>
      <c r="S960" s="14" t="str">
        <f t="shared" si="253"/>
        <v/>
      </c>
      <c r="T960" s="15" t="e">
        <f t="shared" si="258"/>
        <v>#VALUE!</v>
      </c>
      <c r="U960" s="14" t="e">
        <f t="shared" si="259"/>
        <v>#VALUE!</v>
      </c>
      <c r="V960" s="4" t="str">
        <f t="shared" si="260"/>
        <v/>
      </c>
      <c r="W960" s="33"/>
      <c r="X960" s="24" t="str">
        <f t="shared" si="261"/>
        <v/>
      </c>
      <c r="Y960" s="25"/>
      <c r="Z960" s="25"/>
      <c r="AA960" s="36"/>
      <c r="AB960" s="36"/>
      <c r="AC960" s="37"/>
      <c r="AD960" s="24"/>
      <c r="AE960" s="37"/>
      <c r="AF960" s="40"/>
    </row>
    <row r="961" spans="1:32" ht="45" customHeight="1" x14ac:dyDescent="0.25">
      <c r="A961" s="12">
        <v>960</v>
      </c>
      <c r="D961" s="21" t="str">
        <f t="shared" si="245"/>
        <v/>
      </c>
      <c r="E961" s="22" t="str">
        <f t="shared" si="255"/>
        <v/>
      </c>
      <c r="F961" s="22">
        <f>IF(H961="","",MAX($F$2:F960)+1)</f>
        <v>960</v>
      </c>
      <c r="G961" s="26" t="str">
        <f t="shared" si="246"/>
        <v/>
      </c>
      <c r="H961" s="27" t="str">
        <f t="shared" si="247"/>
        <v xml:space="preserve">
</v>
      </c>
      <c r="I961" s="27" t="str">
        <f t="shared" si="248"/>
        <v xml:space="preserve">
</v>
      </c>
      <c r="J961" s="42">
        <f t="shared" si="249"/>
        <v>0</v>
      </c>
      <c r="K961" s="22">
        <f t="shared" si="254"/>
        <v>0</v>
      </c>
      <c r="L961" s="22">
        <f t="shared" si="252"/>
        <v>0</v>
      </c>
      <c r="M961" s="22">
        <f t="shared" si="250"/>
        <v>0</v>
      </c>
      <c r="N961" s="14" t="str">
        <f t="shared" si="251"/>
        <v/>
      </c>
      <c r="O961" s="14" t="e">
        <f t="shared" si="256"/>
        <v>#VALUE!</v>
      </c>
      <c r="P961" s="14" t="e">
        <f t="shared" si="257"/>
        <v>#VALUE!</v>
      </c>
      <c r="Q961" s="14" t="str">
        <f>IFERROR(IF(AA961="",IF(X961="","Ecole Privée "&amp;TRIM(PROPER(VLOOKUP(MID(V961,1,8),[1]Répertoire!$H$1:$J$65536,3,FALSE))),"Ecole Privée "&amp;TRIM(PROPER(VLOOKUP(X961,[1]Répertoire!$H$1:$J$65536,3,FALSE)))),AA961),"")</f>
        <v/>
      </c>
      <c r="R961" s="14" t="str">
        <f>IFERROR(IF(AB961="",IF(X961="",VLOOKUP(MID(V961,1,8),[1]Répertoire!$H$1:$J$65536,2,FALSE),TRIM(UPPER(VLOOKUP(X961,[1]Répertoire!$H$1:$J$65536,2,FALSE)))),AB961),"")</f>
        <v/>
      </c>
      <c r="S961" s="14" t="str">
        <f t="shared" si="253"/>
        <v/>
      </c>
      <c r="T961" s="15" t="e">
        <f t="shared" si="258"/>
        <v>#VALUE!</v>
      </c>
      <c r="U961" s="14" t="e">
        <f t="shared" si="259"/>
        <v>#VALUE!</v>
      </c>
      <c r="V961" s="6" t="str">
        <f t="shared" si="260"/>
        <v/>
      </c>
      <c r="W961" s="34"/>
      <c r="X961" s="23" t="str">
        <f t="shared" si="261"/>
        <v/>
      </c>
      <c r="Y961" s="35"/>
      <c r="Z961" s="35"/>
      <c r="AA961" s="38"/>
      <c r="AB961" s="38"/>
      <c r="AC961" s="39"/>
      <c r="AD961" s="23"/>
      <c r="AE961" s="39"/>
      <c r="AF961" s="41"/>
    </row>
    <row r="962" spans="1:32" ht="45" customHeight="1" x14ac:dyDescent="0.25">
      <c r="A962" s="12">
        <v>961</v>
      </c>
      <c r="D962" s="21" t="str">
        <f t="shared" ref="D962:D997" si="262">IF(ISNUMBER(SEARCH("Service",G962)),TEXT(MID(V962,10,8),"JJ/MM/AAAA")+TEXT(MID(V962,19,8),"JJ/MM/AAAA")-F962,"")</f>
        <v/>
      </c>
      <c r="E962" s="22" t="str">
        <f t="shared" si="255"/>
        <v/>
      </c>
      <c r="F962" s="22">
        <f>IF(H962="","",MAX($F$2:F961)+1)</f>
        <v>961</v>
      </c>
      <c r="G962" s="26" t="str">
        <f t="shared" si="246"/>
        <v/>
      </c>
      <c r="H962" s="27" t="str">
        <f t="shared" si="247"/>
        <v xml:space="preserve">
</v>
      </c>
      <c r="I962" s="27" t="str">
        <f t="shared" si="248"/>
        <v xml:space="preserve">
</v>
      </c>
      <c r="J962" s="42">
        <f t="shared" si="249"/>
        <v>0</v>
      </c>
      <c r="K962" s="22">
        <f t="shared" si="254"/>
        <v>0</v>
      </c>
      <c r="L962" s="22">
        <f t="shared" si="252"/>
        <v>0</v>
      </c>
      <c r="M962" s="22">
        <f t="shared" si="250"/>
        <v>0</v>
      </c>
      <c r="N962" s="14" t="str">
        <f t="shared" si="251"/>
        <v/>
      </c>
      <c r="O962" s="14" t="e">
        <f t="shared" si="256"/>
        <v>#VALUE!</v>
      </c>
      <c r="P962" s="14" t="e">
        <f t="shared" si="257"/>
        <v>#VALUE!</v>
      </c>
      <c r="Q962" s="14" t="str">
        <f>IFERROR(IF(AA962="",IF(X962="","Ecole Privée "&amp;TRIM(PROPER(VLOOKUP(MID(V962,1,8),[1]Répertoire!$H$1:$J$65536,3,FALSE))),"Ecole Privée "&amp;TRIM(PROPER(VLOOKUP(X962,[1]Répertoire!$H$1:$J$65536,3,FALSE)))),AA962),"")</f>
        <v/>
      </c>
      <c r="R962" s="14" t="str">
        <f>IFERROR(IF(AB962="",IF(X962="",VLOOKUP(MID(V962,1,8),[1]Répertoire!$H$1:$J$65536,2,FALSE),TRIM(UPPER(VLOOKUP(X962,[1]Répertoire!$H$1:$J$65536,2,FALSE)))),AB962),"")</f>
        <v/>
      </c>
      <c r="S962" s="14" t="str">
        <f t="shared" si="253"/>
        <v/>
      </c>
      <c r="T962" s="15" t="e">
        <f t="shared" si="258"/>
        <v>#VALUE!</v>
      </c>
      <c r="U962" s="14" t="e">
        <f t="shared" si="259"/>
        <v>#VALUE!</v>
      </c>
      <c r="V962" s="4" t="str">
        <f t="shared" si="260"/>
        <v/>
      </c>
      <c r="W962" s="33"/>
      <c r="X962" s="24" t="str">
        <f t="shared" si="261"/>
        <v/>
      </c>
      <c r="Y962" s="25"/>
      <c r="Z962" s="25"/>
      <c r="AA962" s="36"/>
      <c r="AB962" s="36"/>
      <c r="AC962" s="37"/>
      <c r="AD962" s="24"/>
      <c r="AE962" s="37"/>
      <c r="AF962" s="40"/>
    </row>
    <row r="963" spans="1:32" ht="45" customHeight="1" x14ac:dyDescent="0.25">
      <c r="A963" s="12">
        <v>962</v>
      </c>
      <c r="D963" s="21" t="str">
        <f t="shared" si="262"/>
        <v/>
      </c>
      <c r="E963" s="22" t="str">
        <f t="shared" si="255"/>
        <v/>
      </c>
      <c r="F963" s="22">
        <f>IF(H963="","",MAX($F$2:F962)+1)</f>
        <v>962</v>
      </c>
      <c r="G963" s="26" t="str">
        <f t="shared" ref="G963:G997" si="263">IF(W963="",IF(N963="","",F963&amp;IF(F963=1,"er","ème")&amp;" service"&amp;CHAR(10)&amp;N963),"")</f>
        <v/>
      </c>
      <c r="H963" s="27" t="str">
        <f t="shared" ref="H963:H997" si="264">IF(W963="",Q963&amp;CHAR(10)&amp;R963&amp;CHAR(10)&amp;S963,"")</f>
        <v xml:space="preserve">
</v>
      </c>
      <c r="I963" s="27" t="str">
        <f t="shared" ref="I963:I997" si="265">IF(N963="","",N963)&amp;CHAR(10)&amp;IF(Q963="","",Q963)&amp;CHAR(10)&amp;IF(R963="","",R963)</f>
        <v xml:space="preserve">
</v>
      </c>
      <c r="J963" s="42">
        <f t="shared" ref="J963:J997" si="266">SUM(K963:M963)</f>
        <v>0</v>
      </c>
      <c r="K963" s="22">
        <f t="shared" si="254"/>
        <v>0</v>
      </c>
      <c r="L963" s="22">
        <f t="shared" si="252"/>
        <v>0</v>
      </c>
      <c r="M963" s="22">
        <f t="shared" ref="M963:M997" si="267">IFERROR(IF(AND(P963&lt;P962,P963&gt;O962),1,0),0)</f>
        <v>0</v>
      </c>
      <c r="N963" s="14" t="str">
        <f t="shared" ref="N963:N997" si="268">IF(ISNUMBER(O963),TEXT(O963,"jj/MM/aaaa")&amp;" au "&amp;TEXT(P963,"jj/MM/aaaa"),"")</f>
        <v/>
      </c>
      <c r="O963" s="14" t="e">
        <f t="shared" si="256"/>
        <v>#VALUE!</v>
      </c>
      <c r="P963" s="14" t="e">
        <f t="shared" si="257"/>
        <v>#VALUE!</v>
      </c>
      <c r="Q963" s="14" t="str">
        <f>IFERROR(IF(AA963="",IF(X963="","Ecole Privée "&amp;TRIM(PROPER(VLOOKUP(MID(V963,1,8),[1]Répertoire!$H$1:$J$65536,3,FALSE))),"Ecole Privée "&amp;TRIM(PROPER(VLOOKUP(X963,[1]Répertoire!$H$1:$J$65536,3,FALSE)))),AA963),"")</f>
        <v/>
      </c>
      <c r="R963" s="14" t="str">
        <f>IFERROR(IF(AB963="",IF(X963="",VLOOKUP(MID(V963,1,8),[1]Répertoire!$H$1:$J$65536,2,FALSE),TRIM(UPPER(VLOOKUP(X963,[1]Répertoire!$H$1:$J$65536,2,FALSE)))),AB963),"")</f>
        <v/>
      </c>
      <c r="S963" s="14" t="str">
        <f t="shared" si="253"/>
        <v/>
      </c>
      <c r="T963" s="15" t="e">
        <f t="shared" si="258"/>
        <v>#VALUE!</v>
      </c>
      <c r="U963" s="14" t="e">
        <f t="shared" si="259"/>
        <v>#VALUE!</v>
      </c>
      <c r="V963" s="6" t="str">
        <f t="shared" si="260"/>
        <v/>
      </c>
      <c r="W963" s="34"/>
      <c r="X963" s="23" t="str">
        <f t="shared" si="261"/>
        <v/>
      </c>
      <c r="Y963" s="35"/>
      <c r="Z963" s="35"/>
      <c r="AA963" s="38"/>
      <c r="AB963" s="38"/>
      <c r="AC963" s="39"/>
      <c r="AD963" s="23"/>
      <c r="AE963" s="39"/>
      <c r="AF963" s="41"/>
    </row>
    <row r="964" spans="1:32" ht="45" customHeight="1" x14ac:dyDescent="0.25">
      <c r="A964" s="12">
        <v>963</v>
      </c>
      <c r="D964" s="21" t="str">
        <f t="shared" si="262"/>
        <v/>
      </c>
      <c r="E964" s="22" t="str">
        <f t="shared" si="255"/>
        <v/>
      </c>
      <c r="F964" s="22">
        <f>IF(H964="","",MAX($F$2:F963)+1)</f>
        <v>963</v>
      </c>
      <c r="G964" s="26" t="str">
        <f t="shared" si="263"/>
        <v/>
      </c>
      <c r="H964" s="27" t="str">
        <f t="shared" si="264"/>
        <v xml:space="preserve">
</v>
      </c>
      <c r="I964" s="27" t="str">
        <f t="shared" si="265"/>
        <v xml:space="preserve">
</v>
      </c>
      <c r="J964" s="42">
        <f t="shared" si="266"/>
        <v>0</v>
      </c>
      <c r="K964" s="22">
        <f t="shared" si="254"/>
        <v>0</v>
      </c>
      <c r="L964" s="22">
        <f t="shared" ref="L964:L997" si="269">IFERROR(IF(AND(O964&lt;P963,O964&gt;O963),1,0),0)</f>
        <v>0</v>
      </c>
      <c r="M964" s="22">
        <f t="shared" si="267"/>
        <v>0</v>
      </c>
      <c r="N964" s="14" t="str">
        <f t="shared" si="268"/>
        <v/>
      </c>
      <c r="O964" s="14" t="e">
        <f t="shared" si="256"/>
        <v>#VALUE!</v>
      </c>
      <c r="P964" s="14" t="e">
        <f t="shared" si="257"/>
        <v>#VALUE!</v>
      </c>
      <c r="Q964" s="14" t="str">
        <f>IFERROR(IF(AA964="",IF(X964="","Ecole Privée "&amp;TRIM(PROPER(VLOOKUP(MID(V964,1,8),[1]Répertoire!$H$1:$J$65536,3,FALSE))),"Ecole Privée "&amp;TRIM(PROPER(VLOOKUP(X964,[1]Répertoire!$H$1:$J$65536,3,FALSE)))),AA964),"")</f>
        <v/>
      </c>
      <c r="R964" s="14" t="str">
        <f>IFERROR(IF(AB964="",IF(X964="",VLOOKUP(MID(V964,1,8),[1]Répertoire!$H$1:$J$65536,2,FALSE),TRIM(UPPER(VLOOKUP(X964,[1]Répertoire!$H$1:$J$65536,2,FALSE)))),AB964),"")</f>
        <v/>
      </c>
      <c r="S964" s="14" t="str">
        <f t="shared" si="253"/>
        <v/>
      </c>
      <c r="T964" s="15" t="e">
        <f t="shared" si="258"/>
        <v>#VALUE!</v>
      </c>
      <c r="U964" s="14" t="e">
        <f t="shared" si="259"/>
        <v>#VALUE!</v>
      </c>
      <c r="V964" s="4" t="str">
        <f t="shared" si="260"/>
        <v/>
      </c>
      <c r="W964" s="33"/>
      <c r="X964" s="24" t="str">
        <f t="shared" si="261"/>
        <v/>
      </c>
      <c r="Y964" s="25"/>
      <c r="Z964" s="25"/>
      <c r="AA964" s="36"/>
      <c r="AB964" s="36"/>
      <c r="AC964" s="37"/>
      <c r="AD964" s="24"/>
      <c r="AE964" s="37"/>
      <c r="AF964" s="40"/>
    </row>
    <row r="965" spans="1:32" ht="45" customHeight="1" x14ac:dyDescent="0.25">
      <c r="A965" s="12">
        <v>964</v>
      </c>
      <c r="D965" s="21" t="str">
        <f t="shared" si="262"/>
        <v/>
      </c>
      <c r="E965" s="22" t="str">
        <f t="shared" si="255"/>
        <v/>
      </c>
      <c r="F965" s="22">
        <f>IF(H965="","",MAX($F$2:F964)+1)</f>
        <v>964</v>
      </c>
      <c r="G965" s="26" t="str">
        <f t="shared" si="263"/>
        <v/>
      </c>
      <c r="H965" s="27" t="str">
        <f t="shared" si="264"/>
        <v xml:space="preserve">
</v>
      </c>
      <c r="I965" s="27" t="str">
        <f t="shared" si="265"/>
        <v xml:space="preserve">
</v>
      </c>
      <c r="J965" s="42">
        <f t="shared" si="266"/>
        <v>0</v>
      </c>
      <c r="K965" s="22">
        <f t="shared" si="254"/>
        <v>0</v>
      </c>
      <c r="L965" s="22">
        <f t="shared" si="269"/>
        <v>0</v>
      </c>
      <c r="M965" s="22">
        <f t="shared" si="267"/>
        <v>0</v>
      </c>
      <c r="N965" s="14" t="str">
        <f t="shared" si="268"/>
        <v/>
      </c>
      <c r="O965" s="14" t="e">
        <f t="shared" si="256"/>
        <v>#VALUE!</v>
      </c>
      <c r="P965" s="14" t="e">
        <f t="shared" si="257"/>
        <v>#VALUE!</v>
      </c>
      <c r="Q965" s="14" t="str">
        <f>IFERROR(IF(AA965="",IF(X965="","Ecole Privée "&amp;TRIM(PROPER(VLOOKUP(MID(V965,1,8),[1]Répertoire!$H$1:$J$65536,3,FALSE))),"Ecole Privée "&amp;TRIM(PROPER(VLOOKUP(X965,[1]Répertoire!$H$1:$J$65536,3,FALSE)))),AA965),"")</f>
        <v/>
      </c>
      <c r="R965" s="14" t="str">
        <f>IFERROR(IF(AB965="",IF(X965="",VLOOKUP(MID(V965,1,8),[1]Répertoire!$H$1:$J$65536,2,FALSE),TRIM(UPPER(VLOOKUP(X965,[1]Répertoire!$H$1:$J$65536,2,FALSE)))),AB965),"")</f>
        <v/>
      </c>
      <c r="S965" s="14" t="str">
        <f t="shared" si="253"/>
        <v/>
      </c>
      <c r="T965" s="15" t="e">
        <f t="shared" si="258"/>
        <v>#VALUE!</v>
      </c>
      <c r="U965" s="14" t="e">
        <f t="shared" si="259"/>
        <v>#VALUE!</v>
      </c>
      <c r="V965" s="6" t="str">
        <f t="shared" si="260"/>
        <v/>
      </c>
      <c r="W965" s="34"/>
      <c r="X965" s="23" t="str">
        <f t="shared" si="261"/>
        <v/>
      </c>
      <c r="Y965" s="35"/>
      <c r="Z965" s="35"/>
      <c r="AA965" s="38"/>
      <c r="AB965" s="38"/>
      <c r="AC965" s="39"/>
      <c r="AD965" s="23"/>
      <c r="AE965" s="39"/>
      <c r="AF965" s="41"/>
    </row>
    <row r="966" spans="1:32" ht="45" customHeight="1" x14ac:dyDescent="0.25">
      <c r="A966" s="12">
        <v>965</v>
      </c>
      <c r="D966" s="21" t="str">
        <f t="shared" si="262"/>
        <v/>
      </c>
      <c r="E966" s="22" t="str">
        <f t="shared" si="255"/>
        <v/>
      </c>
      <c r="F966" s="22">
        <f>IF(H966="","",MAX($F$2:F965)+1)</f>
        <v>965</v>
      </c>
      <c r="G966" s="26" t="str">
        <f t="shared" si="263"/>
        <v/>
      </c>
      <c r="H966" s="27" t="str">
        <f t="shared" si="264"/>
        <v xml:space="preserve">
</v>
      </c>
      <c r="I966" s="27" t="str">
        <f t="shared" si="265"/>
        <v xml:space="preserve">
</v>
      </c>
      <c r="J966" s="42">
        <f t="shared" si="266"/>
        <v>0</v>
      </c>
      <c r="K966" s="22">
        <f t="shared" si="254"/>
        <v>0</v>
      </c>
      <c r="L966" s="22">
        <f t="shared" si="269"/>
        <v>0</v>
      </c>
      <c r="M966" s="22">
        <f t="shared" si="267"/>
        <v>0</v>
      </c>
      <c r="N966" s="14" t="str">
        <f t="shared" si="268"/>
        <v/>
      </c>
      <c r="O966" s="14" t="e">
        <f t="shared" si="256"/>
        <v>#VALUE!</v>
      </c>
      <c r="P966" s="14" t="e">
        <f t="shared" si="257"/>
        <v>#VALUE!</v>
      </c>
      <c r="Q966" s="14" t="str">
        <f>IFERROR(IF(AA966="",IF(X966="","Ecole Privée "&amp;TRIM(PROPER(VLOOKUP(MID(V966,1,8),[1]Répertoire!$H$1:$J$65536,3,FALSE))),"Ecole Privée "&amp;TRIM(PROPER(VLOOKUP(X966,[1]Répertoire!$H$1:$J$65536,3,FALSE)))),AA966),"")</f>
        <v/>
      </c>
      <c r="R966" s="14" t="str">
        <f>IFERROR(IF(AB966="",IF(X966="",VLOOKUP(MID(V966,1,8),[1]Répertoire!$H$1:$J$65536,2,FALSE),TRIM(UPPER(VLOOKUP(X966,[1]Répertoire!$H$1:$J$65536,2,FALSE)))),AB966),"")</f>
        <v/>
      </c>
      <c r="S966" s="14" t="str">
        <f t="shared" si="253"/>
        <v/>
      </c>
      <c r="T966" s="15" t="e">
        <f t="shared" si="258"/>
        <v>#VALUE!</v>
      </c>
      <c r="U966" s="14" t="e">
        <f t="shared" si="259"/>
        <v>#VALUE!</v>
      </c>
      <c r="V966" s="4" t="str">
        <f t="shared" si="260"/>
        <v/>
      </c>
      <c r="W966" s="33"/>
      <c r="X966" s="24" t="str">
        <f t="shared" si="261"/>
        <v/>
      </c>
      <c r="Y966" s="25"/>
      <c r="Z966" s="25"/>
      <c r="AA966" s="36"/>
      <c r="AB966" s="36"/>
      <c r="AC966" s="37"/>
      <c r="AD966" s="24"/>
      <c r="AE966" s="37"/>
      <c r="AF966" s="40"/>
    </row>
    <row r="967" spans="1:32" ht="45" customHeight="1" x14ac:dyDescent="0.25">
      <c r="A967" s="12">
        <v>966</v>
      </c>
      <c r="D967" s="21" t="str">
        <f t="shared" si="262"/>
        <v/>
      </c>
      <c r="E967" s="22" t="str">
        <f t="shared" si="255"/>
        <v/>
      </c>
      <c r="F967" s="22">
        <f>IF(H967="","",MAX($F$2:F966)+1)</f>
        <v>966</v>
      </c>
      <c r="G967" s="26" t="str">
        <f t="shared" si="263"/>
        <v/>
      </c>
      <c r="H967" s="27" t="str">
        <f t="shared" si="264"/>
        <v xml:space="preserve">
</v>
      </c>
      <c r="I967" s="27" t="str">
        <f t="shared" si="265"/>
        <v xml:space="preserve">
</v>
      </c>
      <c r="J967" s="42">
        <f t="shared" si="266"/>
        <v>0</v>
      </c>
      <c r="K967" s="22">
        <f t="shared" si="254"/>
        <v>0</v>
      </c>
      <c r="L967" s="22">
        <f t="shared" si="269"/>
        <v>0</v>
      </c>
      <c r="M967" s="22">
        <f t="shared" si="267"/>
        <v>0</v>
      </c>
      <c r="N967" s="14" t="str">
        <f t="shared" si="268"/>
        <v/>
      </c>
      <c r="O967" s="14" t="e">
        <f t="shared" si="256"/>
        <v>#VALUE!</v>
      </c>
      <c r="P967" s="14" t="e">
        <f t="shared" si="257"/>
        <v>#VALUE!</v>
      </c>
      <c r="Q967" s="14" t="str">
        <f>IFERROR(IF(AA967="",IF(X967="","Ecole Privée "&amp;TRIM(PROPER(VLOOKUP(MID(V967,1,8),[1]Répertoire!$H$1:$J$65536,3,FALSE))),"Ecole Privée "&amp;TRIM(PROPER(VLOOKUP(X967,[1]Répertoire!$H$1:$J$65536,3,FALSE)))),AA967),"")</f>
        <v/>
      </c>
      <c r="R967" s="14" t="str">
        <f>IFERROR(IF(AB967="",IF(X967="",VLOOKUP(MID(V967,1,8),[1]Répertoire!$H$1:$J$65536,2,FALSE),TRIM(UPPER(VLOOKUP(X967,[1]Répertoire!$H$1:$J$65536,2,FALSE)))),AB967),"")</f>
        <v/>
      </c>
      <c r="S967" s="14" t="str">
        <f t="shared" ref="S967:S997" si="270">IFERROR(T967&amp;IF(W967=""," base horaire: 27h ("&amp;IF(W967="",IF(ISNUMBER(SEARCH("SUP",AF967)),"suppléance","remplacement"),""),"")&amp;IF(W967="",")",""),"")</f>
        <v/>
      </c>
      <c r="T967" s="15" t="e">
        <f t="shared" si="258"/>
        <v>#VALUE!</v>
      </c>
      <c r="U967" s="14" t="e">
        <f t="shared" si="259"/>
        <v>#VALUE!</v>
      </c>
      <c r="V967" s="6" t="str">
        <f t="shared" si="260"/>
        <v/>
      </c>
      <c r="W967" s="34"/>
      <c r="X967" s="23" t="str">
        <f t="shared" si="261"/>
        <v/>
      </c>
      <c r="Y967" s="35"/>
      <c r="Z967" s="35"/>
      <c r="AA967" s="38"/>
      <c r="AB967" s="38"/>
      <c r="AC967" s="39"/>
      <c r="AD967" s="23"/>
      <c r="AE967" s="39"/>
      <c r="AF967" s="41"/>
    </row>
    <row r="968" spans="1:32" ht="45" customHeight="1" x14ac:dyDescent="0.25">
      <c r="A968" s="12">
        <v>967</v>
      </c>
      <c r="D968" s="21" t="str">
        <f t="shared" si="262"/>
        <v/>
      </c>
      <c r="E968" s="22" t="str">
        <f t="shared" si="255"/>
        <v/>
      </c>
      <c r="F968" s="22">
        <f>IF(H968="","",MAX($F$2:F967)+1)</f>
        <v>967</v>
      </c>
      <c r="G968" s="26" t="str">
        <f t="shared" si="263"/>
        <v/>
      </c>
      <c r="H968" s="27" t="str">
        <f t="shared" si="264"/>
        <v xml:space="preserve">
</v>
      </c>
      <c r="I968" s="27" t="str">
        <f t="shared" si="265"/>
        <v xml:space="preserve">
</v>
      </c>
      <c r="J968" s="42">
        <f t="shared" si="266"/>
        <v>0</v>
      </c>
      <c r="K968" s="22">
        <f t="shared" si="254"/>
        <v>0</v>
      </c>
      <c r="L968" s="22">
        <f t="shared" si="269"/>
        <v>0</v>
      </c>
      <c r="M968" s="22">
        <f t="shared" si="267"/>
        <v>0</v>
      </c>
      <c r="N968" s="14" t="str">
        <f t="shared" si="268"/>
        <v/>
      </c>
      <c r="O968" s="14" t="e">
        <f t="shared" si="256"/>
        <v>#VALUE!</v>
      </c>
      <c r="P968" s="14" t="e">
        <f t="shared" si="257"/>
        <v>#VALUE!</v>
      </c>
      <c r="Q968" s="14" t="str">
        <f>IFERROR(IF(AA968="",IF(X968="","Ecole Privée "&amp;TRIM(PROPER(VLOOKUP(MID(V968,1,8),[1]Répertoire!$H$1:$J$65536,3,FALSE))),"Ecole Privée "&amp;TRIM(PROPER(VLOOKUP(X968,[1]Répertoire!$H$1:$J$65536,3,FALSE)))),AA968),"")</f>
        <v/>
      </c>
      <c r="R968" s="14" t="str">
        <f>IFERROR(IF(AB968="",IF(X968="",VLOOKUP(MID(V968,1,8),[1]Répertoire!$H$1:$J$65536,2,FALSE),TRIM(UPPER(VLOOKUP(X968,[1]Répertoire!$H$1:$J$65536,2,FALSE)))),AB968),"")</f>
        <v/>
      </c>
      <c r="S968" s="14" t="str">
        <f t="shared" si="270"/>
        <v/>
      </c>
      <c r="T968" s="15" t="e">
        <f t="shared" si="258"/>
        <v>#VALUE!</v>
      </c>
      <c r="U968" s="14" t="e">
        <f t="shared" si="259"/>
        <v>#VALUE!</v>
      </c>
      <c r="V968" s="4" t="str">
        <f t="shared" si="260"/>
        <v/>
      </c>
      <c r="W968" s="33"/>
      <c r="X968" s="24" t="str">
        <f t="shared" si="261"/>
        <v/>
      </c>
      <c r="Y968" s="25"/>
      <c r="Z968" s="25"/>
      <c r="AA968" s="36"/>
      <c r="AB968" s="36"/>
      <c r="AC968" s="37"/>
      <c r="AD968" s="24"/>
      <c r="AE968" s="37"/>
      <c r="AF968" s="40"/>
    </row>
    <row r="969" spans="1:32" ht="45" customHeight="1" x14ac:dyDescent="0.25">
      <c r="A969" s="12">
        <v>968</v>
      </c>
      <c r="D969" s="21" t="str">
        <f t="shared" si="262"/>
        <v/>
      </c>
      <c r="E969" s="22" t="str">
        <f t="shared" si="255"/>
        <v/>
      </c>
      <c r="F969" s="22">
        <f>IF(H969="","",MAX($F$2:F968)+1)</f>
        <v>968</v>
      </c>
      <c r="G969" s="26" t="str">
        <f t="shared" si="263"/>
        <v/>
      </c>
      <c r="H969" s="27" t="str">
        <f t="shared" si="264"/>
        <v xml:space="preserve">
</v>
      </c>
      <c r="I969" s="27" t="str">
        <f t="shared" si="265"/>
        <v xml:space="preserve">
</v>
      </c>
      <c r="J969" s="42">
        <f t="shared" si="266"/>
        <v>0</v>
      </c>
      <c r="K969" s="22">
        <f t="shared" si="254"/>
        <v>0</v>
      </c>
      <c r="L969" s="22">
        <f t="shared" si="269"/>
        <v>0</v>
      </c>
      <c r="M969" s="22">
        <f t="shared" si="267"/>
        <v>0</v>
      </c>
      <c r="N969" s="14" t="str">
        <f t="shared" si="268"/>
        <v/>
      </c>
      <c r="O969" s="14" t="e">
        <f t="shared" si="256"/>
        <v>#VALUE!</v>
      </c>
      <c r="P969" s="14" t="e">
        <f t="shared" si="257"/>
        <v>#VALUE!</v>
      </c>
      <c r="Q969" s="14" t="str">
        <f>IFERROR(IF(AA969="",IF(X969="","Ecole Privée "&amp;TRIM(PROPER(VLOOKUP(MID(V969,1,8),[1]Répertoire!$H$1:$J$65536,3,FALSE))),"Ecole Privée "&amp;TRIM(PROPER(VLOOKUP(X969,[1]Répertoire!$H$1:$J$65536,3,FALSE)))),AA969),"")</f>
        <v/>
      </c>
      <c r="R969" s="14" t="str">
        <f>IFERROR(IF(AB969="",IF(X969="",VLOOKUP(MID(V969,1,8),[1]Répertoire!$H$1:$J$65536,2,FALSE),TRIM(UPPER(VLOOKUP(X969,[1]Répertoire!$H$1:$J$65536,2,FALSE)))),AB969),"")</f>
        <v/>
      </c>
      <c r="S969" s="14" t="str">
        <f t="shared" si="270"/>
        <v/>
      </c>
      <c r="T969" s="15" t="e">
        <f t="shared" si="258"/>
        <v>#VALUE!</v>
      </c>
      <c r="U969" s="14" t="e">
        <f t="shared" si="259"/>
        <v>#VALUE!</v>
      </c>
      <c r="V969" s="6" t="str">
        <f t="shared" si="260"/>
        <v/>
      </c>
      <c r="W969" s="34"/>
      <c r="X969" s="23" t="str">
        <f t="shared" si="261"/>
        <v/>
      </c>
      <c r="Y969" s="35"/>
      <c r="Z969" s="35"/>
      <c r="AA969" s="38"/>
      <c r="AB969" s="38"/>
      <c r="AC969" s="39"/>
      <c r="AD969" s="23"/>
      <c r="AE969" s="39"/>
      <c r="AF969" s="41"/>
    </row>
    <row r="970" spans="1:32" ht="45" customHeight="1" x14ac:dyDescent="0.25">
      <c r="A970" s="12">
        <v>969</v>
      </c>
      <c r="D970" s="21" t="str">
        <f t="shared" si="262"/>
        <v/>
      </c>
      <c r="E970" s="22" t="str">
        <f t="shared" si="255"/>
        <v/>
      </c>
      <c r="F970" s="22">
        <f>IF(H970="","",MAX($F$2:F969)+1)</f>
        <v>969</v>
      </c>
      <c r="G970" s="26" t="str">
        <f t="shared" si="263"/>
        <v/>
      </c>
      <c r="H970" s="27" t="str">
        <f t="shared" si="264"/>
        <v xml:space="preserve">
</v>
      </c>
      <c r="I970" s="27" t="str">
        <f t="shared" si="265"/>
        <v xml:space="preserve">
</v>
      </c>
      <c r="J970" s="42">
        <f t="shared" si="266"/>
        <v>0</v>
      </c>
      <c r="K970" s="22">
        <f t="shared" ref="K970:K997" si="271">IFERROR(IF(P970=O969-1,1,0),0)</f>
        <v>0</v>
      </c>
      <c r="L970" s="22">
        <f t="shared" si="269"/>
        <v>0</v>
      </c>
      <c r="M970" s="22">
        <f t="shared" si="267"/>
        <v>0</v>
      </c>
      <c r="N970" s="14" t="str">
        <f t="shared" si="268"/>
        <v/>
      </c>
      <c r="O970" s="14" t="e">
        <f t="shared" si="256"/>
        <v>#VALUE!</v>
      </c>
      <c r="P970" s="14" t="e">
        <f t="shared" si="257"/>
        <v>#VALUE!</v>
      </c>
      <c r="Q970" s="14" t="str">
        <f>IFERROR(IF(AA970="",IF(X970="","Ecole Privée "&amp;TRIM(PROPER(VLOOKUP(MID(V970,1,8),[1]Répertoire!$H$1:$J$65536,3,FALSE))),"Ecole Privée "&amp;TRIM(PROPER(VLOOKUP(X970,[1]Répertoire!$H$1:$J$65536,3,FALSE)))),AA970),"")</f>
        <v/>
      </c>
      <c r="R970" s="14" t="str">
        <f>IFERROR(IF(AB970="",IF(X970="",VLOOKUP(MID(V970,1,8),[1]Répertoire!$H$1:$J$65536,2,FALSE),TRIM(UPPER(VLOOKUP(X970,[1]Répertoire!$H$1:$J$65536,2,FALSE)))),AB970),"")</f>
        <v/>
      </c>
      <c r="S970" s="14" t="str">
        <f t="shared" si="270"/>
        <v/>
      </c>
      <c r="T970" s="15" t="e">
        <f t="shared" si="258"/>
        <v>#VALUE!</v>
      </c>
      <c r="U970" s="14" t="e">
        <f t="shared" si="259"/>
        <v>#VALUE!</v>
      </c>
      <c r="V970" s="4" t="str">
        <f t="shared" si="260"/>
        <v/>
      </c>
      <c r="W970" s="33"/>
      <c r="X970" s="24" t="str">
        <f t="shared" si="261"/>
        <v/>
      </c>
      <c r="Y970" s="25"/>
      <c r="Z970" s="25"/>
      <c r="AA970" s="36"/>
      <c r="AB970" s="36"/>
      <c r="AC970" s="37"/>
      <c r="AD970" s="24"/>
      <c r="AE970" s="37"/>
      <c r="AF970" s="40"/>
    </row>
    <row r="971" spans="1:32" ht="45" customHeight="1" x14ac:dyDescent="0.25">
      <c r="A971" s="12">
        <v>970</v>
      </c>
      <c r="D971" s="21" t="str">
        <f t="shared" si="262"/>
        <v/>
      </c>
      <c r="E971" s="22" t="str">
        <f t="shared" si="255"/>
        <v/>
      </c>
      <c r="F971" s="22">
        <f>IF(H971="","",MAX($F$2:F970)+1)</f>
        <v>970</v>
      </c>
      <c r="G971" s="26" t="str">
        <f t="shared" si="263"/>
        <v/>
      </c>
      <c r="H971" s="27" t="str">
        <f t="shared" si="264"/>
        <v xml:space="preserve">
</v>
      </c>
      <c r="I971" s="27" t="str">
        <f t="shared" si="265"/>
        <v xml:space="preserve">
</v>
      </c>
      <c r="J971" s="42">
        <f t="shared" si="266"/>
        <v>0</v>
      </c>
      <c r="K971" s="22">
        <f t="shared" si="271"/>
        <v>0</v>
      </c>
      <c r="L971" s="22">
        <f t="shared" si="269"/>
        <v>0</v>
      </c>
      <c r="M971" s="22">
        <f t="shared" si="267"/>
        <v>0</v>
      </c>
      <c r="N971" s="14" t="str">
        <f t="shared" si="268"/>
        <v/>
      </c>
      <c r="O971" s="14" t="e">
        <f t="shared" si="256"/>
        <v>#VALUE!</v>
      </c>
      <c r="P971" s="14" t="e">
        <f t="shared" si="257"/>
        <v>#VALUE!</v>
      </c>
      <c r="Q971" s="14" t="str">
        <f>IFERROR(IF(AA971="",IF(X971="","Ecole Privée "&amp;TRIM(PROPER(VLOOKUP(MID(V971,1,8),[1]Répertoire!$H$1:$J$65536,3,FALSE))),"Ecole Privée "&amp;TRIM(PROPER(VLOOKUP(X971,[1]Répertoire!$H$1:$J$65536,3,FALSE)))),AA971),"")</f>
        <v/>
      </c>
      <c r="R971" s="14" t="str">
        <f>IFERROR(IF(AB971="",IF(X971="",VLOOKUP(MID(V971,1,8),[1]Répertoire!$H$1:$J$65536,2,FALSE),TRIM(UPPER(VLOOKUP(X971,[1]Répertoire!$H$1:$J$65536,2,FALSE)))),AB971),"")</f>
        <v/>
      </c>
      <c r="S971" s="14" t="str">
        <f t="shared" si="270"/>
        <v/>
      </c>
      <c r="T971" s="15" t="e">
        <f t="shared" si="258"/>
        <v>#VALUE!</v>
      </c>
      <c r="U971" s="14" t="e">
        <f t="shared" si="259"/>
        <v>#VALUE!</v>
      </c>
      <c r="V971" s="6" t="str">
        <f t="shared" si="260"/>
        <v/>
      </c>
      <c r="W971" s="34"/>
      <c r="X971" s="23" t="str">
        <f t="shared" si="261"/>
        <v/>
      </c>
      <c r="Y971" s="35"/>
      <c r="Z971" s="35"/>
      <c r="AA971" s="38"/>
      <c r="AB971" s="38"/>
      <c r="AC971" s="39"/>
      <c r="AD971" s="23"/>
      <c r="AE971" s="39"/>
      <c r="AF971" s="41"/>
    </row>
    <row r="972" spans="1:32" ht="45" customHeight="1" x14ac:dyDescent="0.25">
      <c r="A972" s="12">
        <v>971</v>
      </c>
      <c r="D972" s="21" t="str">
        <f t="shared" si="262"/>
        <v/>
      </c>
      <c r="E972" s="22" t="str">
        <f t="shared" si="255"/>
        <v/>
      </c>
      <c r="F972" s="22">
        <f>IF(H972="","",MAX($F$2:F971)+1)</f>
        <v>971</v>
      </c>
      <c r="G972" s="26" t="str">
        <f t="shared" si="263"/>
        <v/>
      </c>
      <c r="H972" s="27" t="str">
        <f t="shared" si="264"/>
        <v xml:space="preserve">
</v>
      </c>
      <c r="I972" s="27" t="str">
        <f t="shared" si="265"/>
        <v xml:space="preserve">
</v>
      </c>
      <c r="J972" s="42">
        <f t="shared" si="266"/>
        <v>0</v>
      </c>
      <c r="K972" s="22">
        <f t="shared" si="271"/>
        <v>0</v>
      </c>
      <c r="L972" s="22">
        <f t="shared" si="269"/>
        <v>0</v>
      </c>
      <c r="M972" s="22">
        <f t="shared" si="267"/>
        <v>0</v>
      </c>
      <c r="N972" s="14" t="str">
        <f t="shared" si="268"/>
        <v/>
      </c>
      <c r="O972" s="14" t="e">
        <f t="shared" si="256"/>
        <v>#VALUE!</v>
      </c>
      <c r="P972" s="14" t="e">
        <f t="shared" si="257"/>
        <v>#VALUE!</v>
      </c>
      <c r="Q972" s="14" t="str">
        <f>IFERROR(IF(AA972="",IF(X972="","Ecole Privée "&amp;TRIM(PROPER(VLOOKUP(MID(V972,1,8),[1]Répertoire!$H$1:$J$65536,3,FALSE))),"Ecole Privée "&amp;TRIM(PROPER(VLOOKUP(X972,[1]Répertoire!$H$1:$J$65536,3,FALSE)))),AA972),"")</f>
        <v/>
      </c>
      <c r="R972" s="14" t="str">
        <f>IFERROR(IF(AB972="",IF(X972="",VLOOKUP(MID(V972,1,8),[1]Répertoire!$H$1:$J$65536,2,FALSE),TRIM(UPPER(VLOOKUP(X972,[1]Répertoire!$H$1:$J$65536,2,FALSE)))),AB972),"")</f>
        <v/>
      </c>
      <c r="S972" s="14" t="str">
        <f t="shared" si="270"/>
        <v/>
      </c>
      <c r="T972" s="15" t="e">
        <f t="shared" si="258"/>
        <v>#VALUE!</v>
      </c>
      <c r="U972" s="14" t="e">
        <f t="shared" si="259"/>
        <v>#VALUE!</v>
      </c>
      <c r="V972" s="4" t="str">
        <f t="shared" si="260"/>
        <v/>
      </c>
      <c r="W972" s="33"/>
      <c r="X972" s="24" t="str">
        <f t="shared" si="261"/>
        <v/>
      </c>
      <c r="Y972" s="25"/>
      <c r="Z972" s="25"/>
      <c r="AA972" s="36"/>
      <c r="AB972" s="36"/>
      <c r="AC972" s="37"/>
      <c r="AD972" s="24"/>
      <c r="AE972" s="37"/>
      <c r="AF972" s="40"/>
    </row>
    <row r="973" spans="1:32" ht="45" customHeight="1" x14ac:dyDescent="0.25">
      <c r="A973" s="12">
        <v>972</v>
      </c>
      <c r="D973" s="21" t="str">
        <f t="shared" si="262"/>
        <v/>
      </c>
      <c r="E973" s="22" t="str">
        <f t="shared" si="255"/>
        <v/>
      </c>
      <c r="F973" s="22">
        <f>IF(H973="","",MAX($F$2:F972)+1)</f>
        <v>972</v>
      </c>
      <c r="G973" s="26" t="str">
        <f t="shared" si="263"/>
        <v/>
      </c>
      <c r="H973" s="27" t="str">
        <f t="shared" si="264"/>
        <v xml:space="preserve">
</v>
      </c>
      <c r="I973" s="27" t="str">
        <f t="shared" si="265"/>
        <v xml:space="preserve">
</v>
      </c>
      <c r="J973" s="42">
        <f t="shared" si="266"/>
        <v>0</v>
      </c>
      <c r="K973" s="22">
        <f t="shared" si="271"/>
        <v>0</v>
      </c>
      <c r="L973" s="22">
        <f t="shared" si="269"/>
        <v>0</v>
      </c>
      <c r="M973" s="22">
        <f t="shared" si="267"/>
        <v>0</v>
      </c>
      <c r="N973" s="14" t="str">
        <f t="shared" si="268"/>
        <v/>
      </c>
      <c r="O973" s="14" t="e">
        <f t="shared" si="256"/>
        <v>#VALUE!</v>
      </c>
      <c r="P973" s="14" t="e">
        <f t="shared" si="257"/>
        <v>#VALUE!</v>
      </c>
      <c r="Q973" s="14" t="str">
        <f>IFERROR(IF(AA973="",IF(X973="","Ecole Privée "&amp;TRIM(PROPER(VLOOKUP(MID(V973,1,8),[1]Répertoire!$H$1:$J$65536,3,FALSE))),"Ecole Privée "&amp;TRIM(PROPER(VLOOKUP(X973,[1]Répertoire!$H$1:$J$65536,3,FALSE)))),AA973),"")</f>
        <v/>
      </c>
      <c r="R973" s="14" t="str">
        <f>IFERROR(IF(AB973="",IF(X973="",VLOOKUP(MID(V973,1,8),[1]Répertoire!$H$1:$J$65536,2,FALSE),TRIM(UPPER(VLOOKUP(X973,[1]Répertoire!$H$1:$J$65536,2,FALSE)))),AB973),"")</f>
        <v/>
      </c>
      <c r="S973" s="14" t="str">
        <f t="shared" si="270"/>
        <v/>
      </c>
      <c r="T973" s="15" t="e">
        <f t="shared" si="258"/>
        <v>#VALUE!</v>
      </c>
      <c r="U973" s="14" t="e">
        <f t="shared" si="259"/>
        <v>#VALUE!</v>
      </c>
      <c r="V973" s="6" t="str">
        <f t="shared" si="260"/>
        <v/>
      </c>
      <c r="W973" s="34"/>
      <c r="X973" s="23" t="str">
        <f t="shared" si="261"/>
        <v/>
      </c>
      <c r="Y973" s="35"/>
      <c r="Z973" s="35"/>
      <c r="AA973" s="38"/>
      <c r="AB973" s="38"/>
      <c r="AC973" s="39"/>
      <c r="AD973" s="23"/>
      <c r="AE973" s="39"/>
      <c r="AF973" s="41"/>
    </row>
    <row r="974" spans="1:32" ht="45" customHeight="1" x14ac:dyDescent="0.25">
      <c r="A974" s="12">
        <v>973</v>
      </c>
      <c r="D974" s="21" t="str">
        <f t="shared" si="262"/>
        <v/>
      </c>
      <c r="E974" s="22" t="str">
        <f t="shared" si="255"/>
        <v/>
      </c>
      <c r="F974" s="22">
        <f>IF(H974="","",MAX($F$2:F973)+1)</f>
        <v>973</v>
      </c>
      <c r="G974" s="26" t="str">
        <f t="shared" si="263"/>
        <v/>
      </c>
      <c r="H974" s="27" t="str">
        <f t="shared" si="264"/>
        <v xml:space="preserve">
</v>
      </c>
      <c r="I974" s="27" t="str">
        <f t="shared" si="265"/>
        <v xml:space="preserve">
</v>
      </c>
      <c r="J974" s="42">
        <f t="shared" si="266"/>
        <v>0</v>
      </c>
      <c r="K974" s="22">
        <f t="shared" si="271"/>
        <v>0</v>
      </c>
      <c r="L974" s="22">
        <f t="shared" si="269"/>
        <v>0</v>
      </c>
      <c r="M974" s="22">
        <f t="shared" si="267"/>
        <v>0</v>
      </c>
      <c r="N974" s="14" t="str">
        <f t="shared" si="268"/>
        <v/>
      </c>
      <c r="O974" s="14" t="e">
        <f t="shared" si="256"/>
        <v>#VALUE!</v>
      </c>
      <c r="P974" s="14" t="e">
        <f t="shared" si="257"/>
        <v>#VALUE!</v>
      </c>
      <c r="Q974" s="14" t="str">
        <f>IFERROR(IF(AA974="",IF(X974="","Ecole Privée "&amp;TRIM(PROPER(VLOOKUP(MID(V974,1,8),[1]Répertoire!$H$1:$J$65536,3,FALSE))),"Ecole Privée "&amp;TRIM(PROPER(VLOOKUP(X974,[1]Répertoire!$H$1:$J$65536,3,FALSE)))),AA974),"")</f>
        <v/>
      </c>
      <c r="R974" s="14" t="str">
        <f>IFERROR(IF(AB974="",IF(X974="",VLOOKUP(MID(V974,1,8),[1]Répertoire!$H$1:$J$65536,2,FALSE),TRIM(UPPER(VLOOKUP(X974,[1]Répertoire!$H$1:$J$65536,2,FALSE)))),AB974),"")</f>
        <v/>
      </c>
      <c r="S974" s="14" t="str">
        <f t="shared" si="270"/>
        <v/>
      </c>
      <c r="T974" s="15" t="e">
        <f t="shared" si="258"/>
        <v>#VALUE!</v>
      </c>
      <c r="U974" s="14" t="e">
        <f t="shared" si="259"/>
        <v>#VALUE!</v>
      </c>
      <c r="V974" s="4" t="str">
        <f t="shared" si="260"/>
        <v/>
      </c>
      <c r="W974" s="33"/>
      <c r="X974" s="24" t="str">
        <f t="shared" si="261"/>
        <v/>
      </c>
      <c r="Y974" s="25"/>
      <c r="Z974" s="25"/>
      <c r="AA974" s="36"/>
      <c r="AB974" s="36"/>
      <c r="AC974" s="37"/>
      <c r="AD974" s="24"/>
      <c r="AE974" s="37"/>
      <c r="AF974" s="40"/>
    </row>
    <row r="975" spans="1:32" ht="45" customHeight="1" x14ac:dyDescent="0.25">
      <c r="A975" s="12">
        <v>974</v>
      </c>
      <c r="D975" s="21" t="str">
        <f t="shared" si="262"/>
        <v/>
      </c>
      <c r="E975" s="22" t="str">
        <f t="shared" si="255"/>
        <v/>
      </c>
      <c r="F975" s="22">
        <f>IF(H975="","",MAX($F$2:F974)+1)</f>
        <v>974</v>
      </c>
      <c r="G975" s="26" t="str">
        <f t="shared" si="263"/>
        <v/>
      </c>
      <c r="H975" s="27" t="str">
        <f t="shared" si="264"/>
        <v xml:space="preserve">
</v>
      </c>
      <c r="I975" s="27" t="str">
        <f t="shared" si="265"/>
        <v xml:space="preserve">
</v>
      </c>
      <c r="J975" s="42">
        <f t="shared" si="266"/>
        <v>0</v>
      </c>
      <c r="K975" s="22">
        <f t="shared" si="271"/>
        <v>0</v>
      </c>
      <c r="L975" s="22">
        <f t="shared" si="269"/>
        <v>0</v>
      </c>
      <c r="M975" s="22">
        <f t="shared" si="267"/>
        <v>0</v>
      </c>
      <c r="N975" s="14" t="str">
        <f t="shared" si="268"/>
        <v/>
      </c>
      <c r="O975" s="14" t="e">
        <f t="shared" si="256"/>
        <v>#VALUE!</v>
      </c>
      <c r="P975" s="14" t="e">
        <f t="shared" si="257"/>
        <v>#VALUE!</v>
      </c>
      <c r="Q975" s="14" t="str">
        <f>IFERROR(IF(AA975="",IF(X975="","Ecole Privée "&amp;TRIM(PROPER(VLOOKUP(MID(V975,1,8),[1]Répertoire!$H$1:$J$65536,3,FALSE))),"Ecole Privée "&amp;TRIM(PROPER(VLOOKUP(X975,[1]Répertoire!$H$1:$J$65536,3,FALSE)))),AA975),"")</f>
        <v/>
      </c>
      <c r="R975" s="14" t="str">
        <f>IFERROR(IF(AB975="",IF(X975="",VLOOKUP(MID(V975,1,8),[1]Répertoire!$H$1:$J$65536,2,FALSE),TRIM(UPPER(VLOOKUP(X975,[1]Répertoire!$H$1:$J$65536,2,FALSE)))),AB975),"")</f>
        <v/>
      </c>
      <c r="S975" s="14" t="str">
        <f t="shared" si="270"/>
        <v/>
      </c>
      <c r="T975" s="15" t="e">
        <f t="shared" si="258"/>
        <v>#VALUE!</v>
      </c>
      <c r="U975" s="14" t="e">
        <f t="shared" si="259"/>
        <v>#VALUE!</v>
      </c>
      <c r="V975" s="6" t="str">
        <f t="shared" si="260"/>
        <v/>
      </c>
      <c r="W975" s="34"/>
      <c r="X975" s="23" t="str">
        <f t="shared" si="261"/>
        <v/>
      </c>
      <c r="Y975" s="35"/>
      <c r="Z975" s="35"/>
      <c r="AA975" s="38"/>
      <c r="AB975" s="38"/>
      <c r="AC975" s="39"/>
      <c r="AD975" s="23"/>
      <c r="AE975" s="39"/>
      <c r="AF975" s="41"/>
    </row>
    <row r="976" spans="1:32" ht="45" customHeight="1" x14ac:dyDescent="0.25">
      <c r="A976" s="12">
        <v>975</v>
      </c>
      <c r="D976" s="21" t="str">
        <f t="shared" si="262"/>
        <v/>
      </c>
      <c r="E976" s="22" t="str">
        <f t="shared" si="255"/>
        <v/>
      </c>
      <c r="F976" s="22">
        <f>IF(H976="","",MAX($F$2:F975)+1)</f>
        <v>975</v>
      </c>
      <c r="G976" s="26" t="str">
        <f t="shared" si="263"/>
        <v/>
      </c>
      <c r="H976" s="27" t="str">
        <f t="shared" si="264"/>
        <v xml:space="preserve">
</v>
      </c>
      <c r="I976" s="27" t="str">
        <f t="shared" si="265"/>
        <v xml:space="preserve">
</v>
      </c>
      <c r="J976" s="42">
        <f t="shared" si="266"/>
        <v>0</v>
      </c>
      <c r="K976" s="22">
        <f t="shared" si="271"/>
        <v>0</v>
      </c>
      <c r="L976" s="22">
        <f t="shared" si="269"/>
        <v>0</v>
      </c>
      <c r="M976" s="22">
        <f t="shared" si="267"/>
        <v>0</v>
      </c>
      <c r="N976" s="14" t="str">
        <f t="shared" si="268"/>
        <v/>
      </c>
      <c r="O976" s="14" t="e">
        <f t="shared" si="256"/>
        <v>#VALUE!</v>
      </c>
      <c r="P976" s="14" t="e">
        <f t="shared" si="257"/>
        <v>#VALUE!</v>
      </c>
      <c r="Q976" s="14" t="str">
        <f>IFERROR(IF(AA976="",IF(X976="","Ecole Privée "&amp;TRIM(PROPER(VLOOKUP(MID(V976,1,8),[1]Répertoire!$H$1:$J$65536,3,FALSE))),"Ecole Privée "&amp;TRIM(PROPER(VLOOKUP(X976,[1]Répertoire!$H$1:$J$65536,3,FALSE)))),AA976),"")</f>
        <v/>
      </c>
      <c r="R976" s="14" t="str">
        <f>IFERROR(IF(AB976="",IF(X976="",VLOOKUP(MID(V976,1,8),[1]Répertoire!$H$1:$J$65536,2,FALSE),TRIM(UPPER(VLOOKUP(X976,[1]Répertoire!$H$1:$J$65536,2,FALSE)))),AB976),"")</f>
        <v/>
      </c>
      <c r="S976" s="14" t="str">
        <f t="shared" si="270"/>
        <v/>
      </c>
      <c r="T976" s="15" t="e">
        <f t="shared" si="258"/>
        <v>#VALUE!</v>
      </c>
      <c r="U976" s="14" t="e">
        <f t="shared" si="259"/>
        <v>#VALUE!</v>
      </c>
      <c r="V976" s="4" t="str">
        <f t="shared" si="260"/>
        <v/>
      </c>
      <c r="W976" s="33"/>
      <c r="X976" s="24" t="str">
        <f t="shared" si="261"/>
        <v/>
      </c>
      <c r="Y976" s="25"/>
      <c r="Z976" s="25"/>
      <c r="AA976" s="36"/>
      <c r="AB976" s="36"/>
      <c r="AC976" s="37"/>
      <c r="AD976" s="24"/>
      <c r="AE976" s="37"/>
      <c r="AF976" s="40"/>
    </row>
    <row r="977" spans="1:32" ht="45" customHeight="1" x14ac:dyDescent="0.25">
      <c r="A977" s="12">
        <v>976</v>
      </c>
      <c r="D977" s="21" t="str">
        <f t="shared" si="262"/>
        <v/>
      </c>
      <c r="E977" s="22" t="str">
        <f t="shared" si="255"/>
        <v/>
      </c>
      <c r="F977" s="22">
        <f>IF(H977="","",MAX($F$2:F976)+1)</f>
        <v>976</v>
      </c>
      <c r="G977" s="26" t="str">
        <f t="shared" si="263"/>
        <v/>
      </c>
      <c r="H977" s="27" t="str">
        <f t="shared" si="264"/>
        <v xml:space="preserve">
</v>
      </c>
      <c r="I977" s="27" t="str">
        <f t="shared" si="265"/>
        <v xml:space="preserve">
</v>
      </c>
      <c r="J977" s="42">
        <f t="shared" si="266"/>
        <v>0</v>
      </c>
      <c r="K977" s="22">
        <f t="shared" si="271"/>
        <v>0</v>
      </c>
      <c r="L977" s="22">
        <f t="shared" si="269"/>
        <v>0</v>
      </c>
      <c r="M977" s="22">
        <f t="shared" si="267"/>
        <v>0</v>
      </c>
      <c r="N977" s="14" t="str">
        <f t="shared" si="268"/>
        <v/>
      </c>
      <c r="O977" s="14" t="e">
        <f t="shared" si="256"/>
        <v>#VALUE!</v>
      </c>
      <c r="P977" s="14" t="e">
        <f t="shared" si="257"/>
        <v>#VALUE!</v>
      </c>
      <c r="Q977" s="14" t="str">
        <f>IFERROR(IF(AA977="",IF(X977="","Ecole Privée "&amp;TRIM(PROPER(VLOOKUP(MID(V977,1,8),[1]Répertoire!$H$1:$J$65536,3,FALSE))),"Ecole Privée "&amp;TRIM(PROPER(VLOOKUP(X977,[1]Répertoire!$H$1:$J$65536,3,FALSE)))),AA977),"")</f>
        <v/>
      </c>
      <c r="R977" s="14" t="str">
        <f>IFERROR(IF(AB977="",IF(X977="",VLOOKUP(MID(V977,1,8),[1]Répertoire!$H$1:$J$65536,2,FALSE),TRIM(UPPER(VLOOKUP(X977,[1]Répertoire!$H$1:$J$65536,2,FALSE)))),AB977),"")</f>
        <v/>
      </c>
      <c r="S977" s="14" t="str">
        <f t="shared" si="270"/>
        <v/>
      </c>
      <c r="T977" s="15" t="e">
        <f t="shared" si="258"/>
        <v>#VALUE!</v>
      </c>
      <c r="U977" s="14" t="e">
        <f t="shared" si="259"/>
        <v>#VALUE!</v>
      </c>
      <c r="V977" s="6" t="str">
        <f t="shared" si="260"/>
        <v/>
      </c>
      <c r="W977" s="34"/>
      <c r="X977" s="23" t="str">
        <f t="shared" si="261"/>
        <v/>
      </c>
      <c r="Y977" s="35"/>
      <c r="Z977" s="35"/>
      <c r="AA977" s="38"/>
      <c r="AB977" s="38"/>
      <c r="AC977" s="39"/>
      <c r="AD977" s="23"/>
      <c r="AE977" s="39"/>
      <c r="AF977" s="41"/>
    </row>
    <row r="978" spans="1:32" ht="45" customHeight="1" x14ac:dyDescent="0.25">
      <c r="A978" s="12">
        <v>977</v>
      </c>
      <c r="D978" s="21" t="str">
        <f t="shared" si="262"/>
        <v/>
      </c>
      <c r="E978" s="22" t="str">
        <f t="shared" si="255"/>
        <v/>
      </c>
      <c r="F978" s="22">
        <f>IF(H978="","",MAX($F$2:F977)+1)</f>
        <v>977</v>
      </c>
      <c r="G978" s="26" t="str">
        <f t="shared" si="263"/>
        <v/>
      </c>
      <c r="H978" s="27" t="str">
        <f t="shared" si="264"/>
        <v xml:space="preserve">
</v>
      </c>
      <c r="I978" s="27" t="str">
        <f t="shared" si="265"/>
        <v xml:space="preserve">
</v>
      </c>
      <c r="J978" s="42">
        <f t="shared" si="266"/>
        <v>0</v>
      </c>
      <c r="K978" s="22">
        <f t="shared" si="271"/>
        <v>0</v>
      </c>
      <c r="L978" s="22">
        <f t="shared" si="269"/>
        <v>0</v>
      </c>
      <c r="M978" s="22">
        <f t="shared" si="267"/>
        <v>0</v>
      </c>
      <c r="N978" s="14" t="str">
        <f t="shared" si="268"/>
        <v/>
      </c>
      <c r="O978" s="14" t="e">
        <f t="shared" si="256"/>
        <v>#VALUE!</v>
      </c>
      <c r="P978" s="14" t="e">
        <f t="shared" si="257"/>
        <v>#VALUE!</v>
      </c>
      <c r="Q978" s="14" t="str">
        <f>IFERROR(IF(AA978="",IF(X978="","Ecole Privée "&amp;TRIM(PROPER(VLOOKUP(MID(V978,1,8),[1]Répertoire!$H$1:$J$65536,3,FALSE))),"Ecole Privée "&amp;TRIM(PROPER(VLOOKUP(X978,[1]Répertoire!$H$1:$J$65536,3,FALSE)))),AA978),"")</f>
        <v/>
      </c>
      <c r="R978" s="14" t="str">
        <f>IFERROR(IF(AB978="",IF(X978="",VLOOKUP(MID(V978,1,8),[1]Répertoire!$H$1:$J$65536,2,FALSE),TRIM(UPPER(VLOOKUP(X978,[1]Répertoire!$H$1:$J$65536,2,FALSE)))),AB978),"")</f>
        <v/>
      </c>
      <c r="S978" s="14" t="str">
        <f t="shared" si="270"/>
        <v/>
      </c>
      <c r="T978" s="15" t="e">
        <f t="shared" si="258"/>
        <v>#VALUE!</v>
      </c>
      <c r="U978" s="14" t="e">
        <f t="shared" si="259"/>
        <v>#VALUE!</v>
      </c>
      <c r="V978" s="4" t="str">
        <f t="shared" si="260"/>
        <v/>
      </c>
      <c r="W978" s="33"/>
      <c r="X978" s="24" t="str">
        <f t="shared" si="261"/>
        <v/>
      </c>
      <c r="Y978" s="25"/>
      <c r="Z978" s="25"/>
      <c r="AA978" s="36"/>
      <c r="AB978" s="36"/>
      <c r="AC978" s="37"/>
      <c r="AD978" s="24"/>
      <c r="AE978" s="37"/>
      <c r="AF978" s="40"/>
    </row>
    <row r="979" spans="1:32" ht="45" customHeight="1" x14ac:dyDescent="0.25">
      <c r="A979" s="12">
        <v>978</v>
      </c>
      <c r="D979" s="21" t="str">
        <f t="shared" si="262"/>
        <v/>
      </c>
      <c r="E979" s="22" t="str">
        <f t="shared" si="255"/>
        <v/>
      </c>
      <c r="F979" s="22">
        <f>IF(H979="","",MAX($F$2:F978)+1)</f>
        <v>978</v>
      </c>
      <c r="G979" s="26" t="str">
        <f t="shared" si="263"/>
        <v/>
      </c>
      <c r="H979" s="27" t="str">
        <f t="shared" si="264"/>
        <v xml:space="preserve">
</v>
      </c>
      <c r="I979" s="27" t="str">
        <f t="shared" si="265"/>
        <v xml:space="preserve">
</v>
      </c>
      <c r="J979" s="42">
        <f t="shared" si="266"/>
        <v>0</v>
      </c>
      <c r="K979" s="22">
        <f t="shared" si="271"/>
        <v>0</v>
      </c>
      <c r="L979" s="22">
        <f t="shared" si="269"/>
        <v>0</v>
      </c>
      <c r="M979" s="22">
        <f t="shared" si="267"/>
        <v>0</v>
      </c>
      <c r="N979" s="14" t="str">
        <f t="shared" si="268"/>
        <v/>
      </c>
      <c r="O979" s="14" t="e">
        <f t="shared" si="256"/>
        <v>#VALUE!</v>
      </c>
      <c r="P979" s="14" t="e">
        <f t="shared" si="257"/>
        <v>#VALUE!</v>
      </c>
      <c r="Q979" s="14" t="str">
        <f>IFERROR(IF(AA979="",IF(X979="","Ecole Privée "&amp;TRIM(PROPER(VLOOKUP(MID(V979,1,8),[1]Répertoire!$H$1:$J$65536,3,FALSE))),"Ecole Privée "&amp;TRIM(PROPER(VLOOKUP(X979,[1]Répertoire!$H$1:$J$65536,3,FALSE)))),AA979),"")</f>
        <v/>
      </c>
      <c r="R979" s="14" t="str">
        <f>IFERROR(IF(AB979="",IF(X979="",VLOOKUP(MID(V979,1,8),[1]Répertoire!$H$1:$J$65536,2,FALSE),TRIM(UPPER(VLOOKUP(X979,[1]Répertoire!$H$1:$J$65536,2,FALSE)))),AB979),"")</f>
        <v/>
      </c>
      <c r="S979" s="14" t="str">
        <f t="shared" si="270"/>
        <v/>
      </c>
      <c r="T979" s="15" t="e">
        <f t="shared" si="258"/>
        <v>#VALUE!</v>
      </c>
      <c r="U979" s="14" t="e">
        <f t="shared" si="259"/>
        <v>#VALUE!</v>
      </c>
      <c r="V979" s="6" t="str">
        <f t="shared" si="260"/>
        <v/>
      </c>
      <c r="W979" s="34"/>
      <c r="X979" s="23" t="str">
        <f t="shared" si="261"/>
        <v/>
      </c>
      <c r="Y979" s="35"/>
      <c r="Z979" s="35"/>
      <c r="AA979" s="38"/>
      <c r="AB979" s="38"/>
      <c r="AC979" s="39"/>
      <c r="AD979" s="23"/>
      <c r="AE979" s="39"/>
      <c r="AF979" s="41"/>
    </row>
    <row r="980" spans="1:32" ht="45" customHeight="1" x14ac:dyDescent="0.25">
      <c r="A980" s="12">
        <v>979</v>
      </c>
      <c r="D980" s="21" t="str">
        <f t="shared" si="262"/>
        <v/>
      </c>
      <c r="E980" s="22" t="str">
        <f t="shared" si="255"/>
        <v/>
      </c>
      <c r="F980" s="22">
        <f>IF(H980="","",MAX($F$2:F979)+1)</f>
        <v>979</v>
      </c>
      <c r="G980" s="26" t="str">
        <f t="shared" si="263"/>
        <v/>
      </c>
      <c r="H980" s="27" t="str">
        <f t="shared" si="264"/>
        <v xml:space="preserve">
</v>
      </c>
      <c r="I980" s="27" t="str">
        <f t="shared" si="265"/>
        <v xml:space="preserve">
</v>
      </c>
      <c r="J980" s="42">
        <f t="shared" si="266"/>
        <v>0</v>
      </c>
      <c r="K980" s="22">
        <f t="shared" si="271"/>
        <v>0</v>
      </c>
      <c r="L980" s="22">
        <f t="shared" si="269"/>
        <v>0</v>
      </c>
      <c r="M980" s="22">
        <f t="shared" si="267"/>
        <v>0</v>
      </c>
      <c r="N980" s="14" t="str">
        <f t="shared" si="268"/>
        <v/>
      </c>
      <c r="O980" s="14" t="e">
        <f t="shared" si="256"/>
        <v>#VALUE!</v>
      </c>
      <c r="P980" s="14" t="e">
        <f t="shared" si="257"/>
        <v>#VALUE!</v>
      </c>
      <c r="Q980" s="14" t="str">
        <f>IFERROR(IF(AA980="",IF(X980="","Ecole Privée "&amp;TRIM(PROPER(VLOOKUP(MID(V980,1,8),[1]Répertoire!$H$1:$J$65536,3,FALSE))),"Ecole Privée "&amp;TRIM(PROPER(VLOOKUP(X980,[1]Répertoire!$H$1:$J$65536,3,FALSE)))),AA980),"")</f>
        <v/>
      </c>
      <c r="R980" s="14" t="str">
        <f>IFERROR(IF(AB980="",IF(X980="",VLOOKUP(MID(V980,1,8),[1]Répertoire!$H$1:$J$65536,2,FALSE),TRIM(UPPER(VLOOKUP(X980,[1]Répertoire!$H$1:$J$65536,2,FALSE)))),AB980),"")</f>
        <v/>
      </c>
      <c r="S980" s="14" t="str">
        <f t="shared" si="270"/>
        <v/>
      </c>
      <c r="T980" s="15" t="e">
        <f t="shared" si="258"/>
        <v>#VALUE!</v>
      </c>
      <c r="U980" s="14" t="e">
        <f t="shared" si="259"/>
        <v>#VALUE!</v>
      </c>
      <c r="V980" s="4" t="str">
        <f t="shared" si="260"/>
        <v/>
      </c>
      <c r="W980" s="33"/>
      <c r="X980" s="24" t="str">
        <f t="shared" si="261"/>
        <v/>
      </c>
      <c r="Y980" s="25"/>
      <c r="Z980" s="25"/>
      <c r="AA980" s="36"/>
      <c r="AB980" s="36"/>
      <c r="AC980" s="37"/>
      <c r="AD980" s="24"/>
      <c r="AE980" s="37"/>
      <c r="AF980" s="40"/>
    </row>
    <row r="981" spans="1:32" ht="45" customHeight="1" x14ac:dyDescent="0.25">
      <c r="A981" s="12">
        <v>980</v>
      </c>
      <c r="D981" s="21" t="str">
        <f t="shared" si="262"/>
        <v/>
      </c>
      <c r="E981" s="22" t="str">
        <f t="shared" si="255"/>
        <v/>
      </c>
      <c r="F981" s="22">
        <f>IF(H981="","",MAX($F$2:F980)+1)</f>
        <v>980</v>
      </c>
      <c r="G981" s="26" t="str">
        <f t="shared" si="263"/>
        <v/>
      </c>
      <c r="H981" s="27" t="str">
        <f t="shared" si="264"/>
        <v xml:space="preserve">
</v>
      </c>
      <c r="I981" s="27" t="str">
        <f t="shared" si="265"/>
        <v xml:space="preserve">
</v>
      </c>
      <c r="J981" s="42">
        <f t="shared" si="266"/>
        <v>0</v>
      </c>
      <c r="K981" s="22">
        <f t="shared" si="271"/>
        <v>0</v>
      </c>
      <c r="L981" s="22">
        <f t="shared" si="269"/>
        <v>0</v>
      </c>
      <c r="M981" s="22">
        <f t="shared" si="267"/>
        <v>0</v>
      </c>
      <c r="N981" s="14" t="str">
        <f t="shared" si="268"/>
        <v/>
      </c>
      <c r="O981" s="14" t="e">
        <f t="shared" si="256"/>
        <v>#VALUE!</v>
      </c>
      <c r="P981" s="14" t="e">
        <f t="shared" si="257"/>
        <v>#VALUE!</v>
      </c>
      <c r="Q981" s="14" t="str">
        <f>IFERROR(IF(AA981="",IF(X981="","Ecole Privée "&amp;TRIM(PROPER(VLOOKUP(MID(V981,1,8),[1]Répertoire!$H$1:$J$65536,3,FALSE))),"Ecole Privée "&amp;TRIM(PROPER(VLOOKUP(X981,[1]Répertoire!$H$1:$J$65536,3,FALSE)))),AA981),"")</f>
        <v/>
      </c>
      <c r="R981" s="14" t="str">
        <f>IFERROR(IF(AB981="",IF(X981="",VLOOKUP(MID(V981,1,8),[1]Répertoire!$H$1:$J$65536,2,FALSE),TRIM(UPPER(VLOOKUP(X981,[1]Répertoire!$H$1:$J$65536,2,FALSE)))),AB981),"")</f>
        <v/>
      </c>
      <c r="S981" s="14" t="str">
        <f t="shared" si="270"/>
        <v/>
      </c>
      <c r="T981" s="15" t="e">
        <f t="shared" si="258"/>
        <v>#VALUE!</v>
      </c>
      <c r="U981" s="14" t="e">
        <f t="shared" si="259"/>
        <v>#VALUE!</v>
      </c>
      <c r="V981" s="6" t="str">
        <f t="shared" si="260"/>
        <v/>
      </c>
      <c r="W981" s="34"/>
      <c r="X981" s="23" t="str">
        <f t="shared" si="261"/>
        <v/>
      </c>
      <c r="Y981" s="35"/>
      <c r="Z981" s="35"/>
      <c r="AA981" s="38"/>
      <c r="AB981" s="38"/>
      <c r="AC981" s="39"/>
      <c r="AD981" s="23"/>
      <c r="AE981" s="39"/>
      <c r="AF981" s="41"/>
    </row>
    <row r="982" spans="1:32" ht="45" customHeight="1" x14ac:dyDescent="0.25">
      <c r="A982" s="12">
        <v>981</v>
      </c>
      <c r="D982" s="21" t="str">
        <f t="shared" si="262"/>
        <v/>
      </c>
      <c r="E982" s="22" t="str">
        <f t="shared" si="255"/>
        <v/>
      </c>
      <c r="F982" s="22">
        <f>IF(H982="","",MAX($F$2:F981)+1)</f>
        <v>981</v>
      </c>
      <c r="G982" s="26" t="str">
        <f t="shared" si="263"/>
        <v/>
      </c>
      <c r="H982" s="27" t="str">
        <f t="shared" si="264"/>
        <v xml:space="preserve">
</v>
      </c>
      <c r="I982" s="27" t="str">
        <f t="shared" si="265"/>
        <v xml:space="preserve">
</v>
      </c>
      <c r="J982" s="42">
        <f t="shared" si="266"/>
        <v>0</v>
      </c>
      <c r="K982" s="22">
        <f t="shared" si="271"/>
        <v>0</v>
      </c>
      <c r="L982" s="22">
        <f t="shared" si="269"/>
        <v>0</v>
      </c>
      <c r="M982" s="22">
        <f t="shared" si="267"/>
        <v>0</v>
      </c>
      <c r="N982" s="14" t="str">
        <f t="shared" si="268"/>
        <v/>
      </c>
      <c r="O982" s="14" t="e">
        <f t="shared" si="256"/>
        <v>#VALUE!</v>
      </c>
      <c r="P982" s="14" t="e">
        <f t="shared" si="257"/>
        <v>#VALUE!</v>
      </c>
      <c r="Q982" s="14" t="str">
        <f>IFERROR(IF(AA982="",IF(X982="","Ecole Privée "&amp;TRIM(PROPER(VLOOKUP(MID(V982,1,8),[1]Répertoire!$H$1:$J$65536,3,FALSE))),"Ecole Privée "&amp;TRIM(PROPER(VLOOKUP(X982,[1]Répertoire!$H$1:$J$65536,3,FALSE)))),AA982),"")</f>
        <v/>
      </c>
      <c r="R982" s="14" t="str">
        <f>IFERROR(IF(AB982="",IF(X982="",VLOOKUP(MID(V982,1,8),[1]Répertoire!$H$1:$J$65536,2,FALSE),TRIM(UPPER(VLOOKUP(X982,[1]Répertoire!$H$1:$J$65536,2,FALSE)))),AB982),"")</f>
        <v/>
      </c>
      <c r="S982" s="14" t="str">
        <f t="shared" si="270"/>
        <v/>
      </c>
      <c r="T982" s="15" t="e">
        <f t="shared" si="258"/>
        <v>#VALUE!</v>
      </c>
      <c r="U982" s="14" t="e">
        <f t="shared" si="259"/>
        <v>#VALUE!</v>
      </c>
      <c r="V982" s="4" t="str">
        <f t="shared" si="260"/>
        <v/>
      </c>
      <c r="W982" s="33"/>
      <c r="X982" s="24" t="str">
        <f t="shared" si="261"/>
        <v/>
      </c>
      <c r="Y982" s="25"/>
      <c r="Z982" s="25"/>
      <c r="AA982" s="36"/>
      <c r="AB982" s="36"/>
      <c r="AC982" s="37"/>
      <c r="AD982" s="24"/>
      <c r="AE982" s="37"/>
      <c r="AF982" s="40"/>
    </row>
    <row r="983" spans="1:32" ht="45" customHeight="1" x14ac:dyDescent="0.25">
      <c r="A983" s="12">
        <v>982</v>
      </c>
      <c r="D983" s="21" t="str">
        <f t="shared" si="262"/>
        <v/>
      </c>
      <c r="E983" s="22" t="str">
        <f t="shared" si="255"/>
        <v/>
      </c>
      <c r="F983" s="22">
        <f>IF(H983="","",MAX($F$2:F982)+1)</f>
        <v>982</v>
      </c>
      <c r="G983" s="26" t="str">
        <f t="shared" si="263"/>
        <v/>
      </c>
      <c r="H983" s="27" t="str">
        <f t="shared" si="264"/>
        <v xml:space="preserve">
</v>
      </c>
      <c r="I983" s="27" t="str">
        <f t="shared" si="265"/>
        <v xml:space="preserve">
</v>
      </c>
      <c r="J983" s="42">
        <f t="shared" si="266"/>
        <v>0</v>
      </c>
      <c r="K983" s="22">
        <f t="shared" si="271"/>
        <v>0</v>
      </c>
      <c r="L983" s="22">
        <f t="shared" si="269"/>
        <v>0</v>
      </c>
      <c r="M983" s="22">
        <f t="shared" si="267"/>
        <v>0</v>
      </c>
      <c r="N983" s="14" t="str">
        <f t="shared" si="268"/>
        <v/>
      </c>
      <c r="O983" s="14" t="e">
        <f t="shared" si="256"/>
        <v>#VALUE!</v>
      </c>
      <c r="P983" s="14" t="e">
        <f t="shared" si="257"/>
        <v>#VALUE!</v>
      </c>
      <c r="Q983" s="14" t="str">
        <f>IFERROR(IF(AA983="",IF(X983="","Ecole Privée "&amp;TRIM(PROPER(VLOOKUP(MID(V983,1,8),[1]Répertoire!$H$1:$J$65536,3,FALSE))),"Ecole Privée "&amp;TRIM(PROPER(VLOOKUP(X983,[1]Répertoire!$H$1:$J$65536,3,FALSE)))),AA983),"")</f>
        <v/>
      </c>
      <c r="R983" s="14" t="str">
        <f>IFERROR(IF(AB983="",IF(X983="",VLOOKUP(MID(V983,1,8),[1]Répertoire!$H$1:$J$65536,2,FALSE),TRIM(UPPER(VLOOKUP(X983,[1]Répertoire!$H$1:$J$65536,2,FALSE)))),AB983),"")</f>
        <v/>
      </c>
      <c r="S983" s="14" t="str">
        <f t="shared" si="270"/>
        <v/>
      </c>
      <c r="T983" s="15" t="e">
        <f t="shared" si="258"/>
        <v>#VALUE!</v>
      </c>
      <c r="U983" s="14" t="e">
        <f t="shared" si="259"/>
        <v>#VALUE!</v>
      </c>
      <c r="V983" s="6" t="str">
        <f t="shared" si="260"/>
        <v/>
      </c>
      <c r="W983" s="34"/>
      <c r="X983" s="23" t="str">
        <f t="shared" si="261"/>
        <v/>
      </c>
      <c r="Y983" s="35"/>
      <c r="Z983" s="35"/>
      <c r="AA983" s="38"/>
      <c r="AB983" s="38"/>
      <c r="AC983" s="39"/>
      <c r="AD983" s="23"/>
      <c r="AE983" s="39"/>
      <c r="AF983" s="41"/>
    </row>
    <row r="984" spans="1:32" ht="45" customHeight="1" x14ac:dyDescent="0.25">
      <c r="A984" s="12">
        <v>983</v>
      </c>
      <c r="D984" s="21" t="str">
        <f t="shared" si="262"/>
        <v/>
      </c>
      <c r="E984" s="22" t="str">
        <f t="shared" si="255"/>
        <v/>
      </c>
      <c r="F984" s="22">
        <f>IF(H984="","",MAX($F$2:F983)+1)</f>
        <v>983</v>
      </c>
      <c r="G984" s="26" t="str">
        <f t="shared" si="263"/>
        <v/>
      </c>
      <c r="H984" s="27" t="str">
        <f t="shared" si="264"/>
        <v xml:space="preserve">
</v>
      </c>
      <c r="I984" s="27" t="str">
        <f t="shared" si="265"/>
        <v xml:space="preserve">
</v>
      </c>
      <c r="J984" s="42">
        <f t="shared" si="266"/>
        <v>0</v>
      </c>
      <c r="K984" s="22">
        <f t="shared" si="271"/>
        <v>0</v>
      </c>
      <c r="L984" s="22">
        <f t="shared" si="269"/>
        <v>0</v>
      </c>
      <c r="M984" s="22">
        <f t="shared" si="267"/>
        <v>0</v>
      </c>
      <c r="N984" s="14" t="str">
        <f t="shared" si="268"/>
        <v/>
      </c>
      <c r="O984" s="14" t="e">
        <f t="shared" si="256"/>
        <v>#VALUE!</v>
      </c>
      <c r="P984" s="14" t="e">
        <f t="shared" si="257"/>
        <v>#VALUE!</v>
      </c>
      <c r="Q984" s="14" t="str">
        <f>IFERROR(IF(AA984="",IF(X984="","Ecole Privée "&amp;TRIM(PROPER(VLOOKUP(MID(V984,1,8),[1]Répertoire!$H$1:$J$65536,3,FALSE))),"Ecole Privée "&amp;TRIM(PROPER(VLOOKUP(X984,[1]Répertoire!$H$1:$J$65536,3,FALSE)))),AA984),"")</f>
        <v/>
      </c>
      <c r="R984" s="14" t="str">
        <f>IFERROR(IF(AB984="",IF(X984="",VLOOKUP(MID(V984,1,8),[1]Répertoire!$H$1:$J$65536,2,FALSE),TRIM(UPPER(VLOOKUP(X984,[1]Répertoire!$H$1:$J$65536,2,FALSE)))),AB984),"")</f>
        <v/>
      </c>
      <c r="S984" s="14" t="str">
        <f t="shared" si="270"/>
        <v/>
      </c>
      <c r="T984" s="15" t="e">
        <f t="shared" si="258"/>
        <v>#VALUE!</v>
      </c>
      <c r="U984" s="14" t="e">
        <f t="shared" si="259"/>
        <v>#VALUE!</v>
      </c>
      <c r="V984" s="4" t="str">
        <f t="shared" si="260"/>
        <v/>
      </c>
      <c r="W984" s="33"/>
      <c r="X984" s="24" t="str">
        <f t="shared" si="261"/>
        <v/>
      </c>
      <c r="Y984" s="25"/>
      <c r="Z984" s="25"/>
      <c r="AA984" s="36"/>
      <c r="AB984" s="36"/>
      <c r="AC984" s="37"/>
      <c r="AD984" s="24"/>
      <c r="AE984" s="37"/>
      <c r="AF984" s="40"/>
    </row>
    <row r="985" spans="1:32" ht="45" customHeight="1" x14ac:dyDescent="0.25">
      <c r="A985" s="12">
        <v>984</v>
      </c>
      <c r="D985" s="21" t="str">
        <f t="shared" si="262"/>
        <v/>
      </c>
      <c r="E985" s="22" t="str">
        <f t="shared" si="255"/>
        <v/>
      </c>
      <c r="F985" s="22">
        <f>IF(H985="","",MAX($F$2:F984)+1)</f>
        <v>984</v>
      </c>
      <c r="G985" s="26" t="str">
        <f t="shared" si="263"/>
        <v/>
      </c>
      <c r="H985" s="27" t="str">
        <f t="shared" si="264"/>
        <v xml:space="preserve">
</v>
      </c>
      <c r="I985" s="27" t="str">
        <f t="shared" si="265"/>
        <v xml:space="preserve">
</v>
      </c>
      <c r="J985" s="42">
        <f t="shared" si="266"/>
        <v>0</v>
      </c>
      <c r="K985" s="22">
        <f t="shared" si="271"/>
        <v>0</v>
      </c>
      <c r="L985" s="22">
        <f t="shared" si="269"/>
        <v>0</v>
      </c>
      <c r="M985" s="22">
        <f t="shared" si="267"/>
        <v>0</v>
      </c>
      <c r="N985" s="14" t="str">
        <f t="shared" si="268"/>
        <v/>
      </c>
      <c r="O985" s="14" t="e">
        <f t="shared" si="256"/>
        <v>#VALUE!</v>
      </c>
      <c r="P985" s="14" t="e">
        <f t="shared" si="257"/>
        <v>#VALUE!</v>
      </c>
      <c r="Q985" s="14" t="str">
        <f>IFERROR(IF(AA985="",IF(X985="","Ecole Privée "&amp;TRIM(PROPER(VLOOKUP(MID(V985,1,8),[1]Répertoire!$H$1:$J$65536,3,FALSE))),"Ecole Privée "&amp;TRIM(PROPER(VLOOKUP(X985,[1]Répertoire!$H$1:$J$65536,3,FALSE)))),AA985),"")</f>
        <v/>
      </c>
      <c r="R985" s="14" t="str">
        <f>IFERROR(IF(AB985="",IF(X985="",VLOOKUP(MID(V985,1,8),[1]Répertoire!$H$1:$J$65536,2,FALSE),TRIM(UPPER(VLOOKUP(X985,[1]Répertoire!$H$1:$J$65536,2,FALSE)))),AB985),"")</f>
        <v/>
      </c>
      <c r="S985" s="14" t="str">
        <f t="shared" si="270"/>
        <v/>
      </c>
      <c r="T985" s="15" t="e">
        <f t="shared" si="258"/>
        <v>#VALUE!</v>
      </c>
      <c r="U985" s="14" t="e">
        <f t="shared" si="259"/>
        <v>#VALUE!</v>
      </c>
      <c r="V985" s="6" t="str">
        <f t="shared" si="260"/>
        <v/>
      </c>
      <c r="W985" s="34"/>
      <c r="X985" s="23" t="str">
        <f t="shared" si="261"/>
        <v/>
      </c>
      <c r="Y985" s="35"/>
      <c r="Z985" s="35"/>
      <c r="AA985" s="38"/>
      <c r="AB985" s="38"/>
      <c r="AC985" s="39"/>
      <c r="AD985" s="23"/>
      <c r="AE985" s="39"/>
      <c r="AF985" s="41"/>
    </row>
    <row r="986" spans="1:32" ht="45" customHeight="1" x14ac:dyDescent="0.25">
      <c r="A986" s="12">
        <v>985</v>
      </c>
      <c r="D986" s="21" t="str">
        <f t="shared" si="262"/>
        <v/>
      </c>
      <c r="E986" s="22" t="str">
        <f t="shared" si="255"/>
        <v/>
      </c>
      <c r="F986" s="22">
        <f>IF(H986="","",MAX($F$2:F985)+1)</f>
        <v>985</v>
      </c>
      <c r="G986" s="26" t="str">
        <f t="shared" si="263"/>
        <v/>
      </c>
      <c r="H986" s="27" t="str">
        <f t="shared" si="264"/>
        <v xml:space="preserve">
</v>
      </c>
      <c r="I986" s="27" t="str">
        <f t="shared" si="265"/>
        <v xml:space="preserve">
</v>
      </c>
      <c r="J986" s="42">
        <f t="shared" si="266"/>
        <v>0</v>
      </c>
      <c r="K986" s="22">
        <f t="shared" si="271"/>
        <v>0</v>
      </c>
      <c r="L986" s="22">
        <f t="shared" si="269"/>
        <v>0</v>
      </c>
      <c r="M986" s="22">
        <f t="shared" si="267"/>
        <v>0</v>
      </c>
      <c r="N986" s="14" t="str">
        <f t="shared" si="268"/>
        <v/>
      </c>
      <c r="O986" s="14" t="e">
        <f t="shared" si="256"/>
        <v>#VALUE!</v>
      </c>
      <c r="P986" s="14" t="e">
        <f t="shared" si="257"/>
        <v>#VALUE!</v>
      </c>
      <c r="Q986" s="14" t="str">
        <f>IFERROR(IF(AA986="",IF(X986="","Ecole Privée "&amp;TRIM(PROPER(VLOOKUP(MID(V986,1,8),[1]Répertoire!$H$1:$J$65536,3,FALSE))),"Ecole Privée "&amp;TRIM(PROPER(VLOOKUP(X986,[1]Répertoire!$H$1:$J$65536,3,FALSE)))),AA986),"")</f>
        <v/>
      </c>
      <c r="R986" s="14" t="str">
        <f>IFERROR(IF(AB986="",IF(X986="",VLOOKUP(MID(V986,1,8),[1]Répertoire!$H$1:$J$65536,2,FALSE),TRIM(UPPER(VLOOKUP(X986,[1]Répertoire!$H$1:$J$65536,2,FALSE)))),AB986),"")</f>
        <v/>
      </c>
      <c r="S986" s="14" t="str">
        <f t="shared" si="270"/>
        <v/>
      </c>
      <c r="T986" s="15" t="e">
        <f t="shared" si="258"/>
        <v>#VALUE!</v>
      </c>
      <c r="U986" s="14" t="e">
        <f t="shared" si="259"/>
        <v>#VALUE!</v>
      </c>
      <c r="V986" s="4" t="str">
        <f t="shared" si="260"/>
        <v/>
      </c>
      <c r="W986" s="33"/>
      <c r="X986" s="24" t="str">
        <f t="shared" si="261"/>
        <v/>
      </c>
      <c r="Y986" s="25"/>
      <c r="Z986" s="25"/>
      <c r="AA986" s="36"/>
      <c r="AB986" s="36"/>
      <c r="AC986" s="37"/>
      <c r="AD986" s="24"/>
      <c r="AE986" s="37"/>
      <c r="AF986" s="40"/>
    </row>
    <row r="987" spans="1:32" ht="45" customHeight="1" x14ac:dyDescent="0.25">
      <c r="A987" s="12">
        <v>986</v>
      </c>
      <c r="D987" s="21" t="str">
        <f t="shared" si="262"/>
        <v/>
      </c>
      <c r="E987" s="22" t="str">
        <f t="shared" si="255"/>
        <v/>
      </c>
      <c r="F987" s="22">
        <f>IF(H987="","",MAX($F$2:F986)+1)</f>
        <v>986</v>
      </c>
      <c r="G987" s="26" t="str">
        <f t="shared" si="263"/>
        <v/>
      </c>
      <c r="H987" s="27" t="str">
        <f t="shared" si="264"/>
        <v xml:space="preserve">
</v>
      </c>
      <c r="I987" s="27" t="str">
        <f t="shared" si="265"/>
        <v xml:space="preserve">
</v>
      </c>
      <c r="J987" s="42">
        <f t="shared" si="266"/>
        <v>0</v>
      </c>
      <c r="K987" s="22">
        <f t="shared" si="271"/>
        <v>0</v>
      </c>
      <c r="L987" s="22">
        <f t="shared" si="269"/>
        <v>0</v>
      </c>
      <c r="M987" s="22">
        <f t="shared" si="267"/>
        <v>0</v>
      </c>
      <c r="N987" s="14" t="str">
        <f t="shared" si="268"/>
        <v/>
      </c>
      <c r="O987" s="14" t="e">
        <f t="shared" si="256"/>
        <v>#VALUE!</v>
      </c>
      <c r="P987" s="14" t="e">
        <f t="shared" si="257"/>
        <v>#VALUE!</v>
      </c>
      <c r="Q987" s="14" t="str">
        <f>IFERROR(IF(AA987="",IF(X987="","Ecole Privée "&amp;TRIM(PROPER(VLOOKUP(MID(V987,1,8),[1]Répertoire!$H$1:$J$65536,3,FALSE))),"Ecole Privée "&amp;TRIM(PROPER(VLOOKUP(X987,[1]Répertoire!$H$1:$J$65536,3,FALSE)))),AA987),"")</f>
        <v/>
      </c>
      <c r="R987" s="14" t="str">
        <f>IFERROR(IF(AB987="",IF(X987="",VLOOKUP(MID(V987,1,8),[1]Répertoire!$H$1:$J$65536,2,FALSE),TRIM(UPPER(VLOOKUP(X987,[1]Répertoire!$H$1:$J$65536,2,FALSE)))),AB987),"")</f>
        <v/>
      </c>
      <c r="S987" s="14" t="str">
        <f t="shared" si="270"/>
        <v/>
      </c>
      <c r="T987" s="15" t="e">
        <f t="shared" si="258"/>
        <v>#VALUE!</v>
      </c>
      <c r="U987" s="14" t="e">
        <f t="shared" si="259"/>
        <v>#VALUE!</v>
      </c>
      <c r="V987" s="6" t="str">
        <f t="shared" si="260"/>
        <v/>
      </c>
      <c r="W987" s="34"/>
      <c r="X987" s="23" t="str">
        <f t="shared" si="261"/>
        <v/>
      </c>
      <c r="Y987" s="35"/>
      <c r="Z987" s="35"/>
      <c r="AA987" s="38"/>
      <c r="AB987" s="38"/>
      <c r="AC987" s="39"/>
      <c r="AD987" s="23"/>
      <c r="AE987" s="39"/>
      <c r="AF987" s="41"/>
    </row>
    <row r="988" spans="1:32" ht="45" customHeight="1" x14ac:dyDescent="0.25">
      <c r="A988" s="12">
        <v>987</v>
      </c>
      <c r="D988" s="21" t="str">
        <f t="shared" si="262"/>
        <v/>
      </c>
      <c r="E988" s="22" t="str">
        <f t="shared" si="255"/>
        <v/>
      </c>
      <c r="F988" s="22">
        <f>IF(H988="","",MAX($F$2:F987)+1)</f>
        <v>987</v>
      </c>
      <c r="G988" s="26" t="str">
        <f t="shared" si="263"/>
        <v/>
      </c>
      <c r="H988" s="27" t="str">
        <f t="shared" si="264"/>
        <v xml:space="preserve">
</v>
      </c>
      <c r="I988" s="27" t="str">
        <f t="shared" si="265"/>
        <v xml:space="preserve">
</v>
      </c>
      <c r="J988" s="42">
        <f t="shared" si="266"/>
        <v>0</v>
      </c>
      <c r="K988" s="22">
        <f t="shared" si="271"/>
        <v>0</v>
      </c>
      <c r="L988" s="22">
        <f t="shared" si="269"/>
        <v>0</v>
      </c>
      <c r="M988" s="22">
        <f t="shared" si="267"/>
        <v>0</v>
      </c>
      <c r="N988" s="14" t="str">
        <f t="shared" si="268"/>
        <v/>
      </c>
      <c r="O988" s="14" t="e">
        <f t="shared" si="256"/>
        <v>#VALUE!</v>
      </c>
      <c r="P988" s="14" t="e">
        <f t="shared" si="257"/>
        <v>#VALUE!</v>
      </c>
      <c r="Q988" s="14" t="str">
        <f>IFERROR(IF(AA988="",IF(X988="","Ecole Privée "&amp;TRIM(PROPER(VLOOKUP(MID(V988,1,8),[1]Répertoire!$H$1:$J$65536,3,FALSE))),"Ecole Privée "&amp;TRIM(PROPER(VLOOKUP(X988,[1]Répertoire!$H$1:$J$65536,3,FALSE)))),AA988),"")</f>
        <v/>
      </c>
      <c r="R988" s="14" t="str">
        <f>IFERROR(IF(AB988="",IF(X988="",VLOOKUP(MID(V988,1,8),[1]Répertoire!$H$1:$J$65536,2,FALSE),TRIM(UPPER(VLOOKUP(X988,[1]Répertoire!$H$1:$J$65536,2,FALSE)))),AB988),"")</f>
        <v/>
      </c>
      <c r="S988" s="14" t="str">
        <f t="shared" si="270"/>
        <v/>
      </c>
      <c r="T988" s="15" t="e">
        <f t="shared" si="258"/>
        <v>#VALUE!</v>
      </c>
      <c r="U988" s="14" t="e">
        <f t="shared" si="259"/>
        <v>#VALUE!</v>
      </c>
      <c r="V988" s="4" t="str">
        <f t="shared" si="260"/>
        <v/>
      </c>
      <c r="W988" s="33"/>
      <c r="X988" s="24" t="str">
        <f t="shared" si="261"/>
        <v/>
      </c>
      <c r="Y988" s="25"/>
      <c r="Z988" s="25"/>
      <c r="AA988" s="36"/>
      <c r="AB988" s="36"/>
      <c r="AC988" s="37"/>
      <c r="AD988" s="24"/>
      <c r="AE988" s="37"/>
      <c r="AF988" s="40"/>
    </row>
    <row r="989" spans="1:32" ht="45" customHeight="1" x14ac:dyDescent="0.25">
      <c r="A989" s="12">
        <v>988</v>
      </c>
      <c r="D989" s="21" t="str">
        <f t="shared" si="262"/>
        <v/>
      </c>
      <c r="E989" s="22" t="str">
        <f t="shared" ref="E989:E997" si="272">IF(ISNUMBER(D989),RANK(D989,$D$2:$D$997),"")</f>
        <v/>
      </c>
      <c r="F989" s="22">
        <f>IF(H989="","",MAX($F$2:F988)+1)</f>
        <v>988</v>
      </c>
      <c r="G989" s="26" t="str">
        <f t="shared" si="263"/>
        <v/>
      </c>
      <c r="H989" s="27" t="str">
        <f t="shared" si="264"/>
        <v xml:space="preserve">
</v>
      </c>
      <c r="I989" s="27" t="str">
        <f t="shared" si="265"/>
        <v xml:space="preserve">
</v>
      </c>
      <c r="J989" s="42">
        <f t="shared" si="266"/>
        <v>0</v>
      </c>
      <c r="K989" s="22">
        <f t="shared" si="271"/>
        <v>0</v>
      </c>
      <c r="L989" s="22">
        <f t="shared" si="269"/>
        <v>0</v>
      </c>
      <c r="M989" s="22">
        <f t="shared" si="267"/>
        <v>0</v>
      </c>
      <c r="N989" s="14" t="str">
        <f t="shared" si="268"/>
        <v/>
      </c>
      <c r="O989" s="14" t="e">
        <f t="shared" ref="O989:O997" si="273">IF(Y989="",DATE(YEAR(MID(V989,10,8)),MONTH(MID(V989,10,8)),DAY(MID(V989,10,2))),Y989)</f>
        <v>#VALUE!</v>
      </c>
      <c r="P989" s="14" t="e">
        <f t="shared" ref="P989:P997" si="274">IF(Z989="",DATE(YEAR(MID(V989,19,8)),MONTH(MID(V989,19,8)),DAY(MID(V989,19,8))),Z989)</f>
        <v>#VALUE!</v>
      </c>
      <c r="Q989" s="14" t="str">
        <f>IFERROR(IF(AA989="",IF(X989="","Ecole Privée "&amp;TRIM(PROPER(VLOOKUP(MID(V989,1,8),[1]Répertoire!$H$1:$J$65536,3,FALSE))),"Ecole Privée "&amp;TRIM(PROPER(VLOOKUP(X989,[1]Répertoire!$H$1:$J$65536,3,FALSE)))),AA989),"")</f>
        <v/>
      </c>
      <c r="R989" s="14" t="str">
        <f>IFERROR(IF(AB989="",IF(X989="",VLOOKUP(MID(V989,1,8),[1]Répertoire!$H$1:$J$65536,2,FALSE),TRIM(UPPER(VLOOKUP(X989,[1]Répertoire!$H$1:$J$65536,2,FALSE)))),AB989),"")</f>
        <v/>
      </c>
      <c r="S989" s="14" t="str">
        <f t="shared" si="270"/>
        <v/>
      </c>
      <c r="T989" s="15" t="e">
        <f t="shared" ref="T989:T997" si="275">IF(AC989="",IF(AD989="",U989,TRUNC(AD989*27,0)&amp;"h"&amp;IF((AD989*27)-TRUNC(AD989*27,0)=0,"",(((AD989*27)-TRUNC(AD989*27,0))*60))),AC989)</f>
        <v>#VALUE!</v>
      </c>
      <c r="U989" s="14" t="e">
        <f t="shared" ref="U989:U997" si="276">IF(MID(V989,51,4)="1.00","27h",TRUNC(MID(V989,53,2)*27/100,0)&amp;"h"&amp;((MID(V989,53,2)*27/100)-TRUNC(MID(V989,53,2)*27/100,0))*60)</f>
        <v>#VALUE!</v>
      </c>
      <c r="V989" s="6" t="str">
        <f t="shared" ref="V989:V997" si="277">RIGHT(AF989,69)</f>
        <v/>
      </c>
      <c r="W989" s="34"/>
      <c r="X989" s="23" t="str">
        <f t="shared" ref="X989:X997" si="278">LEFT(V989,8)</f>
        <v/>
      </c>
      <c r="Y989" s="35"/>
      <c r="Z989" s="35"/>
      <c r="AA989" s="38"/>
      <c r="AB989" s="38"/>
      <c r="AC989" s="39"/>
      <c r="AD989" s="23"/>
      <c r="AE989" s="39"/>
      <c r="AF989" s="41"/>
    </row>
    <row r="990" spans="1:32" ht="45" customHeight="1" x14ac:dyDescent="0.25">
      <c r="A990" s="12">
        <v>989</v>
      </c>
      <c r="D990" s="21" t="str">
        <f t="shared" si="262"/>
        <v/>
      </c>
      <c r="E990" s="22" t="str">
        <f t="shared" si="272"/>
        <v/>
      </c>
      <c r="F990" s="22">
        <f>IF(H990="","",MAX($F$2:F989)+1)</f>
        <v>989</v>
      </c>
      <c r="G990" s="26" t="str">
        <f t="shared" si="263"/>
        <v/>
      </c>
      <c r="H990" s="27" t="str">
        <f t="shared" si="264"/>
        <v xml:space="preserve">
</v>
      </c>
      <c r="I990" s="27" t="str">
        <f t="shared" si="265"/>
        <v xml:space="preserve">
</v>
      </c>
      <c r="J990" s="42">
        <f t="shared" si="266"/>
        <v>0</v>
      </c>
      <c r="K990" s="22">
        <f t="shared" si="271"/>
        <v>0</v>
      </c>
      <c r="L990" s="22">
        <f t="shared" si="269"/>
        <v>0</v>
      </c>
      <c r="M990" s="22">
        <f t="shared" si="267"/>
        <v>0</v>
      </c>
      <c r="N990" s="14" t="str">
        <f t="shared" si="268"/>
        <v/>
      </c>
      <c r="O990" s="14" t="e">
        <f t="shared" si="273"/>
        <v>#VALUE!</v>
      </c>
      <c r="P990" s="14" t="e">
        <f t="shared" si="274"/>
        <v>#VALUE!</v>
      </c>
      <c r="Q990" s="14" t="str">
        <f>IFERROR(IF(AA990="",IF(X990="","Ecole Privée "&amp;TRIM(PROPER(VLOOKUP(MID(V990,1,8),[1]Répertoire!$H$1:$J$65536,3,FALSE))),"Ecole Privée "&amp;TRIM(PROPER(VLOOKUP(X990,[1]Répertoire!$H$1:$J$65536,3,FALSE)))),AA990),"")</f>
        <v/>
      </c>
      <c r="R990" s="14" t="str">
        <f>IFERROR(IF(AB990="",IF(X990="",VLOOKUP(MID(V990,1,8),[1]Répertoire!$H$1:$J$65536,2,FALSE),TRIM(UPPER(VLOOKUP(X990,[1]Répertoire!$H$1:$J$65536,2,FALSE)))),AB990),"")</f>
        <v/>
      </c>
      <c r="S990" s="14" t="str">
        <f t="shared" si="270"/>
        <v/>
      </c>
      <c r="T990" s="15" t="e">
        <f t="shared" si="275"/>
        <v>#VALUE!</v>
      </c>
      <c r="U990" s="14" t="e">
        <f t="shared" si="276"/>
        <v>#VALUE!</v>
      </c>
      <c r="V990" s="4" t="str">
        <f t="shared" si="277"/>
        <v/>
      </c>
      <c r="W990" s="33"/>
      <c r="X990" s="24" t="str">
        <f t="shared" si="278"/>
        <v/>
      </c>
      <c r="Y990" s="25"/>
      <c r="Z990" s="25"/>
      <c r="AA990" s="36"/>
      <c r="AB990" s="36"/>
      <c r="AC990" s="37"/>
      <c r="AD990" s="24"/>
      <c r="AE990" s="37"/>
      <c r="AF990" s="40"/>
    </row>
    <row r="991" spans="1:32" ht="45" customHeight="1" x14ac:dyDescent="0.25">
      <c r="A991" s="12">
        <v>990</v>
      </c>
      <c r="D991" s="21" t="str">
        <f t="shared" si="262"/>
        <v/>
      </c>
      <c r="E991" s="22" t="str">
        <f t="shared" si="272"/>
        <v/>
      </c>
      <c r="F991" s="22">
        <f>IF(H991="","",MAX($F$2:F990)+1)</f>
        <v>990</v>
      </c>
      <c r="G991" s="26" t="str">
        <f t="shared" si="263"/>
        <v/>
      </c>
      <c r="H991" s="27" t="str">
        <f t="shared" si="264"/>
        <v xml:space="preserve">
</v>
      </c>
      <c r="I991" s="27" t="str">
        <f t="shared" si="265"/>
        <v xml:space="preserve">
</v>
      </c>
      <c r="J991" s="42">
        <f t="shared" si="266"/>
        <v>0</v>
      </c>
      <c r="K991" s="22">
        <f t="shared" si="271"/>
        <v>0</v>
      </c>
      <c r="L991" s="22">
        <f t="shared" si="269"/>
        <v>0</v>
      </c>
      <c r="M991" s="22">
        <f t="shared" si="267"/>
        <v>0</v>
      </c>
      <c r="N991" s="14" t="str">
        <f t="shared" si="268"/>
        <v/>
      </c>
      <c r="O991" s="14" t="e">
        <f t="shared" si="273"/>
        <v>#VALUE!</v>
      </c>
      <c r="P991" s="14" t="e">
        <f t="shared" si="274"/>
        <v>#VALUE!</v>
      </c>
      <c r="Q991" s="14" t="str">
        <f>IFERROR(IF(AA991="",IF(X991="","Ecole Privée "&amp;TRIM(PROPER(VLOOKUP(MID(V991,1,8),[1]Répertoire!$H$1:$J$65536,3,FALSE))),"Ecole Privée "&amp;TRIM(PROPER(VLOOKUP(X991,[1]Répertoire!$H$1:$J$65536,3,FALSE)))),AA991),"")</f>
        <v/>
      </c>
      <c r="R991" s="14" t="str">
        <f>IFERROR(IF(AB991="",IF(X991="",VLOOKUP(MID(V991,1,8),[1]Répertoire!$H$1:$J$65536,2,FALSE),TRIM(UPPER(VLOOKUP(X991,[1]Répertoire!$H$1:$J$65536,2,FALSE)))),AB991),"")</f>
        <v/>
      </c>
      <c r="S991" s="14" t="str">
        <f t="shared" si="270"/>
        <v/>
      </c>
      <c r="T991" s="15" t="e">
        <f t="shared" si="275"/>
        <v>#VALUE!</v>
      </c>
      <c r="U991" s="14" t="e">
        <f t="shared" si="276"/>
        <v>#VALUE!</v>
      </c>
      <c r="V991" s="6" t="str">
        <f t="shared" si="277"/>
        <v/>
      </c>
      <c r="W991" s="34"/>
      <c r="X991" s="23" t="str">
        <f t="shared" si="278"/>
        <v/>
      </c>
      <c r="Y991" s="35"/>
      <c r="Z991" s="35"/>
      <c r="AA991" s="38"/>
      <c r="AB991" s="38"/>
      <c r="AC991" s="39"/>
      <c r="AD991" s="23"/>
      <c r="AE991" s="39"/>
      <c r="AF991" s="41"/>
    </row>
    <row r="992" spans="1:32" ht="45" customHeight="1" x14ac:dyDescent="0.25">
      <c r="A992" s="12">
        <v>991</v>
      </c>
      <c r="D992" s="21" t="str">
        <f t="shared" si="262"/>
        <v/>
      </c>
      <c r="E992" s="22" t="str">
        <f t="shared" si="272"/>
        <v/>
      </c>
      <c r="F992" s="22">
        <f>IF(H992="","",MAX($F$2:F991)+1)</f>
        <v>991</v>
      </c>
      <c r="G992" s="26" t="str">
        <f t="shared" si="263"/>
        <v/>
      </c>
      <c r="H992" s="27" t="str">
        <f t="shared" si="264"/>
        <v xml:space="preserve">
</v>
      </c>
      <c r="I992" s="27" t="str">
        <f t="shared" si="265"/>
        <v xml:space="preserve">
</v>
      </c>
      <c r="J992" s="42">
        <f t="shared" si="266"/>
        <v>0</v>
      </c>
      <c r="K992" s="22">
        <f t="shared" si="271"/>
        <v>0</v>
      </c>
      <c r="L992" s="22">
        <f t="shared" si="269"/>
        <v>0</v>
      </c>
      <c r="M992" s="22">
        <f t="shared" si="267"/>
        <v>0</v>
      </c>
      <c r="N992" s="14" t="str">
        <f t="shared" si="268"/>
        <v/>
      </c>
      <c r="O992" s="14" t="e">
        <f t="shared" si="273"/>
        <v>#VALUE!</v>
      </c>
      <c r="P992" s="14" t="e">
        <f t="shared" si="274"/>
        <v>#VALUE!</v>
      </c>
      <c r="Q992" s="14" t="str">
        <f>IFERROR(IF(AA992="",IF(X992="","Ecole Privée "&amp;TRIM(PROPER(VLOOKUP(MID(V992,1,8),[1]Répertoire!$H$1:$J$65536,3,FALSE))),"Ecole Privée "&amp;TRIM(PROPER(VLOOKUP(X992,[1]Répertoire!$H$1:$J$65536,3,FALSE)))),AA992),"")</f>
        <v/>
      </c>
      <c r="R992" s="14" t="str">
        <f>IFERROR(IF(AB992="",IF(X992="",VLOOKUP(MID(V992,1,8),[1]Répertoire!$H$1:$J$65536,2,FALSE),TRIM(UPPER(VLOOKUP(X992,[1]Répertoire!$H$1:$J$65536,2,FALSE)))),AB992),"")</f>
        <v/>
      </c>
      <c r="S992" s="14" t="str">
        <f t="shared" si="270"/>
        <v/>
      </c>
      <c r="T992" s="15" t="e">
        <f t="shared" si="275"/>
        <v>#VALUE!</v>
      </c>
      <c r="U992" s="14" t="e">
        <f t="shared" si="276"/>
        <v>#VALUE!</v>
      </c>
      <c r="V992" s="4" t="str">
        <f t="shared" si="277"/>
        <v/>
      </c>
      <c r="W992" s="33"/>
      <c r="X992" s="24" t="str">
        <f t="shared" si="278"/>
        <v/>
      </c>
      <c r="Y992" s="25"/>
      <c r="Z992" s="25"/>
      <c r="AA992" s="36"/>
      <c r="AB992" s="36"/>
      <c r="AC992" s="37"/>
      <c r="AD992" s="24"/>
      <c r="AE992" s="37"/>
      <c r="AF992" s="40"/>
    </row>
    <row r="993" spans="1:32" ht="45" customHeight="1" x14ac:dyDescent="0.25">
      <c r="A993" s="12">
        <v>992</v>
      </c>
      <c r="D993" s="21" t="str">
        <f t="shared" si="262"/>
        <v/>
      </c>
      <c r="E993" s="22" t="str">
        <f t="shared" si="272"/>
        <v/>
      </c>
      <c r="F993" s="22">
        <f>IF(H993="","",MAX($F$2:F992)+1)</f>
        <v>992</v>
      </c>
      <c r="G993" s="26" t="str">
        <f t="shared" si="263"/>
        <v/>
      </c>
      <c r="H993" s="27" t="str">
        <f t="shared" si="264"/>
        <v xml:space="preserve">
</v>
      </c>
      <c r="I993" s="27" t="str">
        <f t="shared" si="265"/>
        <v xml:space="preserve">
</v>
      </c>
      <c r="J993" s="42">
        <f t="shared" si="266"/>
        <v>0</v>
      </c>
      <c r="K993" s="22">
        <f t="shared" si="271"/>
        <v>0</v>
      </c>
      <c r="L993" s="22">
        <f t="shared" si="269"/>
        <v>0</v>
      </c>
      <c r="M993" s="22">
        <f t="shared" si="267"/>
        <v>0</v>
      </c>
      <c r="N993" s="14" t="str">
        <f t="shared" si="268"/>
        <v/>
      </c>
      <c r="O993" s="14" t="e">
        <f t="shared" si="273"/>
        <v>#VALUE!</v>
      </c>
      <c r="P993" s="14" t="e">
        <f t="shared" si="274"/>
        <v>#VALUE!</v>
      </c>
      <c r="Q993" s="14" t="str">
        <f>IFERROR(IF(AA993="",IF(X993="","Ecole Privée "&amp;TRIM(PROPER(VLOOKUP(MID(V993,1,8),[1]Répertoire!$H$1:$J$65536,3,FALSE))),"Ecole Privée "&amp;TRIM(PROPER(VLOOKUP(X993,[1]Répertoire!$H$1:$J$65536,3,FALSE)))),AA993),"")</f>
        <v/>
      </c>
      <c r="R993" s="14" t="str">
        <f>IFERROR(IF(AB993="",IF(X993="",VLOOKUP(MID(V993,1,8),[1]Répertoire!$H$1:$J$65536,2,FALSE),TRIM(UPPER(VLOOKUP(X993,[1]Répertoire!$H$1:$J$65536,2,FALSE)))),AB993),"")</f>
        <v/>
      </c>
      <c r="S993" s="14" t="str">
        <f t="shared" si="270"/>
        <v/>
      </c>
      <c r="T993" s="15" t="e">
        <f t="shared" si="275"/>
        <v>#VALUE!</v>
      </c>
      <c r="U993" s="14" t="e">
        <f t="shared" si="276"/>
        <v>#VALUE!</v>
      </c>
      <c r="V993" s="6" t="str">
        <f t="shared" si="277"/>
        <v/>
      </c>
      <c r="W993" s="34"/>
      <c r="X993" s="23" t="str">
        <f t="shared" si="278"/>
        <v/>
      </c>
      <c r="Y993" s="35"/>
      <c r="Z993" s="35"/>
      <c r="AA993" s="38"/>
      <c r="AB993" s="38"/>
      <c r="AC993" s="39"/>
      <c r="AD993" s="23"/>
      <c r="AE993" s="39"/>
      <c r="AF993" s="41"/>
    </row>
    <row r="994" spans="1:32" ht="45" customHeight="1" x14ac:dyDescent="0.25">
      <c r="A994" s="12">
        <v>993</v>
      </c>
      <c r="D994" s="21" t="str">
        <f t="shared" si="262"/>
        <v/>
      </c>
      <c r="E994" s="22" t="str">
        <f t="shared" si="272"/>
        <v/>
      </c>
      <c r="F994" s="22">
        <f>IF(H994="","",MAX($F$2:F993)+1)</f>
        <v>993</v>
      </c>
      <c r="G994" s="26" t="str">
        <f t="shared" si="263"/>
        <v/>
      </c>
      <c r="H994" s="27" t="str">
        <f t="shared" si="264"/>
        <v xml:space="preserve">
</v>
      </c>
      <c r="I994" s="27" t="str">
        <f t="shared" si="265"/>
        <v xml:space="preserve">
</v>
      </c>
      <c r="J994" s="42">
        <f t="shared" si="266"/>
        <v>0</v>
      </c>
      <c r="K994" s="22">
        <f t="shared" si="271"/>
        <v>0</v>
      </c>
      <c r="L994" s="22">
        <f t="shared" si="269"/>
        <v>0</v>
      </c>
      <c r="M994" s="22">
        <f t="shared" si="267"/>
        <v>0</v>
      </c>
      <c r="N994" s="14" t="str">
        <f t="shared" si="268"/>
        <v/>
      </c>
      <c r="O994" s="14" t="e">
        <f t="shared" si="273"/>
        <v>#VALUE!</v>
      </c>
      <c r="P994" s="14" t="e">
        <f t="shared" si="274"/>
        <v>#VALUE!</v>
      </c>
      <c r="Q994" s="14" t="str">
        <f>IFERROR(IF(AA994="",IF(X994="","Ecole Privée "&amp;TRIM(PROPER(VLOOKUP(MID(V994,1,8),[1]Répertoire!$H$1:$J$65536,3,FALSE))),"Ecole Privée "&amp;TRIM(PROPER(VLOOKUP(X994,[1]Répertoire!$H$1:$J$65536,3,FALSE)))),AA994),"")</f>
        <v/>
      </c>
      <c r="R994" s="14" t="str">
        <f>IFERROR(IF(AB994="",IF(X994="",VLOOKUP(MID(V994,1,8),[1]Répertoire!$H$1:$J$65536,2,FALSE),TRIM(UPPER(VLOOKUP(X994,[1]Répertoire!$H$1:$J$65536,2,FALSE)))),AB994),"")</f>
        <v/>
      </c>
      <c r="S994" s="14" t="str">
        <f t="shared" si="270"/>
        <v/>
      </c>
      <c r="T994" s="15" t="e">
        <f t="shared" si="275"/>
        <v>#VALUE!</v>
      </c>
      <c r="U994" s="14" t="e">
        <f t="shared" si="276"/>
        <v>#VALUE!</v>
      </c>
      <c r="V994" s="4" t="str">
        <f t="shared" si="277"/>
        <v/>
      </c>
      <c r="W994" s="33"/>
      <c r="X994" s="24" t="str">
        <f t="shared" si="278"/>
        <v/>
      </c>
      <c r="Y994" s="25"/>
      <c r="Z994" s="25"/>
      <c r="AA994" s="36"/>
      <c r="AB994" s="36"/>
      <c r="AC994" s="37"/>
      <c r="AD994" s="24"/>
      <c r="AE994" s="37"/>
      <c r="AF994" s="40"/>
    </row>
    <row r="995" spans="1:32" ht="45" customHeight="1" x14ac:dyDescent="0.25">
      <c r="A995" s="12">
        <v>994</v>
      </c>
      <c r="D995" s="21" t="str">
        <f t="shared" si="262"/>
        <v/>
      </c>
      <c r="E995" s="22" t="str">
        <f t="shared" si="272"/>
        <v/>
      </c>
      <c r="F995" s="22">
        <f>IF(H995="","",MAX($F$2:F994)+1)</f>
        <v>994</v>
      </c>
      <c r="G995" s="26" t="str">
        <f t="shared" si="263"/>
        <v/>
      </c>
      <c r="H995" s="27" t="str">
        <f t="shared" si="264"/>
        <v xml:space="preserve">
</v>
      </c>
      <c r="I995" s="27" t="str">
        <f t="shared" si="265"/>
        <v xml:space="preserve">
</v>
      </c>
      <c r="J995" s="42">
        <f t="shared" si="266"/>
        <v>0</v>
      </c>
      <c r="K995" s="22">
        <f t="shared" si="271"/>
        <v>0</v>
      </c>
      <c r="L995" s="22">
        <f t="shared" si="269"/>
        <v>0</v>
      </c>
      <c r="M995" s="22">
        <f t="shared" si="267"/>
        <v>0</v>
      </c>
      <c r="N995" s="14" t="str">
        <f t="shared" si="268"/>
        <v/>
      </c>
      <c r="O995" s="14" t="e">
        <f t="shared" si="273"/>
        <v>#VALUE!</v>
      </c>
      <c r="P995" s="14" t="e">
        <f t="shared" si="274"/>
        <v>#VALUE!</v>
      </c>
      <c r="Q995" s="14" t="str">
        <f>IFERROR(IF(AA995="",IF(X995="","Ecole Privée "&amp;TRIM(PROPER(VLOOKUP(MID(V995,1,8),[1]Répertoire!$H$1:$J$65536,3,FALSE))),"Ecole Privée "&amp;TRIM(PROPER(VLOOKUP(X995,[1]Répertoire!$H$1:$J$65536,3,FALSE)))),AA995),"")</f>
        <v/>
      </c>
      <c r="R995" s="14" t="str">
        <f>IFERROR(IF(AB995="",IF(X995="",VLOOKUP(MID(V995,1,8),[1]Répertoire!$H$1:$J$65536,2,FALSE),TRIM(UPPER(VLOOKUP(X995,[1]Répertoire!$H$1:$J$65536,2,FALSE)))),AB995),"")</f>
        <v/>
      </c>
      <c r="S995" s="14" t="str">
        <f t="shared" si="270"/>
        <v/>
      </c>
      <c r="T995" s="15" t="e">
        <f t="shared" si="275"/>
        <v>#VALUE!</v>
      </c>
      <c r="U995" s="14" t="e">
        <f t="shared" si="276"/>
        <v>#VALUE!</v>
      </c>
      <c r="V995" s="6" t="str">
        <f t="shared" si="277"/>
        <v/>
      </c>
      <c r="W995" s="34"/>
      <c r="X995" s="23" t="str">
        <f t="shared" si="278"/>
        <v/>
      </c>
      <c r="Y995" s="35"/>
      <c r="Z995" s="35"/>
      <c r="AA995" s="38"/>
      <c r="AB995" s="38"/>
      <c r="AC995" s="39"/>
      <c r="AD995" s="23"/>
      <c r="AE995" s="39"/>
      <c r="AF995" s="41"/>
    </row>
    <row r="996" spans="1:32" ht="45" customHeight="1" x14ac:dyDescent="0.25">
      <c r="A996" s="12">
        <v>995</v>
      </c>
      <c r="D996" s="21" t="str">
        <f t="shared" si="262"/>
        <v/>
      </c>
      <c r="E996" s="22" t="str">
        <f t="shared" si="272"/>
        <v/>
      </c>
      <c r="F996" s="22">
        <f>IF(H996="","",MAX($F$2:F995)+1)</f>
        <v>995</v>
      </c>
      <c r="G996" s="26" t="str">
        <f t="shared" si="263"/>
        <v/>
      </c>
      <c r="H996" s="27" t="str">
        <f t="shared" si="264"/>
        <v xml:space="preserve">
</v>
      </c>
      <c r="I996" s="27" t="str">
        <f t="shared" si="265"/>
        <v xml:space="preserve">
</v>
      </c>
      <c r="J996" s="42">
        <f t="shared" si="266"/>
        <v>0</v>
      </c>
      <c r="K996" s="22">
        <f t="shared" si="271"/>
        <v>0</v>
      </c>
      <c r="L996" s="22">
        <f t="shared" si="269"/>
        <v>0</v>
      </c>
      <c r="M996" s="22">
        <f t="shared" si="267"/>
        <v>0</v>
      </c>
      <c r="N996" s="14" t="str">
        <f t="shared" si="268"/>
        <v/>
      </c>
      <c r="O996" s="14" t="e">
        <f t="shared" si="273"/>
        <v>#VALUE!</v>
      </c>
      <c r="P996" s="14" t="e">
        <f t="shared" si="274"/>
        <v>#VALUE!</v>
      </c>
      <c r="Q996" s="14" t="str">
        <f>IFERROR(IF(AA996="",IF(X996="","Ecole Privée "&amp;TRIM(PROPER(VLOOKUP(MID(V996,1,8),[1]Répertoire!$H$1:$J$65536,3,FALSE))),"Ecole Privée "&amp;TRIM(PROPER(VLOOKUP(X996,[1]Répertoire!$H$1:$J$65536,3,FALSE)))),AA996),"")</f>
        <v/>
      </c>
      <c r="R996" s="14" t="str">
        <f>IFERROR(IF(AB996="",IF(X996="",VLOOKUP(MID(V996,1,8),[1]Répertoire!$H$1:$J$65536,2,FALSE),TRIM(UPPER(VLOOKUP(X996,[1]Répertoire!$H$1:$J$65536,2,FALSE)))),AB996),"")</f>
        <v/>
      </c>
      <c r="S996" s="14" t="str">
        <f t="shared" si="270"/>
        <v/>
      </c>
      <c r="T996" s="15" t="e">
        <f t="shared" si="275"/>
        <v>#VALUE!</v>
      </c>
      <c r="U996" s="14" t="e">
        <f t="shared" si="276"/>
        <v>#VALUE!</v>
      </c>
      <c r="V996" s="4" t="str">
        <f t="shared" si="277"/>
        <v/>
      </c>
      <c r="W996" s="33"/>
      <c r="X996" s="24" t="str">
        <f t="shared" si="278"/>
        <v/>
      </c>
      <c r="Y996" s="25"/>
      <c r="Z996" s="25"/>
      <c r="AA996" s="36"/>
      <c r="AB996" s="36"/>
      <c r="AC996" s="37"/>
      <c r="AD996" s="24"/>
      <c r="AE996" s="37"/>
      <c r="AF996" s="40"/>
    </row>
    <row r="997" spans="1:32" ht="45" customHeight="1" x14ac:dyDescent="0.25">
      <c r="A997" s="12">
        <v>996</v>
      </c>
      <c r="D997" s="21" t="str">
        <f t="shared" si="262"/>
        <v/>
      </c>
      <c r="E997" s="22" t="str">
        <f t="shared" si="272"/>
        <v/>
      </c>
      <c r="F997" s="22">
        <f>IF(H997="","",MAX($F$2:F996)+1)</f>
        <v>996</v>
      </c>
      <c r="G997" s="26" t="str">
        <f t="shared" si="263"/>
        <v/>
      </c>
      <c r="H997" s="27" t="str">
        <f t="shared" si="264"/>
        <v xml:space="preserve">
</v>
      </c>
      <c r="I997" s="27" t="str">
        <f t="shared" si="265"/>
        <v xml:space="preserve">
</v>
      </c>
      <c r="J997" s="42">
        <f t="shared" si="266"/>
        <v>0</v>
      </c>
      <c r="K997" s="22">
        <f t="shared" si="271"/>
        <v>0</v>
      </c>
      <c r="L997" s="22">
        <f t="shared" si="269"/>
        <v>0</v>
      </c>
      <c r="M997" s="22">
        <f t="shared" si="267"/>
        <v>0</v>
      </c>
      <c r="N997" s="14" t="str">
        <f t="shared" si="268"/>
        <v/>
      </c>
      <c r="O997" s="14" t="e">
        <f t="shared" si="273"/>
        <v>#VALUE!</v>
      </c>
      <c r="P997" s="14" t="e">
        <f t="shared" si="274"/>
        <v>#VALUE!</v>
      </c>
      <c r="Q997" s="14" t="str">
        <f>IFERROR(IF(AA997="",IF(X997="","Ecole Privée "&amp;TRIM(PROPER(VLOOKUP(MID(V997,1,8),[1]Répertoire!$H$1:$J$65536,3,FALSE))),"Ecole Privée "&amp;TRIM(PROPER(VLOOKUP(X997,[1]Répertoire!$H$1:$J$65536,3,FALSE)))),AA997),"")</f>
        <v/>
      </c>
      <c r="R997" s="14" t="str">
        <f>IFERROR(IF(AB997="",IF(X997="",VLOOKUP(MID(V997,1,8),[1]Répertoire!$H$1:$J$65536,2,FALSE),TRIM(UPPER(VLOOKUP(X997,[1]Répertoire!$H$1:$J$65536,2,FALSE)))),AB997),"")</f>
        <v/>
      </c>
      <c r="S997" s="14" t="str">
        <f t="shared" si="270"/>
        <v/>
      </c>
      <c r="T997" s="15" t="e">
        <f t="shared" si="275"/>
        <v>#VALUE!</v>
      </c>
      <c r="U997" s="14" t="e">
        <f t="shared" si="276"/>
        <v>#VALUE!</v>
      </c>
      <c r="V997" s="6" t="str">
        <f t="shared" si="277"/>
        <v/>
      </c>
      <c r="W997" s="34"/>
      <c r="X997" s="23" t="str">
        <f t="shared" si="278"/>
        <v/>
      </c>
      <c r="Y997" s="35"/>
      <c r="Z997" s="35"/>
      <c r="AA997" s="38"/>
      <c r="AB997" s="38"/>
      <c r="AC997" s="39"/>
      <c r="AD997" s="23"/>
      <c r="AE997" s="39"/>
      <c r="AF997" s="41"/>
    </row>
  </sheetData>
  <mergeCells count="1">
    <mergeCell ref="G1:H1"/>
  </mergeCells>
  <conditionalFormatting sqref="A1:A1048576">
    <cfRule type="containsText" dxfId="1" priority="26" operator="containsText" text="P">
      <formula>NOT(ISERROR(SEARCH("P",A1)))</formula>
    </cfRule>
  </conditionalFormatting>
  <conditionalFormatting sqref="H2:J997">
    <cfRule type="expression" dxfId="0" priority="1">
      <formula>$J2&gt;0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Etats de Service</vt:lpstr>
      <vt:lpstr>Réglage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Sana-Malory Rio</dc:creator>
  <cp:lastModifiedBy>FRANCIS</cp:lastModifiedBy>
  <dcterms:created xsi:type="dcterms:W3CDTF">2023-01-18T12:07:35Z</dcterms:created>
  <dcterms:modified xsi:type="dcterms:W3CDTF">2023-08-17T07:39:03Z</dcterms:modified>
</cp:coreProperties>
</file>