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 activeTab="1"/>
  </bookViews>
  <sheets>
    <sheet name="Feuil1" sheetId="1" r:id="rId1"/>
    <sheet name="JUIN 2023 (2)" sheetId="2" r:id="rId2"/>
  </sheets>
  <functionGroups/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2"/>
  <c r="N9" s="1"/>
  <c r="O9"/>
  <c r="P9"/>
  <c r="O10"/>
  <c r="P10"/>
  <c r="M13"/>
  <c r="N13"/>
  <c r="O13"/>
  <c r="P13"/>
  <c r="O14"/>
  <c r="P14"/>
  <c r="M17"/>
  <c r="N17"/>
  <c r="O17"/>
  <c r="P17"/>
  <c r="O18"/>
  <c r="P18"/>
  <c r="M21"/>
  <c r="N21"/>
  <c r="O21"/>
  <c r="P21"/>
  <c r="O22"/>
  <c r="P22"/>
  <c r="M25"/>
  <c r="N25" s="1"/>
  <c r="O25"/>
  <c r="P25"/>
  <c r="S25"/>
  <c r="S27" s="1"/>
  <c r="T25"/>
  <c r="T27" s="1"/>
  <c r="O26"/>
  <c r="P26"/>
  <c r="L26"/>
  <c r="L22"/>
  <c r="L18"/>
  <c r="L14"/>
  <c r="L10"/>
  <c r="M30" l="1"/>
  <c r="R30" s="1"/>
  <c r="S30"/>
  <c r="L29"/>
  <c r="T30" l="1"/>
</calcChain>
</file>

<file path=xl/sharedStrings.xml><?xml version="1.0" encoding="utf-8"?>
<sst xmlns="http://schemas.openxmlformats.org/spreadsheetml/2006/main" count="70" uniqueCount="32">
  <si>
    <t>TOTAL GENERAL D'HEURES</t>
  </si>
  <si>
    <t>NET</t>
  </si>
  <si>
    <t>TOTAL H.SUPS.</t>
  </si>
  <si>
    <t>BRUT</t>
  </si>
  <si>
    <t>montierchaume</t>
  </si>
  <si>
    <t>(ID.LOGISTICS) M</t>
  </si>
  <si>
    <t>total</t>
  </si>
  <si>
    <t>taux</t>
  </si>
  <si>
    <t>au</t>
  </si>
  <si>
    <t>du</t>
  </si>
  <si>
    <t>nb. jour</t>
  </si>
  <si>
    <t>05H45/13H15</t>
  </si>
  <si>
    <t>MATIN</t>
  </si>
  <si>
    <t>PANIER</t>
  </si>
  <si>
    <t>TRAJET</t>
  </si>
  <si>
    <r>
      <t xml:space="preserve">(ID.LOGISTICS) </t>
    </r>
    <r>
      <rPr>
        <b/>
        <sz val="16"/>
        <rFont val="Calibri"/>
        <family val="2"/>
        <charset val="1"/>
      </rPr>
      <t>AP</t>
    </r>
  </si>
  <si>
    <t>13h30/21h00</t>
  </si>
  <si>
    <t>Après-midi</t>
  </si>
  <si>
    <t>04H45/13H15</t>
  </si>
  <si>
    <t xml:space="preserve">au </t>
  </si>
  <si>
    <t>H.SUP.</t>
  </si>
  <si>
    <t>TOTAL</t>
  </si>
  <si>
    <t>H.NUIT</t>
  </si>
  <si>
    <t>SAM</t>
  </si>
  <si>
    <t>VEN</t>
  </si>
  <si>
    <t>JEU</t>
  </si>
  <si>
    <t>MER</t>
  </si>
  <si>
    <t>MAR</t>
  </si>
  <si>
    <t>LUN</t>
  </si>
  <si>
    <t>HEURES TRAVAILLEES</t>
  </si>
  <si>
    <r>
      <t xml:space="preserve"> </t>
    </r>
    <r>
      <rPr>
        <b/>
        <sz val="11"/>
        <color rgb="FF000000"/>
        <rFont val="Calibri"/>
        <family val="2"/>
      </rPr>
      <t xml:space="preserve">  EQUIPE</t>
    </r>
  </si>
  <si>
    <t>SEMAINE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</si>
</sst>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h]:mm"/>
    <numFmt numFmtId="166" formatCode="#,##0.00&quot; €&quot;"/>
  </numFmts>
  <fonts count="33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  <charset val="1"/>
    </font>
    <font>
      <sz val="22"/>
      <color rgb="FF000000"/>
      <name val="Calibri"/>
      <family val="2"/>
      <charset val="1"/>
    </font>
    <font>
      <b/>
      <i/>
      <sz val="18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26"/>
      <color rgb="FF000000"/>
      <name val="Calibri"/>
      <family val="2"/>
    </font>
    <font>
      <b/>
      <i/>
      <sz val="26"/>
      <color rgb="FF000000"/>
      <name val="Calibri"/>
      <family val="2"/>
      <charset val="1"/>
    </font>
    <font>
      <b/>
      <sz val="26"/>
      <color theme="0"/>
      <name val="Calibri"/>
      <family val="2"/>
      <charset val="1"/>
    </font>
    <font>
      <b/>
      <sz val="26"/>
      <name val="Calibri"/>
      <family val="2"/>
      <charset val="1"/>
    </font>
    <font>
      <b/>
      <sz val="26"/>
      <color rgb="FF000000"/>
      <name val="Calibri"/>
      <family val="2"/>
      <charset val="1"/>
    </font>
    <font>
      <b/>
      <sz val="16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  <charset val="1"/>
    </font>
    <font>
      <b/>
      <sz val="10"/>
      <name val="Calibri"/>
      <family val="2"/>
    </font>
    <font>
      <b/>
      <sz val="12"/>
      <color rgb="FF000000"/>
      <name val="Calibri"/>
      <family val="2"/>
    </font>
    <font>
      <b/>
      <sz val="16"/>
      <name val="Calibri"/>
      <family val="2"/>
      <charset val="1"/>
    </font>
    <font>
      <b/>
      <i/>
      <sz val="26"/>
      <color rgb="FF000000"/>
      <name val="Calibri"/>
      <family val="2"/>
    </font>
    <font>
      <b/>
      <sz val="26"/>
      <color theme="0"/>
      <name val="Calibri"/>
      <family val="2"/>
    </font>
    <font>
      <b/>
      <sz val="26"/>
      <color rgb="FFFF0000"/>
      <name val="Calibri"/>
      <family val="2"/>
    </font>
    <font>
      <b/>
      <sz val="26"/>
      <name val="Calibri"/>
      <family val="2"/>
    </font>
    <font>
      <b/>
      <sz val="36"/>
      <color rgb="FFFF0000"/>
      <name val="Calibri"/>
      <family val="2"/>
    </font>
    <font>
      <b/>
      <sz val="48"/>
      <color rgb="FF000000"/>
      <name val="Calibri"/>
      <family val="2"/>
      <charset val="1"/>
    </font>
    <font>
      <b/>
      <sz val="11"/>
      <name val="Calibri"/>
      <family val="2"/>
    </font>
    <font>
      <b/>
      <sz val="11"/>
      <color theme="0"/>
      <name val="Calibri"/>
      <family val="2"/>
    </font>
    <font>
      <b/>
      <sz val="11"/>
      <color theme="0"/>
      <name val="Calibri"/>
      <family val="2"/>
      <charset val="1"/>
    </font>
    <font>
      <sz val="11"/>
      <color theme="0"/>
      <name val="Calibri"/>
      <family val="2"/>
      <charset val="1"/>
    </font>
    <font>
      <b/>
      <i/>
      <sz val="22"/>
      <color rgb="FF000000"/>
      <name val="Calibri"/>
      <family val="2"/>
      <charset val="1"/>
    </font>
    <font>
      <b/>
      <sz val="22"/>
      <color rgb="FF000000"/>
      <name val="Calibri"/>
      <family val="2"/>
      <charset val="1"/>
    </font>
  </fonts>
  <fills count="4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3A2C7"/>
        <bgColor rgb="FFA6A6A6"/>
      </patternFill>
    </fill>
    <fill>
      <patternFill patternType="solid">
        <fgColor rgb="FF74B48E"/>
        <bgColor rgb="FF95B3D7"/>
      </patternFill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CD5B5"/>
        <bgColor rgb="FFFAC090"/>
      </patternFill>
    </fill>
    <fill>
      <patternFill patternType="solid">
        <fgColor rgb="FFFF9933"/>
        <bgColor indexed="64"/>
      </patternFill>
    </fill>
    <fill>
      <patternFill patternType="solid">
        <fgColor rgb="FFFFFF66"/>
        <bgColor theme="0"/>
      </patternFill>
    </fill>
    <fill>
      <patternFill patternType="solid">
        <fgColor rgb="FFFFFF66"/>
        <bgColor rgb="FFF2F2F2"/>
      </patternFill>
    </fill>
    <fill>
      <patternFill patternType="solid">
        <fgColor rgb="FF66FF99"/>
        <bgColor rgb="FFF2F2F2"/>
      </patternFill>
    </fill>
    <fill>
      <patternFill patternType="solid">
        <fgColor rgb="FFFFFF00"/>
        <bgColor rgb="FFF2F2F2"/>
      </patternFill>
    </fill>
    <fill>
      <patternFill patternType="solid">
        <fgColor rgb="FF66FF99"/>
        <bgColor rgb="FF993300"/>
      </patternFill>
    </fill>
    <fill>
      <patternFill patternType="solid">
        <fgColor rgb="FFCCECFF"/>
        <bgColor rgb="FFF2F2F2"/>
      </patternFill>
    </fill>
    <fill>
      <patternFill patternType="solid">
        <fgColor rgb="FFFF00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33"/>
        <bgColor rgb="FFA3F3F3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rgb="FF95B3D7"/>
      </patternFill>
    </fill>
    <fill>
      <patternFill patternType="solid">
        <fgColor rgb="FFFF9933"/>
        <bgColor rgb="FF95B3D7"/>
      </patternFill>
    </fill>
    <fill>
      <patternFill patternType="solid">
        <fgColor rgb="FF66FFFF"/>
        <bgColor rgb="FFF2F2F2"/>
      </patternFill>
    </fill>
    <fill>
      <patternFill patternType="solid">
        <fgColor rgb="FFFF9999"/>
        <bgColor rgb="FFF2F2F2"/>
      </patternFill>
    </fill>
    <fill>
      <patternFill patternType="solid">
        <fgColor rgb="FFFF9999"/>
        <bgColor rgb="FF808080"/>
      </patternFill>
    </fill>
    <fill>
      <patternFill patternType="solid">
        <fgColor rgb="FFFFCCFF"/>
        <bgColor rgb="FFF2F2F2"/>
      </patternFill>
    </fill>
    <fill>
      <patternFill patternType="solid">
        <fgColor rgb="FFFFCC66"/>
        <bgColor rgb="FFF2F2F2"/>
      </patternFill>
    </fill>
    <fill>
      <patternFill patternType="solid">
        <fgColor rgb="FFFFFF66"/>
        <bgColor rgb="FFFFFF66"/>
      </patternFill>
    </fill>
    <fill>
      <patternFill patternType="solid">
        <fgColor rgb="FFCCFFCC"/>
        <bgColor rgb="FFF2F2F2"/>
      </patternFill>
    </fill>
    <fill>
      <patternFill patternType="solid">
        <fgColor rgb="FFFF9933"/>
        <bgColor rgb="FFF2F2F2"/>
      </patternFill>
    </fill>
    <fill>
      <patternFill patternType="solid">
        <fgColor theme="4" tint="-0.249977111117893"/>
        <bgColor rgb="FFA3F3F3"/>
      </patternFill>
    </fill>
    <fill>
      <patternFill patternType="solid">
        <fgColor rgb="FF66FFFF"/>
        <bgColor rgb="FFA3F3F3"/>
      </patternFill>
    </fill>
    <fill>
      <patternFill patternType="solid">
        <fgColor theme="7" tint="0.59996337778862885"/>
        <bgColor rgb="FFA3F3F3"/>
      </patternFill>
    </fill>
    <fill>
      <patternFill patternType="solid">
        <fgColor rgb="FFFFFF66"/>
        <bgColor rgb="FFA3F3F3"/>
      </patternFill>
    </fill>
    <fill>
      <patternFill patternType="lightTrellis">
        <fgColor auto="1"/>
        <bgColor theme="0"/>
      </patternFill>
    </fill>
    <fill>
      <patternFill patternType="lightTrellis">
        <fgColor theme="1"/>
        <bgColor theme="0"/>
      </patternFill>
    </fill>
    <fill>
      <patternFill patternType="solid">
        <fgColor theme="9" tint="0.59999389629810485"/>
        <bgColor rgb="FFA3F3F3"/>
      </patternFill>
    </fill>
    <fill>
      <patternFill patternType="solid">
        <fgColor theme="4" tint="-0.249977111117893"/>
        <bgColor rgb="FF8EB4E3"/>
      </patternFill>
    </fill>
    <fill>
      <patternFill patternType="solid">
        <fgColor rgb="FFFF9933"/>
        <bgColor rgb="FF8EB4E3"/>
      </patternFill>
    </fill>
    <fill>
      <patternFill patternType="solid">
        <fgColor rgb="FF95B3D7"/>
        <bgColor rgb="FF8EB4E3"/>
      </patternFill>
    </fill>
    <fill>
      <patternFill patternType="solid">
        <fgColor theme="4" tint="0.39997558519241921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uble">
        <color theme="0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theme="0"/>
      </left>
      <right style="thick">
        <color auto="1"/>
      </right>
      <top/>
      <bottom style="double">
        <color auto="1"/>
      </bottom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double">
        <color theme="0"/>
      </left>
      <right style="double">
        <color theme="0"/>
      </right>
      <top/>
      <bottom style="double">
        <color theme="0"/>
      </bottom>
      <diagonal/>
    </border>
    <border>
      <left style="thin">
        <color auto="1"/>
      </left>
      <right style="double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double">
        <color auto="1"/>
      </bottom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/>
      <right style="thick">
        <color auto="1"/>
      </right>
      <top/>
      <bottom style="double">
        <color auto="1"/>
      </bottom>
      <diagonal/>
    </border>
    <border>
      <left/>
      <right style="slantDashDot">
        <color theme="0"/>
      </right>
      <top style="slantDashDot">
        <color theme="0"/>
      </top>
      <bottom style="slantDashDot">
        <color theme="0"/>
      </bottom>
      <diagonal/>
    </border>
    <border>
      <left style="slantDashDot">
        <color theme="0"/>
      </left>
      <right/>
      <top style="slantDashDot">
        <color theme="0"/>
      </top>
      <bottom style="slantDashDot">
        <color theme="0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double">
        <color theme="0"/>
      </left>
      <right style="thick">
        <color auto="1"/>
      </right>
      <top/>
      <bottom/>
      <diagonal/>
    </border>
    <border>
      <left style="thin">
        <color auto="1"/>
      </left>
      <right style="double">
        <color theme="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double">
        <color theme="0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ck">
        <color auto="1"/>
      </left>
      <right style="thin">
        <color auto="1"/>
      </right>
      <top style="double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theme="0"/>
      </left>
      <right style="thick">
        <color auto="1"/>
      </right>
      <top style="double">
        <color auto="1"/>
      </top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theme="0"/>
      </right>
      <top/>
      <bottom style="double">
        <color auto="1"/>
      </bottom>
      <diagonal/>
    </border>
    <border>
      <left style="thick">
        <color auto="1"/>
      </left>
      <right/>
      <top/>
      <bottom style="double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ck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ck">
        <color auto="1"/>
      </left>
      <right style="double">
        <color auto="1"/>
      </right>
      <top/>
      <bottom/>
      <diagonal/>
    </border>
    <border>
      <left/>
      <right style="thick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double">
        <color theme="0"/>
      </left>
      <right style="medium">
        <color auto="1"/>
      </right>
      <top style="double">
        <color theme="0"/>
      </top>
      <bottom/>
      <diagonal/>
    </border>
    <border>
      <left style="thick">
        <color auto="1"/>
      </left>
      <right style="double">
        <color theme="0"/>
      </right>
      <top style="double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174">
    <xf numFmtId="0" fontId="0" fillId="0" borderId="0" xfId="0"/>
    <xf numFmtId="0" fontId="1" fillId="0" borderId="0" xfId="1"/>
    <xf numFmtId="0" fontId="1" fillId="2" borderId="0" xfId="1" applyFill="1"/>
    <xf numFmtId="0" fontId="5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14" fontId="7" fillId="2" borderId="0" xfId="1" applyNumberFormat="1" applyFont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9" fillId="7" borderId="4" xfId="1" applyFont="1" applyFill="1" applyBorder="1" applyAlignment="1">
      <alignment horizontal="center"/>
    </xf>
    <xf numFmtId="0" fontId="9" fillId="8" borderId="5" xfId="1" applyFont="1" applyFill="1" applyBorder="1" applyAlignment="1">
      <alignment vertical="center"/>
    </xf>
    <xf numFmtId="0" fontId="9" fillId="7" borderId="6" xfId="1" applyFont="1" applyFill="1" applyBorder="1" applyAlignment="1">
      <alignment horizontal="center"/>
    </xf>
    <xf numFmtId="165" fontId="8" fillId="9" borderId="5" xfId="1" applyNumberFormat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1" fillId="2" borderId="0" xfId="1" applyFill="1" applyAlignment="1">
      <alignment vertical="center"/>
    </xf>
    <xf numFmtId="0" fontId="16" fillId="16" borderId="16" xfId="1" applyFont="1" applyFill="1" applyBorder="1" applyAlignment="1">
      <alignment horizontal="center" vertical="center"/>
    </xf>
    <xf numFmtId="0" fontId="9" fillId="18" borderId="19" xfId="1" applyFont="1" applyFill="1" applyBorder="1" applyAlignment="1">
      <alignment horizontal="center" vertical="center"/>
    </xf>
    <xf numFmtId="0" fontId="9" fillId="19" borderId="20" xfId="1" applyFont="1" applyFill="1" applyBorder="1" applyAlignment="1">
      <alignment horizontal="center" vertical="center"/>
    </xf>
    <xf numFmtId="0" fontId="1" fillId="18" borderId="28" xfId="1" applyFill="1" applyBorder="1" applyAlignment="1">
      <alignment horizontal="center" vertical="center"/>
    </xf>
    <xf numFmtId="0" fontId="1" fillId="18" borderId="0" xfId="1" applyFill="1" applyAlignment="1">
      <alignment horizontal="center" vertical="center"/>
    </xf>
    <xf numFmtId="0" fontId="1" fillId="18" borderId="29" xfId="1" applyFill="1" applyBorder="1" applyAlignment="1">
      <alignment horizontal="center" vertical="center"/>
    </xf>
    <xf numFmtId="0" fontId="1" fillId="20" borderId="30" xfId="1" applyFill="1" applyBorder="1" applyAlignment="1">
      <alignment horizontal="center" vertical="center"/>
    </xf>
    <xf numFmtId="14" fontId="17" fillId="18" borderId="28" xfId="1" applyNumberFormat="1" applyFont="1" applyFill="1" applyBorder="1" applyAlignment="1">
      <alignment horizontal="center" vertical="center"/>
    </xf>
    <xf numFmtId="14" fontId="17" fillId="18" borderId="0" xfId="1" applyNumberFormat="1" applyFont="1" applyFill="1" applyAlignment="1">
      <alignment horizontal="center" vertical="center"/>
    </xf>
    <xf numFmtId="0" fontId="1" fillId="3" borderId="20" xfId="1" applyFill="1" applyBorder="1" applyAlignment="1">
      <alignment horizontal="center" vertical="center"/>
    </xf>
    <xf numFmtId="0" fontId="9" fillId="21" borderId="5" xfId="1" applyFont="1" applyFill="1" applyBorder="1" applyAlignment="1">
      <alignment horizontal="center" vertical="center"/>
    </xf>
    <xf numFmtId="0" fontId="9" fillId="22" borderId="5" xfId="1" applyFont="1" applyFill="1" applyBorder="1" applyAlignment="1">
      <alignment horizontal="center" vertical="center"/>
    </xf>
    <xf numFmtId="165" fontId="14" fillId="23" borderId="37" xfId="1" applyNumberFormat="1" applyFont="1" applyFill="1" applyBorder="1" applyAlignment="1">
      <alignment horizontal="center" vertical="center"/>
    </xf>
    <xf numFmtId="165" fontId="18" fillId="15" borderId="38" xfId="1" applyNumberFormat="1" applyFont="1" applyFill="1" applyBorder="1" applyAlignment="1">
      <alignment horizontal="center" vertical="center"/>
    </xf>
    <xf numFmtId="0" fontId="19" fillId="24" borderId="20" xfId="1" applyFont="1" applyFill="1" applyBorder="1" applyAlignment="1">
      <alignment horizontal="center" vertical="center"/>
    </xf>
    <xf numFmtId="0" fontId="19" fillId="25" borderId="20" xfId="1" applyFont="1" applyFill="1" applyBorder="1" applyAlignment="1">
      <alignment horizontal="center" vertical="center"/>
    </xf>
    <xf numFmtId="0" fontId="9" fillId="31" borderId="41" xfId="1" applyFont="1" applyFill="1" applyBorder="1" applyAlignment="1">
      <alignment horizontal="center" vertical="center"/>
    </xf>
    <xf numFmtId="0" fontId="1" fillId="31" borderId="28" xfId="1" applyFill="1" applyBorder="1" applyAlignment="1">
      <alignment horizontal="center" vertical="center"/>
    </xf>
    <xf numFmtId="0" fontId="1" fillId="31" borderId="0" xfId="1" applyFill="1" applyAlignment="1">
      <alignment horizontal="center" vertical="center"/>
    </xf>
    <xf numFmtId="0" fontId="1" fillId="31" borderId="29" xfId="1" applyFill="1" applyBorder="1" applyAlignment="1">
      <alignment horizontal="center" vertical="center"/>
    </xf>
    <xf numFmtId="14" fontId="17" fillId="31" borderId="28" xfId="1" applyNumberFormat="1" applyFont="1" applyFill="1" applyBorder="1" applyAlignment="1">
      <alignment horizontal="center" vertical="center"/>
    </xf>
    <xf numFmtId="14" fontId="17" fillId="31" borderId="0" xfId="1" applyNumberFormat="1" applyFont="1" applyFill="1" applyAlignment="1">
      <alignment horizontal="center" vertical="center"/>
    </xf>
    <xf numFmtId="165" fontId="18" fillId="29" borderId="38" xfId="1" applyNumberFormat="1" applyFont="1" applyFill="1" applyBorder="1" applyAlignment="1">
      <alignment horizontal="center" vertical="center"/>
    </xf>
    <xf numFmtId="165" fontId="13" fillId="27" borderId="11" xfId="1" applyNumberFormat="1" applyFont="1" applyFill="1" applyBorder="1" applyAlignment="1">
      <alignment horizontal="center" vertical="center"/>
    </xf>
    <xf numFmtId="0" fontId="9" fillId="34" borderId="41" xfId="1" applyFont="1" applyFill="1" applyBorder="1" applyAlignment="1">
      <alignment horizontal="center" vertical="center"/>
    </xf>
    <xf numFmtId="165" fontId="13" fillId="27" borderId="10" xfId="1" applyNumberFormat="1" applyFont="1" applyFill="1" applyBorder="1" applyAlignment="1">
      <alignment horizontal="center" vertical="center"/>
    </xf>
    <xf numFmtId="0" fontId="1" fillId="34" borderId="28" xfId="1" applyFill="1" applyBorder="1" applyAlignment="1">
      <alignment horizontal="center" vertical="center"/>
    </xf>
    <xf numFmtId="0" fontId="1" fillId="34" borderId="0" xfId="1" applyFill="1" applyAlignment="1">
      <alignment horizontal="center" vertical="center"/>
    </xf>
    <xf numFmtId="0" fontId="1" fillId="34" borderId="29" xfId="1" applyFill="1" applyBorder="1" applyAlignment="1">
      <alignment horizontal="center" vertical="center"/>
    </xf>
    <xf numFmtId="14" fontId="17" fillId="34" borderId="28" xfId="1" applyNumberFormat="1" applyFont="1" applyFill="1" applyBorder="1" applyAlignment="1">
      <alignment horizontal="center" vertical="center"/>
    </xf>
    <xf numFmtId="14" fontId="17" fillId="34" borderId="0" xfId="1" applyNumberFormat="1" applyFont="1" applyFill="1" applyAlignment="1">
      <alignment horizontal="center" vertical="center"/>
    </xf>
    <xf numFmtId="165" fontId="18" fillId="35" borderId="38" xfId="1" applyNumberFormat="1" applyFont="1" applyFill="1" applyBorder="1" applyAlignment="1">
      <alignment horizontal="center" vertical="center"/>
    </xf>
    <xf numFmtId="0" fontId="9" fillId="38" borderId="19" xfId="1" applyFont="1" applyFill="1" applyBorder="1" applyAlignment="1">
      <alignment horizontal="center" vertical="center"/>
    </xf>
    <xf numFmtId="0" fontId="1" fillId="38" borderId="28" xfId="1" applyFill="1" applyBorder="1" applyAlignment="1">
      <alignment horizontal="center" vertical="center"/>
    </xf>
    <xf numFmtId="0" fontId="1" fillId="38" borderId="0" xfId="1" applyFill="1" applyAlignment="1">
      <alignment horizontal="center" vertical="center"/>
    </xf>
    <xf numFmtId="0" fontId="1" fillId="38" borderId="29" xfId="1" applyFill="1" applyBorder="1" applyAlignment="1">
      <alignment horizontal="center" vertical="center"/>
    </xf>
    <xf numFmtId="14" fontId="17" fillId="38" borderId="28" xfId="1" applyNumberFormat="1" applyFont="1" applyFill="1" applyBorder="1" applyAlignment="1">
      <alignment horizontal="center" vertical="center"/>
    </xf>
    <xf numFmtId="14" fontId="17" fillId="38" borderId="0" xfId="1" applyNumberFormat="1" applyFont="1" applyFill="1" applyAlignment="1">
      <alignment horizontal="center" vertical="center"/>
    </xf>
    <xf numFmtId="165" fontId="18" fillId="29" borderId="14" xfId="1" applyNumberFormat="1" applyFont="1" applyFill="1" applyBorder="1" applyAlignment="1">
      <alignment horizontal="center" vertical="center"/>
    </xf>
    <xf numFmtId="0" fontId="1" fillId="42" borderId="19" xfId="1" applyFill="1" applyBorder="1" applyAlignment="1">
      <alignment horizontal="center" vertical="center"/>
    </xf>
    <xf numFmtId="0" fontId="1" fillId="42" borderId="28" xfId="1" applyFill="1" applyBorder="1" applyAlignment="1">
      <alignment horizontal="center" vertical="center"/>
    </xf>
    <xf numFmtId="0" fontId="1" fillId="42" borderId="0" xfId="1" applyFill="1" applyAlignment="1">
      <alignment horizontal="center" vertical="center"/>
    </xf>
    <xf numFmtId="0" fontId="1" fillId="42" borderId="29" xfId="1" applyFill="1" applyBorder="1" applyAlignment="1">
      <alignment horizontal="center" vertical="center"/>
    </xf>
    <xf numFmtId="14" fontId="17" fillId="42" borderId="28" xfId="1" applyNumberFormat="1" applyFont="1" applyFill="1" applyBorder="1" applyAlignment="1">
      <alignment horizontal="center" vertical="center"/>
    </xf>
    <xf numFmtId="14" fontId="17" fillId="42" borderId="0" xfId="1" applyNumberFormat="1" applyFont="1" applyFill="1" applyAlignment="1">
      <alignment horizontal="center" vertical="center"/>
    </xf>
    <xf numFmtId="165" fontId="26" fillId="36" borderId="37" xfId="1" applyNumberFormat="1" applyFont="1" applyFill="1" applyBorder="1" applyAlignment="1">
      <alignment horizontal="center" vertical="center"/>
    </xf>
    <xf numFmtId="165" fontId="18" fillId="40" borderId="50" xfId="1" applyNumberFormat="1" applyFont="1" applyFill="1" applyBorder="1" applyAlignment="1">
      <alignment horizontal="center" vertical="center"/>
    </xf>
    <xf numFmtId="165" fontId="18" fillId="41" borderId="38" xfId="1" applyNumberFormat="1" applyFont="1" applyFill="1" applyBorder="1" applyAlignment="1">
      <alignment horizontal="center" vertical="center"/>
    </xf>
    <xf numFmtId="0" fontId="9" fillId="24" borderId="5" xfId="1" applyFont="1" applyFill="1" applyBorder="1" applyAlignment="1">
      <alignment horizontal="center" vertical="center"/>
    </xf>
    <xf numFmtId="0" fontId="9" fillId="25" borderId="5" xfId="1" applyFont="1" applyFill="1" applyBorder="1" applyAlignment="1">
      <alignment horizontal="center" vertical="center"/>
    </xf>
    <xf numFmtId="0" fontId="27" fillId="4" borderId="5" xfId="1" applyFont="1" applyFill="1" applyBorder="1" applyAlignment="1">
      <alignment horizontal="center" vertical="center"/>
    </xf>
    <xf numFmtId="0" fontId="17" fillId="6" borderId="5" xfId="1" applyFont="1" applyFill="1" applyBorder="1" applyAlignment="1">
      <alignment horizontal="center" vertical="center"/>
    </xf>
    <xf numFmtId="0" fontId="28" fillId="43" borderId="51" xfId="1" applyFont="1" applyFill="1" applyBorder="1" applyAlignment="1">
      <alignment horizontal="center" vertical="center"/>
    </xf>
    <xf numFmtId="0" fontId="29" fillId="44" borderId="52" xfId="1" applyFont="1" applyFill="1" applyBorder="1" applyAlignment="1">
      <alignment horizontal="center" vertical="center"/>
    </xf>
    <xf numFmtId="0" fontId="17" fillId="45" borderId="20" xfId="1" applyFont="1" applyFill="1" applyBorder="1" applyAlignment="1">
      <alignment horizontal="center" vertical="center"/>
    </xf>
    <xf numFmtId="0" fontId="1" fillId="46" borderId="0" xfId="1" applyFill="1" applyAlignment="1">
      <alignment horizontal="center" vertical="center"/>
    </xf>
    <xf numFmtId="0" fontId="1" fillId="8" borderId="0" xfId="1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30" fillId="2" borderId="0" xfId="1" applyFont="1" applyFill="1" applyAlignment="1">
      <alignment horizontal="center" vertical="center"/>
    </xf>
    <xf numFmtId="17" fontId="32" fillId="2" borderId="0" xfId="1" applyNumberFormat="1" applyFont="1" applyFill="1" applyAlignment="1">
      <alignment horizontal="center" vertical="center"/>
    </xf>
    <xf numFmtId="49" fontId="31" fillId="2" borderId="0" xfId="1" applyNumberFormat="1" applyFont="1" applyFill="1" applyAlignment="1">
      <alignment horizontal="center" vertical="center"/>
    </xf>
    <xf numFmtId="0" fontId="17" fillId="7" borderId="0" xfId="1" applyFont="1" applyFill="1" applyAlignment="1">
      <alignment horizontal="center" vertical="center"/>
    </xf>
    <xf numFmtId="0" fontId="17" fillId="8" borderId="0" xfId="1" applyFont="1" applyFill="1" applyAlignment="1">
      <alignment horizontal="center" vertical="center"/>
    </xf>
    <xf numFmtId="0" fontId="15" fillId="15" borderId="39" xfId="1" applyFont="1" applyFill="1" applyBorder="1" applyAlignment="1">
      <alignment horizontal="center" vertical="center" textRotation="135"/>
    </xf>
    <xf numFmtId="0" fontId="15" fillId="15" borderId="27" xfId="1" applyFont="1" applyFill="1" applyBorder="1" applyAlignment="1">
      <alignment horizontal="center" vertical="center" textRotation="135"/>
    </xf>
    <xf numFmtId="0" fontId="15" fillId="15" borderId="15" xfId="1" applyFont="1" applyFill="1" applyBorder="1" applyAlignment="1">
      <alignment horizontal="center" vertical="center" textRotation="135"/>
    </xf>
    <xf numFmtId="165" fontId="11" fillId="11" borderId="49" xfId="1" applyNumberFormat="1" applyFont="1" applyFill="1" applyBorder="1" applyAlignment="1">
      <alignment horizontal="center" vertical="center"/>
    </xf>
    <xf numFmtId="165" fontId="11" fillId="11" borderId="28" xfId="1" applyNumberFormat="1" applyFont="1" applyFill="1" applyBorder="1" applyAlignment="1">
      <alignment horizontal="center" vertical="center"/>
    </xf>
    <xf numFmtId="165" fontId="11" fillId="11" borderId="16" xfId="1" applyNumberFormat="1" applyFont="1" applyFill="1" applyBorder="1" applyAlignment="1">
      <alignment horizontal="center" vertical="center"/>
    </xf>
    <xf numFmtId="165" fontId="10" fillId="4" borderId="34" xfId="1" applyNumberFormat="1" applyFont="1" applyFill="1" applyBorder="1" applyAlignment="1">
      <alignment horizontal="center" vertical="center"/>
    </xf>
    <xf numFmtId="165" fontId="10" fillId="4" borderId="22" xfId="1" applyNumberFormat="1" applyFont="1" applyFill="1" applyBorder="1" applyAlignment="1">
      <alignment horizontal="center" vertical="center"/>
    </xf>
    <xf numFmtId="165" fontId="10" fillId="4" borderId="8" xfId="1" applyNumberFormat="1" applyFont="1" applyFill="1" applyBorder="1" applyAlignment="1">
      <alignment horizontal="center" vertical="center"/>
    </xf>
    <xf numFmtId="165" fontId="25" fillId="41" borderId="46" xfId="1" applyNumberFormat="1" applyFont="1" applyFill="1" applyBorder="1" applyAlignment="1">
      <alignment horizontal="center" vertical="center"/>
    </xf>
    <xf numFmtId="165" fontId="25" fillId="41" borderId="44" xfId="1" applyNumberFormat="1" applyFont="1" applyFill="1" applyBorder="1" applyAlignment="1">
      <alignment horizontal="center" vertical="center"/>
    </xf>
    <xf numFmtId="165" fontId="25" fillId="41" borderId="45" xfId="1" applyNumberFormat="1" applyFont="1" applyFill="1" applyBorder="1" applyAlignment="1">
      <alignment horizontal="center" vertical="center"/>
    </xf>
    <xf numFmtId="165" fontId="25" fillId="41" borderId="43" xfId="1" applyNumberFormat="1" applyFont="1" applyFill="1" applyBorder="1" applyAlignment="1">
      <alignment horizontal="center" vertical="center"/>
    </xf>
    <xf numFmtId="165" fontId="23" fillId="40" borderId="25" xfId="1" applyNumberFormat="1" applyFont="1" applyFill="1" applyBorder="1" applyAlignment="1">
      <alignment horizontal="center" vertical="center"/>
    </xf>
    <xf numFmtId="165" fontId="23" fillId="40" borderId="48" xfId="1" applyNumberFormat="1" applyFont="1" applyFill="1" applyBorder="1" applyAlignment="1">
      <alignment horizontal="center" vertical="center"/>
    </xf>
    <xf numFmtId="165" fontId="24" fillId="39" borderId="25" xfId="1" applyNumberFormat="1" applyFont="1" applyFill="1" applyBorder="1" applyAlignment="1">
      <alignment horizontal="center" vertical="center"/>
    </xf>
    <xf numFmtId="165" fontId="24" fillId="39" borderId="13" xfId="1" applyNumberFormat="1" applyFont="1" applyFill="1" applyBorder="1" applyAlignment="1">
      <alignment horizontal="center" vertical="center"/>
    </xf>
    <xf numFmtId="165" fontId="23" fillId="23" borderId="36" xfId="1" applyNumberFormat="1" applyFont="1" applyFill="1" applyBorder="1" applyAlignment="1">
      <alignment horizontal="center" vertical="center"/>
    </xf>
    <xf numFmtId="165" fontId="23" fillId="23" borderId="10" xfId="1" applyNumberFormat="1" applyFont="1" applyFill="1" applyBorder="1" applyAlignment="1">
      <alignment horizontal="center" vertical="center"/>
    </xf>
    <xf numFmtId="165" fontId="23" fillId="23" borderId="11" xfId="1" applyNumberFormat="1" applyFont="1" applyFill="1" applyBorder="1" applyAlignment="1">
      <alignment horizontal="center" vertical="center"/>
    </xf>
    <xf numFmtId="165" fontId="22" fillId="36" borderId="36" xfId="1" applyNumberFormat="1" applyFont="1" applyFill="1" applyBorder="1" applyAlignment="1">
      <alignment horizontal="center" vertical="center"/>
    </xf>
    <xf numFmtId="165" fontId="22" fillId="36" borderId="10" xfId="1" applyNumberFormat="1" applyFont="1" applyFill="1" applyBorder="1" applyAlignment="1">
      <alignment horizontal="center" vertical="center"/>
    </xf>
    <xf numFmtId="165" fontId="22" fillId="36" borderId="11" xfId="1" applyNumberFormat="1" applyFont="1" applyFill="1" applyBorder="1" applyAlignment="1">
      <alignment horizontal="center" vertical="center"/>
    </xf>
    <xf numFmtId="164" fontId="9" fillId="3" borderId="21" xfId="1" applyNumberFormat="1" applyFont="1" applyFill="1" applyBorder="1" applyAlignment="1">
      <alignment horizontal="center"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9" fillId="10" borderId="21" xfId="1" applyNumberFormat="1" applyFont="1" applyFill="1" applyBorder="1" applyAlignment="1">
      <alignment horizontal="center" vertical="center"/>
    </xf>
    <xf numFmtId="164" fontId="9" fillId="10" borderId="1" xfId="1" applyNumberFormat="1" applyFont="1" applyFill="1" applyBorder="1" applyAlignment="1">
      <alignment horizontal="center" vertical="center"/>
    </xf>
    <xf numFmtId="0" fontId="7" fillId="17" borderId="18" xfId="1" applyFont="1" applyFill="1" applyBorder="1" applyAlignment="1">
      <alignment horizontal="center" vertical="center"/>
    </xf>
    <xf numFmtId="0" fontId="7" fillId="17" borderId="17" xfId="1" applyFont="1" applyFill="1" applyBorder="1" applyAlignment="1">
      <alignment horizontal="center" vertical="center"/>
    </xf>
    <xf numFmtId="0" fontId="2" fillId="29" borderId="39" xfId="1" applyFont="1" applyFill="1" applyBorder="1" applyAlignment="1">
      <alignment horizontal="center" vertical="center" textRotation="45"/>
    </xf>
    <xf numFmtId="0" fontId="2" fillId="29" borderId="27" xfId="1" applyFont="1" applyFill="1" applyBorder="1" applyAlignment="1">
      <alignment horizontal="center" vertical="center" textRotation="45"/>
    </xf>
    <xf numFmtId="0" fontId="2" fillId="29" borderId="15" xfId="1" applyFont="1" applyFill="1" applyBorder="1" applyAlignment="1">
      <alignment horizontal="center" vertical="center" textRotation="45"/>
    </xf>
    <xf numFmtId="165" fontId="11" fillId="11" borderId="47" xfId="1" applyNumberFormat="1" applyFont="1" applyFill="1" applyBorder="1" applyAlignment="1">
      <alignment horizontal="center" vertical="center"/>
    </xf>
    <xf numFmtId="165" fontId="13" fillId="37" borderId="46" xfId="1" applyNumberFormat="1" applyFont="1" applyFill="1" applyBorder="1" applyAlignment="1">
      <alignment horizontal="center" vertical="center"/>
    </xf>
    <xf numFmtId="165" fontId="13" fillId="37" borderId="44" xfId="1" applyNumberFormat="1" applyFont="1" applyFill="1" applyBorder="1" applyAlignment="1">
      <alignment horizontal="center" vertical="center"/>
    </xf>
    <xf numFmtId="165" fontId="13" fillId="37" borderId="45" xfId="1" applyNumberFormat="1" applyFont="1" applyFill="1" applyBorder="1" applyAlignment="1">
      <alignment horizontal="center" vertical="center"/>
    </xf>
    <xf numFmtId="165" fontId="13" fillId="37" borderId="43" xfId="1" applyNumberFormat="1" applyFont="1" applyFill="1" applyBorder="1" applyAlignment="1">
      <alignment horizontal="center" vertical="center"/>
    </xf>
    <xf numFmtId="165" fontId="14" fillId="37" borderId="25" xfId="1" applyNumberFormat="1" applyFont="1" applyFill="1" applyBorder="1" applyAlignment="1">
      <alignment horizontal="center" vertical="center"/>
    </xf>
    <xf numFmtId="165" fontId="14" fillId="37" borderId="13" xfId="1" applyNumberFormat="1" applyFont="1" applyFill="1" applyBorder="1" applyAlignment="1">
      <alignment horizontal="center" vertical="center"/>
    </xf>
    <xf numFmtId="165" fontId="14" fillId="37" borderId="31" xfId="1" applyNumberFormat="1" applyFont="1" applyFill="1" applyBorder="1" applyAlignment="1">
      <alignment horizontal="center" vertical="center"/>
    </xf>
    <xf numFmtId="165" fontId="14" fillId="37" borderId="24" xfId="1" applyNumberFormat="1" applyFont="1" applyFill="1" applyBorder="1" applyAlignment="1">
      <alignment horizontal="center" vertical="center"/>
    </xf>
    <xf numFmtId="165" fontId="14" fillId="37" borderId="40" xfId="1" applyNumberFormat="1" applyFont="1" applyFill="1" applyBorder="1" applyAlignment="1">
      <alignment horizontal="center" vertical="center"/>
    </xf>
    <xf numFmtId="165" fontId="14" fillId="23" borderId="36" xfId="1" applyNumberFormat="1" applyFont="1" applyFill="1" applyBorder="1" applyAlignment="1">
      <alignment horizontal="center" vertical="center"/>
    </xf>
    <xf numFmtId="165" fontId="14" fillId="23" borderId="10" xfId="1" applyNumberFormat="1" applyFont="1" applyFill="1" applyBorder="1" applyAlignment="1">
      <alignment horizontal="center" vertical="center"/>
    </xf>
    <xf numFmtId="165" fontId="14" fillId="23" borderId="11" xfId="1" applyNumberFormat="1" applyFont="1" applyFill="1" applyBorder="1" applyAlignment="1">
      <alignment horizontal="center" vertical="center"/>
    </xf>
    <xf numFmtId="0" fontId="7" fillId="30" borderId="18" xfId="1" applyFont="1" applyFill="1" applyBorder="1" applyAlignment="1">
      <alignment horizontal="center" vertical="center"/>
    </xf>
    <xf numFmtId="0" fontId="7" fillId="30" borderId="17" xfId="1" applyFont="1" applyFill="1" applyBorder="1" applyAlignment="1">
      <alignment horizontal="center" vertical="center"/>
    </xf>
    <xf numFmtId="165" fontId="21" fillId="11" borderId="35" xfId="1" applyNumberFormat="1" applyFont="1" applyFill="1" applyBorder="1" applyAlignment="1">
      <alignment horizontal="center" vertical="center"/>
    </xf>
    <xf numFmtId="165" fontId="21" fillId="11" borderId="23" xfId="1" applyNumberFormat="1" applyFont="1" applyFill="1" applyBorder="1" applyAlignment="1">
      <alignment horizontal="center" vertical="center"/>
    </xf>
    <xf numFmtId="165" fontId="21" fillId="11" borderId="9" xfId="1" applyNumberFormat="1" applyFont="1" applyFill="1" applyBorder="1" applyAlignment="1">
      <alignment horizontal="center" vertical="center"/>
    </xf>
    <xf numFmtId="165" fontId="13" fillId="33" borderId="42" xfId="1" applyNumberFormat="1" applyFont="1" applyFill="1" applyBorder="1" applyAlignment="1">
      <alignment horizontal="center" vertical="center"/>
    </xf>
    <xf numFmtId="165" fontId="13" fillId="33" borderId="26" xfId="1" applyNumberFormat="1" applyFont="1" applyFill="1" applyBorder="1" applyAlignment="1">
      <alignment horizontal="center" vertical="center"/>
    </xf>
    <xf numFmtId="165" fontId="13" fillId="33" borderId="14" xfId="1" applyNumberFormat="1" applyFont="1" applyFill="1" applyBorder="1" applyAlignment="1">
      <alignment horizontal="center" vertical="center"/>
    </xf>
    <xf numFmtId="165" fontId="13" fillId="32" borderId="32" xfId="1" applyNumberFormat="1" applyFont="1" applyFill="1" applyBorder="1" applyAlignment="1">
      <alignment horizontal="center" vertical="center"/>
    </xf>
    <xf numFmtId="165" fontId="13" fillId="32" borderId="25" xfId="1" applyNumberFormat="1" applyFont="1" applyFill="1" applyBorder="1" applyAlignment="1">
      <alignment horizontal="center" vertical="center"/>
    </xf>
    <xf numFmtId="165" fontId="13" fillId="32" borderId="13" xfId="1" applyNumberFormat="1" applyFont="1" applyFill="1" applyBorder="1" applyAlignment="1">
      <alignment horizontal="center" vertical="center"/>
    </xf>
    <xf numFmtId="165" fontId="13" fillId="14" borderId="32" xfId="1" applyNumberFormat="1" applyFont="1" applyFill="1" applyBorder="1" applyAlignment="1">
      <alignment horizontal="center" vertical="center"/>
    </xf>
    <xf numFmtId="165" fontId="13" fillId="14" borderId="25" xfId="1" applyNumberFormat="1" applyFont="1" applyFill="1" applyBorder="1" applyAlignment="1">
      <alignment horizontal="center" vertical="center"/>
    </xf>
    <xf numFmtId="165" fontId="13" fillId="14" borderId="13" xfId="1" applyNumberFormat="1" applyFont="1" applyFill="1" applyBorder="1" applyAlignment="1">
      <alignment horizontal="center" vertical="center"/>
    </xf>
    <xf numFmtId="165" fontId="11" fillId="11" borderId="35" xfId="1" applyNumberFormat="1" applyFont="1" applyFill="1" applyBorder="1" applyAlignment="1">
      <alignment horizontal="center" vertical="center"/>
    </xf>
    <xf numFmtId="165" fontId="11" fillId="11" borderId="23" xfId="1" applyNumberFormat="1" applyFont="1" applyFill="1" applyBorder="1" applyAlignment="1">
      <alignment horizontal="center" vertical="center"/>
    </xf>
    <xf numFmtId="165" fontId="11" fillId="11" borderId="9" xfId="1" applyNumberFormat="1" applyFont="1" applyFill="1" applyBorder="1" applyAlignment="1">
      <alignment horizontal="center" vertical="center"/>
    </xf>
    <xf numFmtId="165" fontId="13" fillId="28" borderId="33" xfId="1" applyNumberFormat="1" applyFont="1" applyFill="1" applyBorder="1" applyAlignment="1">
      <alignment horizontal="center" vertical="center"/>
    </xf>
    <xf numFmtId="165" fontId="13" fillId="28" borderId="26" xfId="1" applyNumberFormat="1" applyFont="1" applyFill="1" applyBorder="1" applyAlignment="1">
      <alignment horizontal="center" vertical="center"/>
    </xf>
    <xf numFmtId="165" fontId="13" fillId="28" borderId="14" xfId="1" applyNumberFormat="1" applyFont="1" applyFill="1" applyBorder="1" applyAlignment="1">
      <alignment horizontal="center" vertical="center"/>
    </xf>
    <xf numFmtId="165" fontId="13" fillId="28" borderId="32" xfId="1" applyNumberFormat="1" applyFont="1" applyFill="1" applyBorder="1" applyAlignment="1">
      <alignment horizontal="center" vertical="center"/>
    </xf>
    <xf numFmtId="165" fontId="13" fillId="28" borderId="25" xfId="1" applyNumberFormat="1" applyFont="1" applyFill="1" applyBorder="1" applyAlignment="1">
      <alignment horizontal="center" vertical="center"/>
    </xf>
    <xf numFmtId="165" fontId="13" fillId="28" borderId="13" xfId="1" applyNumberFormat="1" applyFont="1" applyFill="1" applyBorder="1" applyAlignment="1">
      <alignment horizontal="center" vertical="center"/>
    </xf>
    <xf numFmtId="165" fontId="14" fillId="28" borderId="32" xfId="1" applyNumberFormat="1" applyFont="1" applyFill="1" applyBorder="1" applyAlignment="1">
      <alignment horizontal="center" vertical="center"/>
    </xf>
    <xf numFmtId="165" fontId="14" fillId="28" borderId="25" xfId="1" applyNumberFormat="1" applyFont="1" applyFill="1" applyBorder="1" applyAlignment="1">
      <alignment horizontal="center" vertical="center"/>
    </xf>
    <xf numFmtId="165" fontId="14" fillId="28" borderId="13" xfId="1" applyNumberFormat="1" applyFont="1" applyFill="1" applyBorder="1" applyAlignment="1">
      <alignment horizontal="center" vertical="center"/>
    </xf>
    <xf numFmtId="165" fontId="14" fillId="28" borderId="31" xfId="1" applyNumberFormat="1" applyFont="1" applyFill="1" applyBorder="1" applyAlignment="1">
      <alignment horizontal="center" vertical="center"/>
    </xf>
    <xf numFmtId="165" fontId="14" fillId="28" borderId="24" xfId="1" applyNumberFormat="1" applyFont="1" applyFill="1" applyBorder="1" applyAlignment="1">
      <alignment horizontal="center" vertical="center"/>
    </xf>
    <xf numFmtId="165" fontId="14" fillId="28" borderId="40" xfId="1" applyNumberFormat="1" applyFont="1" applyFill="1" applyBorder="1" applyAlignment="1">
      <alignment horizontal="center" vertical="center"/>
    </xf>
    <xf numFmtId="165" fontId="13" fillId="27" borderId="10" xfId="1" applyNumberFormat="1" applyFont="1" applyFill="1" applyBorder="1" applyAlignment="1">
      <alignment horizontal="center" vertical="center"/>
    </xf>
    <xf numFmtId="165" fontId="13" fillId="27" borderId="11" xfId="1" applyNumberFormat="1" applyFont="1" applyFill="1" applyBorder="1" applyAlignment="1">
      <alignment horizontal="center" vertical="center"/>
    </xf>
    <xf numFmtId="165" fontId="6" fillId="6" borderId="3" xfId="1" applyNumberFormat="1" applyFont="1" applyFill="1" applyBorder="1" applyAlignment="1">
      <alignment horizontal="center" vertical="center"/>
    </xf>
    <xf numFmtId="165" fontId="6" fillId="6" borderId="0" xfId="1" applyNumberFormat="1" applyFont="1" applyFill="1" applyAlignment="1">
      <alignment horizontal="center" vertical="center"/>
    </xf>
    <xf numFmtId="165" fontId="13" fillId="14" borderId="33" xfId="1" applyNumberFormat="1" applyFont="1" applyFill="1" applyBorder="1" applyAlignment="1">
      <alignment horizontal="center" vertical="center"/>
    </xf>
    <xf numFmtId="165" fontId="13" fillId="14" borderId="26" xfId="1" applyNumberFormat="1" applyFont="1" applyFill="1" applyBorder="1" applyAlignment="1">
      <alignment horizontal="center" vertical="center"/>
    </xf>
    <xf numFmtId="165" fontId="13" fillId="14" borderId="14" xfId="1" applyNumberFormat="1" applyFont="1" applyFill="1" applyBorder="1" applyAlignment="1">
      <alignment horizontal="center" vertical="center"/>
    </xf>
    <xf numFmtId="166" fontId="4" fillId="5" borderId="2" xfId="1" applyNumberFormat="1" applyFont="1" applyFill="1" applyBorder="1" applyAlignment="1">
      <alignment horizontal="center" vertical="center" shrinkToFit="1"/>
    </xf>
    <xf numFmtId="166" fontId="4" fillId="5" borderId="1" xfId="1" applyNumberFormat="1" applyFont="1" applyFill="1" applyBorder="1" applyAlignment="1">
      <alignment horizontal="center" vertical="center" shrinkToFit="1"/>
    </xf>
    <xf numFmtId="165" fontId="3" fillId="4" borderId="2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4" fontId="7" fillId="6" borderId="0" xfId="1" applyNumberFormat="1" applyFont="1" applyFill="1" applyAlignment="1">
      <alignment horizontal="left" vertical="center"/>
    </xf>
    <xf numFmtId="165" fontId="14" fillId="13" borderId="31" xfId="1" applyNumberFormat="1" applyFont="1" applyFill="1" applyBorder="1" applyAlignment="1">
      <alignment horizontal="center" vertical="center"/>
    </xf>
    <xf numFmtId="165" fontId="14" fillId="13" borderId="24" xfId="1" applyNumberFormat="1" applyFont="1" applyFill="1" applyBorder="1" applyAlignment="1">
      <alignment horizontal="center" vertical="center"/>
    </xf>
    <xf numFmtId="165" fontId="14" fillId="13" borderId="12" xfId="1" applyNumberFormat="1" applyFont="1" applyFill="1" applyBorder="1" applyAlignment="1">
      <alignment horizontal="center" vertical="center"/>
    </xf>
    <xf numFmtId="165" fontId="13" fillId="12" borderId="10" xfId="1" applyNumberFormat="1" applyFont="1" applyFill="1" applyBorder="1" applyAlignment="1">
      <alignment horizontal="center" vertical="center"/>
    </xf>
    <xf numFmtId="165" fontId="13" fillId="12" borderId="11" xfId="1" applyNumberFormat="1" applyFont="1" applyFill="1" applyBorder="1" applyAlignment="1">
      <alignment horizontal="center" vertical="center"/>
    </xf>
    <xf numFmtId="165" fontId="14" fillId="13" borderId="32" xfId="1" applyNumberFormat="1" applyFont="1" applyFill="1" applyBorder="1" applyAlignment="1">
      <alignment horizontal="center" vertical="center"/>
    </xf>
    <xf numFmtId="165" fontId="14" fillId="13" borderId="25" xfId="1" applyNumberFormat="1" applyFont="1" applyFill="1" applyBorder="1" applyAlignment="1">
      <alignment horizontal="center" vertical="center"/>
    </xf>
    <xf numFmtId="165" fontId="14" fillId="13" borderId="13" xfId="1" applyNumberFormat="1" applyFont="1" applyFill="1" applyBorder="1" applyAlignment="1">
      <alignment horizontal="center" vertical="center"/>
    </xf>
    <xf numFmtId="165" fontId="12" fillId="26" borderId="36" xfId="1" applyNumberFormat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2">
    <dxf>
      <font>
        <color rgb="FFFFFFFF"/>
      </font>
    </dxf>
    <dxf>
      <font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57150</xdr:rowOff>
    </xdr:from>
    <xdr:to>
      <xdr:col>11</xdr:col>
      <xdr:colOff>704850</xdr:colOff>
      <xdr:row>6</xdr:row>
      <xdr:rowOff>66676</xdr:rowOff>
    </xdr:to>
    <xdr:sp macro="" textlink="">
      <xdr:nvSpPr>
        <xdr:cNvPr id="2" name="Vague 1">
          <a:extLst>
            <a:ext uri="{FF2B5EF4-FFF2-40B4-BE49-F238E27FC236}">
              <a16:creationId xmlns:a16="http://schemas.microsoft.com/office/drawing/2014/main" xmlns="" id="{A220285A-82DC-4090-89DD-FDBE5C6C0A89}"/>
            </a:ext>
          </a:extLst>
        </xdr:cNvPr>
        <xdr:cNvSpPr/>
      </xdr:nvSpPr>
      <xdr:spPr>
        <a:xfrm>
          <a:off x="5343525" y="57150"/>
          <a:ext cx="3743325" cy="1152526"/>
        </a:xfrm>
        <a:prstGeom prst="wave">
          <a:avLst/>
        </a:prstGeom>
        <a:solidFill>
          <a:srgbClr val="FFC000"/>
        </a:solidFill>
        <a:ln w="28575">
          <a:solidFill>
            <a:srgbClr val="FF3300"/>
          </a:solidFill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prstTxWarp prst="textArchUp">
            <a:avLst/>
          </a:prstTxWarp>
        </a:bodyPr>
        <a:lstStyle/>
        <a:p>
          <a:pPr algn="l"/>
          <a:endParaRPr lang="fr-FR" sz="4800" b="1" cap="none" spc="0">
            <a:ln w="12700">
              <a:solidFill>
                <a:schemeClr val="accent1"/>
              </a:solidFill>
              <a:prstDash val="solid"/>
            </a:ln>
            <a:pattFill prst="pct50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glow rad="228600">
                <a:schemeClr val="accent6">
                  <a:satMod val="175000"/>
                  <a:alpha val="40000"/>
                </a:schemeClr>
              </a:glow>
              <a:outerShdw dist="38100" dir="2640000" algn="bl" rotWithShape="0">
                <a:schemeClr val="accent1"/>
              </a:outerShdw>
            </a:effectLst>
          </a:endParaRPr>
        </a:p>
        <a:p>
          <a:pPr algn="l"/>
          <a:endParaRPr lang="fr-FR" sz="4800" b="1" cap="none" spc="0">
            <a:ln w="12700">
              <a:solidFill>
                <a:schemeClr val="accent1"/>
              </a:solidFill>
              <a:prstDash val="solid"/>
            </a:ln>
            <a:pattFill prst="pct50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glow rad="228600">
                <a:schemeClr val="accent6">
                  <a:satMod val="175000"/>
                  <a:alpha val="40000"/>
                </a:schemeClr>
              </a:glow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twoCellAnchor>
  <xdr:oneCellAnchor>
    <xdr:from>
      <xdr:col>8</xdr:col>
      <xdr:colOff>912519</xdr:colOff>
      <xdr:row>14</xdr:row>
      <xdr:rowOff>126498</xdr:rowOff>
    </xdr:from>
    <xdr:ext cx="184731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5AE9E7C2-9CB8-458C-9FE1-29A6C497EF38}"/>
            </a:ext>
          </a:extLst>
        </xdr:cNvPr>
        <xdr:cNvSpPr/>
      </xdr:nvSpPr>
      <xdr:spPr>
        <a:xfrm>
          <a:off x="6856119" y="279349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2700">
              <a:solidFill>
                <a:schemeClr val="accent1"/>
              </a:solidFill>
              <a:prstDash val="solid"/>
            </a:ln>
            <a:pattFill prst="pct50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oneCellAnchor>
  <xdr:oneCellAnchor>
    <xdr:from>
      <xdr:col>9</xdr:col>
      <xdr:colOff>146902</xdr:colOff>
      <xdr:row>0</xdr:row>
      <xdr:rowOff>76200</xdr:rowOff>
    </xdr:from>
    <xdr:ext cx="2135073" cy="902202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1C4B323F-5EB3-4FA4-8C84-5144899B0F34}"/>
            </a:ext>
          </a:extLst>
        </xdr:cNvPr>
        <xdr:cNvSpPr/>
      </xdr:nvSpPr>
      <xdr:spPr>
        <a:xfrm rot="184207">
          <a:off x="7004902" y="76200"/>
          <a:ext cx="2135073" cy="902202"/>
        </a:xfrm>
        <a:prstGeom prst="rect">
          <a:avLst/>
        </a:prstGeom>
        <a:noFill/>
      </xdr:spPr>
      <xdr:txBody>
        <a:bodyPr wrap="none" lIns="91440" tIns="45720" rIns="91440" bIns="45720">
          <a:prstTxWarp prst="textArchDown">
            <a:avLst/>
          </a:prstTxWarp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glow rad="228600">
                  <a:schemeClr val="accent6">
                    <a:satMod val="175000"/>
                    <a:alpha val="40000"/>
                  </a:schemeClr>
                </a:glow>
                <a:outerShdw dist="38100" dir="2640000" algn="bl" rotWithShape="0">
                  <a:schemeClr val="accent1"/>
                </a:outerShdw>
              </a:effectLst>
            </a:rPr>
            <a:t> 2023</a:t>
          </a:r>
        </a:p>
      </xdr:txBody>
    </xdr:sp>
    <xdr:clientData/>
  </xdr:oneCellAnchor>
  <xdr:twoCellAnchor>
    <xdr:from>
      <xdr:col>0</xdr:col>
      <xdr:colOff>171450</xdr:colOff>
      <xdr:row>10</xdr:row>
      <xdr:rowOff>142875</xdr:rowOff>
    </xdr:from>
    <xdr:to>
      <xdr:col>0</xdr:col>
      <xdr:colOff>638175</xdr:colOff>
      <xdr:row>11</xdr:row>
      <xdr:rowOff>200025</xdr:rowOff>
    </xdr:to>
    <xdr:sp macro="" textlink="">
      <xdr:nvSpPr>
        <xdr:cNvPr id="5" name="Dodécagone 4">
          <a:extLst>
            <a:ext uri="{FF2B5EF4-FFF2-40B4-BE49-F238E27FC236}">
              <a16:creationId xmlns:a16="http://schemas.microsoft.com/office/drawing/2014/main" xmlns="" id="{CFFF37A1-E15C-442A-BD8A-964DF263E13E}"/>
            </a:ext>
          </a:extLst>
        </xdr:cNvPr>
        <xdr:cNvSpPr/>
      </xdr:nvSpPr>
      <xdr:spPr>
        <a:xfrm>
          <a:off x="171450" y="2047875"/>
          <a:ext cx="466725" cy="238125"/>
        </a:xfrm>
        <a:prstGeom prst="dodecagon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 i="1">
              <a:solidFill>
                <a:srgbClr val="FF0000"/>
              </a:solidFill>
            </a:rPr>
            <a:t>22</a:t>
          </a:r>
        </a:p>
      </xdr:txBody>
    </xdr:sp>
    <xdr:clientData/>
  </xdr:twoCellAnchor>
  <xdr:twoCellAnchor>
    <xdr:from>
      <xdr:col>0</xdr:col>
      <xdr:colOff>152400</xdr:colOff>
      <xdr:row>15</xdr:row>
      <xdr:rowOff>0</xdr:rowOff>
    </xdr:from>
    <xdr:to>
      <xdr:col>0</xdr:col>
      <xdr:colOff>666750</xdr:colOff>
      <xdr:row>15</xdr:row>
      <xdr:rowOff>266700</xdr:rowOff>
    </xdr:to>
    <xdr:sp macro="" textlink="">
      <xdr:nvSpPr>
        <xdr:cNvPr id="6" name="Dodécagone 5">
          <a:extLst>
            <a:ext uri="{FF2B5EF4-FFF2-40B4-BE49-F238E27FC236}">
              <a16:creationId xmlns:a16="http://schemas.microsoft.com/office/drawing/2014/main" xmlns="" id="{776DA00B-D3AA-443C-8529-CB5C5A8BE87E}"/>
            </a:ext>
          </a:extLst>
        </xdr:cNvPr>
        <xdr:cNvSpPr/>
      </xdr:nvSpPr>
      <xdr:spPr>
        <a:xfrm>
          <a:off x="152400" y="2857500"/>
          <a:ext cx="514350" cy="190500"/>
        </a:xfrm>
        <a:prstGeom prst="dodecagon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23</a:t>
          </a:r>
        </a:p>
      </xdr:txBody>
    </xdr:sp>
    <xdr:clientData/>
  </xdr:twoCellAnchor>
  <xdr:twoCellAnchor>
    <xdr:from>
      <xdr:col>0</xdr:col>
      <xdr:colOff>209549</xdr:colOff>
      <xdr:row>18</xdr:row>
      <xdr:rowOff>190500</xdr:rowOff>
    </xdr:from>
    <xdr:to>
      <xdr:col>0</xdr:col>
      <xdr:colOff>695324</xdr:colOff>
      <xdr:row>19</xdr:row>
      <xdr:rowOff>257175</xdr:rowOff>
    </xdr:to>
    <xdr:sp macro="" textlink="">
      <xdr:nvSpPr>
        <xdr:cNvPr id="7" name="Dodécagone 6">
          <a:extLst>
            <a:ext uri="{FF2B5EF4-FFF2-40B4-BE49-F238E27FC236}">
              <a16:creationId xmlns:a16="http://schemas.microsoft.com/office/drawing/2014/main" xmlns="" id="{AD783130-D1DB-4781-82D4-2F600DD6FF7D}"/>
            </a:ext>
          </a:extLst>
        </xdr:cNvPr>
        <xdr:cNvSpPr/>
      </xdr:nvSpPr>
      <xdr:spPr>
        <a:xfrm>
          <a:off x="209549" y="3619500"/>
          <a:ext cx="485775" cy="190500"/>
        </a:xfrm>
        <a:prstGeom prst="dodecagon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24</a:t>
          </a:r>
        </a:p>
      </xdr:txBody>
    </xdr:sp>
    <xdr:clientData/>
  </xdr:twoCellAnchor>
  <xdr:twoCellAnchor>
    <xdr:from>
      <xdr:col>0</xdr:col>
      <xdr:colOff>161924</xdr:colOff>
      <xdr:row>27</xdr:row>
      <xdr:rowOff>0</xdr:rowOff>
    </xdr:from>
    <xdr:to>
      <xdr:col>0</xdr:col>
      <xdr:colOff>666749</xdr:colOff>
      <xdr:row>27</xdr:row>
      <xdr:rowOff>266700</xdr:rowOff>
    </xdr:to>
    <xdr:sp macro="" textlink="">
      <xdr:nvSpPr>
        <xdr:cNvPr id="8" name="Dodécagone 7">
          <a:extLst>
            <a:ext uri="{FF2B5EF4-FFF2-40B4-BE49-F238E27FC236}">
              <a16:creationId xmlns:a16="http://schemas.microsoft.com/office/drawing/2014/main" xmlns="" id="{B6E3D6F7-571A-4C09-8371-C1963B430239}"/>
            </a:ext>
          </a:extLst>
        </xdr:cNvPr>
        <xdr:cNvSpPr/>
      </xdr:nvSpPr>
      <xdr:spPr>
        <a:xfrm>
          <a:off x="161924" y="5143500"/>
          <a:ext cx="504825" cy="190500"/>
        </a:xfrm>
        <a:prstGeom prst="dodecagon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26</a:t>
          </a:r>
        </a:p>
      </xdr:txBody>
    </xdr:sp>
    <xdr:clientData/>
  </xdr:twoCellAnchor>
  <xdr:twoCellAnchor>
    <xdr:from>
      <xdr:col>0</xdr:col>
      <xdr:colOff>171450</xdr:colOff>
      <xdr:row>22</xdr:row>
      <xdr:rowOff>190500</xdr:rowOff>
    </xdr:from>
    <xdr:to>
      <xdr:col>0</xdr:col>
      <xdr:colOff>647700</xdr:colOff>
      <xdr:row>23</xdr:row>
      <xdr:rowOff>257175</xdr:rowOff>
    </xdr:to>
    <xdr:sp macro="" textlink="">
      <xdr:nvSpPr>
        <xdr:cNvPr id="9" name="Dodécagone 8">
          <a:extLst>
            <a:ext uri="{FF2B5EF4-FFF2-40B4-BE49-F238E27FC236}">
              <a16:creationId xmlns:a16="http://schemas.microsoft.com/office/drawing/2014/main" xmlns="" id="{BA5D6774-1311-4BC5-A423-226C9DF70755}"/>
            </a:ext>
          </a:extLst>
        </xdr:cNvPr>
        <xdr:cNvSpPr/>
      </xdr:nvSpPr>
      <xdr:spPr>
        <a:xfrm>
          <a:off x="171450" y="4381500"/>
          <a:ext cx="476250" cy="190500"/>
        </a:xfrm>
        <a:prstGeom prst="dodecagon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25</a:t>
          </a:r>
        </a:p>
      </xdr:txBody>
    </xdr:sp>
    <xdr:clientData/>
  </xdr:twoCellAnchor>
  <xdr:oneCellAnchor>
    <xdr:from>
      <xdr:col>7</xdr:col>
      <xdr:colOff>542020</xdr:colOff>
      <xdr:row>3</xdr:row>
      <xdr:rowOff>50298</xdr:rowOff>
    </xdr:from>
    <xdr:ext cx="1506759" cy="937629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D459F848-2C46-4F0C-9266-87CB8629C411}"/>
            </a:ext>
          </a:extLst>
        </xdr:cNvPr>
        <xdr:cNvSpPr/>
      </xdr:nvSpPr>
      <xdr:spPr>
        <a:xfrm rot="166255">
          <a:off x="5876020" y="621798"/>
          <a:ext cx="1506759" cy="937629"/>
        </a:xfrm>
        <a:prstGeom prst="rect">
          <a:avLst/>
        </a:prstGeom>
        <a:noFill/>
      </xdr:spPr>
      <xdr:txBody>
        <a:bodyPr wrap="none" lIns="91440" tIns="45720" rIns="91440" bIns="45720">
          <a:prstTxWarp prst="textArchUp">
            <a:avLst/>
          </a:prstTxWarp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glow rad="228600">
                  <a:schemeClr val="accent6">
                    <a:satMod val="175000"/>
                    <a:alpha val="40000"/>
                  </a:schemeClr>
                </a:glow>
                <a:outerShdw dist="38100" dir="2640000" algn="bl" rotWithShape="0">
                  <a:schemeClr val="accent1"/>
                </a:outerShdw>
              </a:effectLst>
            </a:rPr>
            <a:t>JUIN</a:t>
          </a:r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913463" cy="666750"/>
    <xdr:pic>
      <xdr:nvPicPr>
        <xdr:cNvPr id="11" name="Image 10">
          <a:extLst>
            <a:ext uri="{FF2B5EF4-FFF2-40B4-BE49-F238E27FC236}">
              <a16:creationId xmlns:a16="http://schemas.microsoft.com/office/drawing/2014/main" xmlns="" id="{081BB322-DEF5-463B-B332-17E8892CD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0" y="4000500"/>
          <a:ext cx="913463" cy="66675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21</xdr:row>
      <xdr:rowOff>0</xdr:rowOff>
    </xdr:from>
    <xdr:ext cx="913463" cy="666750"/>
    <xdr:pic>
      <xdr:nvPicPr>
        <xdr:cNvPr id="12" name="Image 11">
          <a:extLst>
            <a:ext uri="{FF2B5EF4-FFF2-40B4-BE49-F238E27FC236}">
              <a16:creationId xmlns:a16="http://schemas.microsoft.com/office/drawing/2014/main" xmlns="" id="{4BC72F1E-B038-4966-AA93-8648CF963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58000" y="4000500"/>
          <a:ext cx="913463" cy="6667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F18" sqref="F18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W37"/>
  <sheetViews>
    <sheetView tabSelected="1" topLeftCell="A2" workbookViewId="0">
      <selection activeCell="H29" sqref="H29"/>
    </sheetView>
  </sheetViews>
  <sheetFormatPr baseColWidth="10" defaultRowHeight="15"/>
  <cols>
    <col min="1" max="5" width="11.42578125" style="1"/>
    <col min="6" max="12" width="13.7109375" style="1" customWidth="1"/>
    <col min="13" max="14" width="15.7109375" style="1" customWidth="1"/>
    <col min="15" max="16" width="13.7109375" style="1" customWidth="1"/>
    <col min="17" max="17" width="7.28515625" style="1" customWidth="1"/>
    <col min="18" max="20" width="15.7109375" style="1" customWidth="1"/>
    <col min="21" max="16384" width="11.42578125" style="1"/>
  </cols>
  <sheetData>
    <row r="1" spans="1:2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28.5">
      <c r="A4" s="6"/>
      <c r="B4" s="6"/>
      <c r="C4" s="6"/>
      <c r="D4" s="6"/>
      <c r="E4" s="6"/>
      <c r="F4" s="6"/>
      <c r="G4" s="73"/>
      <c r="H4" s="74"/>
      <c r="I4" s="74"/>
      <c r="J4" s="74"/>
      <c r="K4" s="6"/>
      <c r="L4" s="6"/>
      <c r="M4" s="72"/>
      <c r="N4" s="6"/>
      <c r="O4" s="6"/>
      <c r="P4" s="6"/>
      <c r="Q4" s="2"/>
      <c r="R4" s="2"/>
      <c r="S4" s="2"/>
      <c r="T4" s="2"/>
      <c r="U4" s="2"/>
      <c r="V4" s="2"/>
      <c r="W4" s="2"/>
    </row>
    <row r="5" spans="1:2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2"/>
      <c r="R5" s="2"/>
      <c r="S5" s="2"/>
      <c r="T5" s="2"/>
      <c r="U5" s="2"/>
      <c r="V5" s="2"/>
      <c r="W5" s="2"/>
    </row>
    <row r="6" spans="1:2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2"/>
      <c r="R6" s="2"/>
      <c r="S6" s="2"/>
      <c r="T6" s="2"/>
      <c r="U6" s="2"/>
      <c r="V6" s="2"/>
      <c r="W6" s="2"/>
    </row>
    <row r="7" spans="1:23" ht="15.75" thickBot="1">
      <c r="A7" s="75" t="s">
        <v>31</v>
      </c>
      <c r="B7" s="75"/>
      <c r="C7" s="75"/>
      <c r="D7" s="75"/>
      <c r="E7" s="71" t="s">
        <v>30</v>
      </c>
      <c r="F7" s="76" t="s">
        <v>29</v>
      </c>
      <c r="G7" s="76"/>
      <c r="H7" s="76"/>
      <c r="I7" s="76"/>
      <c r="J7" s="76"/>
      <c r="K7" s="76"/>
      <c r="L7" s="76"/>
      <c r="M7" s="76"/>
      <c r="N7" s="70"/>
      <c r="O7" s="6"/>
      <c r="P7" s="6"/>
      <c r="Q7" s="2"/>
      <c r="R7" s="2"/>
      <c r="S7" s="2"/>
      <c r="T7" s="2"/>
      <c r="U7" s="2"/>
      <c r="V7" s="2"/>
      <c r="W7" s="2"/>
    </row>
    <row r="8" spans="1:23" ht="16.5" thickTop="1" thickBot="1">
      <c r="A8" s="69"/>
      <c r="B8" s="69"/>
      <c r="C8" s="69"/>
      <c r="D8" s="69"/>
      <c r="E8" s="69"/>
      <c r="F8" s="68" t="s">
        <v>28</v>
      </c>
      <c r="G8" s="68" t="s">
        <v>27</v>
      </c>
      <c r="H8" s="68" t="s">
        <v>26</v>
      </c>
      <c r="I8" s="68" t="s">
        <v>25</v>
      </c>
      <c r="J8" s="68" t="s">
        <v>24</v>
      </c>
      <c r="K8" s="67" t="s">
        <v>23</v>
      </c>
      <c r="L8" s="66" t="s">
        <v>22</v>
      </c>
      <c r="M8" s="65" t="s">
        <v>21</v>
      </c>
      <c r="N8" s="64" t="s">
        <v>20</v>
      </c>
      <c r="O8" s="63" t="s">
        <v>14</v>
      </c>
      <c r="P8" s="62" t="s">
        <v>13</v>
      </c>
      <c r="Q8" s="2"/>
      <c r="R8" s="2"/>
      <c r="S8" s="2"/>
      <c r="T8" s="2"/>
      <c r="U8" s="2"/>
      <c r="V8" s="2"/>
      <c r="W8" s="2"/>
    </row>
    <row r="9" spans="1:23" ht="16.5" customHeight="1" thickTop="1" thickBot="1">
      <c r="A9" s="56"/>
      <c r="B9" s="55"/>
      <c r="C9" s="55"/>
      <c r="D9" s="54"/>
      <c r="E9" s="77" t="s">
        <v>12</v>
      </c>
      <c r="F9" s="61"/>
      <c r="G9" s="61"/>
      <c r="H9" s="60"/>
      <c r="I9" s="27" t="s">
        <v>11</v>
      </c>
      <c r="J9" s="27" t="s">
        <v>11</v>
      </c>
      <c r="K9" s="26"/>
      <c r="L9" s="59"/>
      <c r="M9" s="80">
        <f>SUM(F10:K12)</f>
        <v>0.58333333333333337</v>
      </c>
      <c r="N9" s="83">
        <f>IF(M9&lt;=1.45833333333333,0,1.45833333333333)</f>
        <v>0</v>
      </c>
      <c r="O9" s="25">
        <f>COUNTIF( $F$9:$K$12,"&gt;"&amp;0/24)</f>
        <v>2</v>
      </c>
      <c r="P9" s="24">
        <f>COUNTIF($F$8:$K$12,"&gt;"&amp;3/24+59/1440)</f>
        <v>2</v>
      </c>
      <c r="Q9" s="2"/>
      <c r="R9" s="2"/>
      <c r="S9" s="2"/>
      <c r="T9" s="2"/>
      <c r="U9" s="2"/>
      <c r="V9" s="2"/>
      <c r="W9" s="2"/>
    </row>
    <row r="10" spans="1:23" ht="15.75" customHeight="1" thickTop="1">
      <c r="A10" s="56" t="s">
        <v>9</v>
      </c>
      <c r="B10" s="58">
        <v>45078</v>
      </c>
      <c r="C10" s="55" t="s">
        <v>19</v>
      </c>
      <c r="D10" s="57">
        <v>45081</v>
      </c>
      <c r="E10" s="78"/>
      <c r="F10" s="86"/>
      <c r="G10" s="88"/>
      <c r="H10" s="90"/>
      <c r="I10" s="92">
        <v>0.29166666666666669</v>
      </c>
      <c r="J10" s="92">
        <v>0.29166666666666669</v>
      </c>
      <c r="K10" s="94"/>
      <c r="L10" s="97">
        <f t="shared" ref="L10:L12" si="0">H_nuit($E9,$F9:$J9)</f>
        <v>2.0833333333333315E-2</v>
      </c>
      <c r="M10" s="81"/>
      <c r="N10" s="84"/>
      <c r="O10" s="100">
        <f>COUNTIF( $F$9:$K$12,"&gt;"&amp;0/24)*1.5</f>
        <v>3</v>
      </c>
      <c r="P10" s="102">
        <f>COUNTIF($F$8:$K$12,"&gt;"&amp;3/24+59/1440)*5.5</f>
        <v>11</v>
      </c>
      <c r="Q10" s="2"/>
      <c r="R10" s="2"/>
      <c r="S10" s="2"/>
      <c r="T10" s="2"/>
      <c r="U10" s="2"/>
      <c r="V10" s="2"/>
      <c r="W10" s="2"/>
    </row>
    <row r="11" spans="1:23" ht="16.5" customHeight="1" thickBot="1">
      <c r="A11" s="56"/>
      <c r="B11" s="55"/>
      <c r="C11" s="55"/>
      <c r="D11" s="54"/>
      <c r="E11" s="78"/>
      <c r="F11" s="86"/>
      <c r="G11" s="88"/>
      <c r="H11" s="90"/>
      <c r="I11" s="92"/>
      <c r="J11" s="92"/>
      <c r="K11" s="95"/>
      <c r="L11" s="98"/>
      <c r="M11" s="81"/>
      <c r="N11" s="84"/>
      <c r="O11" s="100"/>
      <c r="P11" s="102"/>
      <c r="Q11" s="2"/>
      <c r="R11" s="2"/>
      <c r="S11" s="2"/>
      <c r="T11" s="2"/>
      <c r="U11" s="2"/>
      <c r="V11" s="2"/>
      <c r="W11" s="2"/>
    </row>
    <row r="12" spans="1:23" ht="16.5" customHeight="1" thickBot="1">
      <c r="A12" s="53">
        <v>1</v>
      </c>
      <c r="B12" s="104" t="s">
        <v>5</v>
      </c>
      <c r="C12" s="105"/>
      <c r="D12" s="14" t="s">
        <v>4</v>
      </c>
      <c r="E12" s="79"/>
      <c r="F12" s="87"/>
      <c r="G12" s="89"/>
      <c r="H12" s="91"/>
      <c r="I12" s="93"/>
      <c r="J12" s="93"/>
      <c r="K12" s="96"/>
      <c r="L12" s="99"/>
      <c r="M12" s="82"/>
      <c r="N12" s="85"/>
      <c r="O12" s="101"/>
      <c r="P12" s="103"/>
      <c r="Q12" s="2"/>
      <c r="R12" s="2"/>
      <c r="S12" s="2"/>
      <c r="T12" s="2"/>
      <c r="U12" s="2"/>
      <c r="V12" s="2"/>
      <c r="W12" s="2"/>
    </row>
    <row r="13" spans="1:23" ht="16.5" customHeight="1" thickTop="1" thickBot="1">
      <c r="A13" s="49"/>
      <c r="B13" s="48"/>
      <c r="C13" s="48"/>
      <c r="D13" s="47"/>
      <c r="E13" s="106" t="s">
        <v>17</v>
      </c>
      <c r="F13" s="36" t="s">
        <v>16</v>
      </c>
      <c r="G13" s="36" t="s">
        <v>16</v>
      </c>
      <c r="H13" s="52" t="s">
        <v>16</v>
      </c>
      <c r="I13" s="36" t="s">
        <v>16</v>
      </c>
      <c r="J13" s="36" t="s">
        <v>16</v>
      </c>
      <c r="K13" s="26"/>
      <c r="L13" s="59"/>
      <c r="M13" s="109">
        <f>SUM(F13:K16)</f>
        <v>1.4583333333333335</v>
      </c>
      <c r="N13" s="83">
        <f>IF(M13&lt;=1.45833333333333,0,M13-1.45833333333333)</f>
        <v>0</v>
      </c>
      <c r="O13" s="25">
        <f>COUNTIF( $F$13:$K$16,"&gt;"&amp;0/24)</f>
        <v>5</v>
      </c>
      <c r="P13" s="24">
        <f>COUNTIF($F$13:$K$16,"&gt;"&amp;3/24+59/1440)</f>
        <v>5</v>
      </c>
      <c r="Q13" s="2"/>
      <c r="R13" s="2"/>
      <c r="S13" s="2"/>
      <c r="T13" s="2"/>
      <c r="U13" s="2"/>
      <c r="V13" s="2"/>
      <c r="W13" s="2"/>
    </row>
    <row r="14" spans="1:23" ht="15.75" customHeight="1" thickTop="1">
      <c r="A14" s="49" t="s">
        <v>9</v>
      </c>
      <c r="B14" s="51">
        <v>45082</v>
      </c>
      <c r="C14" s="48" t="s">
        <v>8</v>
      </c>
      <c r="D14" s="50">
        <v>45088</v>
      </c>
      <c r="E14" s="107"/>
      <c r="F14" s="110">
        <v>0.29166666666666669</v>
      </c>
      <c r="G14" s="112">
        <v>0.29166666666666669</v>
      </c>
      <c r="H14" s="114">
        <v>0.29166666666666669</v>
      </c>
      <c r="I14" s="114">
        <v>0.29166666666666669</v>
      </c>
      <c r="J14" s="116">
        <v>0.29166666666666669</v>
      </c>
      <c r="K14" s="119"/>
      <c r="L14" s="97">
        <f t="shared" ref="L14:L16" si="1">H_nuit($E13,$F13:$J13)</f>
        <v>0</v>
      </c>
      <c r="M14" s="81"/>
      <c r="N14" s="84"/>
      <c r="O14" s="100">
        <f>COUNTIF( $F$13:$K$16,"&gt;"&amp;0/24)*1.5</f>
        <v>7.5</v>
      </c>
      <c r="P14" s="102">
        <f>COUNTIF($F$13:$K$16,"&gt;"&amp;3/24+59/1440)*5.5</f>
        <v>27.5</v>
      </c>
      <c r="Q14" s="2"/>
      <c r="R14" s="2"/>
      <c r="S14" s="2"/>
      <c r="T14" s="2"/>
      <c r="U14" s="2"/>
      <c r="V14" s="2"/>
      <c r="W14" s="2"/>
    </row>
    <row r="15" spans="1:23" ht="15.75" customHeight="1" thickBot="1">
      <c r="A15" s="49"/>
      <c r="B15" s="48"/>
      <c r="C15" s="48"/>
      <c r="D15" s="47"/>
      <c r="E15" s="107"/>
      <c r="F15" s="110"/>
      <c r="G15" s="112"/>
      <c r="H15" s="114"/>
      <c r="I15" s="114"/>
      <c r="J15" s="117"/>
      <c r="K15" s="120"/>
      <c r="L15" s="98"/>
      <c r="M15" s="81"/>
      <c r="N15" s="84"/>
      <c r="O15" s="100"/>
      <c r="P15" s="102"/>
      <c r="Q15" s="2"/>
      <c r="R15" s="2"/>
      <c r="S15" s="2"/>
      <c r="T15" s="2"/>
      <c r="U15" s="2"/>
      <c r="V15" s="2"/>
      <c r="W15" s="2"/>
    </row>
    <row r="16" spans="1:23" ht="21.75" customHeight="1" thickBot="1">
      <c r="A16" s="46"/>
      <c r="B16" s="122" t="s">
        <v>15</v>
      </c>
      <c r="C16" s="123"/>
      <c r="D16" s="14" t="s">
        <v>4</v>
      </c>
      <c r="E16" s="108"/>
      <c r="F16" s="111"/>
      <c r="G16" s="113"/>
      <c r="H16" s="115"/>
      <c r="I16" s="115"/>
      <c r="J16" s="118"/>
      <c r="K16" s="121"/>
      <c r="L16" s="99"/>
      <c r="M16" s="82"/>
      <c r="N16" s="85"/>
      <c r="O16" s="101"/>
      <c r="P16" s="103"/>
      <c r="Q16" s="2"/>
      <c r="R16" s="2"/>
      <c r="S16" s="2"/>
      <c r="T16" s="2"/>
      <c r="U16" s="2"/>
      <c r="V16" s="2"/>
      <c r="W16" s="2"/>
    </row>
    <row r="17" spans="1:23" ht="16.5" customHeight="1" thickTop="1" thickBot="1">
      <c r="A17" s="42"/>
      <c r="B17" s="41"/>
      <c r="C17" s="41"/>
      <c r="D17" s="40"/>
      <c r="E17" s="77" t="s">
        <v>12</v>
      </c>
      <c r="F17" s="27" t="s">
        <v>11</v>
      </c>
      <c r="G17" s="45" t="s">
        <v>18</v>
      </c>
      <c r="H17" s="27" t="s">
        <v>11</v>
      </c>
      <c r="I17" s="27" t="s">
        <v>11</v>
      </c>
      <c r="J17" s="27" t="s">
        <v>11</v>
      </c>
      <c r="K17" s="26"/>
      <c r="L17" s="59"/>
      <c r="M17" s="124">
        <f>SUM(F17:K20)</f>
        <v>1.5000000000000002</v>
      </c>
      <c r="N17" s="83">
        <f>IF(M17&lt;=1.45833333333333,0,M17-1.45833333333333)</f>
        <v>4.1666666666670293E-2</v>
      </c>
      <c r="O17" s="25">
        <f>COUNTIF( $F$17:$K$20,"&gt;"&amp;0/24)</f>
        <v>5</v>
      </c>
      <c r="P17" s="24">
        <f>COUNTIF($F$17:$K$20,"&gt;"&amp;3/24+59/1440)</f>
        <v>5</v>
      </c>
      <c r="Q17" s="2"/>
      <c r="R17" s="2"/>
      <c r="S17" s="2"/>
      <c r="T17" s="2"/>
      <c r="U17" s="2"/>
      <c r="V17" s="2"/>
      <c r="W17" s="2"/>
    </row>
    <row r="18" spans="1:23" ht="15.75" customHeight="1" thickTop="1">
      <c r="A18" s="42" t="s">
        <v>9</v>
      </c>
      <c r="B18" s="44">
        <v>45089</v>
      </c>
      <c r="C18" s="41" t="s">
        <v>8</v>
      </c>
      <c r="D18" s="43">
        <v>45095</v>
      </c>
      <c r="E18" s="78"/>
      <c r="F18" s="127">
        <v>0.29166666666666669</v>
      </c>
      <c r="G18" s="130">
        <v>0.33333333333333331</v>
      </c>
      <c r="H18" s="133">
        <v>0.29166666666666669</v>
      </c>
      <c r="I18" s="133">
        <v>0.29166666666666669</v>
      </c>
      <c r="J18" s="133">
        <v>0.29166666666666669</v>
      </c>
      <c r="K18" s="39"/>
      <c r="L18" s="97">
        <f t="shared" ref="L18:L20" si="2">H_nuit($E17,$F17:$J17)</f>
        <v>9.3749999999999972E-2</v>
      </c>
      <c r="M18" s="125"/>
      <c r="N18" s="84"/>
      <c r="O18" s="100">
        <f>COUNTIF( $F$17:$K$20,"&gt;"&amp;0/24)*1.5</f>
        <v>7.5</v>
      </c>
      <c r="P18" s="102">
        <f>COUNTIF($F$17:$K$20,"&gt;"&amp;3/24+59/1440)*5.5</f>
        <v>27.5</v>
      </c>
      <c r="Q18" s="2"/>
      <c r="R18" s="2"/>
      <c r="S18" s="2"/>
      <c r="T18" s="2"/>
      <c r="U18" s="2"/>
      <c r="V18" s="2"/>
      <c r="W18" s="2"/>
    </row>
    <row r="19" spans="1:23" ht="15.75" customHeight="1" thickBot="1">
      <c r="A19" s="42"/>
      <c r="B19" s="41"/>
      <c r="C19" s="41"/>
      <c r="D19" s="40"/>
      <c r="E19" s="78"/>
      <c r="F19" s="128"/>
      <c r="G19" s="131"/>
      <c r="H19" s="134"/>
      <c r="I19" s="134"/>
      <c r="J19" s="134"/>
      <c r="K19" s="39"/>
      <c r="L19" s="98"/>
      <c r="M19" s="125"/>
      <c r="N19" s="84"/>
      <c r="O19" s="100"/>
      <c r="P19" s="102"/>
      <c r="Q19" s="2"/>
      <c r="R19" s="2"/>
      <c r="S19" s="2"/>
      <c r="T19" s="2"/>
      <c r="U19" s="2"/>
      <c r="V19" s="2"/>
      <c r="W19" s="2"/>
    </row>
    <row r="20" spans="1:23" ht="21.75" customHeight="1" thickBot="1">
      <c r="A20" s="38"/>
      <c r="B20" s="104" t="s">
        <v>5</v>
      </c>
      <c r="C20" s="105"/>
      <c r="D20" s="14" t="s">
        <v>4</v>
      </c>
      <c r="E20" s="79"/>
      <c r="F20" s="129"/>
      <c r="G20" s="132"/>
      <c r="H20" s="135"/>
      <c r="I20" s="135"/>
      <c r="J20" s="135"/>
      <c r="K20" s="37"/>
      <c r="L20" s="99"/>
      <c r="M20" s="126"/>
      <c r="N20" s="85"/>
      <c r="O20" s="101"/>
      <c r="P20" s="103"/>
      <c r="Q20" s="2"/>
      <c r="R20" s="2"/>
      <c r="S20" s="2"/>
      <c r="T20" s="2"/>
      <c r="U20" s="2"/>
      <c r="V20" s="2"/>
      <c r="W20" s="2"/>
    </row>
    <row r="21" spans="1:23" ht="16.5" customHeight="1" thickTop="1" thickBot="1">
      <c r="A21" s="33"/>
      <c r="B21" s="32"/>
      <c r="C21" s="32"/>
      <c r="D21" s="31"/>
      <c r="E21" s="106" t="s">
        <v>17</v>
      </c>
      <c r="F21" s="36" t="s">
        <v>16</v>
      </c>
      <c r="G21" s="36" t="s">
        <v>16</v>
      </c>
      <c r="H21" s="36" t="s">
        <v>16</v>
      </c>
      <c r="I21" s="36" t="s">
        <v>16</v>
      </c>
      <c r="J21" s="36" t="s">
        <v>16</v>
      </c>
      <c r="K21" s="26"/>
      <c r="L21" s="173"/>
      <c r="M21" s="136">
        <f>SUM(F21:K24)</f>
        <v>0.875</v>
      </c>
      <c r="N21" s="83">
        <f>IF(M21&lt;=1.45833333333333,0,M21-1.45833333333333)</f>
        <v>0</v>
      </c>
      <c r="O21" s="25">
        <f>COUNTIF( $F$22:$K$24,"&gt;"&amp;0/24)</f>
        <v>3</v>
      </c>
      <c r="P21" s="24">
        <f>COUNTIF($F$21:$K$24,"&gt;"&amp;3/24+59/1440)</f>
        <v>3</v>
      </c>
      <c r="Q21" s="2"/>
      <c r="R21" s="2"/>
      <c r="S21" s="2"/>
      <c r="T21" s="2"/>
      <c r="U21" s="2"/>
      <c r="V21" s="2"/>
      <c r="W21" s="2"/>
    </row>
    <row r="22" spans="1:23" ht="15.75" customHeight="1" thickTop="1">
      <c r="A22" s="33" t="s">
        <v>9</v>
      </c>
      <c r="B22" s="35">
        <v>45096</v>
      </c>
      <c r="C22" s="32" t="s">
        <v>8</v>
      </c>
      <c r="D22" s="34">
        <v>45102</v>
      </c>
      <c r="E22" s="107"/>
      <c r="F22" s="139">
        <v>0.29166666666666669</v>
      </c>
      <c r="G22" s="142">
        <v>0.29166666666666669</v>
      </c>
      <c r="H22" s="145">
        <v>0.29166666666666669</v>
      </c>
      <c r="I22" s="145"/>
      <c r="J22" s="148"/>
      <c r="K22" s="151"/>
      <c r="L22" s="97">
        <f t="shared" ref="L22:L24" si="3">H_nuit($E21,$F21:$J21)</f>
        <v>0</v>
      </c>
      <c r="M22" s="137"/>
      <c r="N22" s="84"/>
      <c r="O22" s="100">
        <f>COUNTIF( $F$22:$K$24,"&gt;"&amp;0/24)*1.5</f>
        <v>4.5</v>
      </c>
      <c r="P22" s="102">
        <f>COUNTIF($F$21:$K$24,"&gt;"&amp;3/24+59/1440)*5.5</f>
        <v>16.5</v>
      </c>
      <c r="Q22" s="2"/>
      <c r="R22" s="2"/>
      <c r="S22" s="2"/>
      <c r="T22" s="2"/>
      <c r="U22" s="2"/>
      <c r="V22" s="2"/>
      <c r="W22" s="2"/>
    </row>
    <row r="23" spans="1:23" ht="15.75" customHeight="1" thickBot="1">
      <c r="A23" s="33"/>
      <c r="B23" s="32"/>
      <c r="C23" s="32"/>
      <c r="D23" s="31"/>
      <c r="E23" s="107"/>
      <c r="F23" s="140"/>
      <c r="G23" s="143"/>
      <c r="H23" s="146"/>
      <c r="I23" s="146"/>
      <c r="J23" s="149"/>
      <c r="K23" s="151"/>
      <c r="L23" s="98"/>
      <c r="M23" s="137"/>
      <c r="N23" s="84"/>
      <c r="O23" s="100"/>
      <c r="P23" s="102"/>
      <c r="Q23" s="2"/>
      <c r="R23" s="2"/>
      <c r="S23" s="2"/>
      <c r="T23" s="2"/>
      <c r="U23" s="2"/>
      <c r="V23" s="2"/>
      <c r="W23" s="2"/>
    </row>
    <row r="24" spans="1:23" ht="22.5" customHeight="1" thickTop="1" thickBot="1">
      <c r="A24" s="30"/>
      <c r="B24" s="122" t="s">
        <v>15</v>
      </c>
      <c r="C24" s="123"/>
      <c r="D24" s="14" t="s">
        <v>4</v>
      </c>
      <c r="E24" s="108"/>
      <c r="F24" s="141"/>
      <c r="G24" s="144"/>
      <c r="H24" s="147"/>
      <c r="I24" s="147"/>
      <c r="J24" s="150"/>
      <c r="K24" s="152"/>
      <c r="L24" s="99"/>
      <c r="M24" s="138"/>
      <c r="N24" s="85"/>
      <c r="O24" s="101"/>
      <c r="P24" s="103"/>
      <c r="Q24" s="2"/>
      <c r="R24" s="6"/>
      <c r="S24" s="29" t="s">
        <v>14</v>
      </c>
      <c r="T24" s="28" t="s">
        <v>13</v>
      </c>
      <c r="U24" s="2"/>
      <c r="V24" s="2"/>
      <c r="W24" s="2"/>
    </row>
    <row r="25" spans="1:23" ht="16.5" customHeight="1" thickTop="1" thickBot="1">
      <c r="A25" s="19"/>
      <c r="B25" s="18"/>
      <c r="C25" s="18"/>
      <c r="D25" s="17"/>
      <c r="E25" s="77" t="s">
        <v>12</v>
      </c>
      <c r="F25" s="27" t="s">
        <v>11</v>
      </c>
      <c r="G25" s="27" t="s">
        <v>11</v>
      </c>
      <c r="H25" s="27" t="s">
        <v>11</v>
      </c>
      <c r="I25" s="27" t="s">
        <v>11</v>
      </c>
      <c r="J25" s="27" t="s">
        <v>11</v>
      </c>
      <c r="K25" s="26"/>
      <c r="L25" s="59"/>
      <c r="M25" s="136">
        <f>SUM(F25:K28)</f>
        <v>0</v>
      </c>
      <c r="N25" s="83">
        <f>IF(M25&lt;=1.45833333333333,0,M25-1.45833333333333)</f>
        <v>0</v>
      </c>
      <c r="O25" s="25">
        <f>COUNTIF( $F$25:$K$28,"&gt;"&amp;0/24)</f>
        <v>0</v>
      </c>
      <c r="P25" s="24">
        <f>COUNTIF($F$25:$K$28,"&gt;"&amp;3/24+59/1440)</f>
        <v>0</v>
      </c>
      <c r="Q25" s="2"/>
      <c r="R25" s="23" t="s">
        <v>10</v>
      </c>
      <c r="S25" s="23">
        <f>COUNTIF( $F$8:$K$27,"&gt;"&amp;0/24)</f>
        <v>15</v>
      </c>
      <c r="T25" s="23">
        <f>COUNTIF($F$8:$K$27,"&gt;"&amp;3/24+59/1440)</f>
        <v>15</v>
      </c>
      <c r="U25" s="2"/>
      <c r="V25" s="2"/>
      <c r="W25" s="2"/>
    </row>
    <row r="26" spans="1:23" ht="16.5" customHeight="1" thickTop="1" thickBot="1">
      <c r="A26" s="19" t="s">
        <v>9</v>
      </c>
      <c r="B26" s="22">
        <v>45103</v>
      </c>
      <c r="C26" s="18" t="s">
        <v>8</v>
      </c>
      <c r="D26" s="21">
        <v>45107</v>
      </c>
      <c r="E26" s="78"/>
      <c r="F26" s="155"/>
      <c r="G26" s="133"/>
      <c r="H26" s="170"/>
      <c r="I26" s="170"/>
      <c r="J26" s="165"/>
      <c r="K26" s="168"/>
      <c r="L26" s="97">
        <f t="shared" ref="L26:L28" si="4">H_nuit($E25,$F25:$J25)</f>
        <v>0</v>
      </c>
      <c r="M26" s="137"/>
      <c r="N26" s="84"/>
      <c r="O26" s="100">
        <f>COUNTIF( $F$25:$K$28,"&gt;"&amp;0/24)*1.5</f>
        <v>0</v>
      </c>
      <c r="P26" s="102">
        <f>COUNTIF($F$25:$K$28,"&gt;"&amp;3/24+59/1440)*5.5</f>
        <v>0</v>
      </c>
      <c r="Q26" s="2"/>
      <c r="R26" s="20" t="s">
        <v>7</v>
      </c>
      <c r="S26" s="20">
        <v>1.5</v>
      </c>
      <c r="T26" s="20">
        <v>5.5</v>
      </c>
      <c r="U26" s="2"/>
      <c r="V26" s="2"/>
      <c r="W26" s="2"/>
    </row>
    <row r="27" spans="1:23" ht="16.5" customHeight="1" thickTop="1" thickBot="1">
      <c r="A27" s="19"/>
      <c r="B27" s="18"/>
      <c r="C27" s="18"/>
      <c r="D27" s="17"/>
      <c r="E27" s="78"/>
      <c r="F27" s="156"/>
      <c r="G27" s="134"/>
      <c r="H27" s="171"/>
      <c r="I27" s="171"/>
      <c r="J27" s="166"/>
      <c r="K27" s="168"/>
      <c r="L27" s="98"/>
      <c r="M27" s="137"/>
      <c r="N27" s="84"/>
      <c r="O27" s="100"/>
      <c r="P27" s="102"/>
      <c r="Q27" s="2"/>
      <c r="R27" s="16" t="s">
        <v>6</v>
      </c>
      <c r="S27" s="16">
        <f>SUM(S25*1.5)</f>
        <v>22.5</v>
      </c>
      <c r="T27" s="16">
        <f>SUM(T25*5.5)</f>
        <v>82.5</v>
      </c>
      <c r="U27" s="2"/>
      <c r="V27" s="2"/>
      <c r="W27" s="2"/>
    </row>
    <row r="28" spans="1:23" ht="22.5" customHeight="1" thickTop="1" thickBot="1">
      <c r="A28" s="15"/>
      <c r="B28" s="104" t="s">
        <v>5</v>
      </c>
      <c r="C28" s="105"/>
      <c r="D28" s="14" t="s">
        <v>4</v>
      </c>
      <c r="E28" s="79"/>
      <c r="F28" s="157"/>
      <c r="G28" s="135"/>
      <c r="H28" s="172"/>
      <c r="I28" s="172"/>
      <c r="J28" s="167"/>
      <c r="K28" s="169"/>
      <c r="L28" s="99"/>
      <c r="M28" s="138"/>
      <c r="N28" s="85"/>
      <c r="O28" s="101"/>
      <c r="P28" s="103"/>
      <c r="Q28" s="13"/>
      <c r="R28" s="13"/>
      <c r="S28" s="2"/>
      <c r="T28" s="2"/>
      <c r="U28" s="2"/>
      <c r="V28" s="2"/>
      <c r="W28" s="2"/>
    </row>
    <row r="29" spans="1:23" ht="24.75" thickTop="1" thickBot="1">
      <c r="A29" s="6"/>
      <c r="B29" s="6"/>
      <c r="C29" s="6"/>
      <c r="D29" s="6"/>
      <c r="E29" s="6"/>
      <c r="F29" s="7"/>
      <c r="G29" s="7"/>
      <c r="H29" s="7"/>
      <c r="I29" s="7"/>
      <c r="J29" s="7"/>
      <c r="K29" s="12"/>
      <c r="L29" s="11">
        <f>SUM(L10:L28)</f>
        <v>0.11458333333333329</v>
      </c>
      <c r="M29" s="7"/>
      <c r="N29" s="6"/>
      <c r="O29" s="2"/>
      <c r="P29" s="2"/>
      <c r="Q29" s="2"/>
      <c r="R29" s="10" t="s">
        <v>3</v>
      </c>
      <c r="S29" s="9" t="s">
        <v>2</v>
      </c>
      <c r="T29" s="8" t="s">
        <v>1</v>
      </c>
      <c r="U29" s="2"/>
      <c r="V29" s="2"/>
      <c r="W29" s="2"/>
    </row>
    <row r="30" spans="1:23" ht="24" thickTop="1">
      <c r="A30" s="6"/>
      <c r="B30" s="6"/>
      <c r="C30" s="6"/>
      <c r="D30" s="6"/>
      <c r="E30" s="6"/>
      <c r="F30" s="7"/>
      <c r="G30" s="7"/>
      <c r="H30" s="7"/>
      <c r="I30" s="7"/>
      <c r="J30" s="7"/>
      <c r="K30" s="7"/>
      <c r="L30" s="7"/>
      <c r="M30" s="153">
        <f>SUM(M9:M28)</f>
        <v>4.416666666666667</v>
      </c>
      <c r="N30" s="6"/>
      <c r="O30" s="2"/>
      <c r="P30" s="2"/>
      <c r="Q30" s="2"/>
      <c r="R30" s="158">
        <f>M30*24*11.52</f>
        <v>1221.1199999999999</v>
      </c>
      <c r="S30" s="160">
        <f>SUM(N9:N28)</f>
        <v>4.1666666666670293E-2</v>
      </c>
      <c r="T30" s="162">
        <f>M30*24*9.11+S27+T27</f>
        <v>1070.6599999999999</v>
      </c>
      <c r="U30" s="2"/>
      <c r="V30" s="2"/>
      <c r="W30" s="2"/>
    </row>
    <row r="31" spans="1:23" ht="29.25" thickBot="1">
      <c r="A31" s="6"/>
      <c r="B31" s="5"/>
      <c r="C31" s="4"/>
      <c r="D31" s="4"/>
      <c r="E31" s="4"/>
      <c r="F31" s="164" t="s">
        <v>0</v>
      </c>
      <c r="G31" s="164"/>
      <c r="H31" s="164"/>
      <c r="I31" s="164"/>
      <c r="J31" s="164"/>
      <c r="K31" s="164"/>
      <c r="L31" s="164"/>
      <c r="M31" s="154"/>
      <c r="N31" s="3"/>
      <c r="O31" s="2"/>
      <c r="P31" s="2"/>
      <c r="Q31" s="2"/>
      <c r="R31" s="159"/>
      <c r="S31" s="161"/>
      <c r="T31" s="163"/>
      <c r="U31" s="2"/>
      <c r="V31" s="2"/>
      <c r="W31" s="2"/>
    </row>
    <row r="32" spans="1:2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</sheetData>
  <mergeCells count="72">
    <mergeCell ref="L14:L16"/>
    <mergeCell ref="L18:L20"/>
    <mergeCell ref="L22:L24"/>
    <mergeCell ref="L26:L28"/>
    <mergeCell ref="R30:R31"/>
    <mergeCell ref="S30:S31"/>
    <mergeCell ref="T30:T31"/>
    <mergeCell ref="F31:L31"/>
    <mergeCell ref="J26:J28"/>
    <mergeCell ref="K26:K28"/>
    <mergeCell ref="O26:O28"/>
    <mergeCell ref="P26:P28"/>
    <mergeCell ref="H26:H28"/>
    <mergeCell ref="I26:I28"/>
    <mergeCell ref="B28:C28"/>
    <mergeCell ref="M30:M31"/>
    <mergeCell ref="P22:P24"/>
    <mergeCell ref="B24:C24"/>
    <mergeCell ref="E25:E28"/>
    <mergeCell ref="M25:M28"/>
    <mergeCell ref="N25:N28"/>
    <mergeCell ref="F26:F28"/>
    <mergeCell ref="G26:G28"/>
    <mergeCell ref="O18:O20"/>
    <mergeCell ref="P18:P20"/>
    <mergeCell ref="B20:C20"/>
    <mergeCell ref="E21:E24"/>
    <mergeCell ref="M21:M24"/>
    <mergeCell ref="N21:N24"/>
    <mergeCell ref="F22:F24"/>
    <mergeCell ref="G22:G24"/>
    <mergeCell ref="H22:H24"/>
    <mergeCell ref="I22:I24"/>
    <mergeCell ref="J22:J24"/>
    <mergeCell ref="K22:K24"/>
    <mergeCell ref="O22:O24"/>
    <mergeCell ref="E17:E20"/>
    <mergeCell ref="M17:M20"/>
    <mergeCell ref="N17:N20"/>
    <mergeCell ref="F18:F20"/>
    <mergeCell ref="G18:G20"/>
    <mergeCell ref="H18:H20"/>
    <mergeCell ref="I18:I20"/>
    <mergeCell ref="J18:J20"/>
    <mergeCell ref="O10:O12"/>
    <mergeCell ref="P10:P12"/>
    <mergeCell ref="B12:C12"/>
    <mergeCell ref="E13:E16"/>
    <mergeCell ref="M13:M16"/>
    <mergeCell ref="N13:N16"/>
    <mergeCell ref="F14:F16"/>
    <mergeCell ref="G14:G16"/>
    <mergeCell ref="H14:H16"/>
    <mergeCell ref="I14:I16"/>
    <mergeCell ref="J14:J16"/>
    <mergeCell ref="K14:K16"/>
    <mergeCell ref="O14:O16"/>
    <mergeCell ref="P14:P16"/>
    <mergeCell ref="B16:C16"/>
    <mergeCell ref="N9:N12"/>
    <mergeCell ref="F10:F12"/>
    <mergeCell ref="G10:G12"/>
    <mergeCell ref="H10:H12"/>
    <mergeCell ref="I10:I12"/>
    <mergeCell ref="J10:J12"/>
    <mergeCell ref="K10:K12"/>
    <mergeCell ref="L10:L12"/>
    <mergeCell ref="H4:J4"/>
    <mergeCell ref="A7:D7"/>
    <mergeCell ref="F7:M7"/>
    <mergeCell ref="E9:E12"/>
    <mergeCell ref="M9:M12"/>
  </mergeCells>
  <conditionalFormatting sqref="M30">
    <cfRule type="expression" dxfId="1" priority="1">
      <formula>LEN(TRIM(M30))=0</formula>
    </cfRule>
  </conditionalFormatting>
  <conditionalFormatting sqref="M30">
    <cfRule type="cellIs" dxfId="0" priority="2" operator="lessThanOrEqual">
      <formula>0</formula>
    </cfRule>
  </conditionalFormatting>
  <conditionalFormatting sqref="F29:L29 M30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F8:L8">
    <cfRule type="dataBar" priority="4">
      <dataBar>
        <cfvo type="min" val="0"/>
        <cfvo type="max" val="0"/>
        <color rgb="FF008AEF"/>
      </dataBar>
      <extLst>
        <ext xmlns:x14="http://schemas.microsoft.com/office/spreadsheetml/2009/9/main" uri="{B025F937-C7B1-47D3-B67F-A62EFF666E3E}">
          <x14:id>{D7DE00BF-2D21-4D58-844C-4C6DE63E5C0B}</x14:id>
        </ext>
      </extLst>
    </cfRule>
  </conditionalFormatting>
  <conditionalFormatting sqref="G29:L29 M30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olorScale" priority="6">
      <colorScale>
        <cfvo type="min" val="0"/>
        <cfvo type="max" val="0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7DE00BF-2D21-4D58-844C-4C6DE63E5C0B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F8:L8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JUIN 2023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&amp; Sophie</dc:creator>
  <cp:lastModifiedBy>FRANCIS</cp:lastModifiedBy>
  <dcterms:created xsi:type="dcterms:W3CDTF">2023-06-25T06:53:41Z</dcterms:created>
  <dcterms:modified xsi:type="dcterms:W3CDTF">2023-06-25T14:32:53Z</dcterms:modified>
</cp:coreProperties>
</file>